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J:\JDEBE\Excel pratique\"/>
    </mc:Choice>
  </mc:AlternateContent>
  <xr:revisionPtr revIDLastSave="0" documentId="13_ncr:1_{CC91613F-6719-4174-A87F-C8617E7249A0}" xr6:coauthVersionLast="36" xr6:coauthVersionMax="36" xr10:uidLastSave="{00000000-0000-0000-0000-000000000000}"/>
  <bookViews>
    <workbookView xWindow="0" yWindow="0" windowWidth="28800" windowHeight="11625" xr2:uid="{E98DD120-7254-4B57-9933-4D8B20DF468E}"/>
  </bookViews>
  <sheets>
    <sheet name="Formalisme RTE" sheetId="1" r:id="rId1"/>
  </sheets>
  <externalReferences>
    <externalReference r:id="rId2"/>
    <externalReference r:id="rId3"/>
    <externalReference r:id="rId4"/>
    <externalReference r:id="rId5"/>
  </externalReferences>
  <definedNames>
    <definedName name="\a01">#REF!</definedName>
    <definedName name="\a02">#REF!</definedName>
    <definedName name="\a03">#REF!</definedName>
    <definedName name="\a04">#REF!</definedName>
    <definedName name="\a05">#REF!</definedName>
    <definedName name="\a06">#REF!</definedName>
    <definedName name="\a07">#REF!</definedName>
    <definedName name="\a08">#REF!</definedName>
    <definedName name="\a09">#REF!</definedName>
    <definedName name="\A1">#REF!</definedName>
    <definedName name="\a10">#REF!</definedName>
    <definedName name="\a11">#REF!</definedName>
    <definedName name="\a12">#REF!</definedName>
    <definedName name="\a13">#REF!</definedName>
    <definedName name="\a14">#REF!</definedName>
    <definedName name="\a15">#REF!</definedName>
    <definedName name="\a16">#REF!</definedName>
    <definedName name="\a17">#REF!</definedName>
    <definedName name="\a18">#REF!</definedName>
    <definedName name="\a19">#REF!</definedName>
    <definedName name="\a20">#REF!</definedName>
    <definedName name="__p21">#REF!</definedName>
    <definedName name="__p22">#REF!</definedName>
    <definedName name="__p25">#REF!</definedName>
    <definedName name="_p21">#REF!</definedName>
    <definedName name="_p22">#REF!</definedName>
    <definedName name="_p23">#REF!</definedName>
    <definedName name="_p24">#REF!</definedName>
    <definedName name="_p25">#REF!</definedName>
    <definedName name="CHEMIN_GEN">[1]DONNEES!$C$6</definedName>
    <definedName name="CHOIX_CABLE">[1]SUPPORTS!$C$2:$C$28</definedName>
    <definedName name="CHOIX_CHAINE">[1]SUPPORTS!$R$2:$R$42</definedName>
    <definedName name="CODE_LIT">[1]DONNEES!$C$5</definedName>
    <definedName name="DATA_CABLES">#REF!</definedName>
    <definedName name="DATA_CANTON">[1]SUPPORTS!$A$1:$I$1</definedName>
    <definedName name="DATA_CHAINE">[1]SUPPORTS!$Q$1:$W$1</definedName>
    <definedName name="DATA_DONNEES">[1]DONNEES!$A$9:$V$9</definedName>
    <definedName name="DATA_NAPPE">[1]SUPPORTS!$J$1:$L$1</definedName>
    <definedName name="DATA_SUPPORTS">[1]SUPPORTS!$A$59:$AB$59</definedName>
    <definedName name="DATA_TERRAIN">[1]TERRAIN!$A$1:$B$1</definedName>
    <definedName name="dist1">'[2]Réglages importants'!$R$23</definedName>
    <definedName name="dist2">'[2]Réglages importants'!$R$24</definedName>
    <definedName name="dist3">'[2]Réglages importants'!$R$25</definedName>
    <definedName name="Epaisseurdegivre">GET.CELL(48,'[3]TABLEAU DE BORD'!A1)</definedName>
    <definedName name="FICHIER_ELIANE">[1]DONNEES!$C$4</definedName>
    <definedName name="Flèche">#REF!</definedName>
    <definedName name="Flèche_4">#REF!</definedName>
    <definedName name="GABARIT">[1]DONNEES!$L$1</definedName>
    <definedName name="gé1">'[4]Portée (1)'!$E$31</definedName>
    <definedName name="gé101">#REF!</definedName>
    <definedName name="gé102">#REF!</definedName>
    <definedName name="gé103">#REF!</definedName>
    <definedName name="gé104">#REF!</definedName>
    <definedName name="gé105">#REF!</definedName>
    <definedName name="gé106">#REF!</definedName>
    <definedName name="gé107">#REF!</definedName>
    <definedName name="gé108">#REF!</definedName>
    <definedName name="gé109">#REF!</definedName>
    <definedName name="gé110">#REF!</definedName>
    <definedName name="gé111">#REF!</definedName>
    <definedName name="gé112">#REF!</definedName>
    <definedName name="gé113">#REF!</definedName>
    <definedName name="gé114">#REF!</definedName>
    <definedName name="gé115">#REF!</definedName>
    <definedName name="gé116">#REF!</definedName>
    <definedName name="gé117">#REF!</definedName>
    <definedName name="gé118">#REF!</definedName>
    <definedName name="gé119">#REF!</definedName>
    <definedName name="gé12">#REF!</definedName>
    <definedName name="gé120">#REF!</definedName>
    <definedName name="gé2">#REF!</definedName>
    <definedName name="gé201">#REF!</definedName>
    <definedName name="gé202">#REF!</definedName>
    <definedName name="gé203">#REF!</definedName>
    <definedName name="gé204">#REF!</definedName>
    <definedName name="gé205">#REF!</definedName>
    <definedName name="gé206">#REF!</definedName>
    <definedName name="gé207">#REF!</definedName>
    <definedName name="gé208">#REF!</definedName>
    <definedName name="gé209">#REF!</definedName>
    <definedName name="gé210">#REF!</definedName>
    <definedName name="gé211">#REF!</definedName>
    <definedName name="gé212">#REF!</definedName>
    <definedName name="gé213">#REF!</definedName>
    <definedName name="gé214">#REF!</definedName>
    <definedName name="gé215">#REF!</definedName>
    <definedName name="gé216">#REF!</definedName>
    <definedName name="gé217">#REF!</definedName>
    <definedName name="gé218">#REF!</definedName>
    <definedName name="gé219">#REF!</definedName>
    <definedName name="gé22">#REF!</definedName>
    <definedName name="gé220">#REF!</definedName>
    <definedName name="gé3">'[4]Portée (1)'!$E$33</definedName>
    <definedName name="gé301">#REF!</definedName>
    <definedName name="gé302">#REF!</definedName>
    <definedName name="gé303">#REF!</definedName>
    <definedName name="gé304">#REF!</definedName>
    <definedName name="gé305">#REF!</definedName>
    <definedName name="gé306">#REF!</definedName>
    <definedName name="gé307">#REF!</definedName>
    <definedName name="gé308">#REF!</definedName>
    <definedName name="gé309">#REF!</definedName>
    <definedName name="gé310">#REF!</definedName>
    <definedName name="gé311">#REF!</definedName>
    <definedName name="gé312">#REF!</definedName>
    <definedName name="gé313">#REF!</definedName>
    <definedName name="gé314">#REF!</definedName>
    <definedName name="gé315">#REF!</definedName>
    <definedName name="gé316">#REF!</definedName>
    <definedName name="gé317">#REF!</definedName>
    <definedName name="gé318">#REF!</definedName>
    <definedName name="gé319">#REF!</definedName>
    <definedName name="gé32">#REF!</definedName>
    <definedName name="gé320">#REF!</definedName>
    <definedName name="hypclim">'[2]Réglages importants'!$U$11</definedName>
    <definedName name="Imap">#REF!</definedName>
    <definedName name="Imap_4">#REF!</definedName>
    <definedName name="LIT">[1]DONNEES!$C$5</definedName>
    <definedName name="LOGO">INDIRECT(VLOOKUP(#REF!,#REF!,2,0))</definedName>
    <definedName name="NOM_LIGNE">[1]DONNEES!$C$1</definedName>
    <definedName name="réglement">'[2]Réglages importants'!#REF!</definedName>
    <definedName name="sinalpha" localSheetId="0">'Formalisme RTE'!$D$18</definedName>
    <definedName name="Soufflet">GET.CELL(48,'[3]TABLEAU DE BORD'!A1)</definedName>
    <definedName name="Tableau1">#REF!</definedName>
    <definedName name="tension">'[2]Réglages importants'!$S$11</definedName>
    <definedName name="TENSION_LIGNE">[1]DONNEES!$C$2</definedName>
    <definedName name="_xlnm.Print_Area" localSheetId="0">'Formalisme RTE'!$A$1:$P$28</definedName>
    <definedName name="ZONE_ROUGE">[1]DONNEES!$C$7</definedName>
    <definedName name="Zonedevent">GET.CELL(48,'[3]TABLEAU DE BORD'!A1)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J5797" i="1" l="1"/>
  <c r="CJ5796" i="1"/>
  <c r="CJ5795" i="1"/>
  <c r="CJ5794" i="1"/>
  <c r="CJ5793" i="1"/>
  <c r="CJ5792" i="1"/>
  <c r="CJ5791" i="1"/>
  <c r="CJ5790" i="1"/>
  <c r="CJ5789" i="1"/>
  <c r="CI5789" i="1"/>
  <c r="CJ5788" i="1"/>
  <c r="CI5788" i="1"/>
  <c r="CJ5787" i="1"/>
  <c r="CI5787" i="1"/>
  <c r="CJ5786" i="1"/>
  <c r="CI5786" i="1"/>
  <c r="CJ5785" i="1"/>
  <c r="CI5785" i="1"/>
  <c r="CJ5784" i="1"/>
  <c r="CI5784" i="1"/>
  <c r="CJ5783" i="1"/>
  <c r="CI5783" i="1"/>
  <c r="CJ5782" i="1"/>
  <c r="CI5782" i="1"/>
  <c r="CJ5781" i="1"/>
  <c r="CI5781" i="1"/>
  <c r="CJ5780" i="1"/>
  <c r="CI5780" i="1"/>
  <c r="CJ5779" i="1"/>
  <c r="CI5779" i="1"/>
  <c r="CJ5778" i="1"/>
  <c r="CI5778" i="1"/>
  <c r="CJ5777" i="1"/>
  <c r="CI5777" i="1"/>
  <c r="CJ5776" i="1"/>
  <c r="CI5776" i="1"/>
  <c r="CJ5775" i="1"/>
  <c r="CI5775" i="1"/>
  <c r="CJ5774" i="1"/>
  <c r="CI5774" i="1"/>
  <c r="CJ5773" i="1"/>
  <c r="CI5773" i="1"/>
  <c r="CJ5772" i="1"/>
  <c r="CI5772" i="1"/>
  <c r="CJ5771" i="1"/>
  <c r="CI5771" i="1"/>
  <c r="CJ5770" i="1"/>
  <c r="CI5770" i="1"/>
  <c r="CJ5769" i="1"/>
  <c r="CI5769" i="1"/>
  <c r="CJ5768" i="1"/>
  <c r="CI5768" i="1"/>
  <c r="CJ5767" i="1"/>
  <c r="CI5767" i="1"/>
  <c r="CJ5766" i="1"/>
  <c r="CI5766" i="1"/>
  <c r="CJ5765" i="1"/>
  <c r="CI5765" i="1"/>
  <c r="CJ5764" i="1"/>
  <c r="CI5764" i="1"/>
  <c r="CJ5763" i="1"/>
  <c r="CI5763" i="1"/>
  <c r="CJ5762" i="1"/>
  <c r="CI5762" i="1"/>
  <c r="CJ5761" i="1"/>
  <c r="CI5761" i="1"/>
  <c r="CJ5760" i="1"/>
  <c r="CI5760" i="1"/>
  <c r="CJ5759" i="1"/>
  <c r="CI5759" i="1"/>
  <c r="CJ5758" i="1"/>
  <c r="CI5758" i="1"/>
  <c r="CJ5757" i="1"/>
  <c r="CI5757" i="1"/>
  <c r="CJ5756" i="1"/>
  <c r="CI5756" i="1"/>
  <c r="CJ5755" i="1"/>
  <c r="CI5755" i="1"/>
  <c r="CJ5754" i="1"/>
  <c r="CI5754" i="1"/>
  <c r="CJ5753" i="1"/>
  <c r="CI5753" i="1"/>
  <c r="CJ5752" i="1"/>
  <c r="CI5752" i="1"/>
  <c r="CJ5751" i="1"/>
  <c r="CI5751" i="1"/>
  <c r="CJ5750" i="1"/>
  <c r="CI5750" i="1"/>
  <c r="CJ5749" i="1"/>
  <c r="CI5749" i="1"/>
  <c r="CJ5748" i="1"/>
  <c r="CI5748" i="1"/>
  <c r="CJ5747" i="1"/>
  <c r="CI5747" i="1"/>
  <c r="CJ5746" i="1"/>
  <c r="CI5746" i="1"/>
  <c r="CJ5745" i="1"/>
  <c r="CI5745" i="1"/>
  <c r="CJ5744" i="1"/>
  <c r="CI5744" i="1"/>
  <c r="CJ5743" i="1"/>
  <c r="CI5743" i="1"/>
  <c r="CJ5742" i="1"/>
  <c r="CI5742" i="1"/>
  <c r="CJ5741" i="1"/>
  <c r="CI5741" i="1"/>
  <c r="CJ5740" i="1"/>
  <c r="CI5740" i="1"/>
  <c r="CJ5739" i="1"/>
  <c r="CI5739" i="1"/>
  <c r="CJ5738" i="1"/>
  <c r="CI5738" i="1"/>
  <c r="CJ5737" i="1"/>
  <c r="CI5737" i="1"/>
  <c r="CJ5736" i="1"/>
  <c r="CI5736" i="1"/>
  <c r="CJ5735" i="1"/>
  <c r="CI5735" i="1"/>
  <c r="CJ5734" i="1"/>
  <c r="CI5734" i="1"/>
  <c r="CJ5733" i="1"/>
  <c r="CI5733" i="1"/>
  <c r="CJ5732" i="1"/>
  <c r="CI5732" i="1"/>
  <c r="CJ5731" i="1"/>
  <c r="CI5731" i="1"/>
  <c r="CJ5730" i="1"/>
  <c r="CI5730" i="1"/>
  <c r="CJ5729" i="1"/>
  <c r="CI5729" i="1"/>
  <c r="CJ5728" i="1"/>
  <c r="CI5728" i="1"/>
  <c r="CJ5727" i="1"/>
  <c r="CI5727" i="1"/>
  <c r="CJ5726" i="1"/>
  <c r="CI5726" i="1"/>
  <c r="CJ5725" i="1"/>
  <c r="CI5725" i="1"/>
  <c r="CJ5724" i="1"/>
  <c r="CI5724" i="1"/>
  <c r="CJ5723" i="1"/>
  <c r="CI5723" i="1"/>
  <c r="CJ5722" i="1"/>
  <c r="CI5722" i="1"/>
  <c r="CJ5721" i="1"/>
  <c r="CI5721" i="1"/>
  <c r="CJ5720" i="1"/>
  <c r="CI5720" i="1"/>
  <c r="CJ5719" i="1"/>
  <c r="CI5719" i="1"/>
  <c r="CJ5718" i="1"/>
  <c r="CI5718" i="1"/>
  <c r="CJ5717" i="1"/>
  <c r="CI5717" i="1"/>
  <c r="CJ5716" i="1"/>
  <c r="CI5716" i="1"/>
  <c r="CJ5715" i="1"/>
  <c r="CI5715" i="1"/>
  <c r="CJ5714" i="1"/>
  <c r="CI5714" i="1"/>
  <c r="CJ5713" i="1"/>
  <c r="CI5713" i="1"/>
  <c r="CJ5712" i="1"/>
  <c r="CI5712" i="1"/>
  <c r="CJ5711" i="1"/>
  <c r="CI5711" i="1"/>
  <c r="CJ5710" i="1"/>
  <c r="CI5710" i="1"/>
  <c r="CJ5709" i="1"/>
  <c r="CI5709" i="1"/>
  <c r="CJ5708" i="1"/>
  <c r="CI5708" i="1"/>
  <c r="CJ5707" i="1"/>
  <c r="CI5707" i="1"/>
  <c r="CJ5706" i="1"/>
  <c r="CI5706" i="1"/>
  <c r="CJ5705" i="1"/>
  <c r="CI5705" i="1"/>
  <c r="CJ5704" i="1"/>
  <c r="CI5704" i="1"/>
  <c r="CJ5703" i="1"/>
  <c r="CI5703" i="1"/>
  <c r="CJ5702" i="1"/>
  <c r="CI5702" i="1"/>
  <c r="CJ5701" i="1"/>
  <c r="CI5701" i="1"/>
  <c r="CJ5700" i="1"/>
  <c r="CI5700" i="1"/>
  <c r="CJ5699" i="1"/>
  <c r="CI5699" i="1"/>
  <c r="CJ5698" i="1"/>
  <c r="CI5698" i="1"/>
  <c r="CJ5697" i="1"/>
  <c r="CI5697" i="1"/>
  <c r="CJ5696" i="1"/>
  <c r="CI5696" i="1"/>
  <c r="CJ5695" i="1"/>
  <c r="CI5695" i="1"/>
  <c r="CJ5694" i="1"/>
  <c r="CI5694" i="1"/>
  <c r="CJ5693" i="1"/>
  <c r="CI5693" i="1"/>
  <c r="CJ5692" i="1"/>
  <c r="CI5692" i="1"/>
  <c r="CJ5691" i="1"/>
  <c r="CI5691" i="1"/>
  <c r="CJ5690" i="1"/>
  <c r="CI5690" i="1"/>
  <c r="CJ5689" i="1"/>
  <c r="CI5689" i="1"/>
  <c r="CJ5688" i="1"/>
  <c r="CI5688" i="1"/>
  <c r="CJ5687" i="1"/>
  <c r="CI5687" i="1"/>
  <c r="CJ5686" i="1"/>
  <c r="CI5686" i="1"/>
  <c r="CJ5685" i="1"/>
  <c r="CI5685" i="1"/>
  <c r="CJ5684" i="1"/>
  <c r="CI5684" i="1"/>
  <c r="CJ5683" i="1"/>
  <c r="CI5683" i="1"/>
  <c r="CJ5682" i="1"/>
  <c r="CI5682" i="1"/>
  <c r="CJ5681" i="1"/>
  <c r="CI5681" i="1"/>
  <c r="CJ5680" i="1"/>
  <c r="CI5680" i="1"/>
  <c r="CJ5679" i="1"/>
  <c r="CI5679" i="1"/>
  <c r="CJ5678" i="1"/>
  <c r="CI5678" i="1"/>
  <c r="CM5677" i="1"/>
  <c r="CJ5677" i="1"/>
  <c r="CI5677" i="1"/>
  <c r="CM5676" i="1"/>
  <c r="CJ5676" i="1"/>
  <c r="CI5676" i="1"/>
  <c r="CM5675" i="1"/>
  <c r="CJ5675" i="1"/>
  <c r="CI5675" i="1"/>
  <c r="CM5674" i="1"/>
  <c r="CJ5674" i="1"/>
  <c r="CI5674" i="1"/>
  <c r="CM5673" i="1"/>
  <c r="CJ5673" i="1"/>
  <c r="CI5673" i="1"/>
  <c r="CM5672" i="1"/>
  <c r="CJ5672" i="1"/>
  <c r="CI5672" i="1"/>
  <c r="CM5671" i="1"/>
  <c r="CJ5671" i="1"/>
  <c r="CI5671" i="1"/>
  <c r="CM5670" i="1"/>
  <c r="CJ5670" i="1"/>
  <c r="CI5670" i="1"/>
  <c r="CM5669" i="1"/>
  <c r="CJ5669" i="1"/>
  <c r="CI5669" i="1"/>
  <c r="CM5668" i="1"/>
  <c r="CL5668" i="1"/>
  <c r="CJ5668" i="1"/>
  <c r="CI5668" i="1"/>
  <c r="CM5667" i="1"/>
  <c r="CL5667" i="1"/>
  <c r="CJ5667" i="1"/>
  <c r="CI5667" i="1"/>
  <c r="CM5666" i="1"/>
  <c r="CL5666" i="1"/>
  <c r="CJ5666" i="1"/>
  <c r="CI5666" i="1"/>
  <c r="CM5665" i="1"/>
  <c r="CL5665" i="1"/>
  <c r="CJ5665" i="1"/>
  <c r="CI5665" i="1"/>
  <c r="CM5664" i="1"/>
  <c r="CL5664" i="1"/>
  <c r="CJ5664" i="1"/>
  <c r="CI5664" i="1"/>
  <c r="CM5663" i="1"/>
  <c r="CL5663" i="1"/>
  <c r="CJ5663" i="1"/>
  <c r="CI5663" i="1"/>
  <c r="CM5662" i="1"/>
  <c r="CL5662" i="1"/>
  <c r="CJ5662" i="1"/>
  <c r="CI5662" i="1"/>
  <c r="CM5661" i="1"/>
  <c r="CL5661" i="1"/>
  <c r="CJ5661" i="1"/>
  <c r="CI5661" i="1"/>
  <c r="CM5660" i="1"/>
  <c r="CL5660" i="1"/>
  <c r="CJ5660" i="1"/>
  <c r="CI5660" i="1"/>
  <c r="CM5659" i="1"/>
  <c r="CL5659" i="1"/>
  <c r="CJ5659" i="1"/>
  <c r="CI5659" i="1"/>
  <c r="CM5658" i="1"/>
  <c r="CL5658" i="1"/>
  <c r="CJ5658" i="1"/>
  <c r="CI5658" i="1"/>
  <c r="CM5657" i="1"/>
  <c r="CL5657" i="1"/>
  <c r="CJ5657" i="1"/>
  <c r="CI5657" i="1"/>
  <c r="CM5656" i="1"/>
  <c r="CL5656" i="1"/>
  <c r="CJ5656" i="1"/>
  <c r="CI5656" i="1"/>
  <c r="CM5655" i="1"/>
  <c r="CL5655" i="1"/>
  <c r="CJ5655" i="1"/>
  <c r="CI5655" i="1"/>
  <c r="CM5654" i="1"/>
  <c r="CL5654" i="1"/>
  <c r="CJ5654" i="1"/>
  <c r="CI5654" i="1"/>
  <c r="CM5653" i="1"/>
  <c r="CL5653" i="1"/>
  <c r="CJ5653" i="1"/>
  <c r="CI5653" i="1"/>
  <c r="CM5652" i="1"/>
  <c r="CL5652" i="1"/>
  <c r="CJ5652" i="1"/>
  <c r="CI5652" i="1"/>
  <c r="CM5651" i="1"/>
  <c r="CL5651" i="1"/>
  <c r="CJ5651" i="1"/>
  <c r="CI5651" i="1"/>
  <c r="CM5650" i="1"/>
  <c r="CL5650" i="1"/>
  <c r="CJ5650" i="1"/>
  <c r="CI5650" i="1"/>
  <c r="CM5649" i="1"/>
  <c r="CL5649" i="1"/>
  <c r="CJ5649" i="1"/>
  <c r="CI5649" i="1"/>
  <c r="CM5648" i="1"/>
  <c r="CL5648" i="1"/>
  <c r="CJ5648" i="1"/>
  <c r="CI5648" i="1"/>
  <c r="CM5647" i="1"/>
  <c r="CL5647" i="1"/>
  <c r="CJ5647" i="1"/>
  <c r="CI5647" i="1"/>
  <c r="CM5646" i="1"/>
  <c r="CL5646" i="1"/>
  <c r="CJ5646" i="1"/>
  <c r="CI5646" i="1"/>
  <c r="CM5645" i="1"/>
  <c r="CL5645" i="1"/>
  <c r="CJ5645" i="1"/>
  <c r="CI5645" i="1"/>
  <c r="CM5644" i="1"/>
  <c r="CL5644" i="1"/>
  <c r="CJ5644" i="1"/>
  <c r="CI5644" i="1"/>
  <c r="CM5643" i="1"/>
  <c r="CL5643" i="1"/>
  <c r="CJ5643" i="1"/>
  <c r="CI5643" i="1"/>
  <c r="CM5642" i="1"/>
  <c r="CL5642" i="1"/>
  <c r="CJ5642" i="1"/>
  <c r="CI5642" i="1"/>
  <c r="CM5641" i="1"/>
  <c r="CL5641" i="1"/>
  <c r="CJ5641" i="1"/>
  <c r="CI5641" i="1"/>
  <c r="CM5640" i="1"/>
  <c r="CL5640" i="1"/>
  <c r="CJ5640" i="1"/>
  <c r="CI5640" i="1"/>
  <c r="CM5639" i="1"/>
  <c r="CL5639" i="1"/>
  <c r="CJ5639" i="1"/>
  <c r="CI5639" i="1"/>
  <c r="CM5638" i="1"/>
  <c r="CL5638" i="1"/>
  <c r="CJ5638" i="1"/>
  <c r="CI5638" i="1"/>
  <c r="CM5637" i="1"/>
  <c r="CL5637" i="1"/>
  <c r="CJ5637" i="1"/>
  <c r="CI5637" i="1"/>
  <c r="CM5636" i="1"/>
  <c r="CL5636" i="1"/>
  <c r="CJ5636" i="1"/>
  <c r="CI5636" i="1"/>
  <c r="CM5635" i="1"/>
  <c r="CL5635" i="1"/>
  <c r="CJ5635" i="1"/>
  <c r="CI5635" i="1"/>
  <c r="CM5634" i="1"/>
  <c r="CL5634" i="1"/>
  <c r="CJ5634" i="1"/>
  <c r="CI5634" i="1"/>
  <c r="CM5633" i="1"/>
  <c r="CL5633" i="1"/>
  <c r="CJ5633" i="1"/>
  <c r="CI5633" i="1"/>
  <c r="CM5632" i="1"/>
  <c r="CL5632" i="1"/>
  <c r="CJ5632" i="1"/>
  <c r="CI5632" i="1"/>
  <c r="CM5631" i="1"/>
  <c r="CL5631" i="1"/>
  <c r="CJ5631" i="1"/>
  <c r="CI5631" i="1"/>
  <c r="CM5630" i="1"/>
  <c r="CL5630" i="1"/>
  <c r="CJ5630" i="1"/>
  <c r="CI5630" i="1"/>
  <c r="CM5629" i="1"/>
  <c r="CL5629" i="1"/>
  <c r="CJ5629" i="1"/>
  <c r="CI5629" i="1"/>
  <c r="CM5628" i="1"/>
  <c r="CL5628" i="1"/>
  <c r="CJ5628" i="1"/>
  <c r="CI5628" i="1"/>
  <c r="CM5627" i="1"/>
  <c r="CL5627" i="1"/>
  <c r="CJ5627" i="1"/>
  <c r="CI5627" i="1"/>
  <c r="CM5626" i="1"/>
  <c r="CL5626" i="1"/>
  <c r="CJ5626" i="1"/>
  <c r="CI5626" i="1"/>
  <c r="CM5625" i="1"/>
  <c r="CL5625" i="1"/>
  <c r="CJ5625" i="1"/>
  <c r="CI5625" i="1"/>
  <c r="CM5624" i="1"/>
  <c r="CL5624" i="1"/>
  <c r="CJ5624" i="1"/>
  <c r="CI5624" i="1"/>
  <c r="CM5623" i="1"/>
  <c r="CL5623" i="1"/>
  <c r="CJ5623" i="1"/>
  <c r="CI5623" i="1"/>
  <c r="CM5622" i="1"/>
  <c r="CL5622" i="1"/>
  <c r="CJ5622" i="1"/>
  <c r="CI5622" i="1"/>
  <c r="CM5621" i="1"/>
  <c r="CL5621" i="1"/>
  <c r="CJ5621" i="1"/>
  <c r="CI5621" i="1"/>
  <c r="CM5620" i="1"/>
  <c r="CL5620" i="1"/>
  <c r="CJ5620" i="1"/>
  <c r="CI5620" i="1"/>
  <c r="CM5619" i="1"/>
  <c r="CL5619" i="1"/>
  <c r="CJ5619" i="1"/>
  <c r="CI5619" i="1"/>
  <c r="CM5618" i="1"/>
  <c r="CL5618" i="1"/>
  <c r="CJ5618" i="1"/>
  <c r="CI5618" i="1"/>
  <c r="CM5617" i="1"/>
  <c r="CL5617" i="1"/>
  <c r="CJ5617" i="1"/>
  <c r="CI5617" i="1"/>
  <c r="CM5616" i="1"/>
  <c r="CL5616" i="1"/>
  <c r="CJ5616" i="1"/>
  <c r="CI5616" i="1"/>
  <c r="CM5615" i="1"/>
  <c r="CL5615" i="1"/>
  <c r="CJ5615" i="1"/>
  <c r="CI5615" i="1"/>
  <c r="CM5614" i="1"/>
  <c r="CL5614" i="1"/>
  <c r="CJ5614" i="1"/>
  <c r="CI5614" i="1"/>
  <c r="CM5613" i="1"/>
  <c r="CL5613" i="1"/>
  <c r="CJ5613" i="1"/>
  <c r="CI5613" i="1"/>
  <c r="CM5612" i="1"/>
  <c r="CL5612" i="1"/>
  <c r="CJ5612" i="1"/>
  <c r="CI5612" i="1"/>
  <c r="CM5611" i="1"/>
  <c r="CL5611" i="1"/>
  <c r="CJ5611" i="1"/>
  <c r="CI5611" i="1"/>
  <c r="CM5610" i="1"/>
  <c r="CL5610" i="1"/>
  <c r="CJ5610" i="1"/>
  <c r="CI5610" i="1"/>
  <c r="CM5609" i="1"/>
  <c r="CL5609" i="1"/>
  <c r="CJ5609" i="1"/>
  <c r="CI5609" i="1"/>
  <c r="CM5608" i="1"/>
  <c r="CL5608" i="1"/>
  <c r="CJ5608" i="1"/>
  <c r="CI5608" i="1"/>
  <c r="CM5607" i="1"/>
  <c r="CL5607" i="1"/>
  <c r="CJ5607" i="1"/>
  <c r="CI5607" i="1"/>
  <c r="CM5606" i="1"/>
  <c r="CL5606" i="1"/>
  <c r="CJ5606" i="1"/>
  <c r="CI5606" i="1"/>
  <c r="CM5605" i="1"/>
  <c r="CL5605" i="1"/>
  <c r="CJ5605" i="1"/>
  <c r="CI5605" i="1"/>
  <c r="CM5604" i="1"/>
  <c r="CL5604" i="1"/>
  <c r="CJ5604" i="1"/>
  <c r="CI5604" i="1"/>
  <c r="CM5603" i="1"/>
  <c r="CL5603" i="1"/>
  <c r="CJ5603" i="1"/>
  <c r="CI5603" i="1"/>
  <c r="CM5602" i="1"/>
  <c r="CL5602" i="1"/>
  <c r="CJ5602" i="1"/>
  <c r="CI5602" i="1"/>
  <c r="CM5601" i="1"/>
  <c r="CL5601" i="1"/>
  <c r="CJ5601" i="1"/>
  <c r="CI5601" i="1"/>
  <c r="CM5600" i="1"/>
  <c r="CL5600" i="1"/>
  <c r="CJ5600" i="1"/>
  <c r="CI5600" i="1"/>
  <c r="CM5599" i="1"/>
  <c r="CL5599" i="1"/>
  <c r="CJ5599" i="1"/>
  <c r="CI5599" i="1"/>
  <c r="CM5598" i="1"/>
  <c r="CL5598" i="1"/>
  <c r="CJ5598" i="1"/>
  <c r="CI5598" i="1"/>
  <c r="CM5597" i="1"/>
  <c r="CL5597" i="1"/>
  <c r="CJ5597" i="1"/>
  <c r="CI5597" i="1"/>
  <c r="CM5596" i="1"/>
  <c r="CL5596" i="1"/>
  <c r="CJ5596" i="1"/>
  <c r="CI5596" i="1"/>
  <c r="CM5595" i="1"/>
  <c r="CL5595" i="1"/>
  <c r="CJ5595" i="1"/>
  <c r="CI5595" i="1"/>
  <c r="CM5594" i="1"/>
  <c r="CL5594" i="1"/>
  <c r="CJ5594" i="1"/>
  <c r="CI5594" i="1"/>
  <c r="CM5593" i="1"/>
  <c r="CL5593" i="1"/>
  <c r="CJ5593" i="1"/>
  <c r="CI5593" i="1"/>
  <c r="CM5592" i="1"/>
  <c r="CL5592" i="1"/>
  <c r="CJ5592" i="1"/>
  <c r="CI5592" i="1"/>
  <c r="CM5591" i="1"/>
  <c r="CL5591" i="1"/>
  <c r="CJ5591" i="1"/>
  <c r="CI5591" i="1"/>
  <c r="CM5590" i="1"/>
  <c r="CL5590" i="1"/>
  <c r="CJ5590" i="1"/>
  <c r="CI5590" i="1"/>
  <c r="CM5589" i="1"/>
  <c r="CL5589" i="1"/>
  <c r="CJ5589" i="1"/>
  <c r="CI5589" i="1"/>
  <c r="CM5588" i="1"/>
  <c r="CL5588" i="1"/>
  <c r="CJ5588" i="1"/>
  <c r="CI5588" i="1"/>
  <c r="CM5587" i="1"/>
  <c r="CL5587" i="1"/>
  <c r="CJ5587" i="1"/>
  <c r="CI5587" i="1"/>
  <c r="CM5586" i="1"/>
  <c r="CL5586" i="1"/>
  <c r="CJ5586" i="1"/>
  <c r="CI5586" i="1"/>
  <c r="CM5585" i="1"/>
  <c r="CL5585" i="1"/>
  <c r="CJ5585" i="1"/>
  <c r="CI5585" i="1"/>
  <c r="CM5584" i="1"/>
  <c r="CL5584" i="1"/>
  <c r="CJ5584" i="1"/>
  <c r="CI5584" i="1"/>
  <c r="CM5583" i="1"/>
  <c r="CL5583" i="1"/>
  <c r="CJ5583" i="1"/>
  <c r="CI5583" i="1"/>
  <c r="CM5582" i="1"/>
  <c r="CL5582" i="1"/>
  <c r="CJ5582" i="1"/>
  <c r="CI5582" i="1"/>
  <c r="CM5581" i="1"/>
  <c r="CL5581" i="1"/>
  <c r="CJ5581" i="1"/>
  <c r="CI5581" i="1"/>
  <c r="CM5580" i="1"/>
  <c r="CL5580" i="1"/>
  <c r="CJ5580" i="1"/>
  <c r="CI5580" i="1"/>
  <c r="CM5579" i="1"/>
  <c r="CL5579" i="1"/>
  <c r="CJ5579" i="1"/>
  <c r="CI5579" i="1"/>
  <c r="CM5578" i="1"/>
  <c r="CL5578" i="1"/>
  <c r="CJ5578" i="1"/>
  <c r="CI5578" i="1"/>
  <c r="CM5577" i="1"/>
  <c r="CL5577" i="1"/>
  <c r="CJ5577" i="1"/>
  <c r="CI5577" i="1"/>
  <c r="CM5576" i="1"/>
  <c r="CL5576" i="1"/>
  <c r="CJ5576" i="1"/>
  <c r="CI5576" i="1"/>
  <c r="CM5575" i="1"/>
  <c r="CL5575" i="1"/>
  <c r="CJ5575" i="1"/>
  <c r="CI5575" i="1"/>
  <c r="CM5574" i="1"/>
  <c r="CL5574" i="1"/>
  <c r="CJ5574" i="1"/>
  <c r="CI5574" i="1"/>
  <c r="CM5573" i="1"/>
  <c r="CL5573" i="1"/>
  <c r="CJ5573" i="1"/>
  <c r="CI5573" i="1"/>
  <c r="CM5572" i="1"/>
  <c r="CL5572" i="1"/>
  <c r="CJ5572" i="1"/>
  <c r="CI5572" i="1"/>
  <c r="CM5571" i="1"/>
  <c r="CL5571" i="1"/>
  <c r="CJ5571" i="1"/>
  <c r="CI5571" i="1"/>
  <c r="CM5570" i="1"/>
  <c r="CL5570" i="1"/>
  <c r="CJ5570" i="1"/>
  <c r="CI5570" i="1"/>
  <c r="CM5569" i="1"/>
  <c r="CL5569" i="1"/>
  <c r="CJ5569" i="1"/>
  <c r="CI5569" i="1"/>
  <c r="CM5568" i="1"/>
  <c r="CL5568" i="1"/>
  <c r="CJ5568" i="1"/>
  <c r="CI5568" i="1"/>
  <c r="CM5567" i="1"/>
  <c r="CL5567" i="1"/>
  <c r="CJ5567" i="1"/>
  <c r="CI5567" i="1"/>
  <c r="CM5566" i="1"/>
  <c r="CL5566" i="1"/>
  <c r="CJ5566" i="1"/>
  <c r="CI5566" i="1"/>
  <c r="CM5565" i="1"/>
  <c r="CL5565" i="1"/>
  <c r="CJ5565" i="1"/>
  <c r="CI5565" i="1"/>
  <c r="CM5564" i="1"/>
  <c r="CL5564" i="1"/>
  <c r="CJ5564" i="1"/>
  <c r="CI5564" i="1"/>
  <c r="CM5563" i="1"/>
  <c r="CL5563" i="1"/>
  <c r="CJ5563" i="1"/>
  <c r="CI5563" i="1"/>
  <c r="CM5562" i="1"/>
  <c r="CL5562" i="1"/>
  <c r="CJ5562" i="1"/>
  <c r="CI5562" i="1"/>
  <c r="CM5561" i="1"/>
  <c r="CL5561" i="1"/>
  <c r="CJ5561" i="1"/>
  <c r="CI5561" i="1"/>
  <c r="CM5560" i="1"/>
  <c r="CL5560" i="1"/>
  <c r="CJ5560" i="1"/>
  <c r="CI5560" i="1"/>
  <c r="CM5559" i="1"/>
  <c r="CL5559" i="1"/>
  <c r="CJ5559" i="1"/>
  <c r="CI5559" i="1"/>
  <c r="CM5558" i="1"/>
  <c r="CL5558" i="1"/>
  <c r="CJ5558" i="1"/>
  <c r="CI5558" i="1"/>
  <c r="CM5557" i="1"/>
  <c r="CL5557" i="1"/>
  <c r="CJ5557" i="1"/>
  <c r="CI5557" i="1"/>
  <c r="CM5556" i="1"/>
  <c r="CL5556" i="1"/>
  <c r="CJ5556" i="1"/>
  <c r="CI5556" i="1"/>
  <c r="CM5555" i="1"/>
  <c r="CL5555" i="1"/>
  <c r="CJ5555" i="1"/>
  <c r="CI5555" i="1"/>
  <c r="CM5554" i="1"/>
  <c r="CL5554" i="1"/>
  <c r="CJ5554" i="1"/>
  <c r="CI5554" i="1"/>
  <c r="CM5553" i="1"/>
  <c r="CL5553" i="1"/>
  <c r="CJ5553" i="1"/>
  <c r="CI5553" i="1"/>
  <c r="CM5552" i="1"/>
  <c r="CL5552" i="1"/>
  <c r="CJ5552" i="1"/>
  <c r="CI5552" i="1"/>
  <c r="CM5551" i="1"/>
  <c r="CL5551" i="1"/>
  <c r="CJ5551" i="1"/>
  <c r="CI5551" i="1"/>
  <c r="CM5550" i="1"/>
  <c r="CL5550" i="1"/>
  <c r="CJ5550" i="1"/>
  <c r="CI5550" i="1"/>
  <c r="CM5549" i="1"/>
  <c r="CL5549" i="1"/>
  <c r="CJ5549" i="1"/>
  <c r="CI5549" i="1"/>
  <c r="CM5548" i="1"/>
  <c r="CL5548" i="1"/>
  <c r="CJ5548" i="1"/>
  <c r="CI5548" i="1"/>
  <c r="CM5547" i="1"/>
  <c r="CL5547" i="1"/>
  <c r="CJ5547" i="1"/>
  <c r="CI5547" i="1"/>
  <c r="CM5546" i="1"/>
  <c r="CL5546" i="1"/>
  <c r="CJ5546" i="1"/>
  <c r="CI5546" i="1"/>
  <c r="CM5545" i="1"/>
  <c r="CL5545" i="1"/>
  <c r="CJ5545" i="1"/>
  <c r="CI5545" i="1"/>
  <c r="CM5544" i="1"/>
  <c r="CL5544" i="1"/>
  <c r="CJ5544" i="1"/>
  <c r="CI5544" i="1"/>
  <c r="CM5543" i="1"/>
  <c r="CL5543" i="1"/>
  <c r="CJ5543" i="1"/>
  <c r="CI5543" i="1"/>
  <c r="CM5542" i="1"/>
  <c r="CL5542" i="1"/>
  <c r="CJ5542" i="1"/>
  <c r="CI5542" i="1"/>
  <c r="CM5541" i="1"/>
  <c r="CL5541" i="1"/>
  <c r="CJ5541" i="1"/>
  <c r="CI5541" i="1"/>
  <c r="CM5540" i="1"/>
  <c r="CL5540" i="1"/>
  <c r="CJ5540" i="1"/>
  <c r="CI5540" i="1"/>
  <c r="CM5539" i="1"/>
  <c r="CL5539" i="1"/>
  <c r="CJ5539" i="1"/>
  <c r="CI5539" i="1"/>
  <c r="CM5538" i="1"/>
  <c r="CL5538" i="1"/>
  <c r="CJ5538" i="1"/>
  <c r="CI5538" i="1"/>
  <c r="CM5537" i="1"/>
  <c r="CL5537" i="1"/>
  <c r="CJ5537" i="1"/>
  <c r="CI5537" i="1"/>
  <c r="CM5536" i="1"/>
  <c r="CL5536" i="1"/>
  <c r="CJ5536" i="1"/>
  <c r="CI5536" i="1"/>
  <c r="CM5535" i="1"/>
  <c r="CL5535" i="1"/>
  <c r="CJ5535" i="1"/>
  <c r="CI5535" i="1"/>
  <c r="CM5534" i="1"/>
  <c r="CL5534" i="1"/>
  <c r="CJ5534" i="1"/>
  <c r="CI5534" i="1"/>
  <c r="CM5533" i="1"/>
  <c r="CL5533" i="1"/>
  <c r="CJ5533" i="1"/>
  <c r="CI5533" i="1"/>
  <c r="CM5532" i="1"/>
  <c r="CL5532" i="1"/>
  <c r="CJ5532" i="1"/>
  <c r="CI5532" i="1"/>
  <c r="CM5531" i="1"/>
  <c r="CL5531" i="1"/>
  <c r="CJ5531" i="1"/>
  <c r="CI5531" i="1"/>
  <c r="CM5530" i="1"/>
  <c r="CL5530" i="1"/>
  <c r="CJ5530" i="1"/>
  <c r="CI5530" i="1"/>
  <c r="CM5529" i="1"/>
  <c r="CL5529" i="1"/>
  <c r="CJ5529" i="1"/>
  <c r="CI5529" i="1"/>
  <c r="CM5528" i="1"/>
  <c r="CL5528" i="1"/>
  <c r="CJ5528" i="1"/>
  <c r="CI5528" i="1"/>
  <c r="CM5527" i="1"/>
  <c r="CL5527" i="1"/>
  <c r="CJ5527" i="1"/>
  <c r="CI5527" i="1"/>
  <c r="CM5526" i="1"/>
  <c r="CL5526" i="1"/>
  <c r="CJ5526" i="1"/>
  <c r="CI5526" i="1"/>
  <c r="CM5525" i="1"/>
  <c r="CL5525" i="1"/>
  <c r="CJ5525" i="1"/>
  <c r="CI5525" i="1"/>
  <c r="CM5524" i="1"/>
  <c r="CL5524" i="1"/>
  <c r="CJ5524" i="1"/>
  <c r="CI5524" i="1"/>
  <c r="CM5523" i="1"/>
  <c r="CL5523" i="1"/>
  <c r="CJ5523" i="1"/>
  <c r="CI5523" i="1"/>
  <c r="CM5522" i="1"/>
  <c r="CL5522" i="1"/>
  <c r="CJ5522" i="1"/>
  <c r="CI5522" i="1"/>
  <c r="CM5521" i="1"/>
  <c r="CL5521" i="1"/>
  <c r="CJ5521" i="1"/>
  <c r="CI5521" i="1"/>
  <c r="CM5520" i="1"/>
  <c r="CL5520" i="1"/>
  <c r="CJ5520" i="1"/>
  <c r="CI5520" i="1"/>
  <c r="CM5519" i="1"/>
  <c r="CL5519" i="1"/>
  <c r="CJ5519" i="1"/>
  <c r="CI5519" i="1"/>
  <c r="CM5518" i="1"/>
  <c r="CL5518" i="1"/>
  <c r="CJ5518" i="1"/>
  <c r="CI5518" i="1"/>
  <c r="CM5517" i="1"/>
  <c r="CL5517" i="1"/>
  <c r="CJ5517" i="1"/>
  <c r="CI5517" i="1"/>
  <c r="CM5516" i="1"/>
  <c r="CL5516" i="1"/>
  <c r="CJ5516" i="1"/>
  <c r="CI5516" i="1"/>
  <c r="CM5515" i="1"/>
  <c r="CL5515" i="1"/>
  <c r="CJ5515" i="1"/>
  <c r="CI5515" i="1"/>
  <c r="CM5514" i="1"/>
  <c r="CL5514" i="1"/>
  <c r="CJ5514" i="1"/>
  <c r="CI5514" i="1"/>
  <c r="CM5513" i="1"/>
  <c r="CL5513" i="1"/>
  <c r="CJ5513" i="1"/>
  <c r="CI5513" i="1"/>
  <c r="CM5512" i="1"/>
  <c r="CL5512" i="1"/>
  <c r="CJ5512" i="1"/>
  <c r="CI5512" i="1"/>
  <c r="CM5511" i="1"/>
  <c r="CL5511" i="1"/>
  <c r="CJ5511" i="1"/>
  <c r="CI5511" i="1"/>
  <c r="CM5510" i="1"/>
  <c r="CL5510" i="1"/>
  <c r="CJ5510" i="1"/>
  <c r="CI5510" i="1"/>
  <c r="CM5509" i="1"/>
  <c r="CL5509" i="1"/>
  <c r="CJ5509" i="1"/>
  <c r="CI5509" i="1"/>
  <c r="CM5508" i="1"/>
  <c r="CL5508" i="1"/>
  <c r="CJ5508" i="1"/>
  <c r="CI5508" i="1"/>
  <c r="CM5507" i="1"/>
  <c r="CL5507" i="1"/>
  <c r="CJ5507" i="1"/>
  <c r="CI5507" i="1"/>
  <c r="CM5506" i="1"/>
  <c r="CL5506" i="1"/>
  <c r="CJ5506" i="1"/>
  <c r="CI5506" i="1"/>
  <c r="CM5505" i="1"/>
  <c r="CL5505" i="1"/>
  <c r="CJ5505" i="1"/>
  <c r="CI5505" i="1"/>
  <c r="CM5504" i="1"/>
  <c r="CL5504" i="1"/>
  <c r="CJ5504" i="1"/>
  <c r="CI5504" i="1"/>
  <c r="CM5503" i="1"/>
  <c r="CL5503" i="1"/>
  <c r="CJ5503" i="1"/>
  <c r="CI5503" i="1"/>
  <c r="CM5502" i="1"/>
  <c r="CL5502" i="1"/>
  <c r="CJ5502" i="1"/>
  <c r="CI5502" i="1"/>
  <c r="CM5501" i="1"/>
  <c r="CL5501" i="1"/>
  <c r="CJ5501" i="1"/>
  <c r="CI5501" i="1"/>
  <c r="CM5500" i="1"/>
  <c r="CL5500" i="1"/>
  <c r="CJ5500" i="1"/>
  <c r="CI5500" i="1"/>
  <c r="CM5499" i="1"/>
  <c r="CL5499" i="1"/>
  <c r="CJ5499" i="1"/>
  <c r="CI5499" i="1"/>
  <c r="CM5498" i="1"/>
  <c r="CL5498" i="1"/>
  <c r="CJ5498" i="1"/>
  <c r="CI5498" i="1"/>
  <c r="CM5497" i="1"/>
  <c r="CL5497" i="1"/>
  <c r="CJ5497" i="1"/>
  <c r="CI5497" i="1"/>
  <c r="CM5496" i="1"/>
  <c r="CL5496" i="1"/>
  <c r="CJ5496" i="1"/>
  <c r="CI5496" i="1"/>
  <c r="CM5495" i="1"/>
  <c r="CL5495" i="1"/>
  <c r="CJ5495" i="1"/>
  <c r="CI5495" i="1"/>
  <c r="CM5494" i="1"/>
  <c r="CL5494" i="1"/>
  <c r="CJ5494" i="1"/>
  <c r="CI5494" i="1"/>
  <c r="CM5493" i="1"/>
  <c r="CL5493" i="1"/>
  <c r="CJ5493" i="1"/>
  <c r="CI5493" i="1"/>
  <c r="CM5492" i="1"/>
  <c r="CL5492" i="1"/>
  <c r="CJ5492" i="1"/>
  <c r="CI5492" i="1"/>
  <c r="CM5491" i="1"/>
  <c r="CL5491" i="1"/>
  <c r="CJ5491" i="1"/>
  <c r="CI5491" i="1"/>
  <c r="CM5490" i="1"/>
  <c r="CL5490" i="1"/>
  <c r="CJ5490" i="1"/>
  <c r="CI5490" i="1"/>
  <c r="CM5489" i="1"/>
  <c r="CL5489" i="1"/>
  <c r="CJ5489" i="1"/>
  <c r="CI5489" i="1"/>
  <c r="CM5488" i="1"/>
  <c r="CL5488" i="1"/>
  <c r="CJ5488" i="1"/>
  <c r="CI5488" i="1"/>
  <c r="CM5487" i="1"/>
  <c r="CL5487" i="1"/>
  <c r="CJ5487" i="1"/>
  <c r="CI5487" i="1"/>
  <c r="CM5486" i="1"/>
  <c r="CL5486" i="1"/>
  <c r="CJ5486" i="1"/>
  <c r="CI5486" i="1"/>
  <c r="CM5485" i="1"/>
  <c r="CL5485" i="1"/>
  <c r="CJ5485" i="1"/>
  <c r="CI5485" i="1"/>
  <c r="CM5484" i="1"/>
  <c r="CL5484" i="1"/>
  <c r="CJ5484" i="1"/>
  <c r="CI5484" i="1"/>
  <c r="CM5483" i="1"/>
  <c r="CL5483" i="1"/>
  <c r="CJ5483" i="1"/>
  <c r="CI5483" i="1"/>
  <c r="CM5482" i="1"/>
  <c r="CL5482" i="1"/>
  <c r="CJ5482" i="1"/>
  <c r="CI5482" i="1"/>
  <c r="CM5481" i="1"/>
  <c r="CL5481" i="1"/>
  <c r="CJ5481" i="1"/>
  <c r="CI5481" i="1"/>
  <c r="CM5480" i="1"/>
  <c r="CL5480" i="1"/>
  <c r="CJ5480" i="1"/>
  <c r="CI5480" i="1"/>
  <c r="CM5479" i="1"/>
  <c r="CL5479" i="1"/>
  <c r="CJ5479" i="1"/>
  <c r="CI5479" i="1"/>
  <c r="CM5478" i="1"/>
  <c r="CL5478" i="1"/>
  <c r="CJ5478" i="1"/>
  <c r="CI5478" i="1"/>
  <c r="CM5477" i="1"/>
  <c r="CL5477" i="1"/>
  <c r="CJ5477" i="1"/>
  <c r="CI5477" i="1"/>
  <c r="CM5476" i="1"/>
  <c r="CL5476" i="1"/>
  <c r="CJ5476" i="1"/>
  <c r="CI5476" i="1"/>
  <c r="CM5475" i="1"/>
  <c r="CL5475" i="1"/>
  <c r="CJ5475" i="1"/>
  <c r="CI5475" i="1"/>
  <c r="CM5474" i="1"/>
  <c r="CL5474" i="1"/>
  <c r="CJ5474" i="1"/>
  <c r="CI5474" i="1"/>
  <c r="CM5473" i="1"/>
  <c r="CL5473" i="1"/>
  <c r="CJ5473" i="1"/>
  <c r="CI5473" i="1"/>
  <c r="CM5472" i="1"/>
  <c r="CL5472" i="1"/>
  <c r="CJ5472" i="1"/>
  <c r="CI5472" i="1"/>
  <c r="CM5471" i="1"/>
  <c r="CL5471" i="1"/>
  <c r="CJ5471" i="1"/>
  <c r="CI5471" i="1"/>
  <c r="CM5470" i="1"/>
  <c r="CL5470" i="1"/>
  <c r="CJ5470" i="1"/>
  <c r="CI5470" i="1"/>
  <c r="CM5469" i="1"/>
  <c r="CL5469" i="1"/>
  <c r="CJ5469" i="1"/>
  <c r="CI5469" i="1"/>
  <c r="CM5468" i="1"/>
  <c r="CL5468" i="1"/>
  <c r="CJ5468" i="1"/>
  <c r="CI5468" i="1"/>
  <c r="CM5467" i="1"/>
  <c r="CL5467" i="1"/>
  <c r="CJ5467" i="1"/>
  <c r="CI5467" i="1"/>
  <c r="CM5466" i="1"/>
  <c r="CL5466" i="1"/>
  <c r="CJ5466" i="1"/>
  <c r="CI5466" i="1"/>
  <c r="CM5465" i="1"/>
  <c r="CL5465" i="1"/>
  <c r="CJ5465" i="1"/>
  <c r="CI5465" i="1"/>
  <c r="CM5464" i="1"/>
  <c r="CL5464" i="1"/>
  <c r="CJ5464" i="1"/>
  <c r="CI5464" i="1"/>
  <c r="CM5463" i="1"/>
  <c r="CL5463" i="1"/>
  <c r="CJ5463" i="1"/>
  <c r="CI5463" i="1"/>
  <c r="CM5462" i="1"/>
  <c r="CL5462" i="1"/>
  <c r="CJ5462" i="1"/>
  <c r="CI5462" i="1"/>
  <c r="CM5461" i="1"/>
  <c r="CL5461" i="1"/>
  <c r="CJ5461" i="1"/>
  <c r="CI5461" i="1"/>
  <c r="CM5460" i="1"/>
  <c r="CL5460" i="1"/>
  <c r="CJ5460" i="1"/>
  <c r="CI5460" i="1"/>
  <c r="CM5459" i="1"/>
  <c r="CL5459" i="1"/>
  <c r="CJ5459" i="1"/>
  <c r="CI5459" i="1"/>
  <c r="CM5458" i="1"/>
  <c r="CL5458" i="1"/>
  <c r="CJ5458" i="1"/>
  <c r="CI5458" i="1"/>
  <c r="CM5457" i="1"/>
  <c r="CL5457" i="1"/>
  <c r="CJ5457" i="1"/>
  <c r="CI5457" i="1"/>
  <c r="CM5456" i="1"/>
  <c r="CL5456" i="1"/>
  <c r="CJ5456" i="1"/>
  <c r="CI5456" i="1"/>
  <c r="CM5455" i="1"/>
  <c r="CL5455" i="1"/>
  <c r="CJ5455" i="1"/>
  <c r="CI5455" i="1"/>
  <c r="CM5454" i="1"/>
  <c r="CL5454" i="1"/>
  <c r="CJ5454" i="1"/>
  <c r="CI5454" i="1"/>
  <c r="CM5453" i="1"/>
  <c r="CL5453" i="1"/>
  <c r="CJ5453" i="1"/>
  <c r="CI5453" i="1"/>
  <c r="CM5452" i="1"/>
  <c r="CL5452" i="1"/>
  <c r="CJ5452" i="1"/>
  <c r="CI5452" i="1"/>
  <c r="CM5451" i="1"/>
  <c r="CL5451" i="1"/>
  <c r="CJ5451" i="1"/>
  <c r="CI5451" i="1"/>
  <c r="CM5450" i="1"/>
  <c r="CL5450" i="1"/>
  <c r="CJ5450" i="1"/>
  <c r="CI5450" i="1"/>
  <c r="CM5449" i="1"/>
  <c r="CL5449" i="1"/>
  <c r="CJ5449" i="1"/>
  <c r="CI5449" i="1"/>
  <c r="CM5448" i="1"/>
  <c r="CL5448" i="1"/>
  <c r="CJ5448" i="1"/>
  <c r="CI5448" i="1"/>
  <c r="CM5447" i="1"/>
  <c r="CL5447" i="1"/>
  <c r="CJ5447" i="1"/>
  <c r="CI5447" i="1"/>
  <c r="CM5446" i="1"/>
  <c r="CL5446" i="1"/>
  <c r="CJ5446" i="1"/>
  <c r="CI5446" i="1"/>
  <c r="CM5445" i="1"/>
  <c r="CL5445" i="1"/>
  <c r="CJ5445" i="1"/>
  <c r="CI5445" i="1"/>
  <c r="CM5444" i="1"/>
  <c r="CL5444" i="1"/>
  <c r="CJ5444" i="1"/>
  <c r="CI5444" i="1"/>
  <c r="CM5443" i="1"/>
  <c r="CL5443" i="1"/>
  <c r="CJ5443" i="1"/>
  <c r="CI5443" i="1"/>
  <c r="CM5442" i="1"/>
  <c r="CL5442" i="1"/>
  <c r="CJ5442" i="1"/>
  <c r="CI5442" i="1"/>
  <c r="CM5441" i="1"/>
  <c r="CL5441" i="1"/>
  <c r="CJ5441" i="1"/>
  <c r="CI5441" i="1"/>
  <c r="CM5440" i="1"/>
  <c r="CL5440" i="1"/>
  <c r="CJ5440" i="1"/>
  <c r="CI5440" i="1"/>
  <c r="CM5439" i="1"/>
  <c r="CL5439" i="1"/>
  <c r="CJ5439" i="1"/>
  <c r="CI5439" i="1"/>
  <c r="CM5438" i="1"/>
  <c r="CL5438" i="1"/>
  <c r="CJ5438" i="1"/>
  <c r="CI5438" i="1"/>
  <c r="CM5437" i="1"/>
  <c r="CL5437" i="1"/>
  <c r="CJ5437" i="1"/>
  <c r="CI5437" i="1"/>
  <c r="CM5436" i="1"/>
  <c r="CL5436" i="1"/>
  <c r="CJ5436" i="1"/>
  <c r="CI5436" i="1"/>
  <c r="CM5435" i="1"/>
  <c r="CL5435" i="1"/>
  <c r="CJ5435" i="1"/>
  <c r="CI5435" i="1"/>
  <c r="CM5434" i="1"/>
  <c r="CL5434" i="1"/>
  <c r="CJ5434" i="1"/>
  <c r="CI5434" i="1"/>
  <c r="CM5433" i="1"/>
  <c r="CL5433" i="1"/>
  <c r="CJ5433" i="1"/>
  <c r="CI5433" i="1"/>
  <c r="CM5432" i="1"/>
  <c r="CL5432" i="1"/>
  <c r="CJ5432" i="1"/>
  <c r="CI5432" i="1"/>
  <c r="CM5431" i="1"/>
  <c r="CL5431" i="1"/>
  <c r="CJ5431" i="1"/>
  <c r="CI5431" i="1"/>
  <c r="CM5430" i="1"/>
  <c r="CL5430" i="1"/>
  <c r="CJ5430" i="1"/>
  <c r="CI5430" i="1"/>
  <c r="CM5429" i="1"/>
  <c r="CL5429" i="1"/>
  <c r="CJ5429" i="1"/>
  <c r="CI5429" i="1"/>
  <c r="CM5428" i="1"/>
  <c r="CL5428" i="1"/>
  <c r="CJ5428" i="1"/>
  <c r="CI5428" i="1"/>
  <c r="CM5427" i="1"/>
  <c r="CL5427" i="1"/>
  <c r="CJ5427" i="1"/>
  <c r="CI5427" i="1"/>
  <c r="CM5426" i="1"/>
  <c r="CL5426" i="1"/>
  <c r="CJ5426" i="1"/>
  <c r="CI5426" i="1"/>
  <c r="CM5425" i="1"/>
  <c r="CL5425" i="1"/>
  <c r="CJ5425" i="1"/>
  <c r="CI5425" i="1"/>
  <c r="CM5424" i="1"/>
  <c r="CL5424" i="1"/>
  <c r="CJ5424" i="1"/>
  <c r="CI5424" i="1"/>
  <c r="CM5423" i="1"/>
  <c r="CL5423" i="1"/>
  <c r="CJ5423" i="1"/>
  <c r="CI5423" i="1"/>
  <c r="CM5422" i="1"/>
  <c r="CL5422" i="1"/>
  <c r="CJ5422" i="1"/>
  <c r="CI5422" i="1"/>
  <c r="CM5421" i="1"/>
  <c r="CL5421" i="1"/>
  <c r="CJ5421" i="1"/>
  <c r="CI5421" i="1"/>
  <c r="CM5420" i="1"/>
  <c r="CL5420" i="1"/>
  <c r="CJ5420" i="1"/>
  <c r="CI5420" i="1"/>
  <c r="CM5419" i="1"/>
  <c r="CL5419" i="1"/>
  <c r="CJ5419" i="1"/>
  <c r="CI5419" i="1"/>
  <c r="CM5418" i="1"/>
  <c r="CL5418" i="1"/>
  <c r="CJ5418" i="1"/>
  <c r="CI5418" i="1"/>
  <c r="CM5417" i="1"/>
  <c r="CL5417" i="1"/>
  <c r="CJ5417" i="1"/>
  <c r="CI5417" i="1"/>
  <c r="CM5416" i="1"/>
  <c r="CL5416" i="1"/>
  <c r="CJ5416" i="1"/>
  <c r="CI5416" i="1"/>
  <c r="CM5415" i="1"/>
  <c r="CL5415" i="1"/>
  <c r="CJ5415" i="1"/>
  <c r="CI5415" i="1"/>
  <c r="CM5414" i="1"/>
  <c r="CL5414" i="1"/>
  <c r="CJ5414" i="1"/>
  <c r="CI5414" i="1"/>
  <c r="CM5413" i="1"/>
  <c r="CL5413" i="1"/>
  <c r="CJ5413" i="1"/>
  <c r="CI5413" i="1"/>
  <c r="CM5412" i="1"/>
  <c r="CL5412" i="1"/>
  <c r="CJ5412" i="1"/>
  <c r="CI5412" i="1"/>
  <c r="CM5411" i="1"/>
  <c r="CL5411" i="1"/>
  <c r="CJ5411" i="1"/>
  <c r="CI5411" i="1"/>
  <c r="CM5410" i="1"/>
  <c r="CL5410" i="1"/>
  <c r="CJ5410" i="1"/>
  <c r="CI5410" i="1"/>
  <c r="CM5409" i="1"/>
  <c r="CL5409" i="1"/>
  <c r="CJ5409" i="1"/>
  <c r="CI5409" i="1"/>
  <c r="CM5408" i="1"/>
  <c r="CL5408" i="1"/>
  <c r="CJ5408" i="1"/>
  <c r="CI5408" i="1"/>
  <c r="CM5407" i="1"/>
  <c r="CL5407" i="1"/>
  <c r="CJ5407" i="1"/>
  <c r="CI5407" i="1"/>
  <c r="CM5406" i="1"/>
  <c r="CL5406" i="1"/>
  <c r="CJ5406" i="1"/>
  <c r="CI5406" i="1"/>
  <c r="CM5405" i="1"/>
  <c r="CL5405" i="1"/>
  <c r="CJ5405" i="1"/>
  <c r="CI5405" i="1"/>
  <c r="CM5404" i="1"/>
  <c r="CL5404" i="1"/>
  <c r="CJ5404" i="1"/>
  <c r="CI5404" i="1"/>
  <c r="CM5403" i="1"/>
  <c r="CL5403" i="1"/>
  <c r="CJ5403" i="1"/>
  <c r="CI5403" i="1"/>
  <c r="CM5402" i="1"/>
  <c r="CL5402" i="1"/>
  <c r="CJ5402" i="1"/>
  <c r="CI5402" i="1"/>
  <c r="CM5401" i="1"/>
  <c r="CL5401" i="1"/>
  <c r="CJ5401" i="1"/>
  <c r="CI5401" i="1"/>
  <c r="CM5400" i="1"/>
  <c r="CL5400" i="1"/>
  <c r="CJ5400" i="1"/>
  <c r="CI5400" i="1"/>
  <c r="CM5399" i="1"/>
  <c r="CL5399" i="1"/>
  <c r="CJ5399" i="1"/>
  <c r="CI5399" i="1"/>
  <c r="CM5398" i="1"/>
  <c r="CL5398" i="1"/>
  <c r="CJ5398" i="1"/>
  <c r="CI5398" i="1"/>
  <c r="CM5397" i="1"/>
  <c r="CL5397" i="1"/>
  <c r="CJ5397" i="1"/>
  <c r="CI5397" i="1"/>
  <c r="CM5396" i="1"/>
  <c r="CL5396" i="1"/>
  <c r="CJ5396" i="1"/>
  <c r="CI5396" i="1"/>
  <c r="CM5395" i="1"/>
  <c r="CL5395" i="1"/>
  <c r="CJ5395" i="1"/>
  <c r="CI5395" i="1"/>
  <c r="CM5394" i="1"/>
  <c r="CL5394" i="1"/>
  <c r="CJ5394" i="1"/>
  <c r="CI5394" i="1"/>
  <c r="CM5393" i="1"/>
  <c r="CL5393" i="1"/>
  <c r="CJ5393" i="1"/>
  <c r="CI5393" i="1"/>
  <c r="CM5392" i="1"/>
  <c r="CL5392" i="1"/>
  <c r="CJ5392" i="1"/>
  <c r="CI5392" i="1"/>
  <c r="CM5391" i="1"/>
  <c r="CL5391" i="1"/>
  <c r="CJ5391" i="1"/>
  <c r="CI5391" i="1"/>
  <c r="CM5390" i="1"/>
  <c r="CL5390" i="1"/>
  <c r="CJ5390" i="1"/>
  <c r="CI5390" i="1"/>
  <c r="CM5389" i="1"/>
  <c r="CL5389" i="1"/>
  <c r="CJ5389" i="1"/>
  <c r="CI5389" i="1"/>
  <c r="CM5388" i="1"/>
  <c r="CL5388" i="1"/>
  <c r="CJ5388" i="1"/>
  <c r="CI5388" i="1"/>
  <c r="CM5387" i="1"/>
  <c r="CL5387" i="1"/>
  <c r="CJ5387" i="1"/>
  <c r="CI5387" i="1"/>
  <c r="CM5386" i="1"/>
  <c r="CL5386" i="1"/>
  <c r="CJ5386" i="1"/>
  <c r="CI5386" i="1"/>
  <c r="CM5385" i="1"/>
  <c r="CL5385" i="1"/>
  <c r="CJ5385" i="1"/>
  <c r="CI5385" i="1"/>
  <c r="CM5384" i="1"/>
  <c r="CL5384" i="1"/>
  <c r="CJ5384" i="1"/>
  <c r="CI5384" i="1"/>
  <c r="CM5383" i="1"/>
  <c r="CL5383" i="1"/>
  <c r="CJ5383" i="1"/>
  <c r="CI5383" i="1"/>
  <c r="CM5382" i="1"/>
  <c r="CL5382" i="1"/>
  <c r="CJ5382" i="1"/>
  <c r="CI5382" i="1"/>
  <c r="CM5381" i="1"/>
  <c r="CL5381" i="1"/>
  <c r="CJ5381" i="1"/>
  <c r="CI5381" i="1"/>
  <c r="CM5380" i="1"/>
  <c r="CL5380" i="1"/>
  <c r="CJ5380" i="1"/>
  <c r="CI5380" i="1"/>
  <c r="CM5379" i="1"/>
  <c r="CL5379" i="1"/>
  <c r="CJ5379" i="1"/>
  <c r="CI5379" i="1"/>
  <c r="CM5378" i="1"/>
  <c r="CL5378" i="1"/>
  <c r="CJ5378" i="1"/>
  <c r="CI5378" i="1"/>
  <c r="CM5377" i="1"/>
  <c r="CL5377" i="1"/>
  <c r="CJ5377" i="1"/>
  <c r="CI5377" i="1"/>
  <c r="CM5376" i="1"/>
  <c r="CL5376" i="1"/>
  <c r="CJ5376" i="1"/>
  <c r="CI5376" i="1"/>
  <c r="CM5375" i="1"/>
  <c r="CL5375" i="1"/>
  <c r="CJ5375" i="1"/>
  <c r="CI5375" i="1"/>
  <c r="CM5374" i="1"/>
  <c r="CL5374" i="1"/>
  <c r="CJ5374" i="1"/>
  <c r="CI5374" i="1"/>
  <c r="CM5373" i="1"/>
  <c r="CL5373" i="1"/>
  <c r="CJ5373" i="1"/>
  <c r="CI5373" i="1"/>
  <c r="CM5372" i="1"/>
  <c r="CL5372" i="1"/>
  <c r="CJ5372" i="1"/>
  <c r="CI5372" i="1"/>
  <c r="CM5371" i="1"/>
  <c r="CL5371" i="1"/>
  <c r="CJ5371" i="1"/>
  <c r="CI5371" i="1"/>
  <c r="CM5370" i="1"/>
  <c r="CL5370" i="1"/>
  <c r="CJ5370" i="1"/>
  <c r="CI5370" i="1"/>
  <c r="CM5369" i="1"/>
  <c r="CL5369" i="1"/>
  <c r="CJ5369" i="1"/>
  <c r="CI5369" i="1"/>
  <c r="CM5368" i="1"/>
  <c r="CL5368" i="1"/>
  <c r="CJ5368" i="1"/>
  <c r="CI5368" i="1"/>
  <c r="CM5367" i="1"/>
  <c r="CL5367" i="1"/>
  <c r="CJ5367" i="1"/>
  <c r="CI5367" i="1"/>
  <c r="CM5366" i="1"/>
  <c r="CL5366" i="1"/>
  <c r="CJ5366" i="1"/>
  <c r="CI5366" i="1"/>
  <c r="CM5365" i="1"/>
  <c r="CL5365" i="1"/>
  <c r="CJ5365" i="1"/>
  <c r="CI5365" i="1"/>
  <c r="CM5364" i="1"/>
  <c r="CL5364" i="1"/>
  <c r="CJ5364" i="1"/>
  <c r="CI5364" i="1"/>
  <c r="CM5363" i="1"/>
  <c r="CL5363" i="1"/>
  <c r="CJ5363" i="1"/>
  <c r="CI5363" i="1"/>
  <c r="CM5362" i="1"/>
  <c r="CL5362" i="1"/>
  <c r="CJ5362" i="1"/>
  <c r="CI5362" i="1"/>
  <c r="CM5361" i="1"/>
  <c r="CL5361" i="1"/>
  <c r="CJ5361" i="1"/>
  <c r="CI5361" i="1"/>
  <c r="CM5360" i="1"/>
  <c r="CL5360" i="1"/>
  <c r="CJ5360" i="1"/>
  <c r="CI5360" i="1"/>
  <c r="CM5359" i="1"/>
  <c r="CL5359" i="1"/>
  <c r="CJ5359" i="1"/>
  <c r="CI5359" i="1"/>
  <c r="CM5358" i="1"/>
  <c r="CL5358" i="1"/>
  <c r="CJ5358" i="1"/>
  <c r="CI5358" i="1"/>
  <c r="CM5357" i="1"/>
  <c r="CL5357" i="1"/>
  <c r="CJ5357" i="1"/>
  <c r="CI5357" i="1"/>
  <c r="CM5356" i="1"/>
  <c r="CL5356" i="1"/>
  <c r="CJ5356" i="1"/>
  <c r="CI5356" i="1"/>
  <c r="CM5355" i="1"/>
  <c r="CL5355" i="1"/>
  <c r="CJ5355" i="1"/>
  <c r="CI5355" i="1"/>
  <c r="CM5354" i="1"/>
  <c r="CL5354" i="1"/>
  <c r="CJ5354" i="1"/>
  <c r="CI5354" i="1"/>
  <c r="CM5353" i="1"/>
  <c r="CL5353" i="1"/>
  <c r="CJ5353" i="1"/>
  <c r="CI5353" i="1"/>
  <c r="CM5352" i="1"/>
  <c r="CL5352" i="1"/>
  <c r="CJ5352" i="1"/>
  <c r="CI5352" i="1"/>
  <c r="CM5351" i="1"/>
  <c r="CL5351" i="1"/>
  <c r="CJ5351" i="1"/>
  <c r="CI5351" i="1"/>
  <c r="CM5350" i="1"/>
  <c r="CL5350" i="1"/>
  <c r="CJ5350" i="1"/>
  <c r="CI5350" i="1"/>
  <c r="CM5349" i="1"/>
  <c r="CL5349" i="1"/>
  <c r="CJ5349" i="1"/>
  <c r="CI5349" i="1"/>
  <c r="CM5348" i="1"/>
  <c r="CL5348" i="1"/>
  <c r="CJ5348" i="1"/>
  <c r="CI5348" i="1"/>
  <c r="CM5347" i="1"/>
  <c r="CL5347" i="1"/>
  <c r="CJ5347" i="1"/>
  <c r="CI5347" i="1"/>
  <c r="CM5346" i="1"/>
  <c r="CL5346" i="1"/>
  <c r="CJ5346" i="1"/>
  <c r="CI5346" i="1"/>
  <c r="CM5345" i="1"/>
  <c r="CL5345" i="1"/>
  <c r="CJ5345" i="1"/>
  <c r="CI5345" i="1"/>
  <c r="CM5344" i="1"/>
  <c r="CL5344" i="1"/>
  <c r="CJ5344" i="1"/>
  <c r="CI5344" i="1"/>
  <c r="CM5343" i="1"/>
  <c r="CL5343" i="1"/>
  <c r="CJ5343" i="1"/>
  <c r="CI5343" i="1"/>
  <c r="CM5342" i="1"/>
  <c r="CL5342" i="1"/>
  <c r="CJ5342" i="1"/>
  <c r="CI5342" i="1"/>
  <c r="CM5341" i="1"/>
  <c r="CL5341" i="1"/>
  <c r="CJ5341" i="1"/>
  <c r="CI5341" i="1"/>
  <c r="CM5340" i="1"/>
  <c r="CL5340" i="1"/>
  <c r="CJ5340" i="1"/>
  <c r="CI5340" i="1"/>
  <c r="CM5339" i="1"/>
  <c r="CL5339" i="1"/>
  <c r="CJ5339" i="1"/>
  <c r="CI5339" i="1"/>
  <c r="CM5338" i="1"/>
  <c r="CL5338" i="1"/>
  <c r="CJ5338" i="1"/>
  <c r="CI5338" i="1"/>
  <c r="CM5337" i="1"/>
  <c r="CL5337" i="1"/>
  <c r="CJ5337" i="1"/>
  <c r="CI5337" i="1"/>
  <c r="CM5336" i="1"/>
  <c r="CL5336" i="1"/>
  <c r="CJ5336" i="1"/>
  <c r="CI5336" i="1"/>
  <c r="CM5335" i="1"/>
  <c r="CL5335" i="1"/>
  <c r="CJ5335" i="1"/>
  <c r="CI5335" i="1"/>
  <c r="CM5334" i="1"/>
  <c r="CL5334" i="1"/>
  <c r="CJ5334" i="1"/>
  <c r="CI5334" i="1"/>
  <c r="CM5333" i="1"/>
  <c r="CL5333" i="1"/>
  <c r="CJ5333" i="1"/>
  <c r="CI5333" i="1"/>
  <c r="CM5332" i="1"/>
  <c r="CL5332" i="1"/>
  <c r="CJ5332" i="1"/>
  <c r="CI5332" i="1"/>
  <c r="CM5331" i="1"/>
  <c r="CL5331" i="1"/>
  <c r="CJ5331" i="1"/>
  <c r="CI5331" i="1"/>
  <c r="CM5330" i="1"/>
  <c r="CL5330" i="1"/>
  <c r="CJ5330" i="1"/>
  <c r="CI5330" i="1"/>
  <c r="CM5329" i="1"/>
  <c r="CL5329" i="1"/>
  <c r="CJ5329" i="1"/>
  <c r="CI5329" i="1"/>
  <c r="CM5328" i="1"/>
  <c r="CL5328" i="1"/>
  <c r="CJ5328" i="1"/>
  <c r="CI5328" i="1"/>
  <c r="CM5327" i="1"/>
  <c r="CL5327" i="1"/>
  <c r="CJ5327" i="1"/>
  <c r="CI5327" i="1"/>
  <c r="CM5326" i="1"/>
  <c r="CL5326" i="1"/>
  <c r="CJ5326" i="1"/>
  <c r="CI5326" i="1"/>
  <c r="CM5325" i="1"/>
  <c r="CL5325" i="1"/>
  <c r="CJ5325" i="1"/>
  <c r="CI5325" i="1"/>
  <c r="CM5324" i="1"/>
  <c r="CL5324" i="1"/>
  <c r="CJ5324" i="1"/>
  <c r="CI5324" i="1"/>
  <c r="CM5323" i="1"/>
  <c r="CL5323" i="1"/>
  <c r="CJ5323" i="1"/>
  <c r="CI5323" i="1"/>
  <c r="CM5322" i="1"/>
  <c r="CL5322" i="1"/>
  <c r="CJ5322" i="1"/>
  <c r="CI5322" i="1"/>
  <c r="CM5321" i="1"/>
  <c r="CL5321" i="1"/>
  <c r="CJ5321" i="1"/>
  <c r="CI5321" i="1"/>
  <c r="CM5320" i="1"/>
  <c r="CL5320" i="1"/>
  <c r="CJ5320" i="1"/>
  <c r="CI5320" i="1"/>
  <c r="CM5319" i="1"/>
  <c r="CL5319" i="1"/>
  <c r="CJ5319" i="1"/>
  <c r="CI5319" i="1"/>
  <c r="CM5318" i="1"/>
  <c r="CL5318" i="1"/>
  <c r="CJ5318" i="1"/>
  <c r="CI5318" i="1"/>
  <c r="CM5317" i="1"/>
  <c r="CL5317" i="1"/>
  <c r="CJ5317" i="1"/>
  <c r="CI5317" i="1"/>
  <c r="CM5316" i="1"/>
  <c r="CL5316" i="1"/>
  <c r="CJ5316" i="1"/>
  <c r="CI5316" i="1"/>
  <c r="CM5315" i="1"/>
  <c r="CL5315" i="1"/>
  <c r="CJ5315" i="1"/>
  <c r="CI5315" i="1"/>
  <c r="CM5314" i="1"/>
  <c r="CL5314" i="1"/>
  <c r="CJ5314" i="1"/>
  <c r="CI5314" i="1"/>
  <c r="CM5313" i="1"/>
  <c r="CL5313" i="1"/>
  <c r="CJ5313" i="1"/>
  <c r="CI5313" i="1"/>
  <c r="CM5312" i="1"/>
  <c r="CL5312" i="1"/>
  <c r="CJ5312" i="1"/>
  <c r="CI5312" i="1"/>
  <c r="CM5311" i="1"/>
  <c r="CL5311" i="1"/>
  <c r="CJ5311" i="1"/>
  <c r="CI5311" i="1"/>
  <c r="CM5310" i="1"/>
  <c r="CL5310" i="1"/>
  <c r="CJ5310" i="1"/>
  <c r="CI5310" i="1"/>
  <c r="CM5309" i="1"/>
  <c r="CL5309" i="1"/>
  <c r="CJ5309" i="1"/>
  <c r="CI5309" i="1"/>
  <c r="CM5308" i="1"/>
  <c r="CL5308" i="1"/>
  <c r="CJ5308" i="1"/>
  <c r="CI5308" i="1"/>
  <c r="CM5307" i="1"/>
  <c r="CL5307" i="1"/>
  <c r="CJ5307" i="1"/>
  <c r="CI5307" i="1"/>
  <c r="CM5306" i="1"/>
  <c r="CL5306" i="1"/>
  <c r="CJ5306" i="1"/>
  <c r="CI5306" i="1"/>
  <c r="CM5305" i="1"/>
  <c r="CL5305" i="1"/>
  <c r="CJ5305" i="1"/>
  <c r="CI5305" i="1"/>
  <c r="CM5304" i="1"/>
  <c r="CL5304" i="1"/>
  <c r="CJ5304" i="1"/>
  <c r="CI5304" i="1"/>
  <c r="CM5303" i="1"/>
  <c r="CL5303" i="1"/>
  <c r="CJ5303" i="1"/>
  <c r="CI5303" i="1"/>
  <c r="CM5302" i="1"/>
  <c r="CL5302" i="1"/>
  <c r="CJ5302" i="1"/>
  <c r="CI5302" i="1"/>
  <c r="CM5301" i="1"/>
  <c r="CL5301" i="1"/>
  <c r="CJ5301" i="1"/>
  <c r="CI5301" i="1"/>
  <c r="CM5300" i="1"/>
  <c r="CL5300" i="1"/>
  <c r="CJ5300" i="1"/>
  <c r="CI5300" i="1"/>
  <c r="CM5299" i="1"/>
  <c r="CL5299" i="1"/>
  <c r="CJ5299" i="1"/>
  <c r="CI5299" i="1"/>
  <c r="CM5298" i="1"/>
  <c r="CL5298" i="1"/>
  <c r="CJ5298" i="1"/>
  <c r="CI5298" i="1"/>
  <c r="CM5297" i="1"/>
  <c r="CL5297" i="1"/>
  <c r="CJ5297" i="1"/>
  <c r="CI5297" i="1"/>
  <c r="CM5296" i="1"/>
  <c r="CL5296" i="1"/>
  <c r="CJ5296" i="1"/>
  <c r="CI5296" i="1"/>
  <c r="CM5295" i="1"/>
  <c r="CL5295" i="1"/>
  <c r="CJ5295" i="1"/>
  <c r="CI5295" i="1"/>
  <c r="CM5294" i="1"/>
  <c r="CL5294" i="1"/>
  <c r="CJ5294" i="1"/>
  <c r="CI5294" i="1"/>
  <c r="CM5293" i="1"/>
  <c r="CL5293" i="1"/>
  <c r="CJ5293" i="1"/>
  <c r="CI5293" i="1"/>
  <c r="CM5292" i="1"/>
  <c r="CL5292" i="1"/>
  <c r="CJ5292" i="1"/>
  <c r="CI5292" i="1"/>
  <c r="CM5291" i="1"/>
  <c r="CL5291" i="1"/>
  <c r="CJ5291" i="1"/>
  <c r="CI5291" i="1"/>
  <c r="CM5290" i="1"/>
  <c r="CL5290" i="1"/>
  <c r="CJ5290" i="1"/>
  <c r="CI5290" i="1"/>
  <c r="CM5289" i="1"/>
  <c r="CL5289" i="1"/>
  <c r="CJ5289" i="1"/>
  <c r="CI5289" i="1"/>
  <c r="CM5288" i="1"/>
  <c r="CL5288" i="1"/>
  <c r="CJ5288" i="1"/>
  <c r="CI5288" i="1"/>
  <c r="CM5287" i="1"/>
  <c r="CL5287" i="1"/>
  <c r="CJ5287" i="1"/>
  <c r="CI5287" i="1"/>
  <c r="CM5286" i="1"/>
  <c r="CL5286" i="1"/>
  <c r="CJ5286" i="1"/>
  <c r="CI5286" i="1"/>
  <c r="CM5285" i="1"/>
  <c r="CL5285" i="1"/>
  <c r="CJ5285" i="1"/>
  <c r="CI5285" i="1"/>
  <c r="CM5284" i="1"/>
  <c r="CL5284" i="1"/>
  <c r="CJ5284" i="1"/>
  <c r="CI5284" i="1"/>
  <c r="CM5283" i="1"/>
  <c r="CL5283" i="1"/>
  <c r="CJ5283" i="1"/>
  <c r="CI5283" i="1"/>
  <c r="CM5282" i="1"/>
  <c r="CL5282" i="1"/>
  <c r="CJ5282" i="1"/>
  <c r="CI5282" i="1"/>
  <c r="CM5281" i="1"/>
  <c r="CL5281" i="1"/>
  <c r="CJ5281" i="1"/>
  <c r="CI5281" i="1"/>
  <c r="CM5280" i="1"/>
  <c r="CL5280" i="1"/>
  <c r="CJ5280" i="1"/>
  <c r="CI5280" i="1"/>
  <c r="CM5279" i="1"/>
  <c r="CL5279" i="1"/>
  <c r="CJ5279" i="1"/>
  <c r="CI5279" i="1"/>
  <c r="CM5278" i="1"/>
  <c r="CL5278" i="1"/>
  <c r="CJ5278" i="1"/>
  <c r="CI5278" i="1"/>
  <c r="CM5277" i="1"/>
  <c r="CL5277" i="1"/>
  <c r="CJ5277" i="1"/>
  <c r="CI5277" i="1"/>
  <c r="CM5276" i="1"/>
  <c r="CL5276" i="1"/>
  <c r="CJ5276" i="1"/>
  <c r="CI5276" i="1"/>
  <c r="CM5275" i="1"/>
  <c r="CL5275" i="1"/>
  <c r="CJ5275" i="1"/>
  <c r="CI5275" i="1"/>
  <c r="CM5274" i="1"/>
  <c r="CL5274" i="1"/>
  <c r="CJ5274" i="1"/>
  <c r="CI5274" i="1"/>
  <c r="CM5273" i="1"/>
  <c r="CL5273" i="1"/>
  <c r="CJ5273" i="1"/>
  <c r="CI5273" i="1"/>
  <c r="CM5272" i="1"/>
  <c r="CL5272" i="1"/>
  <c r="CJ5272" i="1"/>
  <c r="CI5272" i="1"/>
  <c r="CM5271" i="1"/>
  <c r="CL5271" i="1"/>
  <c r="CJ5271" i="1"/>
  <c r="CI5271" i="1"/>
  <c r="CM5270" i="1"/>
  <c r="CL5270" i="1"/>
  <c r="CJ5270" i="1"/>
  <c r="CI5270" i="1"/>
  <c r="CM5269" i="1"/>
  <c r="CL5269" i="1"/>
  <c r="CJ5269" i="1"/>
  <c r="CI5269" i="1"/>
  <c r="CM5268" i="1"/>
  <c r="CL5268" i="1"/>
  <c r="CJ5268" i="1"/>
  <c r="CI5268" i="1"/>
  <c r="CM5267" i="1"/>
  <c r="CL5267" i="1"/>
  <c r="CJ5267" i="1"/>
  <c r="CI5267" i="1"/>
  <c r="CM5266" i="1"/>
  <c r="CL5266" i="1"/>
  <c r="CJ5266" i="1"/>
  <c r="CI5266" i="1"/>
  <c r="CM5265" i="1"/>
  <c r="CL5265" i="1"/>
  <c r="CJ5265" i="1"/>
  <c r="CI5265" i="1"/>
  <c r="CM5264" i="1"/>
  <c r="CL5264" i="1"/>
  <c r="CJ5264" i="1"/>
  <c r="CI5264" i="1"/>
  <c r="CM5263" i="1"/>
  <c r="CL5263" i="1"/>
  <c r="CJ5263" i="1"/>
  <c r="CI5263" i="1"/>
  <c r="CM5262" i="1"/>
  <c r="CL5262" i="1"/>
  <c r="CJ5262" i="1"/>
  <c r="CI5262" i="1"/>
  <c r="CM5261" i="1"/>
  <c r="CL5261" i="1"/>
  <c r="CJ5261" i="1"/>
  <c r="CI5261" i="1"/>
  <c r="CM5260" i="1"/>
  <c r="CL5260" i="1"/>
  <c r="CJ5260" i="1"/>
  <c r="CI5260" i="1"/>
  <c r="CM5259" i="1"/>
  <c r="CL5259" i="1"/>
  <c r="CJ5259" i="1"/>
  <c r="CI5259" i="1"/>
  <c r="CM5258" i="1"/>
  <c r="CL5258" i="1"/>
  <c r="CJ5258" i="1"/>
  <c r="CI5258" i="1"/>
  <c r="CM5257" i="1"/>
  <c r="CL5257" i="1"/>
  <c r="CJ5257" i="1"/>
  <c r="CI5257" i="1"/>
  <c r="CM5256" i="1"/>
  <c r="CL5256" i="1"/>
  <c r="CJ5256" i="1"/>
  <c r="CI5256" i="1"/>
  <c r="CM5255" i="1"/>
  <c r="CL5255" i="1"/>
  <c r="CJ5255" i="1"/>
  <c r="CI5255" i="1"/>
  <c r="CM5254" i="1"/>
  <c r="CL5254" i="1"/>
  <c r="CJ5254" i="1"/>
  <c r="CI5254" i="1"/>
  <c r="CM5253" i="1"/>
  <c r="CL5253" i="1"/>
  <c r="CJ5253" i="1"/>
  <c r="CI5253" i="1"/>
  <c r="CM5252" i="1"/>
  <c r="CL5252" i="1"/>
  <c r="CJ5252" i="1"/>
  <c r="CI5252" i="1"/>
  <c r="CM5251" i="1"/>
  <c r="CL5251" i="1"/>
  <c r="CJ5251" i="1"/>
  <c r="CI5251" i="1"/>
  <c r="CM5250" i="1"/>
  <c r="CL5250" i="1"/>
  <c r="CJ5250" i="1"/>
  <c r="CI5250" i="1"/>
  <c r="CM5249" i="1"/>
  <c r="CL5249" i="1"/>
  <c r="CJ5249" i="1"/>
  <c r="CI5249" i="1"/>
  <c r="CM5248" i="1"/>
  <c r="CL5248" i="1"/>
  <c r="CJ5248" i="1"/>
  <c r="CI5248" i="1"/>
  <c r="CM5247" i="1"/>
  <c r="CL5247" i="1"/>
  <c r="CJ5247" i="1"/>
  <c r="CI5247" i="1"/>
  <c r="CM5246" i="1"/>
  <c r="CL5246" i="1"/>
  <c r="CJ5246" i="1"/>
  <c r="CI5246" i="1"/>
  <c r="CM5245" i="1"/>
  <c r="CL5245" i="1"/>
  <c r="CJ5245" i="1"/>
  <c r="CI5245" i="1"/>
  <c r="CM5244" i="1"/>
  <c r="CL5244" i="1"/>
  <c r="CJ5244" i="1"/>
  <c r="CI5244" i="1"/>
  <c r="CM5243" i="1"/>
  <c r="CL5243" i="1"/>
  <c r="CJ5243" i="1"/>
  <c r="CI5243" i="1"/>
  <c r="CM5242" i="1"/>
  <c r="CL5242" i="1"/>
  <c r="CJ5242" i="1"/>
  <c r="CI5242" i="1"/>
  <c r="CM5241" i="1"/>
  <c r="CL5241" i="1"/>
  <c r="CJ5241" i="1"/>
  <c r="CI5241" i="1"/>
  <c r="CM5240" i="1"/>
  <c r="CL5240" i="1"/>
  <c r="CJ5240" i="1"/>
  <c r="CI5240" i="1"/>
  <c r="CM5239" i="1"/>
  <c r="CL5239" i="1"/>
  <c r="CJ5239" i="1"/>
  <c r="CI5239" i="1"/>
  <c r="CM5238" i="1"/>
  <c r="CL5238" i="1"/>
  <c r="CJ5238" i="1"/>
  <c r="CI5238" i="1"/>
  <c r="CM5237" i="1"/>
  <c r="CL5237" i="1"/>
  <c r="CJ5237" i="1"/>
  <c r="CI5237" i="1"/>
  <c r="CM5236" i="1"/>
  <c r="CL5236" i="1"/>
  <c r="CJ5236" i="1"/>
  <c r="CI5236" i="1"/>
  <c r="CM5235" i="1"/>
  <c r="CL5235" i="1"/>
  <c r="CJ5235" i="1"/>
  <c r="CI5235" i="1"/>
  <c r="CM5234" i="1"/>
  <c r="CL5234" i="1"/>
  <c r="CJ5234" i="1"/>
  <c r="CI5234" i="1"/>
  <c r="CM5233" i="1"/>
  <c r="CL5233" i="1"/>
  <c r="CJ5233" i="1"/>
  <c r="CI5233" i="1"/>
  <c r="CM5232" i="1"/>
  <c r="CL5232" i="1"/>
  <c r="CJ5232" i="1"/>
  <c r="CI5232" i="1"/>
  <c r="CM5231" i="1"/>
  <c r="CL5231" i="1"/>
  <c r="CJ5231" i="1"/>
  <c r="CI5231" i="1"/>
  <c r="CM5230" i="1"/>
  <c r="CL5230" i="1"/>
  <c r="CJ5230" i="1"/>
  <c r="CI5230" i="1"/>
  <c r="CM5229" i="1"/>
  <c r="CL5229" i="1"/>
  <c r="CJ5229" i="1"/>
  <c r="CI5229" i="1"/>
  <c r="CM5228" i="1"/>
  <c r="CL5228" i="1"/>
  <c r="CJ5228" i="1"/>
  <c r="CI5228" i="1"/>
  <c r="CM5227" i="1"/>
  <c r="CL5227" i="1"/>
  <c r="CJ5227" i="1"/>
  <c r="CI5227" i="1"/>
  <c r="CM5226" i="1"/>
  <c r="CL5226" i="1"/>
  <c r="CJ5226" i="1"/>
  <c r="CI5226" i="1"/>
  <c r="CM5225" i="1"/>
  <c r="CL5225" i="1"/>
  <c r="CJ5225" i="1"/>
  <c r="CI5225" i="1"/>
  <c r="CM5224" i="1"/>
  <c r="CL5224" i="1"/>
  <c r="CJ5224" i="1"/>
  <c r="CI5224" i="1"/>
  <c r="CM5223" i="1"/>
  <c r="CL5223" i="1"/>
  <c r="CJ5223" i="1"/>
  <c r="CI5223" i="1"/>
  <c r="CM5222" i="1"/>
  <c r="CL5222" i="1"/>
  <c r="CJ5222" i="1"/>
  <c r="CI5222" i="1"/>
  <c r="CM5221" i="1"/>
  <c r="CL5221" i="1"/>
  <c r="CJ5221" i="1"/>
  <c r="CI5221" i="1"/>
  <c r="CM5220" i="1"/>
  <c r="CL5220" i="1"/>
  <c r="CJ5220" i="1"/>
  <c r="CI5220" i="1"/>
  <c r="CM5219" i="1"/>
  <c r="CL5219" i="1"/>
  <c r="CJ5219" i="1"/>
  <c r="CI5219" i="1"/>
  <c r="CM5218" i="1"/>
  <c r="CL5218" i="1"/>
  <c r="CJ5218" i="1"/>
  <c r="CI5218" i="1"/>
  <c r="CM5217" i="1"/>
  <c r="CL5217" i="1"/>
  <c r="CJ5217" i="1"/>
  <c r="CI5217" i="1"/>
  <c r="CM5216" i="1"/>
  <c r="CL5216" i="1"/>
  <c r="CJ5216" i="1"/>
  <c r="CI5216" i="1"/>
  <c r="CM5215" i="1"/>
  <c r="CL5215" i="1"/>
  <c r="CJ5215" i="1"/>
  <c r="CI5215" i="1"/>
  <c r="CM5214" i="1"/>
  <c r="CL5214" i="1"/>
  <c r="CJ5214" i="1"/>
  <c r="CI5214" i="1"/>
  <c r="CM5213" i="1"/>
  <c r="CL5213" i="1"/>
  <c r="CJ5213" i="1"/>
  <c r="CI5213" i="1"/>
  <c r="CM5212" i="1"/>
  <c r="CL5212" i="1"/>
  <c r="CJ5212" i="1"/>
  <c r="CI5212" i="1"/>
  <c r="CM5211" i="1"/>
  <c r="CL5211" i="1"/>
  <c r="CJ5211" i="1"/>
  <c r="CI5211" i="1"/>
  <c r="CM5210" i="1"/>
  <c r="CL5210" i="1"/>
  <c r="CJ5210" i="1"/>
  <c r="CI5210" i="1"/>
  <c r="CM5209" i="1"/>
  <c r="CL5209" i="1"/>
  <c r="CJ5209" i="1"/>
  <c r="CI5209" i="1"/>
  <c r="CM5208" i="1"/>
  <c r="CL5208" i="1"/>
  <c r="CJ5208" i="1"/>
  <c r="CI5208" i="1"/>
  <c r="CM5207" i="1"/>
  <c r="CL5207" i="1"/>
  <c r="CJ5207" i="1"/>
  <c r="CI5207" i="1"/>
  <c r="CM5206" i="1"/>
  <c r="CL5206" i="1"/>
  <c r="CJ5206" i="1"/>
  <c r="CI5206" i="1"/>
  <c r="CM5205" i="1"/>
  <c r="CL5205" i="1"/>
  <c r="CJ5205" i="1"/>
  <c r="CI5205" i="1"/>
  <c r="CM5204" i="1"/>
  <c r="CL5204" i="1"/>
  <c r="CJ5204" i="1"/>
  <c r="CI5204" i="1"/>
  <c r="CM5203" i="1"/>
  <c r="CL5203" i="1"/>
  <c r="CJ5203" i="1"/>
  <c r="CI5203" i="1"/>
  <c r="CM5202" i="1"/>
  <c r="CL5202" i="1"/>
  <c r="CJ5202" i="1"/>
  <c r="CI5202" i="1"/>
  <c r="CM5201" i="1"/>
  <c r="CL5201" i="1"/>
  <c r="CJ5201" i="1"/>
  <c r="CI5201" i="1"/>
  <c r="CM5200" i="1"/>
  <c r="CL5200" i="1"/>
  <c r="CJ5200" i="1"/>
  <c r="CI5200" i="1"/>
  <c r="CM5199" i="1"/>
  <c r="CL5199" i="1"/>
  <c r="CJ5199" i="1"/>
  <c r="CI5199" i="1"/>
  <c r="CM5198" i="1"/>
  <c r="CL5198" i="1"/>
  <c r="CJ5198" i="1"/>
  <c r="CI5198" i="1"/>
  <c r="CM5197" i="1"/>
  <c r="CL5197" i="1"/>
  <c r="CJ5197" i="1"/>
  <c r="CI5197" i="1"/>
  <c r="CM5196" i="1"/>
  <c r="CL5196" i="1"/>
  <c r="CJ5196" i="1"/>
  <c r="CI5196" i="1"/>
  <c r="CM5195" i="1"/>
  <c r="CL5195" i="1"/>
  <c r="CJ5195" i="1"/>
  <c r="CI5195" i="1"/>
  <c r="CM5194" i="1"/>
  <c r="CL5194" i="1"/>
  <c r="CJ5194" i="1"/>
  <c r="CI5194" i="1"/>
  <c r="CM5193" i="1"/>
  <c r="CL5193" i="1"/>
  <c r="CJ5193" i="1"/>
  <c r="CI5193" i="1"/>
  <c r="CM5192" i="1"/>
  <c r="CL5192" i="1"/>
  <c r="CJ5192" i="1"/>
  <c r="CI5192" i="1"/>
  <c r="CM5191" i="1"/>
  <c r="CL5191" i="1"/>
  <c r="CJ5191" i="1"/>
  <c r="CI5191" i="1"/>
  <c r="CM5190" i="1"/>
  <c r="CL5190" i="1"/>
  <c r="CJ5190" i="1"/>
  <c r="CI5190" i="1"/>
  <c r="CM5189" i="1"/>
  <c r="CL5189" i="1"/>
  <c r="CJ5189" i="1"/>
  <c r="CI5189" i="1"/>
  <c r="CM5188" i="1"/>
  <c r="CL5188" i="1"/>
  <c r="CJ5188" i="1"/>
  <c r="CI5188" i="1"/>
  <c r="CM5187" i="1"/>
  <c r="CL5187" i="1"/>
  <c r="CJ5187" i="1"/>
  <c r="CI5187" i="1"/>
  <c r="CM5186" i="1"/>
  <c r="CL5186" i="1"/>
  <c r="CJ5186" i="1"/>
  <c r="CI5186" i="1"/>
  <c r="CM5185" i="1"/>
  <c r="CL5185" i="1"/>
  <c r="CJ5185" i="1"/>
  <c r="CI5185" i="1"/>
  <c r="CM5184" i="1"/>
  <c r="CL5184" i="1"/>
  <c r="CJ5184" i="1"/>
  <c r="CI5184" i="1"/>
  <c r="CM5183" i="1"/>
  <c r="CL5183" i="1"/>
  <c r="CJ5183" i="1"/>
  <c r="CI5183" i="1"/>
  <c r="CM5182" i="1"/>
  <c r="CL5182" i="1"/>
  <c r="CJ5182" i="1"/>
  <c r="CI5182" i="1"/>
  <c r="CM5181" i="1"/>
  <c r="CL5181" i="1"/>
  <c r="CJ5181" i="1"/>
  <c r="CI5181" i="1"/>
  <c r="CM5180" i="1"/>
  <c r="CL5180" i="1"/>
  <c r="CJ5180" i="1"/>
  <c r="CI5180" i="1"/>
  <c r="CM5179" i="1"/>
  <c r="CL5179" i="1"/>
  <c r="CJ5179" i="1"/>
  <c r="CI5179" i="1"/>
  <c r="CM5178" i="1"/>
  <c r="CL5178" i="1"/>
  <c r="CJ5178" i="1"/>
  <c r="CI5178" i="1"/>
  <c r="CM5177" i="1"/>
  <c r="CL5177" i="1"/>
  <c r="CJ5177" i="1"/>
  <c r="CI5177" i="1"/>
  <c r="CM5176" i="1"/>
  <c r="CL5176" i="1"/>
  <c r="CJ5176" i="1"/>
  <c r="CI5176" i="1"/>
  <c r="CM5175" i="1"/>
  <c r="CL5175" i="1"/>
  <c r="CJ5175" i="1"/>
  <c r="CI5175" i="1"/>
  <c r="CM5174" i="1"/>
  <c r="CL5174" i="1"/>
  <c r="CJ5174" i="1"/>
  <c r="CI5174" i="1"/>
  <c r="CM5173" i="1"/>
  <c r="CL5173" i="1"/>
  <c r="CJ5173" i="1"/>
  <c r="CI5173" i="1"/>
  <c r="CM5172" i="1"/>
  <c r="CL5172" i="1"/>
  <c r="CJ5172" i="1"/>
  <c r="CI5172" i="1"/>
  <c r="CM5171" i="1"/>
  <c r="CL5171" i="1"/>
  <c r="CJ5171" i="1"/>
  <c r="CI5171" i="1"/>
  <c r="CM5170" i="1"/>
  <c r="CL5170" i="1"/>
  <c r="CJ5170" i="1"/>
  <c r="CI5170" i="1"/>
  <c r="CM5169" i="1"/>
  <c r="CL5169" i="1"/>
  <c r="CJ5169" i="1"/>
  <c r="CI5169" i="1"/>
  <c r="CM5168" i="1"/>
  <c r="CL5168" i="1"/>
  <c r="CJ5168" i="1"/>
  <c r="CI5168" i="1"/>
  <c r="CM5167" i="1"/>
  <c r="CL5167" i="1"/>
  <c r="CJ5167" i="1"/>
  <c r="CI5167" i="1"/>
  <c r="CM5166" i="1"/>
  <c r="CL5166" i="1"/>
  <c r="CJ5166" i="1"/>
  <c r="CI5166" i="1"/>
  <c r="CM5165" i="1"/>
  <c r="CL5165" i="1"/>
  <c r="CJ5165" i="1"/>
  <c r="CI5165" i="1"/>
  <c r="CM5164" i="1"/>
  <c r="CL5164" i="1"/>
  <c r="CJ5164" i="1"/>
  <c r="CI5164" i="1"/>
  <c r="CM5163" i="1"/>
  <c r="CL5163" i="1"/>
  <c r="CJ5163" i="1"/>
  <c r="CI5163" i="1"/>
  <c r="CM5162" i="1"/>
  <c r="CL5162" i="1"/>
  <c r="CJ5162" i="1"/>
  <c r="CI5162" i="1"/>
  <c r="CM5161" i="1"/>
  <c r="CL5161" i="1"/>
  <c r="CJ5161" i="1"/>
  <c r="CI5161" i="1"/>
  <c r="CM5160" i="1"/>
  <c r="CL5160" i="1"/>
  <c r="CJ5160" i="1"/>
  <c r="CI5160" i="1"/>
  <c r="CM5159" i="1"/>
  <c r="CL5159" i="1"/>
  <c r="CJ5159" i="1"/>
  <c r="CI5159" i="1"/>
  <c r="CM5158" i="1"/>
  <c r="CL5158" i="1"/>
  <c r="CJ5158" i="1"/>
  <c r="CI5158" i="1"/>
  <c r="CM5157" i="1"/>
  <c r="CL5157" i="1"/>
  <c r="CJ5157" i="1"/>
  <c r="CI5157" i="1"/>
  <c r="CM5156" i="1"/>
  <c r="CL5156" i="1"/>
  <c r="CJ5156" i="1"/>
  <c r="CI5156" i="1"/>
  <c r="CM5155" i="1"/>
  <c r="CL5155" i="1"/>
  <c r="CJ5155" i="1"/>
  <c r="CI5155" i="1"/>
  <c r="CM5154" i="1"/>
  <c r="CL5154" i="1"/>
  <c r="CJ5154" i="1"/>
  <c r="CI5154" i="1"/>
  <c r="CM5153" i="1"/>
  <c r="CL5153" i="1"/>
  <c r="CJ5153" i="1"/>
  <c r="CI5153" i="1"/>
  <c r="CM5152" i="1"/>
  <c r="CL5152" i="1"/>
  <c r="CJ5152" i="1"/>
  <c r="CI5152" i="1"/>
  <c r="CM5151" i="1"/>
  <c r="CL5151" i="1"/>
  <c r="CJ5151" i="1"/>
  <c r="CI5151" i="1"/>
  <c r="CM5150" i="1"/>
  <c r="CL5150" i="1"/>
  <c r="CJ5150" i="1"/>
  <c r="CI5150" i="1"/>
  <c r="CM5149" i="1"/>
  <c r="CL5149" i="1"/>
  <c r="CJ5149" i="1"/>
  <c r="CI5149" i="1"/>
  <c r="CM5148" i="1"/>
  <c r="CL5148" i="1"/>
  <c r="CJ5148" i="1"/>
  <c r="CI5148" i="1"/>
  <c r="CM5147" i="1"/>
  <c r="CL5147" i="1"/>
  <c r="CJ5147" i="1"/>
  <c r="CI5147" i="1"/>
  <c r="CM5146" i="1"/>
  <c r="CL5146" i="1"/>
  <c r="CJ5146" i="1"/>
  <c r="CI5146" i="1"/>
  <c r="CM5145" i="1"/>
  <c r="CL5145" i="1"/>
  <c r="CJ5145" i="1"/>
  <c r="CI5145" i="1"/>
  <c r="CM5144" i="1"/>
  <c r="CL5144" i="1"/>
  <c r="CJ5144" i="1"/>
  <c r="CI5144" i="1"/>
  <c r="CM5143" i="1"/>
  <c r="CL5143" i="1"/>
  <c r="CJ5143" i="1"/>
  <c r="CI5143" i="1"/>
  <c r="CM5142" i="1"/>
  <c r="CL5142" i="1"/>
  <c r="CJ5142" i="1"/>
  <c r="CI5142" i="1"/>
  <c r="CM5141" i="1"/>
  <c r="CL5141" i="1"/>
  <c r="CJ5141" i="1"/>
  <c r="CI5141" i="1"/>
  <c r="CM5140" i="1"/>
  <c r="CL5140" i="1"/>
  <c r="CJ5140" i="1"/>
  <c r="CI5140" i="1"/>
  <c r="CM5139" i="1"/>
  <c r="CL5139" i="1"/>
  <c r="CJ5139" i="1"/>
  <c r="CI5139" i="1"/>
  <c r="CM5138" i="1"/>
  <c r="CL5138" i="1"/>
  <c r="CJ5138" i="1"/>
  <c r="CI5138" i="1"/>
  <c r="CM5137" i="1"/>
  <c r="CL5137" i="1"/>
  <c r="CJ5137" i="1"/>
  <c r="CI5137" i="1"/>
  <c r="CM5136" i="1"/>
  <c r="CL5136" i="1"/>
  <c r="CJ5136" i="1"/>
  <c r="CI5136" i="1"/>
  <c r="CM5135" i="1"/>
  <c r="CL5135" i="1"/>
  <c r="CJ5135" i="1"/>
  <c r="CI5135" i="1"/>
  <c r="CM5134" i="1"/>
  <c r="CL5134" i="1"/>
  <c r="CJ5134" i="1"/>
  <c r="CI5134" i="1"/>
  <c r="CM5133" i="1"/>
  <c r="CL5133" i="1"/>
  <c r="CJ5133" i="1"/>
  <c r="CI5133" i="1"/>
  <c r="CM5132" i="1"/>
  <c r="CL5132" i="1"/>
  <c r="CJ5132" i="1"/>
  <c r="CI5132" i="1"/>
  <c r="CM5131" i="1"/>
  <c r="CL5131" i="1"/>
  <c r="CJ5131" i="1"/>
  <c r="CI5131" i="1"/>
  <c r="CM5130" i="1"/>
  <c r="CL5130" i="1"/>
  <c r="CJ5130" i="1"/>
  <c r="CI5130" i="1"/>
  <c r="CM5129" i="1"/>
  <c r="CL5129" i="1"/>
  <c r="CJ5129" i="1"/>
  <c r="CI5129" i="1"/>
  <c r="CM5128" i="1"/>
  <c r="CL5128" i="1"/>
  <c r="CJ5128" i="1"/>
  <c r="CI5128" i="1"/>
  <c r="CM5127" i="1"/>
  <c r="CL5127" i="1"/>
  <c r="CJ5127" i="1"/>
  <c r="CI5127" i="1"/>
  <c r="CM5126" i="1"/>
  <c r="CL5126" i="1"/>
  <c r="CJ5126" i="1"/>
  <c r="CI5126" i="1"/>
  <c r="CM5125" i="1"/>
  <c r="CL5125" i="1"/>
  <c r="CJ5125" i="1"/>
  <c r="CI5125" i="1"/>
  <c r="CM5124" i="1"/>
  <c r="CL5124" i="1"/>
  <c r="CJ5124" i="1"/>
  <c r="CI5124" i="1"/>
  <c r="CM5123" i="1"/>
  <c r="CL5123" i="1"/>
  <c r="CJ5123" i="1"/>
  <c r="CI5123" i="1"/>
  <c r="CM5122" i="1"/>
  <c r="CL5122" i="1"/>
  <c r="CJ5122" i="1"/>
  <c r="CI5122" i="1"/>
  <c r="CM5121" i="1"/>
  <c r="CL5121" i="1"/>
  <c r="CJ5121" i="1"/>
  <c r="CI5121" i="1"/>
  <c r="CM5120" i="1"/>
  <c r="CL5120" i="1"/>
  <c r="CJ5120" i="1"/>
  <c r="CI5120" i="1"/>
  <c r="CM5119" i="1"/>
  <c r="CL5119" i="1"/>
  <c r="CJ5119" i="1"/>
  <c r="CI5119" i="1"/>
  <c r="CM5118" i="1"/>
  <c r="CL5118" i="1"/>
  <c r="CJ5118" i="1"/>
  <c r="CI5118" i="1"/>
  <c r="CM5117" i="1"/>
  <c r="CL5117" i="1"/>
  <c r="CJ5117" i="1"/>
  <c r="CI5117" i="1"/>
  <c r="CM5116" i="1"/>
  <c r="CL5116" i="1"/>
  <c r="CJ5116" i="1"/>
  <c r="CI5116" i="1"/>
  <c r="CM5115" i="1"/>
  <c r="CL5115" i="1"/>
  <c r="CJ5115" i="1"/>
  <c r="CI5115" i="1"/>
  <c r="CM5114" i="1"/>
  <c r="CL5114" i="1"/>
  <c r="CJ5114" i="1"/>
  <c r="CI5114" i="1"/>
  <c r="CM5113" i="1"/>
  <c r="CL5113" i="1"/>
  <c r="CJ5113" i="1"/>
  <c r="CI5113" i="1"/>
  <c r="CM5112" i="1"/>
  <c r="CL5112" i="1"/>
  <c r="CJ5112" i="1"/>
  <c r="CI5112" i="1"/>
  <c r="CM5111" i="1"/>
  <c r="CL5111" i="1"/>
  <c r="CJ5111" i="1"/>
  <c r="CI5111" i="1"/>
  <c r="CM5110" i="1"/>
  <c r="CL5110" i="1"/>
  <c r="CJ5110" i="1"/>
  <c r="CI5110" i="1"/>
  <c r="CM5109" i="1"/>
  <c r="CL5109" i="1"/>
  <c r="CJ5109" i="1"/>
  <c r="CI5109" i="1"/>
  <c r="CM5108" i="1"/>
  <c r="CL5108" i="1"/>
  <c r="CJ5108" i="1"/>
  <c r="CI5108" i="1"/>
  <c r="CM5107" i="1"/>
  <c r="CL5107" i="1"/>
  <c r="CJ5107" i="1"/>
  <c r="CI5107" i="1"/>
  <c r="CM5106" i="1"/>
  <c r="CL5106" i="1"/>
  <c r="CJ5106" i="1"/>
  <c r="CI5106" i="1"/>
  <c r="CM5105" i="1"/>
  <c r="CL5105" i="1"/>
  <c r="CJ5105" i="1"/>
  <c r="CI5105" i="1"/>
  <c r="CM5104" i="1"/>
  <c r="CL5104" i="1"/>
  <c r="CJ5104" i="1"/>
  <c r="CI5104" i="1"/>
  <c r="CM5103" i="1"/>
  <c r="CL5103" i="1"/>
  <c r="CJ5103" i="1"/>
  <c r="CI5103" i="1"/>
  <c r="CM5102" i="1"/>
  <c r="CL5102" i="1"/>
  <c r="CJ5102" i="1"/>
  <c r="CI5102" i="1"/>
  <c r="CM5101" i="1"/>
  <c r="CL5101" i="1"/>
  <c r="CJ5101" i="1"/>
  <c r="CI5101" i="1"/>
  <c r="CM5100" i="1"/>
  <c r="CL5100" i="1"/>
  <c r="CJ5100" i="1"/>
  <c r="CI5100" i="1"/>
  <c r="CM5099" i="1"/>
  <c r="CL5099" i="1"/>
  <c r="CJ5099" i="1"/>
  <c r="CI5099" i="1"/>
  <c r="CM5098" i="1"/>
  <c r="CL5098" i="1"/>
  <c r="CJ5098" i="1"/>
  <c r="CI5098" i="1"/>
  <c r="CM5097" i="1"/>
  <c r="CL5097" i="1"/>
  <c r="CJ5097" i="1"/>
  <c r="CI5097" i="1"/>
  <c r="CM5096" i="1"/>
  <c r="CL5096" i="1"/>
  <c r="CJ5096" i="1"/>
  <c r="CI5096" i="1"/>
  <c r="CM5095" i="1"/>
  <c r="CL5095" i="1"/>
  <c r="CJ5095" i="1"/>
  <c r="CI5095" i="1"/>
  <c r="CM5094" i="1"/>
  <c r="CL5094" i="1"/>
  <c r="CJ5094" i="1"/>
  <c r="CI5094" i="1"/>
  <c r="CM5093" i="1"/>
  <c r="CL5093" i="1"/>
  <c r="CJ5093" i="1"/>
  <c r="CI5093" i="1"/>
  <c r="CM5092" i="1"/>
  <c r="CL5092" i="1"/>
  <c r="CJ5092" i="1"/>
  <c r="CI5092" i="1"/>
  <c r="CM5091" i="1"/>
  <c r="CL5091" i="1"/>
  <c r="CJ5091" i="1"/>
  <c r="CI5091" i="1"/>
  <c r="CM5090" i="1"/>
  <c r="CL5090" i="1"/>
  <c r="CJ5090" i="1"/>
  <c r="CI5090" i="1"/>
  <c r="CM5089" i="1"/>
  <c r="CL5089" i="1"/>
  <c r="CJ5089" i="1"/>
  <c r="CI5089" i="1"/>
  <c r="CM5088" i="1"/>
  <c r="CL5088" i="1"/>
  <c r="CJ5088" i="1"/>
  <c r="CI5088" i="1"/>
  <c r="CM5087" i="1"/>
  <c r="CL5087" i="1"/>
  <c r="CJ5087" i="1"/>
  <c r="CI5087" i="1"/>
  <c r="CM5086" i="1"/>
  <c r="CL5086" i="1"/>
  <c r="CJ5086" i="1"/>
  <c r="CI5086" i="1"/>
  <c r="CM5085" i="1"/>
  <c r="CL5085" i="1"/>
  <c r="CJ5085" i="1"/>
  <c r="CI5085" i="1"/>
  <c r="CM5084" i="1"/>
  <c r="CL5084" i="1"/>
  <c r="CJ5084" i="1"/>
  <c r="CI5084" i="1"/>
  <c r="CM5083" i="1"/>
  <c r="CL5083" i="1"/>
  <c r="CJ5083" i="1"/>
  <c r="CI5083" i="1"/>
  <c r="CM5082" i="1"/>
  <c r="CL5082" i="1"/>
  <c r="CJ5082" i="1"/>
  <c r="CI5082" i="1"/>
  <c r="CM5081" i="1"/>
  <c r="CL5081" i="1"/>
  <c r="CJ5081" i="1"/>
  <c r="CI5081" i="1"/>
  <c r="CM5080" i="1"/>
  <c r="CL5080" i="1"/>
  <c r="CJ5080" i="1"/>
  <c r="CI5080" i="1"/>
  <c r="CM5079" i="1"/>
  <c r="CL5079" i="1"/>
  <c r="CJ5079" i="1"/>
  <c r="CI5079" i="1"/>
  <c r="CM5078" i="1"/>
  <c r="CL5078" i="1"/>
  <c r="CJ5078" i="1"/>
  <c r="CI5078" i="1"/>
  <c r="CM5077" i="1"/>
  <c r="CL5077" i="1"/>
  <c r="CJ5077" i="1"/>
  <c r="CI5077" i="1"/>
  <c r="CM5076" i="1"/>
  <c r="CL5076" i="1"/>
  <c r="CJ5076" i="1"/>
  <c r="CI5076" i="1"/>
  <c r="CM5075" i="1"/>
  <c r="CL5075" i="1"/>
  <c r="CJ5075" i="1"/>
  <c r="CI5075" i="1"/>
  <c r="CM5074" i="1"/>
  <c r="CL5074" i="1"/>
  <c r="CJ5074" i="1"/>
  <c r="CI5074" i="1"/>
  <c r="CM5073" i="1"/>
  <c r="CL5073" i="1"/>
  <c r="CJ5073" i="1"/>
  <c r="CI5073" i="1"/>
  <c r="CM5072" i="1"/>
  <c r="CL5072" i="1"/>
  <c r="CJ5072" i="1"/>
  <c r="CI5072" i="1"/>
  <c r="CM5071" i="1"/>
  <c r="CL5071" i="1"/>
  <c r="CJ5071" i="1"/>
  <c r="CI5071" i="1"/>
  <c r="CM5070" i="1"/>
  <c r="CL5070" i="1"/>
  <c r="CJ5070" i="1"/>
  <c r="CI5070" i="1"/>
  <c r="CM5069" i="1"/>
  <c r="CL5069" i="1"/>
  <c r="CJ5069" i="1"/>
  <c r="CI5069" i="1"/>
  <c r="CM5068" i="1"/>
  <c r="CL5068" i="1"/>
  <c r="CJ5068" i="1"/>
  <c r="CI5068" i="1"/>
  <c r="CM5067" i="1"/>
  <c r="CL5067" i="1"/>
  <c r="CJ5067" i="1"/>
  <c r="CI5067" i="1"/>
  <c r="CM5066" i="1"/>
  <c r="CL5066" i="1"/>
  <c r="CJ5066" i="1"/>
  <c r="CI5066" i="1"/>
  <c r="CM5065" i="1"/>
  <c r="CL5065" i="1"/>
  <c r="CJ5065" i="1"/>
  <c r="CI5065" i="1"/>
  <c r="CM5064" i="1"/>
  <c r="CL5064" i="1"/>
  <c r="CJ5064" i="1"/>
  <c r="CI5064" i="1"/>
  <c r="CM5063" i="1"/>
  <c r="CL5063" i="1"/>
  <c r="CJ5063" i="1"/>
  <c r="CI5063" i="1"/>
  <c r="CM5062" i="1"/>
  <c r="CL5062" i="1"/>
  <c r="CJ5062" i="1"/>
  <c r="CI5062" i="1"/>
  <c r="CM5061" i="1"/>
  <c r="CL5061" i="1"/>
  <c r="CJ5061" i="1"/>
  <c r="CI5061" i="1"/>
  <c r="CM5060" i="1"/>
  <c r="CL5060" i="1"/>
  <c r="CJ5060" i="1"/>
  <c r="CI5060" i="1"/>
  <c r="CM5059" i="1"/>
  <c r="CL5059" i="1"/>
  <c r="CJ5059" i="1"/>
  <c r="CI5059" i="1"/>
  <c r="CM5058" i="1"/>
  <c r="CL5058" i="1"/>
  <c r="CJ5058" i="1"/>
  <c r="CI5058" i="1"/>
  <c r="CM5057" i="1"/>
  <c r="CL5057" i="1"/>
  <c r="CJ5057" i="1"/>
  <c r="CI5057" i="1"/>
  <c r="CM5056" i="1"/>
  <c r="CL5056" i="1"/>
  <c r="CJ5056" i="1"/>
  <c r="CI5056" i="1"/>
  <c r="CM5055" i="1"/>
  <c r="CL5055" i="1"/>
  <c r="CJ5055" i="1"/>
  <c r="CI5055" i="1"/>
  <c r="CM5054" i="1"/>
  <c r="CL5054" i="1"/>
  <c r="CJ5054" i="1"/>
  <c r="CI5054" i="1"/>
  <c r="CM5053" i="1"/>
  <c r="CL5053" i="1"/>
  <c r="CJ5053" i="1"/>
  <c r="CI5053" i="1"/>
  <c r="CM5052" i="1"/>
  <c r="CL5052" i="1"/>
  <c r="CJ5052" i="1"/>
  <c r="CI5052" i="1"/>
  <c r="CM5051" i="1"/>
  <c r="CL5051" i="1"/>
  <c r="CJ5051" i="1"/>
  <c r="CI5051" i="1"/>
  <c r="CM5050" i="1"/>
  <c r="CL5050" i="1"/>
  <c r="CJ5050" i="1"/>
  <c r="CI5050" i="1"/>
  <c r="CM5049" i="1"/>
  <c r="CL5049" i="1"/>
  <c r="CJ5049" i="1"/>
  <c r="CI5049" i="1"/>
  <c r="CM5048" i="1"/>
  <c r="CL5048" i="1"/>
  <c r="CJ5048" i="1"/>
  <c r="CI5048" i="1"/>
  <c r="CM5047" i="1"/>
  <c r="CL5047" i="1"/>
  <c r="CJ5047" i="1"/>
  <c r="CI5047" i="1"/>
  <c r="CM5046" i="1"/>
  <c r="CL5046" i="1"/>
  <c r="CJ5046" i="1"/>
  <c r="CI5046" i="1"/>
  <c r="CM5045" i="1"/>
  <c r="CL5045" i="1"/>
  <c r="CJ5045" i="1"/>
  <c r="CI5045" i="1"/>
  <c r="CM5044" i="1"/>
  <c r="CL5044" i="1"/>
  <c r="CJ5044" i="1"/>
  <c r="CI5044" i="1"/>
  <c r="CM5043" i="1"/>
  <c r="CL5043" i="1"/>
  <c r="CJ5043" i="1"/>
  <c r="CI5043" i="1"/>
  <c r="CM5042" i="1"/>
  <c r="CL5042" i="1"/>
  <c r="CJ5042" i="1"/>
  <c r="CI5042" i="1"/>
  <c r="CM5041" i="1"/>
  <c r="CL5041" i="1"/>
  <c r="CJ5041" i="1"/>
  <c r="CI5041" i="1"/>
  <c r="CM5040" i="1"/>
  <c r="CL5040" i="1"/>
  <c r="CJ5040" i="1"/>
  <c r="CI5040" i="1"/>
  <c r="CM5039" i="1"/>
  <c r="CL5039" i="1"/>
  <c r="CJ5039" i="1"/>
  <c r="CI5039" i="1"/>
  <c r="CM5038" i="1"/>
  <c r="CL5038" i="1"/>
  <c r="CJ5038" i="1"/>
  <c r="CI5038" i="1"/>
  <c r="CM5037" i="1"/>
  <c r="CL5037" i="1"/>
  <c r="CJ5037" i="1"/>
  <c r="CI5037" i="1"/>
  <c r="CM5036" i="1"/>
  <c r="CL5036" i="1"/>
  <c r="CJ5036" i="1"/>
  <c r="CI5036" i="1"/>
  <c r="CM5035" i="1"/>
  <c r="CL5035" i="1"/>
  <c r="CJ5035" i="1"/>
  <c r="CI5035" i="1"/>
  <c r="CM5034" i="1"/>
  <c r="CL5034" i="1"/>
  <c r="CJ5034" i="1"/>
  <c r="CI5034" i="1"/>
  <c r="CM5033" i="1"/>
  <c r="CL5033" i="1"/>
  <c r="CJ5033" i="1"/>
  <c r="CI5033" i="1"/>
  <c r="CM5032" i="1"/>
  <c r="CL5032" i="1"/>
  <c r="CJ5032" i="1"/>
  <c r="CI5032" i="1"/>
  <c r="CM5031" i="1"/>
  <c r="CL5031" i="1"/>
  <c r="CJ5031" i="1"/>
  <c r="CI5031" i="1"/>
  <c r="CM5030" i="1"/>
  <c r="CL5030" i="1"/>
  <c r="CJ5030" i="1"/>
  <c r="CI5030" i="1"/>
  <c r="CM5029" i="1"/>
  <c r="CL5029" i="1"/>
  <c r="CJ5029" i="1"/>
  <c r="CI5029" i="1"/>
  <c r="CM5028" i="1"/>
  <c r="CL5028" i="1"/>
  <c r="CJ5028" i="1"/>
  <c r="CI5028" i="1"/>
  <c r="CM5027" i="1"/>
  <c r="CL5027" i="1"/>
  <c r="CJ5027" i="1"/>
  <c r="CI5027" i="1"/>
  <c r="CM5026" i="1"/>
  <c r="CL5026" i="1"/>
  <c r="CJ5026" i="1"/>
  <c r="CI5026" i="1"/>
  <c r="CM5025" i="1"/>
  <c r="CL5025" i="1"/>
  <c r="CJ5025" i="1"/>
  <c r="CI5025" i="1"/>
  <c r="CM5024" i="1"/>
  <c r="CL5024" i="1"/>
  <c r="CJ5024" i="1"/>
  <c r="CI5024" i="1"/>
  <c r="CM5023" i="1"/>
  <c r="CL5023" i="1"/>
  <c r="CJ5023" i="1"/>
  <c r="CI5023" i="1"/>
  <c r="CM5022" i="1"/>
  <c r="CL5022" i="1"/>
  <c r="CJ5022" i="1"/>
  <c r="CI5022" i="1"/>
  <c r="CM5021" i="1"/>
  <c r="CL5021" i="1"/>
  <c r="CJ5021" i="1"/>
  <c r="CI5021" i="1"/>
  <c r="CM5020" i="1"/>
  <c r="CL5020" i="1"/>
  <c r="CJ5020" i="1"/>
  <c r="CI5020" i="1"/>
  <c r="CM5019" i="1"/>
  <c r="CL5019" i="1"/>
  <c r="CJ5019" i="1"/>
  <c r="CI5019" i="1"/>
  <c r="CM5018" i="1"/>
  <c r="CL5018" i="1"/>
  <c r="CJ5018" i="1"/>
  <c r="CI5018" i="1"/>
  <c r="CM5017" i="1"/>
  <c r="CL5017" i="1"/>
  <c r="CJ5017" i="1"/>
  <c r="CI5017" i="1"/>
  <c r="CM5016" i="1"/>
  <c r="CL5016" i="1"/>
  <c r="CJ5016" i="1"/>
  <c r="CI5016" i="1"/>
  <c r="CM5015" i="1"/>
  <c r="CL5015" i="1"/>
  <c r="CJ5015" i="1"/>
  <c r="CI5015" i="1"/>
  <c r="CM5014" i="1"/>
  <c r="CL5014" i="1"/>
  <c r="CJ5014" i="1"/>
  <c r="CI5014" i="1"/>
  <c r="CM5013" i="1"/>
  <c r="CL5013" i="1"/>
  <c r="CJ5013" i="1"/>
  <c r="CI5013" i="1"/>
  <c r="CM5012" i="1"/>
  <c r="CL5012" i="1"/>
  <c r="CJ5012" i="1"/>
  <c r="CI5012" i="1"/>
  <c r="CM5011" i="1"/>
  <c r="CL5011" i="1"/>
  <c r="CJ5011" i="1"/>
  <c r="CI5011" i="1"/>
  <c r="CM5010" i="1"/>
  <c r="CL5010" i="1"/>
  <c r="CJ5010" i="1"/>
  <c r="CI5010" i="1"/>
  <c r="CM5009" i="1"/>
  <c r="CL5009" i="1"/>
  <c r="CJ5009" i="1"/>
  <c r="CI5009" i="1"/>
  <c r="CM5008" i="1"/>
  <c r="CL5008" i="1"/>
  <c r="CJ5008" i="1"/>
  <c r="CI5008" i="1"/>
  <c r="CM5007" i="1"/>
  <c r="CL5007" i="1"/>
  <c r="CJ5007" i="1"/>
  <c r="CI5007" i="1"/>
  <c r="CM5006" i="1"/>
  <c r="CL5006" i="1"/>
  <c r="CJ5006" i="1"/>
  <c r="CI5006" i="1"/>
  <c r="CM5005" i="1"/>
  <c r="CL5005" i="1"/>
  <c r="CJ5005" i="1"/>
  <c r="CI5005" i="1"/>
  <c r="CM5004" i="1"/>
  <c r="CL5004" i="1"/>
  <c r="CJ5004" i="1"/>
  <c r="CI5004" i="1"/>
  <c r="CM5003" i="1"/>
  <c r="CL5003" i="1"/>
  <c r="CJ5003" i="1"/>
  <c r="CI5003" i="1"/>
  <c r="CM5002" i="1"/>
  <c r="CL5002" i="1"/>
  <c r="CJ5002" i="1"/>
  <c r="CI5002" i="1"/>
  <c r="CM5001" i="1"/>
  <c r="CL5001" i="1"/>
  <c r="CJ5001" i="1"/>
  <c r="CI5001" i="1"/>
  <c r="CM5000" i="1"/>
  <c r="CL5000" i="1"/>
  <c r="CJ5000" i="1"/>
  <c r="CI5000" i="1"/>
  <c r="CM4999" i="1"/>
  <c r="CL4999" i="1"/>
  <c r="CJ4999" i="1"/>
  <c r="CI4999" i="1"/>
  <c r="CM4998" i="1"/>
  <c r="CL4998" i="1"/>
  <c r="CJ4998" i="1"/>
  <c r="CI4998" i="1"/>
  <c r="CM4997" i="1"/>
  <c r="CL4997" i="1"/>
  <c r="CJ4997" i="1"/>
  <c r="CI4997" i="1"/>
  <c r="CM4996" i="1"/>
  <c r="CL4996" i="1"/>
  <c r="CJ4996" i="1"/>
  <c r="CI4996" i="1"/>
  <c r="CM4995" i="1"/>
  <c r="CL4995" i="1"/>
  <c r="CJ4995" i="1"/>
  <c r="CI4995" i="1"/>
  <c r="CM4994" i="1"/>
  <c r="CL4994" i="1"/>
  <c r="CJ4994" i="1"/>
  <c r="CI4994" i="1"/>
  <c r="CM4993" i="1"/>
  <c r="CL4993" i="1"/>
  <c r="CJ4993" i="1"/>
  <c r="CI4993" i="1"/>
  <c r="CM4992" i="1"/>
  <c r="CL4992" i="1"/>
  <c r="CJ4992" i="1"/>
  <c r="CI4992" i="1"/>
  <c r="CM4991" i="1"/>
  <c r="CL4991" i="1"/>
  <c r="CJ4991" i="1"/>
  <c r="CI4991" i="1"/>
  <c r="CM4990" i="1"/>
  <c r="CL4990" i="1"/>
  <c r="CJ4990" i="1"/>
  <c r="CI4990" i="1"/>
  <c r="CM4989" i="1"/>
  <c r="CL4989" i="1"/>
  <c r="CJ4989" i="1"/>
  <c r="CI4989" i="1"/>
  <c r="CM4988" i="1"/>
  <c r="CL4988" i="1"/>
  <c r="CJ4988" i="1"/>
  <c r="CI4988" i="1"/>
  <c r="CM4987" i="1"/>
  <c r="CL4987" i="1"/>
  <c r="CJ4987" i="1"/>
  <c r="CI4987" i="1"/>
  <c r="CM4986" i="1"/>
  <c r="CL4986" i="1"/>
  <c r="CJ4986" i="1"/>
  <c r="CI4986" i="1"/>
  <c r="CM4985" i="1"/>
  <c r="CL4985" i="1"/>
  <c r="CJ4985" i="1"/>
  <c r="CI4985" i="1"/>
  <c r="CM4984" i="1"/>
  <c r="CL4984" i="1"/>
  <c r="CJ4984" i="1"/>
  <c r="CI4984" i="1"/>
  <c r="CM4983" i="1"/>
  <c r="CL4983" i="1"/>
  <c r="CJ4983" i="1"/>
  <c r="CI4983" i="1"/>
  <c r="CM4982" i="1"/>
  <c r="CL4982" i="1"/>
  <c r="CJ4982" i="1"/>
  <c r="CI4982" i="1"/>
  <c r="CM4981" i="1"/>
  <c r="CL4981" i="1"/>
  <c r="CJ4981" i="1"/>
  <c r="CI4981" i="1"/>
  <c r="CM4980" i="1"/>
  <c r="CL4980" i="1"/>
  <c r="CJ4980" i="1"/>
  <c r="CI4980" i="1"/>
  <c r="CM4979" i="1"/>
  <c r="CL4979" i="1"/>
  <c r="CJ4979" i="1"/>
  <c r="CI4979" i="1"/>
  <c r="CM4978" i="1"/>
  <c r="CL4978" i="1"/>
  <c r="CJ4978" i="1"/>
  <c r="CI4978" i="1"/>
  <c r="CM4977" i="1"/>
  <c r="CL4977" i="1"/>
  <c r="CJ4977" i="1"/>
  <c r="CI4977" i="1"/>
  <c r="CM4976" i="1"/>
  <c r="CL4976" i="1"/>
  <c r="CJ4976" i="1"/>
  <c r="CI4976" i="1"/>
  <c r="CM4975" i="1"/>
  <c r="CL4975" i="1"/>
  <c r="CJ4975" i="1"/>
  <c r="CI4975" i="1"/>
  <c r="CM4974" i="1"/>
  <c r="CL4974" i="1"/>
  <c r="CJ4974" i="1"/>
  <c r="CI4974" i="1"/>
  <c r="CM4973" i="1"/>
  <c r="CL4973" i="1"/>
  <c r="CJ4973" i="1"/>
  <c r="CI4973" i="1"/>
  <c r="CM4972" i="1"/>
  <c r="CL4972" i="1"/>
  <c r="CJ4972" i="1"/>
  <c r="CI4972" i="1"/>
  <c r="CM4971" i="1"/>
  <c r="CL4971" i="1"/>
  <c r="CJ4971" i="1"/>
  <c r="CI4971" i="1"/>
  <c r="CM4970" i="1"/>
  <c r="CL4970" i="1"/>
  <c r="CJ4970" i="1"/>
  <c r="CI4970" i="1"/>
  <c r="CM4969" i="1"/>
  <c r="CL4969" i="1"/>
  <c r="CJ4969" i="1"/>
  <c r="CI4969" i="1"/>
  <c r="CM4968" i="1"/>
  <c r="CL4968" i="1"/>
  <c r="CJ4968" i="1"/>
  <c r="CI4968" i="1"/>
  <c r="CM4967" i="1"/>
  <c r="CL4967" i="1"/>
  <c r="CJ4967" i="1"/>
  <c r="CI4967" i="1"/>
  <c r="CM4966" i="1"/>
  <c r="CL4966" i="1"/>
  <c r="CJ4966" i="1"/>
  <c r="CI4966" i="1"/>
  <c r="CM4965" i="1"/>
  <c r="CL4965" i="1"/>
  <c r="CJ4965" i="1"/>
  <c r="CI4965" i="1"/>
  <c r="CM4964" i="1"/>
  <c r="CL4964" i="1"/>
  <c r="CJ4964" i="1"/>
  <c r="CI4964" i="1"/>
  <c r="CM4963" i="1"/>
  <c r="CL4963" i="1"/>
  <c r="CJ4963" i="1"/>
  <c r="CI4963" i="1"/>
  <c r="CM4962" i="1"/>
  <c r="CL4962" i="1"/>
  <c r="CJ4962" i="1"/>
  <c r="CI4962" i="1"/>
  <c r="CM4961" i="1"/>
  <c r="CL4961" i="1"/>
  <c r="CJ4961" i="1"/>
  <c r="CI4961" i="1"/>
  <c r="CM4960" i="1"/>
  <c r="CL4960" i="1"/>
  <c r="CJ4960" i="1"/>
  <c r="CI4960" i="1"/>
  <c r="CM4959" i="1"/>
  <c r="CL4959" i="1"/>
  <c r="CJ4959" i="1"/>
  <c r="CI4959" i="1"/>
  <c r="CM4958" i="1"/>
  <c r="CL4958" i="1"/>
  <c r="CJ4958" i="1"/>
  <c r="CI4958" i="1"/>
  <c r="CM4957" i="1"/>
  <c r="CL4957" i="1"/>
  <c r="CJ4957" i="1"/>
  <c r="CI4957" i="1"/>
  <c r="CM4956" i="1"/>
  <c r="CL4956" i="1"/>
  <c r="CJ4956" i="1"/>
  <c r="CI4956" i="1"/>
  <c r="CM4955" i="1"/>
  <c r="CL4955" i="1"/>
  <c r="CJ4955" i="1"/>
  <c r="CI4955" i="1"/>
  <c r="CM4954" i="1"/>
  <c r="CL4954" i="1"/>
  <c r="CJ4954" i="1"/>
  <c r="CI4954" i="1"/>
  <c r="CM4953" i="1"/>
  <c r="CL4953" i="1"/>
  <c r="CJ4953" i="1"/>
  <c r="CI4953" i="1"/>
  <c r="CM4952" i="1"/>
  <c r="CL4952" i="1"/>
  <c r="CJ4952" i="1"/>
  <c r="CI4952" i="1"/>
  <c r="CM4951" i="1"/>
  <c r="CL4951" i="1"/>
  <c r="CJ4951" i="1"/>
  <c r="CI4951" i="1"/>
  <c r="CM4950" i="1"/>
  <c r="CL4950" i="1"/>
  <c r="CJ4950" i="1"/>
  <c r="CI4950" i="1"/>
  <c r="CM4949" i="1"/>
  <c r="CL4949" i="1"/>
  <c r="CJ4949" i="1"/>
  <c r="CI4949" i="1"/>
  <c r="CM4948" i="1"/>
  <c r="CL4948" i="1"/>
  <c r="CJ4948" i="1"/>
  <c r="CI4948" i="1"/>
  <c r="CM4947" i="1"/>
  <c r="CL4947" i="1"/>
  <c r="CJ4947" i="1"/>
  <c r="CI4947" i="1"/>
  <c r="CM4946" i="1"/>
  <c r="CL4946" i="1"/>
  <c r="CJ4946" i="1"/>
  <c r="CI4946" i="1"/>
  <c r="CM4945" i="1"/>
  <c r="CL4945" i="1"/>
  <c r="CJ4945" i="1"/>
  <c r="CI4945" i="1"/>
  <c r="CM4944" i="1"/>
  <c r="CL4944" i="1"/>
  <c r="CJ4944" i="1"/>
  <c r="CI4944" i="1"/>
  <c r="CM4943" i="1"/>
  <c r="CL4943" i="1"/>
  <c r="CJ4943" i="1"/>
  <c r="CI4943" i="1"/>
  <c r="CM4942" i="1"/>
  <c r="CL4942" i="1"/>
  <c r="CJ4942" i="1"/>
  <c r="CI4942" i="1"/>
  <c r="CM4941" i="1"/>
  <c r="CL4941" i="1"/>
  <c r="CJ4941" i="1"/>
  <c r="CI4941" i="1"/>
  <c r="CM4940" i="1"/>
  <c r="CL4940" i="1"/>
  <c r="CJ4940" i="1"/>
  <c r="CI4940" i="1"/>
  <c r="CM4939" i="1"/>
  <c r="CL4939" i="1"/>
  <c r="CJ4939" i="1"/>
  <c r="CI4939" i="1"/>
  <c r="CM4938" i="1"/>
  <c r="CL4938" i="1"/>
  <c r="CJ4938" i="1"/>
  <c r="CI4938" i="1"/>
  <c r="CM4937" i="1"/>
  <c r="CL4937" i="1"/>
  <c r="CJ4937" i="1"/>
  <c r="CI4937" i="1"/>
  <c r="CM4936" i="1"/>
  <c r="CL4936" i="1"/>
  <c r="CJ4936" i="1"/>
  <c r="CI4936" i="1"/>
  <c r="CM4935" i="1"/>
  <c r="CL4935" i="1"/>
  <c r="CJ4935" i="1"/>
  <c r="CI4935" i="1"/>
  <c r="CM4934" i="1"/>
  <c r="CL4934" i="1"/>
  <c r="CJ4934" i="1"/>
  <c r="CI4934" i="1"/>
  <c r="CM4933" i="1"/>
  <c r="CL4933" i="1"/>
  <c r="CJ4933" i="1"/>
  <c r="CI4933" i="1"/>
  <c r="CM4932" i="1"/>
  <c r="CL4932" i="1"/>
  <c r="CJ4932" i="1"/>
  <c r="CI4932" i="1"/>
  <c r="CM4931" i="1"/>
  <c r="CL4931" i="1"/>
  <c r="CJ4931" i="1"/>
  <c r="CI4931" i="1"/>
  <c r="CM4930" i="1"/>
  <c r="CL4930" i="1"/>
  <c r="CJ4930" i="1"/>
  <c r="CI4930" i="1"/>
  <c r="CM4929" i="1"/>
  <c r="CL4929" i="1"/>
  <c r="CJ4929" i="1"/>
  <c r="CI4929" i="1"/>
  <c r="CM4928" i="1"/>
  <c r="CL4928" i="1"/>
  <c r="CJ4928" i="1"/>
  <c r="CI4928" i="1"/>
  <c r="CM4927" i="1"/>
  <c r="CL4927" i="1"/>
  <c r="CJ4927" i="1"/>
  <c r="CI4927" i="1"/>
  <c r="CM4926" i="1"/>
  <c r="CL4926" i="1"/>
  <c r="CJ4926" i="1"/>
  <c r="CI4926" i="1"/>
  <c r="CM4925" i="1"/>
  <c r="CL4925" i="1"/>
  <c r="CJ4925" i="1"/>
  <c r="CI4925" i="1"/>
  <c r="CM4924" i="1"/>
  <c r="CL4924" i="1"/>
  <c r="CJ4924" i="1"/>
  <c r="CI4924" i="1"/>
  <c r="CM4923" i="1"/>
  <c r="CL4923" i="1"/>
  <c r="CJ4923" i="1"/>
  <c r="CI4923" i="1"/>
  <c r="CM4922" i="1"/>
  <c r="CL4922" i="1"/>
  <c r="CJ4922" i="1"/>
  <c r="CI4922" i="1"/>
  <c r="CM4921" i="1"/>
  <c r="CL4921" i="1"/>
  <c r="CJ4921" i="1"/>
  <c r="CI4921" i="1"/>
  <c r="CM4920" i="1"/>
  <c r="CL4920" i="1"/>
  <c r="CJ4920" i="1"/>
  <c r="CI4920" i="1"/>
  <c r="CM4919" i="1"/>
  <c r="CL4919" i="1"/>
  <c r="CJ4919" i="1"/>
  <c r="CI4919" i="1"/>
  <c r="CM4918" i="1"/>
  <c r="CL4918" i="1"/>
  <c r="CJ4918" i="1"/>
  <c r="CI4918" i="1"/>
  <c r="CM4917" i="1"/>
  <c r="CL4917" i="1"/>
  <c r="CJ4917" i="1"/>
  <c r="CI4917" i="1"/>
  <c r="CM4916" i="1"/>
  <c r="CL4916" i="1"/>
  <c r="CJ4916" i="1"/>
  <c r="CI4916" i="1"/>
  <c r="CM4915" i="1"/>
  <c r="CL4915" i="1"/>
  <c r="CJ4915" i="1"/>
  <c r="CI4915" i="1"/>
  <c r="CM4914" i="1"/>
  <c r="CL4914" i="1"/>
  <c r="CJ4914" i="1"/>
  <c r="CI4914" i="1"/>
  <c r="CM4913" i="1"/>
  <c r="CL4913" i="1"/>
  <c r="CJ4913" i="1"/>
  <c r="CI4913" i="1"/>
  <c r="CM4912" i="1"/>
  <c r="CL4912" i="1"/>
  <c r="CJ4912" i="1"/>
  <c r="CI4912" i="1"/>
  <c r="CM4911" i="1"/>
  <c r="CL4911" i="1"/>
  <c r="CJ4911" i="1"/>
  <c r="CI4911" i="1"/>
  <c r="CM4910" i="1"/>
  <c r="CL4910" i="1"/>
  <c r="CJ4910" i="1"/>
  <c r="CI4910" i="1"/>
  <c r="CM4909" i="1"/>
  <c r="CL4909" i="1"/>
  <c r="CJ4909" i="1"/>
  <c r="CI4909" i="1"/>
  <c r="CM4908" i="1"/>
  <c r="CL4908" i="1"/>
  <c r="CJ4908" i="1"/>
  <c r="CI4908" i="1"/>
  <c r="CM4907" i="1"/>
  <c r="CL4907" i="1"/>
  <c r="CJ4907" i="1"/>
  <c r="CI4907" i="1"/>
  <c r="CM4906" i="1"/>
  <c r="CL4906" i="1"/>
  <c r="CJ4906" i="1"/>
  <c r="CI4906" i="1"/>
  <c r="CM4905" i="1"/>
  <c r="CL4905" i="1"/>
  <c r="CJ4905" i="1"/>
  <c r="CI4905" i="1"/>
  <c r="CM4904" i="1"/>
  <c r="CL4904" i="1"/>
  <c r="CJ4904" i="1"/>
  <c r="CI4904" i="1"/>
  <c r="CM4903" i="1"/>
  <c r="CL4903" i="1"/>
  <c r="CJ4903" i="1"/>
  <c r="CI4903" i="1"/>
  <c r="CM4902" i="1"/>
  <c r="CL4902" i="1"/>
  <c r="CJ4902" i="1"/>
  <c r="CI4902" i="1"/>
  <c r="CM4901" i="1"/>
  <c r="CL4901" i="1"/>
  <c r="CJ4901" i="1"/>
  <c r="CI4901" i="1"/>
  <c r="CM4900" i="1"/>
  <c r="CL4900" i="1"/>
  <c r="CJ4900" i="1"/>
  <c r="CI4900" i="1"/>
  <c r="CM4899" i="1"/>
  <c r="CL4899" i="1"/>
  <c r="CJ4899" i="1"/>
  <c r="CI4899" i="1"/>
  <c r="CM4898" i="1"/>
  <c r="CL4898" i="1"/>
  <c r="CJ4898" i="1"/>
  <c r="CI4898" i="1"/>
  <c r="CM4897" i="1"/>
  <c r="CL4897" i="1"/>
  <c r="CJ4897" i="1"/>
  <c r="CI4897" i="1"/>
  <c r="CM4896" i="1"/>
  <c r="CL4896" i="1"/>
  <c r="CJ4896" i="1"/>
  <c r="CI4896" i="1"/>
  <c r="CM4895" i="1"/>
  <c r="CL4895" i="1"/>
  <c r="CJ4895" i="1"/>
  <c r="CI4895" i="1"/>
  <c r="CM4894" i="1"/>
  <c r="CL4894" i="1"/>
  <c r="CJ4894" i="1"/>
  <c r="CI4894" i="1"/>
  <c r="CM4893" i="1"/>
  <c r="CL4893" i="1"/>
  <c r="CJ4893" i="1"/>
  <c r="CI4893" i="1"/>
  <c r="CM4892" i="1"/>
  <c r="CL4892" i="1"/>
  <c r="CJ4892" i="1"/>
  <c r="CI4892" i="1"/>
  <c r="CM4891" i="1"/>
  <c r="CL4891" i="1"/>
  <c r="CJ4891" i="1"/>
  <c r="CI4891" i="1"/>
  <c r="CM4890" i="1"/>
  <c r="CL4890" i="1"/>
  <c r="CJ4890" i="1"/>
  <c r="CI4890" i="1"/>
  <c r="CM4889" i="1"/>
  <c r="CL4889" i="1"/>
  <c r="CJ4889" i="1"/>
  <c r="CI4889" i="1"/>
  <c r="CM4888" i="1"/>
  <c r="CL4888" i="1"/>
  <c r="CJ4888" i="1"/>
  <c r="CI4888" i="1"/>
  <c r="CM4887" i="1"/>
  <c r="CL4887" i="1"/>
  <c r="CJ4887" i="1"/>
  <c r="CI4887" i="1"/>
  <c r="CM4886" i="1"/>
  <c r="CL4886" i="1"/>
  <c r="CJ4886" i="1"/>
  <c r="CI4886" i="1"/>
  <c r="CM4885" i="1"/>
  <c r="CL4885" i="1"/>
  <c r="CJ4885" i="1"/>
  <c r="CI4885" i="1"/>
  <c r="CM4884" i="1"/>
  <c r="CL4884" i="1"/>
  <c r="CJ4884" i="1"/>
  <c r="CI4884" i="1"/>
  <c r="CM4883" i="1"/>
  <c r="CL4883" i="1"/>
  <c r="CJ4883" i="1"/>
  <c r="CI4883" i="1"/>
  <c r="CM4882" i="1"/>
  <c r="CL4882" i="1"/>
  <c r="CJ4882" i="1"/>
  <c r="CI4882" i="1"/>
  <c r="CM4881" i="1"/>
  <c r="CL4881" i="1"/>
  <c r="CJ4881" i="1"/>
  <c r="CI4881" i="1"/>
  <c r="CM4880" i="1"/>
  <c r="CL4880" i="1"/>
  <c r="CJ4880" i="1"/>
  <c r="CI4880" i="1"/>
  <c r="CM4879" i="1"/>
  <c r="CL4879" i="1"/>
  <c r="CJ4879" i="1"/>
  <c r="CI4879" i="1"/>
  <c r="CM4878" i="1"/>
  <c r="CL4878" i="1"/>
  <c r="CJ4878" i="1"/>
  <c r="CI4878" i="1"/>
  <c r="CM4877" i="1"/>
  <c r="CL4877" i="1"/>
  <c r="CJ4877" i="1"/>
  <c r="CI4877" i="1"/>
  <c r="CM4876" i="1"/>
  <c r="CL4876" i="1"/>
  <c r="CJ4876" i="1"/>
  <c r="CI4876" i="1"/>
  <c r="CM4875" i="1"/>
  <c r="CL4875" i="1"/>
  <c r="CJ4875" i="1"/>
  <c r="CI4875" i="1"/>
  <c r="CM4874" i="1"/>
  <c r="CL4874" i="1"/>
  <c r="CJ4874" i="1"/>
  <c r="CI4874" i="1"/>
  <c r="CM4873" i="1"/>
  <c r="CL4873" i="1"/>
  <c r="CJ4873" i="1"/>
  <c r="CI4873" i="1"/>
  <c r="CM4872" i="1"/>
  <c r="CL4872" i="1"/>
  <c r="CJ4872" i="1"/>
  <c r="CI4872" i="1"/>
  <c r="CM4871" i="1"/>
  <c r="CL4871" i="1"/>
  <c r="CJ4871" i="1"/>
  <c r="CI4871" i="1"/>
  <c r="CM4870" i="1"/>
  <c r="CL4870" i="1"/>
  <c r="CJ4870" i="1"/>
  <c r="CI4870" i="1"/>
  <c r="CM4869" i="1"/>
  <c r="CL4869" i="1"/>
  <c r="CJ4869" i="1"/>
  <c r="CI4869" i="1"/>
  <c r="CM4868" i="1"/>
  <c r="CL4868" i="1"/>
  <c r="CJ4868" i="1"/>
  <c r="CI4868" i="1"/>
  <c r="CM4867" i="1"/>
  <c r="CL4867" i="1"/>
  <c r="CJ4867" i="1"/>
  <c r="CI4867" i="1"/>
  <c r="CM4866" i="1"/>
  <c r="CL4866" i="1"/>
  <c r="CJ4866" i="1"/>
  <c r="CI4866" i="1"/>
  <c r="CM4865" i="1"/>
  <c r="CL4865" i="1"/>
  <c r="CJ4865" i="1"/>
  <c r="CI4865" i="1"/>
  <c r="CM4864" i="1"/>
  <c r="CL4864" i="1"/>
  <c r="CJ4864" i="1"/>
  <c r="CI4864" i="1"/>
  <c r="CM4863" i="1"/>
  <c r="CL4863" i="1"/>
  <c r="CJ4863" i="1"/>
  <c r="CI4863" i="1"/>
  <c r="CM4862" i="1"/>
  <c r="CL4862" i="1"/>
  <c r="CJ4862" i="1"/>
  <c r="CI4862" i="1"/>
  <c r="CM4861" i="1"/>
  <c r="CL4861" i="1"/>
  <c r="CJ4861" i="1"/>
  <c r="CI4861" i="1"/>
  <c r="CM4860" i="1"/>
  <c r="CL4860" i="1"/>
  <c r="CJ4860" i="1"/>
  <c r="CI4860" i="1"/>
  <c r="CM4859" i="1"/>
  <c r="CL4859" i="1"/>
  <c r="CJ4859" i="1"/>
  <c r="CI4859" i="1"/>
  <c r="CM4858" i="1"/>
  <c r="CL4858" i="1"/>
  <c r="CJ4858" i="1"/>
  <c r="CI4858" i="1"/>
  <c r="CM4857" i="1"/>
  <c r="CL4857" i="1"/>
  <c r="CJ4857" i="1"/>
  <c r="CI4857" i="1"/>
  <c r="CM4856" i="1"/>
  <c r="CL4856" i="1"/>
  <c r="CJ4856" i="1"/>
  <c r="CI4856" i="1"/>
  <c r="CM4855" i="1"/>
  <c r="CL4855" i="1"/>
  <c r="CJ4855" i="1"/>
  <c r="CI4855" i="1"/>
  <c r="CM4854" i="1"/>
  <c r="CL4854" i="1"/>
  <c r="CJ4854" i="1"/>
  <c r="CI4854" i="1"/>
  <c r="CM4853" i="1"/>
  <c r="CL4853" i="1"/>
  <c r="CJ4853" i="1"/>
  <c r="CI4853" i="1"/>
  <c r="CM4852" i="1"/>
  <c r="CL4852" i="1"/>
  <c r="CJ4852" i="1"/>
  <c r="CI4852" i="1"/>
  <c r="CM4851" i="1"/>
  <c r="CL4851" i="1"/>
  <c r="CJ4851" i="1"/>
  <c r="CI4851" i="1"/>
  <c r="CM4850" i="1"/>
  <c r="CL4850" i="1"/>
  <c r="CJ4850" i="1"/>
  <c r="CI4850" i="1"/>
  <c r="CM4849" i="1"/>
  <c r="CL4849" i="1"/>
  <c r="CJ4849" i="1"/>
  <c r="CI4849" i="1"/>
  <c r="CM4848" i="1"/>
  <c r="CL4848" i="1"/>
  <c r="CJ4848" i="1"/>
  <c r="CI4848" i="1"/>
  <c r="CM4847" i="1"/>
  <c r="CL4847" i="1"/>
  <c r="CJ4847" i="1"/>
  <c r="CI4847" i="1"/>
  <c r="CM4846" i="1"/>
  <c r="CL4846" i="1"/>
  <c r="CJ4846" i="1"/>
  <c r="CI4846" i="1"/>
  <c r="CM4845" i="1"/>
  <c r="CL4845" i="1"/>
  <c r="CJ4845" i="1"/>
  <c r="CI4845" i="1"/>
  <c r="CM4844" i="1"/>
  <c r="CL4844" i="1"/>
  <c r="CJ4844" i="1"/>
  <c r="CI4844" i="1"/>
  <c r="CM4843" i="1"/>
  <c r="CL4843" i="1"/>
  <c r="CJ4843" i="1"/>
  <c r="CI4843" i="1"/>
  <c r="CM4842" i="1"/>
  <c r="CL4842" i="1"/>
  <c r="CJ4842" i="1"/>
  <c r="CI4842" i="1"/>
  <c r="CM4841" i="1"/>
  <c r="CL4841" i="1"/>
  <c r="CJ4841" i="1"/>
  <c r="CI4841" i="1"/>
  <c r="CM4840" i="1"/>
  <c r="CL4840" i="1"/>
  <c r="CJ4840" i="1"/>
  <c r="CI4840" i="1"/>
  <c r="CM4839" i="1"/>
  <c r="CL4839" i="1"/>
  <c r="CJ4839" i="1"/>
  <c r="CI4839" i="1"/>
  <c r="CM4838" i="1"/>
  <c r="CL4838" i="1"/>
  <c r="CJ4838" i="1"/>
  <c r="CI4838" i="1"/>
  <c r="CM4837" i="1"/>
  <c r="CL4837" i="1"/>
  <c r="CJ4837" i="1"/>
  <c r="CI4837" i="1"/>
  <c r="CM4836" i="1"/>
  <c r="CL4836" i="1"/>
  <c r="CJ4836" i="1"/>
  <c r="CI4836" i="1"/>
  <c r="CM4835" i="1"/>
  <c r="CL4835" i="1"/>
  <c r="CJ4835" i="1"/>
  <c r="CI4835" i="1"/>
  <c r="CM4834" i="1"/>
  <c r="CL4834" i="1"/>
  <c r="CJ4834" i="1"/>
  <c r="CI4834" i="1"/>
  <c r="CM4833" i="1"/>
  <c r="CL4833" i="1"/>
  <c r="CJ4833" i="1"/>
  <c r="CI4833" i="1"/>
  <c r="CM4832" i="1"/>
  <c r="CL4832" i="1"/>
  <c r="CJ4832" i="1"/>
  <c r="CI4832" i="1"/>
  <c r="CM4831" i="1"/>
  <c r="CL4831" i="1"/>
  <c r="CJ4831" i="1"/>
  <c r="CI4831" i="1"/>
  <c r="CM4830" i="1"/>
  <c r="CL4830" i="1"/>
  <c r="CJ4830" i="1"/>
  <c r="CI4830" i="1"/>
  <c r="CM4829" i="1"/>
  <c r="CL4829" i="1"/>
  <c r="CJ4829" i="1"/>
  <c r="CI4829" i="1"/>
  <c r="CM4828" i="1"/>
  <c r="CL4828" i="1"/>
  <c r="CJ4828" i="1"/>
  <c r="CI4828" i="1"/>
  <c r="CM4827" i="1"/>
  <c r="CL4827" i="1"/>
  <c r="CJ4827" i="1"/>
  <c r="CI4827" i="1"/>
  <c r="CM4826" i="1"/>
  <c r="CL4826" i="1"/>
  <c r="CJ4826" i="1"/>
  <c r="CI4826" i="1"/>
  <c r="CM4825" i="1"/>
  <c r="CL4825" i="1"/>
  <c r="CJ4825" i="1"/>
  <c r="CI4825" i="1"/>
  <c r="CM4824" i="1"/>
  <c r="CL4824" i="1"/>
  <c r="CJ4824" i="1"/>
  <c r="CI4824" i="1"/>
  <c r="CM4823" i="1"/>
  <c r="CL4823" i="1"/>
  <c r="CJ4823" i="1"/>
  <c r="CI4823" i="1"/>
  <c r="CM4822" i="1"/>
  <c r="CL4822" i="1"/>
  <c r="CJ4822" i="1"/>
  <c r="CI4822" i="1"/>
  <c r="CM4821" i="1"/>
  <c r="CL4821" i="1"/>
  <c r="CJ4821" i="1"/>
  <c r="CI4821" i="1"/>
  <c r="CM4820" i="1"/>
  <c r="CL4820" i="1"/>
  <c r="CJ4820" i="1"/>
  <c r="CI4820" i="1"/>
  <c r="CM4819" i="1"/>
  <c r="CL4819" i="1"/>
  <c r="CJ4819" i="1"/>
  <c r="CI4819" i="1"/>
  <c r="CM4818" i="1"/>
  <c r="CL4818" i="1"/>
  <c r="CJ4818" i="1"/>
  <c r="CI4818" i="1"/>
  <c r="CM4817" i="1"/>
  <c r="CL4817" i="1"/>
  <c r="CJ4817" i="1"/>
  <c r="CI4817" i="1"/>
  <c r="CM4816" i="1"/>
  <c r="CL4816" i="1"/>
  <c r="CJ4816" i="1"/>
  <c r="CI4816" i="1"/>
  <c r="CM4815" i="1"/>
  <c r="CL4815" i="1"/>
  <c r="CJ4815" i="1"/>
  <c r="CI4815" i="1"/>
  <c r="CM4814" i="1"/>
  <c r="CL4814" i="1"/>
  <c r="CJ4814" i="1"/>
  <c r="CI4814" i="1"/>
  <c r="CM4813" i="1"/>
  <c r="CL4813" i="1"/>
  <c r="CJ4813" i="1"/>
  <c r="CI4813" i="1"/>
  <c r="CM4812" i="1"/>
  <c r="CL4812" i="1"/>
  <c r="CJ4812" i="1"/>
  <c r="CI4812" i="1"/>
  <c r="CM4811" i="1"/>
  <c r="CL4811" i="1"/>
  <c r="CJ4811" i="1"/>
  <c r="CI4811" i="1"/>
  <c r="CM4810" i="1"/>
  <c r="CL4810" i="1"/>
  <c r="CJ4810" i="1"/>
  <c r="CI4810" i="1"/>
  <c r="CM4809" i="1"/>
  <c r="CL4809" i="1"/>
  <c r="CJ4809" i="1"/>
  <c r="CI4809" i="1"/>
  <c r="CM4808" i="1"/>
  <c r="CL4808" i="1"/>
  <c r="CJ4808" i="1"/>
  <c r="CI4808" i="1"/>
  <c r="CM4807" i="1"/>
  <c r="CL4807" i="1"/>
  <c r="CJ4807" i="1"/>
  <c r="CI4807" i="1"/>
  <c r="CM4806" i="1"/>
  <c r="CL4806" i="1"/>
  <c r="CJ4806" i="1"/>
  <c r="CI4806" i="1"/>
  <c r="CM4805" i="1"/>
  <c r="CL4805" i="1"/>
  <c r="CJ4805" i="1"/>
  <c r="CI4805" i="1"/>
  <c r="CM4804" i="1"/>
  <c r="CL4804" i="1"/>
  <c r="CJ4804" i="1"/>
  <c r="CI4804" i="1"/>
  <c r="CM4803" i="1"/>
  <c r="CL4803" i="1"/>
  <c r="CJ4803" i="1"/>
  <c r="CI4803" i="1"/>
  <c r="CM4802" i="1"/>
  <c r="CL4802" i="1"/>
  <c r="CJ4802" i="1"/>
  <c r="CI4802" i="1"/>
  <c r="CM4801" i="1"/>
  <c r="CL4801" i="1"/>
  <c r="CJ4801" i="1"/>
  <c r="CI4801" i="1"/>
  <c r="CM4800" i="1"/>
  <c r="CL4800" i="1"/>
  <c r="CJ4800" i="1"/>
  <c r="CI4800" i="1"/>
  <c r="CM4799" i="1"/>
  <c r="CL4799" i="1"/>
  <c r="CJ4799" i="1"/>
  <c r="CI4799" i="1"/>
  <c r="CM4798" i="1"/>
  <c r="CL4798" i="1"/>
  <c r="CJ4798" i="1"/>
  <c r="CI4798" i="1"/>
  <c r="CM4797" i="1"/>
  <c r="CL4797" i="1"/>
  <c r="CJ4797" i="1"/>
  <c r="CI4797" i="1"/>
  <c r="CM4796" i="1"/>
  <c r="CL4796" i="1"/>
  <c r="CJ4796" i="1"/>
  <c r="CI4796" i="1"/>
  <c r="CM4795" i="1"/>
  <c r="CL4795" i="1"/>
  <c r="CJ4795" i="1"/>
  <c r="CI4795" i="1"/>
  <c r="CM4794" i="1"/>
  <c r="CL4794" i="1"/>
  <c r="CJ4794" i="1"/>
  <c r="CI4794" i="1"/>
  <c r="CM4793" i="1"/>
  <c r="CL4793" i="1"/>
  <c r="CJ4793" i="1"/>
  <c r="CI4793" i="1"/>
  <c r="CM4792" i="1"/>
  <c r="CL4792" i="1"/>
  <c r="CJ4792" i="1"/>
  <c r="CI4792" i="1"/>
  <c r="CM4791" i="1"/>
  <c r="CL4791" i="1"/>
  <c r="CJ4791" i="1"/>
  <c r="CI4791" i="1"/>
  <c r="CM4790" i="1"/>
  <c r="CL4790" i="1"/>
  <c r="CJ4790" i="1"/>
  <c r="CI4790" i="1"/>
  <c r="CM4789" i="1"/>
  <c r="CL4789" i="1"/>
  <c r="CJ4789" i="1"/>
  <c r="CI4789" i="1"/>
  <c r="CM4788" i="1"/>
  <c r="CL4788" i="1"/>
  <c r="CJ4788" i="1"/>
  <c r="CI4788" i="1"/>
  <c r="CM4787" i="1"/>
  <c r="CL4787" i="1"/>
  <c r="CJ4787" i="1"/>
  <c r="CI4787" i="1"/>
  <c r="CM4786" i="1"/>
  <c r="CL4786" i="1"/>
  <c r="CJ4786" i="1"/>
  <c r="CI4786" i="1"/>
  <c r="CM4785" i="1"/>
  <c r="CL4785" i="1"/>
  <c r="CJ4785" i="1"/>
  <c r="CI4785" i="1"/>
  <c r="CM4784" i="1"/>
  <c r="CL4784" i="1"/>
  <c r="CJ4784" i="1"/>
  <c r="CI4784" i="1"/>
  <c r="CM4783" i="1"/>
  <c r="CL4783" i="1"/>
  <c r="CJ4783" i="1"/>
  <c r="CI4783" i="1"/>
  <c r="CM4782" i="1"/>
  <c r="CL4782" i="1"/>
  <c r="CJ4782" i="1"/>
  <c r="CI4782" i="1"/>
  <c r="CM4781" i="1"/>
  <c r="CL4781" i="1"/>
  <c r="CJ4781" i="1"/>
  <c r="CI4781" i="1"/>
  <c r="CM4780" i="1"/>
  <c r="CL4780" i="1"/>
  <c r="CJ4780" i="1"/>
  <c r="CI4780" i="1"/>
  <c r="CM4779" i="1"/>
  <c r="CL4779" i="1"/>
  <c r="CJ4779" i="1"/>
  <c r="CI4779" i="1"/>
  <c r="CM4778" i="1"/>
  <c r="CL4778" i="1"/>
  <c r="CJ4778" i="1"/>
  <c r="CI4778" i="1"/>
  <c r="CM4777" i="1"/>
  <c r="CL4777" i="1"/>
  <c r="CJ4777" i="1"/>
  <c r="CI4777" i="1"/>
  <c r="CM4776" i="1"/>
  <c r="CL4776" i="1"/>
  <c r="CJ4776" i="1"/>
  <c r="CI4776" i="1"/>
  <c r="CM4775" i="1"/>
  <c r="CL4775" i="1"/>
  <c r="CJ4775" i="1"/>
  <c r="CI4775" i="1"/>
  <c r="CM4774" i="1"/>
  <c r="CL4774" i="1"/>
  <c r="CJ4774" i="1"/>
  <c r="CI4774" i="1"/>
  <c r="CM4773" i="1"/>
  <c r="CL4773" i="1"/>
  <c r="CJ4773" i="1"/>
  <c r="CI4773" i="1"/>
  <c r="CM4772" i="1"/>
  <c r="CL4772" i="1"/>
  <c r="CJ4772" i="1"/>
  <c r="CI4772" i="1"/>
  <c r="CM4771" i="1"/>
  <c r="CL4771" i="1"/>
  <c r="CJ4771" i="1"/>
  <c r="CI4771" i="1"/>
  <c r="CM4770" i="1"/>
  <c r="CL4770" i="1"/>
  <c r="CJ4770" i="1"/>
  <c r="CI4770" i="1"/>
  <c r="CM4769" i="1"/>
  <c r="CL4769" i="1"/>
  <c r="CJ4769" i="1"/>
  <c r="CI4769" i="1"/>
  <c r="CM4768" i="1"/>
  <c r="CL4768" i="1"/>
  <c r="CJ4768" i="1"/>
  <c r="CI4768" i="1"/>
  <c r="CM4767" i="1"/>
  <c r="CL4767" i="1"/>
  <c r="CJ4767" i="1"/>
  <c r="CI4767" i="1"/>
  <c r="CM4766" i="1"/>
  <c r="CL4766" i="1"/>
  <c r="CJ4766" i="1"/>
  <c r="CI4766" i="1"/>
  <c r="CM4765" i="1"/>
  <c r="CL4765" i="1"/>
  <c r="CJ4765" i="1"/>
  <c r="CI4765" i="1"/>
  <c r="CM4764" i="1"/>
  <c r="CL4764" i="1"/>
  <c r="CJ4764" i="1"/>
  <c r="CI4764" i="1"/>
  <c r="CM4763" i="1"/>
  <c r="CL4763" i="1"/>
  <c r="CJ4763" i="1"/>
  <c r="CI4763" i="1"/>
  <c r="CM4762" i="1"/>
  <c r="CL4762" i="1"/>
  <c r="CJ4762" i="1"/>
  <c r="CI4762" i="1"/>
  <c r="CM4761" i="1"/>
  <c r="CL4761" i="1"/>
  <c r="CJ4761" i="1"/>
  <c r="CI4761" i="1"/>
  <c r="CM4760" i="1"/>
  <c r="CL4760" i="1"/>
  <c r="CJ4760" i="1"/>
  <c r="CI4760" i="1"/>
  <c r="CM4759" i="1"/>
  <c r="CL4759" i="1"/>
  <c r="CJ4759" i="1"/>
  <c r="CI4759" i="1"/>
  <c r="CM4758" i="1"/>
  <c r="CL4758" i="1"/>
  <c r="CJ4758" i="1"/>
  <c r="CI4758" i="1"/>
  <c r="CM4757" i="1"/>
  <c r="CL4757" i="1"/>
  <c r="CJ4757" i="1"/>
  <c r="CI4757" i="1"/>
  <c r="CM4756" i="1"/>
  <c r="CL4756" i="1"/>
  <c r="CJ4756" i="1"/>
  <c r="CI4756" i="1"/>
  <c r="CM4755" i="1"/>
  <c r="CL4755" i="1"/>
  <c r="CJ4755" i="1"/>
  <c r="CI4755" i="1"/>
  <c r="CM4754" i="1"/>
  <c r="CL4754" i="1"/>
  <c r="CJ4754" i="1"/>
  <c r="CI4754" i="1"/>
  <c r="CM4753" i="1"/>
  <c r="CL4753" i="1"/>
  <c r="CJ4753" i="1"/>
  <c r="CI4753" i="1"/>
  <c r="CM4752" i="1"/>
  <c r="CL4752" i="1"/>
  <c r="CJ4752" i="1"/>
  <c r="CI4752" i="1"/>
  <c r="CM4751" i="1"/>
  <c r="CL4751" i="1"/>
  <c r="CJ4751" i="1"/>
  <c r="CI4751" i="1"/>
  <c r="CM4750" i="1"/>
  <c r="CL4750" i="1"/>
  <c r="CJ4750" i="1"/>
  <c r="CI4750" i="1"/>
  <c r="CM4749" i="1"/>
  <c r="CL4749" i="1"/>
  <c r="CJ4749" i="1"/>
  <c r="CI4749" i="1"/>
  <c r="CM4748" i="1"/>
  <c r="CL4748" i="1"/>
  <c r="CJ4748" i="1"/>
  <c r="CI4748" i="1"/>
  <c r="CM4747" i="1"/>
  <c r="CL4747" i="1"/>
  <c r="CJ4747" i="1"/>
  <c r="CI4747" i="1"/>
  <c r="CM4746" i="1"/>
  <c r="CL4746" i="1"/>
  <c r="CJ4746" i="1"/>
  <c r="CI4746" i="1"/>
  <c r="CM4745" i="1"/>
  <c r="CL4745" i="1"/>
  <c r="CJ4745" i="1"/>
  <c r="CI4745" i="1"/>
  <c r="CM4744" i="1"/>
  <c r="CL4744" i="1"/>
  <c r="CJ4744" i="1"/>
  <c r="CI4744" i="1"/>
  <c r="CM4743" i="1"/>
  <c r="CL4743" i="1"/>
  <c r="CJ4743" i="1"/>
  <c r="CI4743" i="1"/>
  <c r="CM4742" i="1"/>
  <c r="CL4742" i="1"/>
  <c r="CJ4742" i="1"/>
  <c r="CI4742" i="1"/>
  <c r="CM4741" i="1"/>
  <c r="CL4741" i="1"/>
  <c r="CJ4741" i="1"/>
  <c r="CI4741" i="1"/>
  <c r="CM4740" i="1"/>
  <c r="CL4740" i="1"/>
  <c r="CJ4740" i="1"/>
  <c r="CI4740" i="1"/>
  <c r="CM4739" i="1"/>
  <c r="CL4739" i="1"/>
  <c r="CJ4739" i="1"/>
  <c r="CI4739" i="1"/>
  <c r="CM4738" i="1"/>
  <c r="CL4738" i="1"/>
  <c r="CJ4738" i="1"/>
  <c r="CI4738" i="1"/>
  <c r="CM4737" i="1"/>
  <c r="CL4737" i="1"/>
  <c r="CJ4737" i="1"/>
  <c r="CI4737" i="1"/>
  <c r="CM4736" i="1"/>
  <c r="CL4736" i="1"/>
  <c r="CJ4736" i="1"/>
  <c r="CI4736" i="1"/>
  <c r="CM4735" i="1"/>
  <c r="CL4735" i="1"/>
  <c r="CJ4735" i="1"/>
  <c r="CI4735" i="1"/>
  <c r="CM4734" i="1"/>
  <c r="CL4734" i="1"/>
  <c r="CJ4734" i="1"/>
  <c r="CI4734" i="1"/>
  <c r="CM4733" i="1"/>
  <c r="CL4733" i="1"/>
  <c r="CJ4733" i="1"/>
  <c r="CI4733" i="1"/>
  <c r="CM4732" i="1"/>
  <c r="CL4732" i="1"/>
  <c r="CJ4732" i="1"/>
  <c r="CI4732" i="1"/>
  <c r="CM4731" i="1"/>
  <c r="CL4731" i="1"/>
  <c r="CJ4731" i="1"/>
  <c r="CI4731" i="1"/>
  <c r="CM4730" i="1"/>
  <c r="CL4730" i="1"/>
  <c r="CJ4730" i="1"/>
  <c r="CI4730" i="1"/>
  <c r="CM4729" i="1"/>
  <c r="CL4729" i="1"/>
  <c r="CJ4729" i="1"/>
  <c r="CI4729" i="1"/>
  <c r="CM4728" i="1"/>
  <c r="CL4728" i="1"/>
  <c r="CJ4728" i="1"/>
  <c r="CI4728" i="1"/>
  <c r="CM4727" i="1"/>
  <c r="CL4727" i="1"/>
  <c r="CJ4727" i="1"/>
  <c r="CI4727" i="1"/>
  <c r="CM4726" i="1"/>
  <c r="CL4726" i="1"/>
  <c r="CJ4726" i="1"/>
  <c r="CI4726" i="1"/>
  <c r="CM4725" i="1"/>
  <c r="CL4725" i="1"/>
  <c r="CJ4725" i="1"/>
  <c r="CI4725" i="1"/>
  <c r="CM4724" i="1"/>
  <c r="CL4724" i="1"/>
  <c r="CJ4724" i="1"/>
  <c r="CI4724" i="1"/>
  <c r="CM4723" i="1"/>
  <c r="CL4723" i="1"/>
  <c r="CJ4723" i="1"/>
  <c r="CI4723" i="1"/>
  <c r="CM4722" i="1"/>
  <c r="CL4722" i="1"/>
  <c r="CJ4722" i="1"/>
  <c r="CI4722" i="1"/>
  <c r="CM4721" i="1"/>
  <c r="CL4721" i="1"/>
  <c r="CJ4721" i="1"/>
  <c r="CI4721" i="1"/>
  <c r="CM4720" i="1"/>
  <c r="CL4720" i="1"/>
  <c r="CJ4720" i="1"/>
  <c r="CI4720" i="1"/>
  <c r="CM4719" i="1"/>
  <c r="CL4719" i="1"/>
  <c r="CJ4719" i="1"/>
  <c r="CI4719" i="1"/>
  <c r="CM4718" i="1"/>
  <c r="CL4718" i="1"/>
  <c r="CJ4718" i="1"/>
  <c r="CI4718" i="1"/>
  <c r="CM4717" i="1"/>
  <c r="CL4717" i="1"/>
  <c r="CJ4717" i="1"/>
  <c r="CI4717" i="1"/>
  <c r="CM4716" i="1"/>
  <c r="CL4716" i="1"/>
  <c r="CJ4716" i="1"/>
  <c r="CI4716" i="1"/>
  <c r="CM4715" i="1"/>
  <c r="CL4715" i="1"/>
  <c r="CJ4715" i="1"/>
  <c r="CI4715" i="1"/>
  <c r="CM4714" i="1"/>
  <c r="CL4714" i="1"/>
  <c r="CJ4714" i="1"/>
  <c r="CI4714" i="1"/>
  <c r="CM4713" i="1"/>
  <c r="CL4713" i="1"/>
  <c r="CJ4713" i="1"/>
  <c r="CI4713" i="1"/>
  <c r="CM4712" i="1"/>
  <c r="CL4712" i="1"/>
  <c r="CJ4712" i="1"/>
  <c r="CI4712" i="1"/>
  <c r="CM4711" i="1"/>
  <c r="CL4711" i="1"/>
  <c r="CJ4711" i="1"/>
  <c r="CI4711" i="1"/>
  <c r="CM4710" i="1"/>
  <c r="CL4710" i="1"/>
  <c r="CJ4710" i="1"/>
  <c r="CI4710" i="1"/>
  <c r="CM4709" i="1"/>
  <c r="CL4709" i="1"/>
  <c r="CJ4709" i="1"/>
  <c r="CI4709" i="1"/>
  <c r="CM4708" i="1"/>
  <c r="CL4708" i="1"/>
  <c r="CJ4708" i="1"/>
  <c r="CI4708" i="1"/>
  <c r="CM4707" i="1"/>
  <c r="CL4707" i="1"/>
  <c r="CJ4707" i="1"/>
  <c r="CI4707" i="1"/>
  <c r="CM4706" i="1"/>
  <c r="CL4706" i="1"/>
  <c r="CJ4706" i="1"/>
  <c r="CI4706" i="1"/>
  <c r="CM4705" i="1"/>
  <c r="CL4705" i="1"/>
  <c r="CJ4705" i="1"/>
  <c r="CI4705" i="1"/>
  <c r="CM4704" i="1"/>
  <c r="CL4704" i="1"/>
  <c r="CJ4704" i="1"/>
  <c r="CI4704" i="1"/>
  <c r="CM4703" i="1"/>
  <c r="CL4703" i="1"/>
  <c r="CJ4703" i="1"/>
  <c r="CI4703" i="1"/>
  <c r="CM4702" i="1"/>
  <c r="CL4702" i="1"/>
  <c r="CJ4702" i="1"/>
  <c r="CI4702" i="1"/>
  <c r="CM4701" i="1"/>
  <c r="CL4701" i="1"/>
  <c r="CJ4701" i="1"/>
  <c r="CI4701" i="1"/>
  <c r="CM4700" i="1"/>
  <c r="CL4700" i="1"/>
  <c r="CJ4700" i="1"/>
  <c r="CI4700" i="1"/>
  <c r="CM4699" i="1"/>
  <c r="CL4699" i="1"/>
  <c r="CJ4699" i="1"/>
  <c r="CI4699" i="1"/>
  <c r="CM4698" i="1"/>
  <c r="CL4698" i="1"/>
  <c r="CJ4698" i="1"/>
  <c r="CI4698" i="1"/>
  <c r="CM4697" i="1"/>
  <c r="CL4697" i="1"/>
  <c r="CJ4697" i="1"/>
  <c r="CI4697" i="1"/>
  <c r="CM4696" i="1"/>
  <c r="CL4696" i="1"/>
  <c r="CJ4696" i="1"/>
  <c r="CI4696" i="1"/>
  <c r="CM4695" i="1"/>
  <c r="CL4695" i="1"/>
  <c r="CJ4695" i="1"/>
  <c r="CI4695" i="1"/>
  <c r="CM4694" i="1"/>
  <c r="CL4694" i="1"/>
  <c r="CJ4694" i="1"/>
  <c r="CI4694" i="1"/>
  <c r="CM4693" i="1"/>
  <c r="CL4693" i="1"/>
  <c r="CJ4693" i="1"/>
  <c r="CI4693" i="1"/>
  <c r="CM4692" i="1"/>
  <c r="CL4692" i="1"/>
  <c r="CJ4692" i="1"/>
  <c r="CI4692" i="1"/>
  <c r="CM4691" i="1"/>
  <c r="CL4691" i="1"/>
  <c r="CJ4691" i="1"/>
  <c r="CI4691" i="1"/>
  <c r="CM4690" i="1"/>
  <c r="CL4690" i="1"/>
  <c r="CJ4690" i="1"/>
  <c r="CI4690" i="1"/>
  <c r="CM4689" i="1"/>
  <c r="CL4689" i="1"/>
  <c r="CJ4689" i="1"/>
  <c r="CI4689" i="1"/>
  <c r="CM4688" i="1"/>
  <c r="CL4688" i="1"/>
  <c r="CJ4688" i="1"/>
  <c r="CI4688" i="1"/>
  <c r="CM4687" i="1"/>
  <c r="CL4687" i="1"/>
  <c r="CJ4687" i="1"/>
  <c r="CI4687" i="1"/>
  <c r="CM4686" i="1"/>
  <c r="CL4686" i="1"/>
  <c r="CJ4686" i="1"/>
  <c r="CI4686" i="1"/>
  <c r="CM4685" i="1"/>
  <c r="CL4685" i="1"/>
  <c r="CJ4685" i="1"/>
  <c r="CI4685" i="1"/>
  <c r="CM4684" i="1"/>
  <c r="CL4684" i="1"/>
  <c r="CJ4684" i="1"/>
  <c r="CI4684" i="1"/>
  <c r="CM4683" i="1"/>
  <c r="CL4683" i="1"/>
  <c r="CJ4683" i="1"/>
  <c r="CI4683" i="1"/>
  <c r="CM4682" i="1"/>
  <c r="CL4682" i="1"/>
  <c r="CJ4682" i="1"/>
  <c r="CI4682" i="1"/>
  <c r="CM4681" i="1"/>
  <c r="CL4681" i="1"/>
  <c r="CJ4681" i="1"/>
  <c r="CI4681" i="1"/>
  <c r="CM4680" i="1"/>
  <c r="CL4680" i="1"/>
  <c r="CJ4680" i="1"/>
  <c r="CI4680" i="1"/>
  <c r="CM4679" i="1"/>
  <c r="CL4679" i="1"/>
  <c r="CJ4679" i="1"/>
  <c r="CI4679" i="1"/>
  <c r="CM4678" i="1"/>
  <c r="CL4678" i="1"/>
  <c r="CJ4678" i="1"/>
  <c r="CI4678" i="1"/>
  <c r="CM4677" i="1"/>
  <c r="CL4677" i="1"/>
  <c r="CJ4677" i="1"/>
  <c r="CI4677" i="1"/>
  <c r="CM4676" i="1"/>
  <c r="CL4676" i="1"/>
  <c r="CJ4676" i="1"/>
  <c r="CI4676" i="1"/>
  <c r="CM4675" i="1"/>
  <c r="CL4675" i="1"/>
  <c r="CJ4675" i="1"/>
  <c r="CI4675" i="1"/>
  <c r="CM4674" i="1"/>
  <c r="CL4674" i="1"/>
  <c r="CJ4674" i="1"/>
  <c r="CI4674" i="1"/>
  <c r="CM4673" i="1"/>
  <c r="CL4673" i="1"/>
  <c r="CJ4673" i="1"/>
  <c r="CI4673" i="1"/>
  <c r="CM4672" i="1"/>
  <c r="CL4672" i="1"/>
  <c r="CJ4672" i="1"/>
  <c r="CI4672" i="1"/>
  <c r="CM4671" i="1"/>
  <c r="CL4671" i="1"/>
  <c r="CJ4671" i="1"/>
  <c r="CI4671" i="1"/>
  <c r="CM4670" i="1"/>
  <c r="CL4670" i="1"/>
  <c r="CJ4670" i="1"/>
  <c r="CI4670" i="1"/>
  <c r="CM4669" i="1"/>
  <c r="CL4669" i="1"/>
  <c r="CJ4669" i="1"/>
  <c r="CI4669" i="1"/>
  <c r="CM4668" i="1"/>
  <c r="CL4668" i="1"/>
  <c r="CJ4668" i="1"/>
  <c r="CI4668" i="1"/>
  <c r="CM4667" i="1"/>
  <c r="CL4667" i="1"/>
  <c r="CJ4667" i="1"/>
  <c r="CI4667" i="1"/>
  <c r="CM4666" i="1"/>
  <c r="CL4666" i="1"/>
  <c r="CJ4666" i="1"/>
  <c r="CI4666" i="1"/>
  <c r="CM4665" i="1"/>
  <c r="CL4665" i="1"/>
  <c r="CJ4665" i="1"/>
  <c r="CI4665" i="1"/>
  <c r="CM4664" i="1"/>
  <c r="CL4664" i="1"/>
  <c r="CJ4664" i="1"/>
  <c r="CI4664" i="1"/>
  <c r="CM4663" i="1"/>
  <c r="CL4663" i="1"/>
  <c r="CJ4663" i="1"/>
  <c r="CI4663" i="1"/>
  <c r="CM4662" i="1"/>
  <c r="CL4662" i="1"/>
  <c r="CJ4662" i="1"/>
  <c r="CI4662" i="1"/>
  <c r="CM4661" i="1"/>
  <c r="CL4661" i="1"/>
  <c r="CJ4661" i="1"/>
  <c r="CI4661" i="1"/>
  <c r="CM4660" i="1"/>
  <c r="CL4660" i="1"/>
  <c r="CJ4660" i="1"/>
  <c r="CI4660" i="1"/>
  <c r="CM4659" i="1"/>
  <c r="CL4659" i="1"/>
  <c r="CJ4659" i="1"/>
  <c r="CI4659" i="1"/>
  <c r="CM4658" i="1"/>
  <c r="CL4658" i="1"/>
  <c r="CJ4658" i="1"/>
  <c r="CI4658" i="1"/>
  <c r="CM4657" i="1"/>
  <c r="CL4657" i="1"/>
  <c r="CJ4657" i="1"/>
  <c r="CI4657" i="1"/>
  <c r="CM4656" i="1"/>
  <c r="CL4656" i="1"/>
  <c r="CJ4656" i="1"/>
  <c r="CI4656" i="1"/>
  <c r="CM4655" i="1"/>
  <c r="CL4655" i="1"/>
  <c r="CJ4655" i="1"/>
  <c r="CI4655" i="1"/>
  <c r="CM4654" i="1"/>
  <c r="CL4654" i="1"/>
  <c r="CJ4654" i="1"/>
  <c r="CI4654" i="1"/>
  <c r="CM4653" i="1"/>
  <c r="CL4653" i="1"/>
  <c r="CJ4653" i="1"/>
  <c r="CI4653" i="1"/>
  <c r="CM4652" i="1"/>
  <c r="CL4652" i="1"/>
  <c r="CJ4652" i="1"/>
  <c r="CI4652" i="1"/>
  <c r="CM4651" i="1"/>
  <c r="CL4651" i="1"/>
  <c r="CJ4651" i="1"/>
  <c r="CI4651" i="1"/>
  <c r="CM4650" i="1"/>
  <c r="CL4650" i="1"/>
  <c r="CJ4650" i="1"/>
  <c r="CI4650" i="1"/>
  <c r="CM4649" i="1"/>
  <c r="CL4649" i="1"/>
  <c r="CJ4649" i="1"/>
  <c r="CI4649" i="1"/>
  <c r="CM4648" i="1"/>
  <c r="CL4648" i="1"/>
  <c r="CJ4648" i="1"/>
  <c r="CI4648" i="1"/>
  <c r="CM4647" i="1"/>
  <c r="CL4647" i="1"/>
  <c r="CJ4647" i="1"/>
  <c r="CI4647" i="1"/>
  <c r="CM4646" i="1"/>
  <c r="CL4646" i="1"/>
  <c r="CJ4646" i="1"/>
  <c r="CI4646" i="1"/>
  <c r="CM4645" i="1"/>
  <c r="CL4645" i="1"/>
  <c r="CJ4645" i="1"/>
  <c r="CI4645" i="1"/>
  <c r="CM4644" i="1"/>
  <c r="CL4644" i="1"/>
  <c r="CJ4644" i="1"/>
  <c r="CI4644" i="1"/>
  <c r="CM4643" i="1"/>
  <c r="CL4643" i="1"/>
  <c r="CJ4643" i="1"/>
  <c r="CI4643" i="1"/>
  <c r="CM4642" i="1"/>
  <c r="CL4642" i="1"/>
  <c r="CJ4642" i="1"/>
  <c r="CI4642" i="1"/>
  <c r="CM4641" i="1"/>
  <c r="CL4641" i="1"/>
  <c r="CJ4641" i="1"/>
  <c r="CI4641" i="1"/>
  <c r="CM4640" i="1"/>
  <c r="CL4640" i="1"/>
  <c r="CJ4640" i="1"/>
  <c r="CI4640" i="1"/>
  <c r="CM4639" i="1"/>
  <c r="CL4639" i="1"/>
  <c r="CJ4639" i="1"/>
  <c r="CI4639" i="1"/>
  <c r="CM4638" i="1"/>
  <c r="CL4638" i="1"/>
  <c r="CJ4638" i="1"/>
  <c r="CI4638" i="1"/>
  <c r="CM4637" i="1"/>
  <c r="CL4637" i="1"/>
  <c r="CJ4637" i="1"/>
  <c r="CI4637" i="1"/>
  <c r="CM4636" i="1"/>
  <c r="CL4636" i="1"/>
  <c r="CJ4636" i="1"/>
  <c r="CI4636" i="1"/>
  <c r="CM4635" i="1"/>
  <c r="CL4635" i="1"/>
  <c r="CJ4635" i="1"/>
  <c r="CI4635" i="1"/>
  <c r="CM4634" i="1"/>
  <c r="CL4634" i="1"/>
  <c r="CJ4634" i="1"/>
  <c r="CI4634" i="1"/>
  <c r="CM4633" i="1"/>
  <c r="CL4633" i="1"/>
  <c r="CJ4633" i="1"/>
  <c r="CI4633" i="1"/>
  <c r="CM4632" i="1"/>
  <c r="CL4632" i="1"/>
  <c r="CJ4632" i="1"/>
  <c r="CI4632" i="1"/>
  <c r="CM4631" i="1"/>
  <c r="CL4631" i="1"/>
  <c r="CJ4631" i="1"/>
  <c r="CI4631" i="1"/>
  <c r="CM4630" i="1"/>
  <c r="CL4630" i="1"/>
  <c r="CJ4630" i="1"/>
  <c r="CI4630" i="1"/>
  <c r="CM4629" i="1"/>
  <c r="CL4629" i="1"/>
  <c r="CJ4629" i="1"/>
  <c r="CI4629" i="1"/>
  <c r="CM4628" i="1"/>
  <c r="CL4628" i="1"/>
  <c r="CJ4628" i="1"/>
  <c r="CI4628" i="1"/>
  <c r="CM4627" i="1"/>
  <c r="CL4627" i="1"/>
  <c r="CJ4627" i="1"/>
  <c r="CI4627" i="1"/>
  <c r="CM4626" i="1"/>
  <c r="CL4626" i="1"/>
  <c r="CJ4626" i="1"/>
  <c r="CI4626" i="1"/>
  <c r="CM4625" i="1"/>
  <c r="CL4625" i="1"/>
  <c r="CJ4625" i="1"/>
  <c r="CI4625" i="1"/>
  <c r="CM4624" i="1"/>
  <c r="CL4624" i="1"/>
  <c r="CJ4624" i="1"/>
  <c r="CI4624" i="1"/>
  <c r="CM4623" i="1"/>
  <c r="CL4623" i="1"/>
  <c r="CJ4623" i="1"/>
  <c r="CI4623" i="1"/>
  <c r="CM4622" i="1"/>
  <c r="CL4622" i="1"/>
  <c r="CJ4622" i="1"/>
  <c r="CI4622" i="1"/>
  <c r="CM4621" i="1"/>
  <c r="CL4621" i="1"/>
  <c r="CJ4621" i="1"/>
  <c r="CI4621" i="1"/>
  <c r="CM4620" i="1"/>
  <c r="CL4620" i="1"/>
  <c r="CJ4620" i="1"/>
  <c r="CI4620" i="1"/>
  <c r="CM4619" i="1"/>
  <c r="CL4619" i="1"/>
  <c r="CJ4619" i="1"/>
  <c r="CI4619" i="1"/>
  <c r="CM4618" i="1"/>
  <c r="CL4618" i="1"/>
  <c r="CJ4618" i="1"/>
  <c r="CI4618" i="1"/>
  <c r="CM4617" i="1"/>
  <c r="CL4617" i="1"/>
  <c r="CJ4617" i="1"/>
  <c r="CI4617" i="1"/>
  <c r="CM4616" i="1"/>
  <c r="CL4616" i="1"/>
  <c r="CJ4616" i="1"/>
  <c r="CI4616" i="1"/>
  <c r="CM4615" i="1"/>
  <c r="CL4615" i="1"/>
  <c r="CJ4615" i="1"/>
  <c r="CI4615" i="1"/>
  <c r="CM4614" i="1"/>
  <c r="CL4614" i="1"/>
  <c r="CJ4614" i="1"/>
  <c r="CI4614" i="1"/>
  <c r="CM4613" i="1"/>
  <c r="CL4613" i="1"/>
  <c r="CJ4613" i="1"/>
  <c r="CI4613" i="1"/>
  <c r="CM4612" i="1"/>
  <c r="CL4612" i="1"/>
  <c r="CJ4612" i="1"/>
  <c r="CI4612" i="1"/>
  <c r="CM4611" i="1"/>
  <c r="CL4611" i="1"/>
  <c r="CJ4611" i="1"/>
  <c r="CI4611" i="1"/>
  <c r="CM4610" i="1"/>
  <c r="CL4610" i="1"/>
  <c r="CJ4610" i="1"/>
  <c r="CI4610" i="1"/>
  <c r="CM4609" i="1"/>
  <c r="CL4609" i="1"/>
  <c r="CJ4609" i="1"/>
  <c r="CI4609" i="1"/>
  <c r="CM4608" i="1"/>
  <c r="CL4608" i="1"/>
  <c r="CJ4608" i="1"/>
  <c r="CI4608" i="1"/>
  <c r="CM4607" i="1"/>
  <c r="CL4607" i="1"/>
  <c r="CJ4607" i="1"/>
  <c r="CI4607" i="1"/>
  <c r="CM4606" i="1"/>
  <c r="CL4606" i="1"/>
  <c r="CJ4606" i="1"/>
  <c r="CI4606" i="1"/>
  <c r="CM4605" i="1"/>
  <c r="CL4605" i="1"/>
  <c r="CJ4605" i="1"/>
  <c r="CI4605" i="1"/>
  <c r="CM4604" i="1"/>
  <c r="CL4604" i="1"/>
  <c r="CJ4604" i="1"/>
  <c r="CI4604" i="1"/>
  <c r="CM4603" i="1"/>
  <c r="CL4603" i="1"/>
  <c r="CJ4603" i="1"/>
  <c r="CI4603" i="1"/>
  <c r="CM4602" i="1"/>
  <c r="CL4602" i="1"/>
  <c r="CJ4602" i="1"/>
  <c r="CI4602" i="1"/>
  <c r="CM4601" i="1"/>
  <c r="CL4601" i="1"/>
  <c r="CJ4601" i="1"/>
  <c r="CI4601" i="1"/>
  <c r="CM4600" i="1"/>
  <c r="CL4600" i="1"/>
  <c r="CJ4600" i="1"/>
  <c r="CI4600" i="1"/>
  <c r="CM4599" i="1"/>
  <c r="CL4599" i="1"/>
  <c r="CJ4599" i="1"/>
  <c r="CI4599" i="1"/>
  <c r="CM4598" i="1"/>
  <c r="CL4598" i="1"/>
  <c r="CJ4598" i="1"/>
  <c r="CI4598" i="1"/>
  <c r="CM4597" i="1"/>
  <c r="CL4597" i="1"/>
  <c r="CJ4597" i="1"/>
  <c r="CI4597" i="1"/>
  <c r="CM4596" i="1"/>
  <c r="CL4596" i="1"/>
  <c r="CJ4596" i="1"/>
  <c r="CI4596" i="1"/>
  <c r="CM4595" i="1"/>
  <c r="CL4595" i="1"/>
  <c r="CJ4595" i="1"/>
  <c r="CI4595" i="1"/>
  <c r="CM4594" i="1"/>
  <c r="CL4594" i="1"/>
  <c r="CJ4594" i="1"/>
  <c r="CI4594" i="1"/>
  <c r="CM4593" i="1"/>
  <c r="CL4593" i="1"/>
  <c r="CJ4593" i="1"/>
  <c r="CI4593" i="1"/>
  <c r="CM4592" i="1"/>
  <c r="CL4592" i="1"/>
  <c r="CJ4592" i="1"/>
  <c r="CI4592" i="1"/>
  <c r="CM4591" i="1"/>
  <c r="CL4591" i="1"/>
  <c r="CJ4591" i="1"/>
  <c r="CI4591" i="1"/>
  <c r="CM4590" i="1"/>
  <c r="CL4590" i="1"/>
  <c r="CJ4590" i="1"/>
  <c r="CI4590" i="1"/>
  <c r="CM4589" i="1"/>
  <c r="CL4589" i="1"/>
  <c r="CJ4589" i="1"/>
  <c r="CI4589" i="1"/>
  <c r="CM4588" i="1"/>
  <c r="CL4588" i="1"/>
  <c r="CJ4588" i="1"/>
  <c r="CI4588" i="1"/>
  <c r="CM4587" i="1"/>
  <c r="CL4587" i="1"/>
  <c r="CJ4587" i="1"/>
  <c r="CI4587" i="1"/>
  <c r="CM4586" i="1"/>
  <c r="CL4586" i="1"/>
  <c r="CJ4586" i="1"/>
  <c r="CI4586" i="1"/>
  <c r="CM4585" i="1"/>
  <c r="CL4585" i="1"/>
  <c r="CJ4585" i="1"/>
  <c r="CI4585" i="1"/>
  <c r="CM4584" i="1"/>
  <c r="CL4584" i="1"/>
  <c r="CJ4584" i="1"/>
  <c r="CI4584" i="1"/>
  <c r="CM4583" i="1"/>
  <c r="CL4583" i="1"/>
  <c r="CJ4583" i="1"/>
  <c r="CI4583" i="1"/>
  <c r="CM4582" i="1"/>
  <c r="CL4582" i="1"/>
  <c r="CJ4582" i="1"/>
  <c r="CI4582" i="1"/>
  <c r="CM4581" i="1"/>
  <c r="CL4581" i="1"/>
  <c r="CJ4581" i="1"/>
  <c r="CI4581" i="1"/>
  <c r="CM4580" i="1"/>
  <c r="CL4580" i="1"/>
  <c r="CJ4580" i="1"/>
  <c r="CI4580" i="1"/>
  <c r="CM4579" i="1"/>
  <c r="CL4579" i="1"/>
  <c r="CJ4579" i="1"/>
  <c r="CI4579" i="1"/>
  <c r="CM4578" i="1"/>
  <c r="CL4578" i="1"/>
  <c r="CJ4578" i="1"/>
  <c r="CI4578" i="1"/>
  <c r="CM4577" i="1"/>
  <c r="CL4577" i="1"/>
  <c r="CJ4577" i="1"/>
  <c r="CI4577" i="1"/>
  <c r="CM4576" i="1"/>
  <c r="CL4576" i="1"/>
  <c r="CJ4576" i="1"/>
  <c r="CI4576" i="1"/>
  <c r="CM4575" i="1"/>
  <c r="CL4575" i="1"/>
  <c r="CJ4575" i="1"/>
  <c r="CI4575" i="1"/>
  <c r="CM4574" i="1"/>
  <c r="CL4574" i="1"/>
  <c r="CJ4574" i="1"/>
  <c r="CI4574" i="1"/>
  <c r="CM4573" i="1"/>
  <c r="CL4573" i="1"/>
  <c r="CJ4573" i="1"/>
  <c r="CI4573" i="1"/>
  <c r="CM4572" i="1"/>
  <c r="CL4572" i="1"/>
  <c r="CJ4572" i="1"/>
  <c r="CI4572" i="1"/>
  <c r="CM4571" i="1"/>
  <c r="CL4571" i="1"/>
  <c r="CJ4571" i="1"/>
  <c r="CI4571" i="1"/>
  <c r="CM4570" i="1"/>
  <c r="CL4570" i="1"/>
  <c r="CJ4570" i="1"/>
  <c r="CI4570" i="1"/>
  <c r="CM4569" i="1"/>
  <c r="CL4569" i="1"/>
  <c r="CJ4569" i="1"/>
  <c r="CI4569" i="1"/>
  <c r="CM4568" i="1"/>
  <c r="CL4568" i="1"/>
  <c r="CJ4568" i="1"/>
  <c r="CI4568" i="1"/>
  <c r="CM4567" i="1"/>
  <c r="CL4567" i="1"/>
  <c r="CJ4567" i="1"/>
  <c r="CI4567" i="1"/>
  <c r="CM4566" i="1"/>
  <c r="CL4566" i="1"/>
  <c r="CJ4566" i="1"/>
  <c r="CI4566" i="1"/>
  <c r="CM4565" i="1"/>
  <c r="CL4565" i="1"/>
  <c r="CJ4565" i="1"/>
  <c r="CI4565" i="1"/>
  <c r="CM4564" i="1"/>
  <c r="CL4564" i="1"/>
  <c r="CJ4564" i="1"/>
  <c r="CI4564" i="1"/>
  <c r="CM4563" i="1"/>
  <c r="CL4563" i="1"/>
  <c r="CJ4563" i="1"/>
  <c r="CI4563" i="1"/>
  <c r="CM4562" i="1"/>
  <c r="CL4562" i="1"/>
  <c r="CJ4562" i="1"/>
  <c r="CI4562" i="1"/>
  <c r="CM4561" i="1"/>
  <c r="CL4561" i="1"/>
  <c r="CJ4561" i="1"/>
  <c r="CI4561" i="1"/>
  <c r="CM4560" i="1"/>
  <c r="CL4560" i="1"/>
  <c r="CJ4560" i="1"/>
  <c r="CI4560" i="1"/>
  <c r="CM4559" i="1"/>
  <c r="CL4559" i="1"/>
  <c r="CJ4559" i="1"/>
  <c r="CI4559" i="1"/>
  <c r="CM4558" i="1"/>
  <c r="CL4558" i="1"/>
  <c r="CJ4558" i="1"/>
  <c r="CI4558" i="1"/>
  <c r="CM4557" i="1"/>
  <c r="CL4557" i="1"/>
  <c r="CJ4557" i="1"/>
  <c r="CI4557" i="1"/>
  <c r="CM4556" i="1"/>
  <c r="CL4556" i="1"/>
  <c r="CJ4556" i="1"/>
  <c r="CI4556" i="1"/>
  <c r="CM4555" i="1"/>
  <c r="CL4555" i="1"/>
  <c r="CJ4555" i="1"/>
  <c r="CI4555" i="1"/>
  <c r="CM4554" i="1"/>
  <c r="CL4554" i="1"/>
  <c r="CJ4554" i="1"/>
  <c r="CI4554" i="1"/>
  <c r="CM4553" i="1"/>
  <c r="CL4553" i="1"/>
  <c r="CJ4553" i="1"/>
  <c r="CI4553" i="1"/>
  <c r="CM4552" i="1"/>
  <c r="CL4552" i="1"/>
  <c r="CJ4552" i="1"/>
  <c r="CI4552" i="1"/>
  <c r="CM4551" i="1"/>
  <c r="CL4551" i="1"/>
  <c r="CJ4551" i="1"/>
  <c r="CI4551" i="1"/>
  <c r="CM4550" i="1"/>
  <c r="CL4550" i="1"/>
  <c r="CJ4550" i="1"/>
  <c r="CI4550" i="1"/>
  <c r="CM4549" i="1"/>
  <c r="CL4549" i="1"/>
  <c r="CJ4549" i="1"/>
  <c r="CI4549" i="1"/>
  <c r="CM4548" i="1"/>
  <c r="CL4548" i="1"/>
  <c r="CJ4548" i="1"/>
  <c r="CI4548" i="1"/>
  <c r="CM4547" i="1"/>
  <c r="CL4547" i="1"/>
  <c r="CJ4547" i="1"/>
  <c r="CI4547" i="1"/>
  <c r="CM4546" i="1"/>
  <c r="CL4546" i="1"/>
  <c r="CJ4546" i="1"/>
  <c r="CI4546" i="1"/>
  <c r="CM4545" i="1"/>
  <c r="CL4545" i="1"/>
  <c r="CJ4545" i="1"/>
  <c r="CI4545" i="1"/>
  <c r="CM4544" i="1"/>
  <c r="CL4544" i="1"/>
  <c r="CJ4544" i="1"/>
  <c r="CI4544" i="1"/>
  <c r="CM4543" i="1"/>
  <c r="CL4543" i="1"/>
  <c r="CJ4543" i="1"/>
  <c r="CI4543" i="1"/>
  <c r="CM4542" i="1"/>
  <c r="CL4542" i="1"/>
  <c r="CJ4542" i="1"/>
  <c r="CI4542" i="1"/>
  <c r="CM4541" i="1"/>
  <c r="CL4541" i="1"/>
  <c r="CJ4541" i="1"/>
  <c r="CI4541" i="1"/>
  <c r="CM4540" i="1"/>
  <c r="CL4540" i="1"/>
  <c r="CJ4540" i="1"/>
  <c r="CI4540" i="1"/>
  <c r="CM4539" i="1"/>
  <c r="CL4539" i="1"/>
  <c r="CJ4539" i="1"/>
  <c r="CI4539" i="1"/>
  <c r="CM4538" i="1"/>
  <c r="CL4538" i="1"/>
  <c r="CJ4538" i="1"/>
  <c r="CI4538" i="1"/>
  <c r="CM4537" i="1"/>
  <c r="CL4537" i="1"/>
  <c r="CJ4537" i="1"/>
  <c r="CI4537" i="1"/>
  <c r="CM4536" i="1"/>
  <c r="CL4536" i="1"/>
  <c r="CJ4536" i="1"/>
  <c r="CI4536" i="1"/>
  <c r="CM4535" i="1"/>
  <c r="CL4535" i="1"/>
  <c r="CJ4535" i="1"/>
  <c r="CI4535" i="1"/>
  <c r="CM4534" i="1"/>
  <c r="CL4534" i="1"/>
  <c r="CJ4534" i="1"/>
  <c r="CI4534" i="1"/>
  <c r="CM4533" i="1"/>
  <c r="CL4533" i="1"/>
  <c r="CJ4533" i="1"/>
  <c r="CI4533" i="1"/>
  <c r="CM4532" i="1"/>
  <c r="CL4532" i="1"/>
  <c r="CJ4532" i="1"/>
  <c r="CI4532" i="1"/>
  <c r="CM4531" i="1"/>
  <c r="CL4531" i="1"/>
  <c r="CJ4531" i="1"/>
  <c r="CI4531" i="1"/>
  <c r="CM4530" i="1"/>
  <c r="CL4530" i="1"/>
  <c r="CJ4530" i="1"/>
  <c r="CI4530" i="1"/>
  <c r="CM4529" i="1"/>
  <c r="CL4529" i="1"/>
  <c r="CJ4529" i="1"/>
  <c r="CI4529" i="1"/>
  <c r="CM4528" i="1"/>
  <c r="CL4528" i="1"/>
  <c r="CJ4528" i="1"/>
  <c r="CI4528" i="1"/>
  <c r="CM4527" i="1"/>
  <c r="CL4527" i="1"/>
  <c r="CJ4527" i="1"/>
  <c r="CI4527" i="1"/>
  <c r="CM4526" i="1"/>
  <c r="CL4526" i="1"/>
  <c r="CJ4526" i="1"/>
  <c r="CI4526" i="1"/>
  <c r="CM4525" i="1"/>
  <c r="CL4525" i="1"/>
  <c r="CJ4525" i="1"/>
  <c r="CI4525" i="1"/>
  <c r="CM4524" i="1"/>
  <c r="CL4524" i="1"/>
  <c r="CJ4524" i="1"/>
  <c r="CI4524" i="1"/>
  <c r="CM4523" i="1"/>
  <c r="CL4523" i="1"/>
  <c r="CJ4523" i="1"/>
  <c r="CI4523" i="1"/>
  <c r="CM4522" i="1"/>
  <c r="CL4522" i="1"/>
  <c r="CJ4522" i="1"/>
  <c r="CI4522" i="1"/>
  <c r="CM4521" i="1"/>
  <c r="CL4521" i="1"/>
  <c r="CJ4521" i="1"/>
  <c r="CI4521" i="1"/>
  <c r="CM4520" i="1"/>
  <c r="CL4520" i="1"/>
  <c r="CJ4520" i="1"/>
  <c r="CI4520" i="1"/>
  <c r="CM4519" i="1"/>
  <c r="CL4519" i="1"/>
  <c r="CJ4519" i="1"/>
  <c r="CI4519" i="1"/>
  <c r="CM4518" i="1"/>
  <c r="CL4518" i="1"/>
  <c r="CJ4518" i="1"/>
  <c r="CI4518" i="1"/>
  <c r="CM4517" i="1"/>
  <c r="CL4517" i="1"/>
  <c r="CJ4517" i="1"/>
  <c r="CI4517" i="1"/>
  <c r="CM4516" i="1"/>
  <c r="CL4516" i="1"/>
  <c r="CJ4516" i="1"/>
  <c r="CI4516" i="1"/>
  <c r="CM4515" i="1"/>
  <c r="CL4515" i="1"/>
  <c r="CJ4515" i="1"/>
  <c r="CI4515" i="1"/>
  <c r="CM4514" i="1"/>
  <c r="CL4514" i="1"/>
  <c r="CJ4514" i="1"/>
  <c r="CI4514" i="1"/>
  <c r="CM4513" i="1"/>
  <c r="CL4513" i="1"/>
  <c r="CJ4513" i="1"/>
  <c r="CI4513" i="1"/>
  <c r="CM4512" i="1"/>
  <c r="CL4512" i="1"/>
  <c r="CJ4512" i="1"/>
  <c r="CI4512" i="1"/>
  <c r="CM4511" i="1"/>
  <c r="CL4511" i="1"/>
  <c r="CJ4511" i="1"/>
  <c r="CI4511" i="1"/>
  <c r="CM4510" i="1"/>
  <c r="CL4510" i="1"/>
  <c r="CJ4510" i="1"/>
  <c r="CI4510" i="1"/>
  <c r="CM4509" i="1"/>
  <c r="CL4509" i="1"/>
  <c r="CJ4509" i="1"/>
  <c r="CI4509" i="1"/>
  <c r="CM4508" i="1"/>
  <c r="CL4508" i="1"/>
  <c r="CJ4508" i="1"/>
  <c r="CI4508" i="1"/>
  <c r="CM4507" i="1"/>
  <c r="CL4507" i="1"/>
  <c r="CJ4507" i="1"/>
  <c r="CI4507" i="1"/>
  <c r="CM4506" i="1"/>
  <c r="CL4506" i="1"/>
  <c r="CJ4506" i="1"/>
  <c r="CI4506" i="1"/>
  <c r="CM4505" i="1"/>
  <c r="CL4505" i="1"/>
  <c r="CJ4505" i="1"/>
  <c r="CI4505" i="1"/>
  <c r="CM4504" i="1"/>
  <c r="CL4504" i="1"/>
  <c r="CJ4504" i="1"/>
  <c r="CI4504" i="1"/>
  <c r="CM4503" i="1"/>
  <c r="CL4503" i="1"/>
  <c r="CJ4503" i="1"/>
  <c r="CI4503" i="1"/>
  <c r="CM4502" i="1"/>
  <c r="CL4502" i="1"/>
  <c r="CJ4502" i="1"/>
  <c r="CI4502" i="1"/>
  <c r="CM4501" i="1"/>
  <c r="CL4501" i="1"/>
  <c r="CJ4501" i="1"/>
  <c r="CI4501" i="1"/>
  <c r="CM4500" i="1"/>
  <c r="CL4500" i="1"/>
  <c r="CJ4500" i="1"/>
  <c r="CI4500" i="1"/>
  <c r="CM4499" i="1"/>
  <c r="CL4499" i="1"/>
  <c r="CJ4499" i="1"/>
  <c r="CI4499" i="1"/>
  <c r="CM4498" i="1"/>
  <c r="CL4498" i="1"/>
  <c r="CJ4498" i="1"/>
  <c r="CI4498" i="1"/>
  <c r="CM4497" i="1"/>
  <c r="CL4497" i="1"/>
  <c r="CJ4497" i="1"/>
  <c r="CI4497" i="1"/>
  <c r="CM4496" i="1"/>
  <c r="CL4496" i="1"/>
  <c r="CJ4496" i="1"/>
  <c r="CI4496" i="1"/>
  <c r="CM4495" i="1"/>
  <c r="CL4495" i="1"/>
  <c r="CJ4495" i="1"/>
  <c r="CI4495" i="1"/>
  <c r="CM4494" i="1"/>
  <c r="CL4494" i="1"/>
  <c r="CJ4494" i="1"/>
  <c r="CI4494" i="1"/>
  <c r="CM4493" i="1"/>
  <c r="CL4493" i="1"/>
  <c r="CJ4493" i="1"/>
  <c r="CI4493" i="1"/>
  <c r="CM4492" i="1"/>
  <c r="CL4492" i="1"/>
  <c r="CJ4492" i="1"/>
  <c r="CI4492" i="1"/>
  <c r="CM4491" i="1"/>
  <c r="CL4491" i="1"/>
  <c r="CJ4491" i="1"/>
  <c r="CI4491" i="1"/>
  <c r="CM4490" i="1"/>
  <c r="CL4490" i="1"/>
  <c r="CJ4490" i="1"/>
  <c r="CI4490" i="1"/>
  <c r="CM4489" i="1"/>
  <c r="CL4489" i="1"/>
  <c r="CJ4489" i="1"/>
  <c r="CI4489" i="1"/>
  <c r="CM4488" i="1"/>
  <c r="CL4488" i="1"/>
  <c r="CJ4488" i="1"/>
  <c r="CI4488" i="1"/>
  <c r="CM4487" i="1"/>
  <c r="CL4487" i="1"/>
  <c r="CJ4487" i="1"/>
  <c r="CI4487" i="1"/>
  <c r="CM4486" i="1"/>
  <c r="CL4486" i="1"/>
  <c r="CJ4486" i="1"/>
  <c r="CI4486" i="1"/>
  <c r="CM4485" i="1"/>
  <c r="CL4485" i="1"/>
  <c r="CJ4485" i="1"/>
  <c r="CI4485" i="1"/>
  <c r="CM4484" i="1"/>
  <c r="CL4484" i="1"/>
  <c r="CJ4484" i="1"/>
  <c r="CI4484" i="1"/>
  <c r="CM4483" i="1"/>
  <c r="CL4483" i="1"/>
  <c r="CJ4483" i="1"/>
  <c r="CI4483" i="1"/>
  <c r="CM4482" i="1"/>
  <c r="CL4482" i="1"/>
  <c r="CJ4482" i="1"/>
  <c r="CI4482" i="1"/>
  <c r="CM4481" i="1"/>
  <c r="CL4481" i="1"/>
  <c r="CJ4481" i="1"/>
  <c r="CI4481" i="1"/>
  <c r="CM4480" i="1"/>
  <c r="CL4480" i="1"/>
  <c r="CJ4480" i="1"/>
  <c r="CI4480" i="1"/>
  <c r="CM4479" i="1"/>
  <c r="CL4479" i="1"/>
  <c r="CJ4479" i="1"/>
  <c r="CI4479" i="1"/>
  <c r="CM4478" i="1"/>
  <c r="CL4478" i="1"/>
  <c r="CJ4478" i="1"/>
  <c r="CI4478" i="1"/>
  <c r="CM4477" i="1"/>
  <c r="CL4477" i="1"/>
  <c r="CJ4477" i="1"/>
  <c r="CI4477" i="1"/>
  <c r="CM4476" i="1"/>
  <c r="CL4476" i="1"/>
  <c r="CJ4476" i="1"/>
  <c r="CI4476" i="1"/>
  <c r="CM4475" i="1"/>
  <c r="CL4475" i="1"/>
  <c r="CJ4475" i="1"/>
  <c r="CI4475" i="1"/>
  <c r="CM4474" i="1"/>
  <c r="CL4474" i="1"/>
  <c r="CJ4474" i="1"/>
  <c r="CI4474" i="1"/>
  <c r="CM4473" i="1"/>
  <c r="CL4473" i="1"/>
  <c r="CJ4473" i="1"/>
  <c r="CI4473" i="1"/>
  <c r="CM4472" i="1"/>
  <c r="CL4472" i="1"/>
  <c r="CJ4472" i="1"/>
  <c r="CI4472" i="1"/>
  <c r="CM4471" i="1"/>
  <c r="CL4471" i="1"/>
  <c r="CJ4471" i="1"/>
  <c r="CI4471" i="1"/>
  <c r="CM4470" i="1"/>
  <c r="CL4470" i="1"/>
  <c r="CJ4470" i="1"/>
  <c r="CI4470" i="1"/>
  <c r="CM4469" i="1"/>
  <c r="CL4469" i="1"/>
  <c r="CJ4469" i="1"/>
  <c r="CI4469" i="1"/>
  <c r="CM4468" i="1"/>
  <c r="CL4468" i="1"/>
  <c r="CJ4468" i="1"/>
  <c r="CI4468" i="1"/>
  <c r="CM4467" i="1"/>
  <c r="CL4467" i="1"/>
  <c r="CJ4467" i="1"/>
  <c r="CI4467" i="1"/>
  <c r="CM4466" i="1"/>
  <c r="CL4466" i="1"/>
  <c r="CJ4466" i="1"/>
  <c r="CI4466" i="1"/>
  <c r="CM4465" i="1"/>
  <c r="CL4465" i="1"/>
  <c r="CJ4465" i="1"/>
  <c r="CI4465" i="1"/>
  <c r="CM4464" i="1"/>
  <c r="CL4464" i="1"/>
  <c r="CJ4464" i="1"/>
  <c r="CI4464" i="1"/>
  <c r="CM4463" i="1"/>
  <c r="CL4463" i="1"/>
  <c r="CJ4463" i="1"/>
  <c r="CI4463" i="1"/>
  <c r="CM4462" i="1"/>
  <c r="CL4462" i="1"/>
  <c r="CJ4462" i="1"/>
  <c r="CI4462" i="1"/>
  <c r="CM4461" i="1"/>
  <c r="CL4461" i="1"/>
  <c r="CJ4461" i="1"/>
  <c r="CI4461" i="1"/>
  <c r="CM4460" i="1"/>
  <c r="CL4460" i="1"/>
  <c r="CJ4460" i="1"/>
  <c r="CI4460" i="1"/>
  <c r="CM4459" i="1"/>
  <c r="CL4459" i="1"/>
  <c r="CJ4459" i="1"/>
  <c r="CI4459" i="1"/>
  <c r="CM4458" i="1"/>
  <c r="CL4458" i="1"/>
  <c r="CJ4458" i="1"/>
  <c r="CI4458" i="1"/>
  <c r="CM4457" i="1"/>
  <c r="CL4457" i="1"/>
  <c r="CJ4457" i="1"/>
  <c r="CI4457" i="1"/>
  <c r="CM4456" i="1"/>
  <c r="CL4456" i="1"/>
  <c r="CJ4456" i="1"/>
  <c r="CI4456" i="1"/>
  <c r="CM4455" i="1"/>
  <c r="CL4455" i="1"/>
  <c r="CJ4455" i="1"/>
  <c r="CI4455" i="1"/>
  <c r="CM4454" i="1"/>
  <c r="CL4454" i="1"/>
  <c r="CJ4454" i="1"/>
  <c r="CI4454" i="1"/>
  <c r="CM4453" i="1"/>
  <c r="CL4453" i="1"/>
  <c r="CJ4453" i="1"/>
  <c r="CI4453" i="1"/>
  <c r="CM4452" i="1"/>
  <c r="CL4452" i="1"/>
  <c r="CJ4452" i="1"/>
  <c r="CI4452" i="1"/>
  <c r="CM4451" i="1"/>
  <c r="CL4451" i="1"/>
  <c r="CJ4451" i="1"/>
  <c r="CI4451" i="1"/>
  <c r="CM4450" i="1"/>
  <c r="CL4450" i="1"/>
  <c r="CJ4450" i="1"/>
  <c r="CI4450" i="1"/>
  <c r="CM4449" i="1"/>
  <c r="CL4449" i="1"/>
  <c r="CJ4449" i="1"/>
  <c r="CI4449" i="1"/>
  <c r="CM4448" i="1"/>
  <c r="CL4448" i="1"/>
  <c r="CJ4448" i="1"/>
  <c r="CI4448" i="1"/>
  <c r="CM4447" i="1"/>
  <c r="CL4447" i="1"/>
  <c r="CJ4447" i="1"/>
  <c r="CI4447" i="1"/>
  <c r="CM4446" i="1"/>
  <c r="CL4446" i="1"/>
  <c r="CJ4446" i="1"/>
  <c r="CI4446" i="1"/>
  <c r="CM4445" i="1"/>
  <c r="CL4445" i="1"/>
  <c r="CJ4445" i="1"/>
  <c r="CI4445" i="1"/>
  <c r="CM4444" i="1"/>
  <c r="CL4444" i="1"/>
  <c r="CJ4444" i="1"/>
  <c r="CI4444" i="1"/>
  <c r="CM4443" i="1"/>
  <c r="CL4443" i="1"/>
  <c r="CJ4443" i="1"/>
  <c r="CI4443" i="1"/>
  <c r="CM4442" i="1"/>
  <c r="CL4442" i="1"/>
  <c r="CJ4442" i="1"/>
  <c r="CI4442" i="1"/>
  <c r="CM4441" i="1"/>
  <c r="CL4441" i="1"/>
  <c r="CJ4441" i="1"/>
  <c r="CI4441" i="1"/>
  <c r="CM4440" i="1"/>
  <c r="CL4440" i="1"/>
  <c r="CJ4440" i="1"/>
  <c r="CI4440" i="1"/>
  <c r="CM4439" i="1"/>
  <c r="CL4439" i="1"/>
  <c r="CJ4439" i="1"/>
  <c r="CI4439" i="1"/>
  <c r="CM4438" i="1"/>
  <c r="CL4438" i="1"/>
  <c r="CJ4438" i="1"/>
  <c r="CI4438" i="1"/>
  <c r="CM4437" i="1"/>
  <c r="CL4437" i="1"/>
  <c r="CJ4437" i="1"/>
  <c r="CI4437" i="1"/>
  <c r="CM4436" i="1"/>
  <c r="CL4436" i="1"/>
  <c r="CJ4436" i="1"/>
  <c r="CI4436" i="1"/>
  <c r="CM4435" i="1"/>
  <c r="CL4435" i="1"/>
  <c r="CJ4435" i="1"/>
  <c r="CI4435" i="1"/>
  <c r="CM4434" i="1"/>
  <c r="CL4434" i="1"/>
  <c r="CJ4434" i="1"/>
  <c r="CI4434" i="1"/>
  <c r="CM4433" i="1"/>
  <c r="CL4433" i="1"/>
  <c r="CJ4433" i="1"/>
  <c r="CI4433" i="1"/>
  <c r="CM4432" i="1"/>
  <c r="CL4432" i="1"/>
  <c r="CJ4432" i="1"/>
  <c r="CI4432" i="1"/>
  <c r="CM4431" i="1"/>
  <c r="CL4431" i="1"/>
  <c r="CJ4431" i="1"/>
  <c r="CI4431" i="1"/>
  <c r="CM4430" i="1"/>
  <c r="CL4430" i="1"/>
  <c r="CJ4430" i="1"/>
  <c r="CI4430" i="1"/>
  <c r="CM4429" i="1"/>
  <c r="CL4429" i="1"/>
  <c r="CJ4429" i="1"/>
  <c r="CI4429" i="1"/>
  <c r="CM4428" i="1"/>
  <c r="CL4428" i="1"/>
  <c r="CJ4428" i="1"/>
  <c r="CI4428" i="1"/>
  <c r="CM4427" i="1"/>
  <c r="CL4427" i="1"/>
  <c r="CJ4427" i="1"/>
  <c r="CI4427" i="1"/>
  <c r="CM4426" i="1"/>
  <c r="CL4426" i="1"/>
  <c r="CJ4426" i="1"/>
  <c r="CI4426" i="1"/>
  <c r="CM4425" i="1"/>
  <c r="CL4425" i="1"/>
  <c r="CJ4425" i="1"/>
  <c r="CI4425" i="1"/>
  <c r="CM4424" i="1"/>
  <c r="CL4424" i="1"/>
  <c r="CJ4424" i="1"/>
  <c r="CI4424" i="1"/>
  <c r="CM4423" i="1"/>
  <c r="CL4423" i="1"/>
  <c r="CJ4423" i="1"/>
  <c r="CI4423" i="1"/>
  <c r="CM4422" i="1"/>
  <c r="CL4422" i="1"/>
  <c r="CJ4422" i="1"/>
  <c r="CI4422" i="1"/>
  <c r="CM4421" i="1"/>
  <c r="CL4421" i="1"/>
  <c r="CJ4421" i="1"/>
  <c r="CI4421" i="1"/>
  <c r="CM4420" i="1"/>
  <c r="CL4420" i="1"/>
  <c r="CJ4420" i="1"/>
  <c r="CI4420" i="1"/>
  <c r="CM4419" i="1"/>
  <c r="CL4419" i="1"/>
  <c r="CJ4419" i="1"/>
  <c r="CI4419" i="1"/>
  <c r="CM4418" i="1"/>
  <c r="CL4418" i="1"/>
  <c r="CJ4418" i="1"/>
  <c r="CI4418" i="1"/>
  <c r="CM4417" i="1"/>
  <c r="CL4417" i="1"/>
  <c r="CJ4417" i="1"/>
  <c r="CI4417" i="1"/>
  <c r="CM4416" i="1"/>
  <c r="CL4416" i="1"/>
  <c r="CJ4416" i="1"/>
  <c r="CI4416" i="1"/>
  <c r="CM4415" i="1"/>
  <c r="CL4415" i="1"/>
  <c r="CJ4415" i="1"/>
  <c r="CI4415" i="1"/>
  <c r="CM4414" i="1"/>
  <c r="CL4414" i="1"/>
  <c r="CJ4414" i="1"/>
  <c r="CI4414" i="1"/>
  <c r="CM4413" i="1"/>
  <c r="CL4413" i="1"/>
  <c r="CJ4413" i="1"/>
  <c r="CI4413" i="1"/>
  <c r="CM4412" i="1"/>
  <c r="CL4412" i="1"/>
  <c r="CJ4412" i="1"/>
  <c r="CI4412" i="1"/>
  <c r="CM4411" i="1"/>
  <c r="CL4411" i="1"/>
  <c r="CJ4411" i="1"/>
  <c r="CI4411" i="1"/>
  <c r="CM4410" i="1"/>
  <c r="CL4410" i="1"/>
  <c r="CJ4410" i="1"/>
  <c r="CI4410" i="1"/>
  <c r="CM4409" i="1"/>
  <c r="CL4409" i="1"/>
  <c r="CJ4409" i="1"/>
  <c r="CI4409" i="1"/>
  <c r="CM4408" i="1"/>
  <c r="CL4408" i="1"/>
  <c r="CJ4408" i="1"/>
  <c r="CI4408" i="1"/>
  <c r="CM4407" i="1"/>
  <c r="CL4407" i="1"/>
  <c r="CJ4407" i="1"/>
  <c r="CI4407" i="1"/>
  <c r="CM4406" i="1"/>
  <c r="CL4406" i="1"/>
  <c r="CJ4406" i="1"/>
  <c r="CI4406" i="1"/>
  <c r="CM4405" i="1"/>
  <c r="CL4405" i="1"/>
  <c r="CJ4405" i="1"/>
  <c r="CI4405" i="1"/>
  <c r="CM4404" i="1"/>
  <c r="CL4404" i="1"/>
  <c r="CJ4404" i="1"/>
  <c r="CI4404" i="1"/>
  <c r="CM4403" i="1"/>
  <c r="CL4403" i="1"/>
  <c r="CJ4403" i="1"/>
  <c r="CI4403" i="1"/>
  <c r="CM4402" i="1"/>
  <c r="CL4402" i="1"/>
  <c r="CJ4402" i="1"/>
  <c r="CI4402" i="1"/>
  <c r="CM4401" i="1"/>
  <c r="CL4401" i="1"/>
  <c r="CJ4401" i="1"/>
  <c r="CI4401" i="1"/>
  <c r="CM4400" i="1"/>
  <c r="CL4400" i="1"/>
  <c r="CJ4400" i="1"/>
  <c r="CI4400" i="1"/>
  <c r="CM4399" i="1"/>
  <c r="CL4399" i="1"/>
  <c r="CJ4399" i="1"/>
  <c r="CI4399" i="1"/>
  <c r="CM4398" i="1"/>
  <c r="CL4398" i="1"/>
  <c r="CJ4398" i="1"/>
  <c r="CI4398" i="1"/>
  <c r="CM4397" i="1"/>
  <c r="CL4397" i="1"/>
  <c r="CJ4397" i="1"/>
  <c r="CI4397" i="1"/>
  <c r="CM4396" i="1"/>
  <c r="CL4396" i="1"/>
  <c r="CJ4396" i="1"/>
  <c r="CI4396" i="1"/>
  <c r="CM4395" i="1"/>
  <c r="CL4395" i="1"/>
  <c r="CJ4395" i="1"/>
  <c r="CI4395" i="1"/>
  <c r="CM4394" i="1"/>
  <c r="CL4394" i="1"/>
  <c r="CJ4394" i="1"/>
  <c r="CI4394" i="1"/>
  <c r="CM4393" i="1"/>
  <c r="CL4393" i="1"/>
  <c r="CJ4393" i="1"/>
  <c r="CI4393" i="1"/>
  <c r="CM4392" i="1"/>
  <c r="CL4392" i="1"/>
  <c r="CJ4392" i="1"/>
  <c r="CI4392" i="1"/>
  <c r="CM4391" i="1"/>
  <c r="CL4391" i="1"/>
  <c r="CJ4391" i="1"/>
  <c r="CI4391" i="1"/>
  <c r="CM4390" i="1"/>
  <c r="CL4390" i="1"/>
  <c r="CJ4390" i="1"/>
  <c r="CI4390" i="1"/>
  <c r="CM4389" i="1"/>
  <c r="CL4389" i="1"/>
  <c r="CJ4389" i="1"/>
  <c r="CI4389" i="1"/>
  <c r="CM4388" i="1"/>
  <c r="CL4388" i="1"/>
  <c r="CJ4388" i="1"/>
  <c r="CI4388" i="1"/>
  <c r="CM4387" i="1"/>
  <c r="CL4387" i="1"/>
  <c r="CJ4387" i="1"/>
  <c r="CI4387" i="1"/>
  <c r="CM4386" i="1"/>
  <c r="CL4386" i="1"/>
  <c r="CJ4386" i="1"/>
  <c r="CI4386" i="1"/>
  <c r="CM4385" i="1"/>
  <c r="CL4385" i="1"/>
  <c r="CJ4385" i="1"/>
  <c r="CI4385" i="1"/>
  <c r="CM4384" i="1"/>
  <c r="CL4384" i="1"/>
  <c r="CJ4384" i="1"/>
  <c r="CI4384" i="1"/>
  <c r="CM4383" i="1"/>
  <c r="CL4383" i="1"/>
  <c r="CJ4383" i="1"/>
  <c r="CI4383" i="1"/>
  <c r="CM4382" i="1"/>
  <c r="CL4382" i="1"/>
  <c r="CJ4382" i="1"/>
  <c r="CI4382" i="1"/>
  <c r="CM4381" i="1"/>
  <c r="CL4381" i="1"/>
  <c r="CJ4381" i="1"/>
  <c r="CI4381" i="1"/>
  <c r="CM4380" i="1"/>
  <c r="CL4380" i="1"/>
  <c r="CJ4380" i="1"/>
  <c r="CI4380" i="1"/>
  <c r="CM4379" i="1"/>
  <c r="CL4379" i="1"/>
  <c r="CJ4379" i="1"/>
  <c r="CI4379" i="1"/>
  <c r="CM4378" i="1"/>
  <c r="CL4378" i="1"/>
  <c r="CJ4378" i="1"/>
  <c r="CI4378" i="1"/>
  <c r="CM4377" i="1"/>
  <c r="CL4377" i="1"/>
  <c r="CJ4377" i="1"/>
  <c r="CI4377" i="1"/>
  <c r="CM4376" i="1"/>
  <c r="CL4376" i="1"/>
  <c r="CJ4376" i="1"/>
  <c r="CI4376" i="1"/>
  <c r="CM4375" i="1"/>
  <c r="CL4375" i="1"/>
  <c r="CJ4375" i="1"/>
  <c r="CI4375" i="1"/>
  <c r="CM4374" i="1"/>
  <c r="CL4374" i="1"/>
  <c r="CJ4374" i="1"/>
  <c r="CI4374" i="1"/>
  <c r="CM4373" i="1"/>
  <c r="CL4373" i="1"/>
  <c r="CJ4373" i="1"/>
  <c r="CI4373" i="1"/>
  <c r="CM4372" i="1"/>
  <c r="CL4372" i="1"/>
  <c r="CJ4372" i="1"/>
  <c r="CI4372" i="1"/>
  <c r="CM4371" i="1"/>
  <c r="CL4371" i="1"/>
  <c r="CJ4371" i="1"/>
  <c r="CI4371" i="1"/>
  <c r="CM4370" i="1"/>
  <c r="CL4370" i="1"/>
  <c r="CJ4370" i="1"/>
  <c r="CI4370" i="1"/>
  <c r="CM4369" i="1"/>
  <c r="CL4369" i="1"/>
  <c r="CJ4369" i="1"/>
  <c r="CI4369" i="1"/>
  <c r="CM4368" i="1"/>
  <c r="CL4368" i="1"/>
  <c r="CJ4368" i="1"/>
  <c r="CI4368" i="1"/>
  <c r="CM4367" i="1"/>
  <c r="CL4367" i="1"/>
  <c r="CJ4367" i="1"/>
  <c r="CI4367" i="1"/>
  <c r="CM4366" i="1"/>
  <c r="CL4366" i="1"/>
  <c r="CJ4366" i="1"/>
  <c r="CI4366" i="1"/>
  <c r="CM4365" i="1"/>
  <c r="CL4365" i="1"/>
  <c r="CJ4365" i="1"/>
  <c r="CI4365" i="1"/>
  <c r="CM4364" i="1"/>
  <c r="CL4364" i="1"/>
  <c r="CJ4364" i="1"/>
  <c r="CI4364" i="1"/>
  <c r="CM4363" i="1"/>
  <c r="CL4363" i="1"/>
  <c r="CJ4363" i="1"/>
  <c r="CI4363" i="1"/>
  <c r="CM4362" i="1"/>
  <c r="CL4362" i="1"/>
  <c r="CJ4362" i="1"/>
  <c r="CI4362" i="1"/>
  <c r="CM4361" i="1"/>
  <c r="CL4361" i="1"/>
  <c r="CJ4361" i="1"/>
  <c r="CI4361" i="1"/>
  <c r="CM4360" i="1"/>
  <c r="CL4360" i="1"/>
  <c r="CJ4360" i="1"/>
  <c r="CI4360" i="1"/>
  <c r="CM4359" i="1"/>
  <c r="CL4359" i="1"/>
  <c r="CJ4359" i="1"/>
  <c r="CI4359" i="1"/>
  <c r="CM4358" i="1"/>
  <c r="CL4358" i="1"/>
  <c r="CJ4358" i="1"/>
  <c r="CI4358" i="1"/>
  <c r="CM4357" i="1"/>
  <c r="CL4357" i="1"/>
  <c r="CJ4357" i="1"/>
  <c r="CI4357" i="1"/>
  <c r="CM4356" i="1"/>
  <c r="CL4356" i="1"/>
  <c r="CJ4356" i="1"/>
  <c r="CI4356" i="1"/>
  <c r="CM4355" i="1"/>
  <c r="CL4355" i="1"/>
  <c r="CJ4355" i="1"/>
  <c r="CI4355" i="1"/>
  <c r="CM4354" i="1"/>
  <c r="CL4354" i="1"/>
  <c r="CJ4354" i="1"/>
  <c r="CI4354" i="1"/>
  <c r="CM4353" i="1"/>
  <c r="CL4353" i="1"/>
  <c r="CJ4353" i="1"/>
  <c r="CI4353" i="1"/>
  <c r="CM4352" i="1"/>
  <c r="CL4352" i="1"/>
  <c r="CJ4352" i="1"/>
  <c r="CI4352" i="1"/>
  <c r="CM4351" i="1"/>
  <c r="CL4351" i="1"/>
  <c r="CJ4351" i="1"/>
  <c r="CI4351" i="1"/>
  <c r="CM4350" i="1"/>
  <c r="CL4350" i="1"/>
  <c r="CJ4350" i="1"/>
  <c r="CI4350" i="1"/>
  <c r="CM4349" i="1"/>
  <c r="CL4349" i="1"/>
  <c r="CJ4349" i="1"/>
  <c r="CI4349" i="1"/>
  <c r="CM4348" i="1"/>
  <c r="CL4348" i="1"/>
  <c r="CJ4348" i="1"/>
  <c r="CI4348" i="1"/>
  <c r="CM4347" i="1"/>
  <c r="CL4347" i="1"/>
  <c r="CJ4347" i="1"/>
  <c r="CI4347" i="1"/>
  <c r="CM4346" i="1"/>
  <c r="CL4346" i="1"/>
  <c r="CJ4346" i="1"/>
  <c r="CI4346" i="1"/>
  <c r="CM4345" i="1"/>
  <c r="CL4345" i="1"/>
  <c r="CJ4345" i="1"/>
  <c r="CI4345" i="1"/>
  <c r="CM4344" i="1"/>
  <c r="CL4344" i="1"/>
  <c r="CJ4344" i="1"/>
  <c r="CI4344" i="1"/>
  <c r="CM4343" i="1"/>
  <c r="CL4343" i="1"/>
  <c r="CJ4343" i="1"/>
  <c r="CI4343" i="1"/>
  <c r="CM4342" i="1"/>
  <c r="CL4342" i="1"/>
  <c r="CJ4342" i="1"/>
  <c r="CI4342" i="1"/>
  <c r="CM4341" i="1"/>
  <c r="CL4341" i="1"/>
  <c r="CJ4341" i="1"/>
  <c r="CI4341" i="1"/>
  <c r="CM4340" i="1"/>
  <c r="CL4340" i="1"/>
  <c r="CJ4340" i="1"/>
  <c r="CI4340" i="1"/>
  <c r="CM4339" i="1"/>
  <c r="CL4339" i="1"/>
  <c r="CJ4339" i="1"/>
  <c r="CI4339" i="1"/>
  <c r="CM4338" i="1"/>
  <c r="CL4338" i="1"/>
  <c r="CJ4338" i="1"/>
  <c r="CI4338" i="1"/>
  <c r="CM4337" i="1"/>
  <c r="CL4337" i="1"/>
  <c r="CJ4337" i="1"/>
  <c r="CI4337" i="1"/>
  <c r="CM4336" i="1"/>
  <c r="CL4336" i="1"/>
  <c r="CJ4336" i="1"/>
  <c r="CI4336" i="1"/>
  <c r="CM4335" i="1"/>
  <c r="CL4335" i="1"/>
  <c r="CJ4335" i="1"/>
  <c r="CI4335" i="1"/>
  <c r="CM4334" i="1"/>
  <c r="CL4334" i="1"/>
  <c r="CJ4334" i="1"/>
  <c r="CI4334" i="1"/>
  <c r="CM4333" i="1"/>
  <c r="CL4333" i="1"/>
  <c r="CJ4333" i="1"/>
  <c r="CI4333" i="1"/>
  <c r="CM4332" i="1"/>
  <c r="CL4332" i="1"/>
  <c r="CJ4332" i="1"/>
  <c r="CI4332" i="1"/>
  <c r="CM4331" i="1"/>
  <c r="CL4331" i="1"/>
  <c r="CJ4331" i="1"/>
  <c r="CI4331" i="1"/>
  <c r="CM4330" i="1"/>
  <c r="CL4330" i="1"/>
  <c r="CJ4330" i="1"/>
  <c r="CI4330" i="1"/>
  <c r="CM4329" i="1"/>
  <c r="CL4329" i="1"/>
  <c r="CJ4329" i="1"/>
  <c r="CI4329" i="1"/>
  <c r="CM4328" i="1"/>
  <c r="CL4328" i="1"/>
  <c r="CJ4328" i="1"/>
  <c r="CI4328" i="1"/>
  <c r="CM4327" i="1"/>
  <c r="CL4327" i="1"/>
  <c r="CJ4327" i="1"/>
  <c r="CI4327" i="1"/>
  <c r="CM4326" i="1"/>
  <c r="CL4326" i="1"/>
  <c r="CJ4326" i="1"/>
  <c r="CI4326" i="1"/>
  <c r="CM4325" i="1"/>
  <c r="CL4325" i="1"/>
  <c r="CJ4325" i="1"/>
  <c r="CI4325" i="1"/>
  <c r="CM4324" i="1"/>
  <c r="CL4324" i="1"/>
  <c r="CJ4324" i="1"/>
  <c r="CI4324" i="1"/>
  <c r="CM4323" i="1"/>
  <c r="CL4323" i="1"/>
  <c r="CJ4323" i="1"/>
  <c r="CI4323" i="1"/>
  <c r="CM4322" i="1"/>
  <c r="CL4322" i="1"/>
  <c r="CJ4322" i="1"/>
  <c r="CI4322" i="1"/>
  <c r="CM4321" i="1"/>
  <c r="CL4321" i="1"/>
  <c r="CJ4321" i="1"/>
  <c r="CI4321" i="1"/>
  <c r="CM4320" i="1"/>
  <c r="CL4320" i="1"/>
  <c r="CJ4320" i="1"/>
  <c r="CI4320" i="1"/>
  <c r="CM4319" i="1"/>
  <c r="CL4319" i="1"/>
  <c r="CJ4319" i="1"/>
  <c r="CI4319" i="1"/>
  <c r="CM4318" i="1"/>
  <c r="CL4318" i="1"/>
  <c r="CJ4318" i="1"/>
  <c r="CI4318" i="1"/>
  <c r="CM4317" i="1"/>
  <c r="CL4317" i="1"/>
  <c r="CJ4317" i="1"/>
  <c r="CI4317" i="1"/>
  <c r="CM4316" i="1"/>
  <c r="CL4316" i="1"/>
  <c r="CJ4316" i="1"/>
  <c r="CI4316" i="1"/>
  <c r="CM4315" i="1"/>
  <c r="CL4315" i="1"/>
  <c r="CJ4315" i="1"/>
  <c r="CI4315" i="1"/>
  <c r="CM4314" i="1"/>
  <c r="CL4314" i="1"/>
  <c r="CJ4314" i="1"/>
  <c r="CI4314" i="1"/>
  <c r="CM4313" i="1"/>
  <c r="CL4313" i="1"/>
  <c r="CJ4313" i="1"/>
  <c r="CI4313" i="1"/>
  <c r="CM4312" i="1"/>
  <c r="CL4312" i="1"/>
  <c r="CJ4312" i="1"/>
  <c r="CI4312" i="1"/>
  <c r="CM4311" i="1"/>
  <c r="CL4311" i="1"/>
  <c r="CJ4311" i="1"/>
  <c r="CI4311" i="1"/>
  <c r="CM4310" i="1"/>
  <c r="CL4310" i="1"/>
  <c r="CJ4310" i="1"/>
  <c r="CI4310" i="1"/>
  <c r="CM4309" i="1"/>
  <c r="CL4309" i="1"/>
  <c r="CJ4309" i="1"/>
  <c r="CI4309" i="1"/>
  <c r="CM4308" i="1"/>
  <c r="CL4308" i="1"/>
  <c r="CJ4308" i="1"/>
  <c r="CI4308" i="1"/>
  <c r="CM4307" i="1"/>
  <c r="CL4307" i="1"/>
  <c r="CJ4307" i="1"/>
  <c r="CI4307" i="1"/>
  <c r="CM4306" i="1"/>
  <c r="CL4306" i="1"/>
  <c r="CJ4306" i="1"/>
  <c r="CI4306" i="1"/>
  <c r="CM4305" i="1"/>
  <c r="CL4305" i="1"/>
  <c r="CJ4305" i="1"/>
  <c r="CI4305" i="1"/>
  <c r="CM4304" i="1"/>
  <c r="CL4304" i="1"/>
  <c r="CJ4304" i="1"/>
  <c r="CI4304" i="1"/>
  <c r="CM4303" i="1"/>
  <c r="CL4303" i="1"/>
  <c r="CJ4303" i="1"/>
  <c r="CI4303" i="1"/>
  <c r="CM4302" i="1"/>
  <c r="CL4302" i="1"/>
  <c r="CJ4302" i="1"/>
  <c r="CI4302" i="1"/>
  <c r="CM4301" i="1"/>
  <c r="CL4301" i="1"/>
  <c r="CJ4301" i="1"/>
  <c r="CI4301" i="1"/>
  <c r="CM4300" i="1"/>
  <c r="CL4300" i="1"/>
  <c r="CJ4300" i="1"/>
  <c r="CI4300" i="1"/>
  <c r="CM4299" i="1"/>
  <c r="CL4299" i="1"/>
  <c r="CJ4299" i="1"/>
  <c r="CI4299" i="1"/>
  <c r="CM4298" i="1"/>
  <c r="CL4298" i="1"/>
  <c r="CJ4298" i="1"/>
  <c r="CI4298" i="1"/>
  <c r="CM4297" i="1"/>
  <c r="CL4297" i="1"/>
  <c r="CJ4297" i="1"/>
  <c r="CI4297" i="1"/>
  <c r="CM4296" i="1"/>
  <c r="CL4296" i="1"/>
  <c r="CJ4296" i="1"/>
  <c r="CI4296" i="1"/>
  <c r="CM4295" i="1"/>
  <c r="CL4295" i="1"/>
  <c r="CJ4295" i="1"/>
  <c r="CI4295" i="1"/>
  <c r="CM4294" i="1"/>
  <c r="CL4294" i="1"/>
  <c r="CJ4294" i="1"/>
  <c r="CI4294" i="1"/>
  <c r="CM4293" i="1"/>
  <c r="CL4293" i="1"/>
  <c r="CJ4293" i="1"/>
  <c r="CI4293" i="1"/>
  <c r="CM4292" i="1"/>
  <c r="CL4292" i="1"/>
  <c r="CJ4292" i="1"/>
  <c r="CI4292" i="1"/>
  <c r="CM4291" i="1"/>
  <c r="CL4291" i="1"/>
  <c r="CJ4291" i="1"/>
  <c r="CI4291" i="1"/>
  <c r="CM4290" i="1"/>
  <c r="CL4290" i="1"/>
  <c r="CJ4290" i="1"/>
  <c r="CI4290" i="1"/>
  <c r="CM4289" i="1"/>
  <c r="CL4289" i="1"/>
  <c r="CJ4289" i="1"/>
  <c r="CI4289" i="1"/>
  <c r="CM4288" i="1"/>
  <c r="CL4288" i="1"/>
  <c r="CJ4288" i="1"/>
  <c r="CI4288" i="1"/>
  <c r="CM4287" i="1"/>
  <c r="CL4287" i="1"/>
  <c r="CJ4287" i="1"/>
  <c r="CI4287" i="1"/>
  <c r="CM4286" i="1"/>
  <c r="CL4286" i="1"/>
  <c r="CJ4286" i="1"/>
  <c r="CI4286" i="1"/>
  <c r="CM4285" i="1"/>
  <c r="CL4285" i="1"/>
  <c r="CJ4285" i="1"/>
  <c r="CI4285" i="1"/>
  <c r="CM4284" i="1"/>
  <c r="CL4284" i="1"/>
  <c r="CJ4284" i="1"/>
  <c r="CI4284" i="1"/>
  <c r="CM4283" i="1"/>
  <c r="CL4283" i="1"/>
  <c r="CJ4283" i="1"/>
  <c r="CI4283" i="1"/>
  <c r="CM4282" i="1"/>
  <c r="CL4282" i="1"/>
  <c r="CJ4282" i="1"/>
  <c r="CI4282" i="1"/>
  <c r="CM4281" i="1"/>
  <c r="CL4281" i="1"/>
  <c r="CJ4281" i="1"/>
  <c r="CI4281" i="1"/>
  <c r="CM4280" i="1"/>
  <c r="CL4280" i="1"/>
  <c r="CJ4280" i="1"/>
  <c r="CI4280" i="1"/>
  <c r="CM4279" i="1"/>
  <c r="CL4279" i="1"/>
  <c r="CJ4279" i="1"/>
  <c r="CI4279" i="1"/>
  <c r="CM4278" i="1"/>
  <c r="CL4278" i="1"/>
  <c r="CJ4278" i="1"/>
  <c r="CI4278" i="1"/>
  <c r="CM4277" i="1"/>
  <c r="CL4277" i="1"/>
  <c r="CJ4277" i="1"/>
  <c r="CI4277" i="1"/>
  <c r="CM4276" i="1"/>
  <c r="CL4276" i="1"/>
  <c r="CJ4276" i="1"/>
  <c r="CI4276" i="1"/>
  <c r="CM4275" i="1"/>
  <c r="CL4275" i="1"/>
  <c r="CJ4275" i="1"/>
  <c r="CI4275" i="1"/>
  <c r="CM4274" i="1"/>
  <c r="CL4274" i="1"/>
  <c r="CJ4274" i="1"/>
  <c r="CI4274" i="1"/>
  <c r="CM4273" i="1"/>
  <c r="CL4273" i="1"/>
  <c r="CJ4273" i="1"/>
  <c r="CI4273" i="1"/>
  <c r="CM4272" i="1"/>
  <c r="CL4272" i="1"/>
  <c r="CJ4272" i="1"/>
  <c r="CI4272" i="1"/>
  <c r="CM4271" i="1"/>
  <c r="CL4271" i="1"/>
  <c r="CJ4271" i="1"/>
  <c r="CI4271" i="1"/>
  <c r="CM4270" i="1"/>
  <c r="CL4270" i="1"/>
  <c r="CJ4270" i="1"/>
  <c r="CI4270" i="1"/>
  <c r="CM4269" i="1"/>
  <c r="CL4269" i="1"/>
  <c r="CJ4269" i="1"/>
  <c r="CI4269" i="1"/>
  <c r="CM4268" i="1"/>
  <c r="CL4268" i="1"/>
  <c r="CJ4268" i="1"/>
  <c r="CI4268" i="1"/>
  <c r="CM4267" i="1"/>
  <c r="CL4267" i="1"/>
  <c r="CJ4267" i="1"/>
  <c r="CI4267" i="1"/>
  <c r="CM4266" i="1"/>
  <c r="CL4266" i="1"/>
  <c r="CJ4266" i="1"/>
  <c r="CI4266" i="1"/>
  <c r="CM4265" i="1"/>
  <c r="CL4265" i="1"/>
  <c r="CJ4265" i="1"/>
  <c r="CI4265" i="1"/>
  <c r="CM4264" i="1"/>
  <c r="CL4264" i="1"/>
  <c r="CJ4264" i="1"/>
  <c r="CI4264" i="1"/>
  <c r="CM4263" i="1"/>
  <c r="CL4263" i="1"/>
  <c r="CJ4263" i="1"/>
  <c r="CI4263" i="1"/>
  <c r="CM4262" i="1"/>
  <c r="CL4262" i="1"/>
  <c r="CJ4262" i="1"/>
  <c r="CI4262" i="1"/>
  <c r="CM4261" i="1"/>
  <c r="CL4261" i="1"/>
  <c r="CJ4261" i="1"/>
  <c r="CI4261" i="1"/>
  <c r="CM4260" i="1"/>
  <c r="CL4260" i="1"/>
  <c r="CJ4260" i="1"/>
  <c r="CI4260" i="1"/>
  <c r="CM4259" i="1"/>
  <c r="CL4259" i="1"/>
  <c r="CJ4259" i="1"/>
  <c r="CI4259" i="1"/>
  <c r="CM4258" i="1"/>
  <c r="CL4258" i="1"/>
  <c r="CJ4258" i="1"/>
  <c r="CI4258" i="1"/>
  <c r="CM4257" i="1"/>
  <c r="CL4257" i="1"/>
  <c r="CJ4257" i="1"/>
  <c r="CI4257" i="1"/>
  <c r="CM4256" i="1"/>
  <c r="CL4256" i="1"/>
  <c r="CJ4256" i="1"/>
  <c r="CI4256" i="1"/>
  <c r="CM4255" i="1"/>
  <c r="CL4255" i="1"/>
  <c r="CJ4255" i="1"/>
  <c r="CI4255" i="1"/>
  <c r="CM4254" i="1"/>
  <c r="CL4254" i="1"/>
  <c r="CJ4254" i="1"/>
  <c r="CI4254" i="1"/>
  <c r="CM4253" i="1"/>
  <c r="CL4253" i="1"/>
  <c r="CJ4253" i="1"/>
  <c r="CI4253" i="1"/>
  <c r="CM4252" i="1"/>
  <c r="CL4252" i="1"/>
  <c r="CJ4252" i="1"/>
  <c r="CI4252" i="1"/>
  <c r="CM4251" i="1"/>
  <c r="CL4251" i="1"/>
  <c r="CJ4251" i="1"/>
  <c r="CI4251" i="1"/>
  <c r="CM4250" i="1"/>
  <c r="CL4250" i="1"/>
  <c r="CJ4250" i="1"/>
  <c r="CI4250" i="1"/>
  <c r="CM4249" i="1"/>
  <c r="CL4249" i="1"/>
  <c r="CJ4249" i="1"/>
  <c r="CI4249" i="1"/>
  <c r="CM4248" i="1"/>
  <c r="CL4248" i="1"/>
  <c r="CJ4248" i="1"/>
  <c r="CI4248" i="1"/>
  <c r="CM4247" i="1"/>
  <c r="CL4247" i="1"/>
  <c r="CJ4247" i="1"/>
  <c r="CI4247" i="1"/>
  <c r="CM4246" i="1"/>
  <c r="CL4246" i="1"/>
  <c r="CJ4246" i="1"/>
  <c r="CI4246" i="1"/>
  <c r="CM4245" i="1"/>
  <c r="CL4245" i="1"/>
  <c r="CJ4245" i="1"/>
  <c r="CI4245" i="1"/>
  <c r="CM4244" i="1"/>
  <c r="CL4244" i="1"/>
  <c r="CJ4244" i="1"/>
  <c r="CI4244" i="1"/>
  <c r="CM4243" i="1"/>
  <c r="CL4243" i="1"/>
  <c r="CJ4243" i="1"/>
  <c r="CI4243" i="1"/>
  <c r="CM4242" i="1"/>
  <c r="CL4242" i="1"/>
  <c r="CJ4242" i="1"/>
  <c r="CI4242" i="1"/>
  <c r="CM4241" i="1"/>
  <c r="CL4241" i="1"/>
  <c r="CJ4241" i="1"/>
  <c r="CI4241" i="1"/>
  <c r="CM4240" i="1"/>
  <c r="CL4240" i="1"/>
  <c r="CJ4240" i="1"/>
  <c r="CI4240" i="1"/>
  <c r="CM4239" i="1"/>
  <c r="CL4239" i="1"/>
  <c r="CJ4239" i="1"/>
  <c r="CI4239" i="1"/>
  <c r="CM4238" i="1"/>
  <c r="CL4238" i="1"/>
  <c r="CJ4238" i="1"/>
  <c r="CI4238" i="1"/>
  <c r="CM4237" i="1"/>
  <c r="CL4237" i="1"/>
  <c r="CJ4237" i="1"/>
  <c r="CI4237" i="1"/>
  <c r="CM4236" i="1"/>
  <c r="CL4236" i="1"/>
  <c r="CJ4236" i="1"/>
  <c r="CI4236" i="1"/>
  <c r="CM4235" i="1"/>
  <c r="CL4235" i="1"/>
  <c r="CJ4235" i="1"/>
  <c r="CI4235" i="1"/>
  <c r="CM4234" i="1"/>
  <c r="CL4234" i="1"/>
  <c r="CJ4234" i="1"/>
  <c r="CI4234" i="1"/>
  <c r="CM4233" i="1"/>
  <c r="CL4233" i="1"/>
  <c r="CJ4233" i="1"/>
  <c r="CI4233" i="1"/>
  <c r="CM4232" i="1"/>
  <c r="CL4232" i="1"/>
  <c r="CJ4232" i="1"/>
  <c r="CI4232" i="1"/>
  <c r="CM4231" i="1"/>
  <c r="CL4231" i="1"/>
  <c r="CJ4231" i="1"/>
  <c r="CI4231" i="1"/>
  <c r="CM4230" i="1"/>
  <c r="CL4230" i="1"/>
  <c r="CJ4230" i="1"/>
  <c r="CI4230" i="1"/>
  <c r="CM4229" i="1"/>
  <c r="CL4229" i="1"/>
  <c r="CJ4229" i="1"/>
  <c r="CI4229" i="1"/>
  <c r="CM4228" i="1"/>
  <c r="CL4228" i="1"/>
  <c r="CJ4228" i="1"/>
  <c r="CI4228" i="1"/>
  <c r="CM4227" i="1"/>
  <c r="CL4227" i="1"/>
  <c r="CJ4227" i="1"/>
  <c r="CI4227" i="1"/>
  <c r="CM4226" i="1"/>
  <c r="CL4226" i="1"/>
  <c r="CJ4226" i="1"/>
  <c r="CI4226" i="1"/>
  <c r="CM4225" i="1"/>
  <c r="CL4225" i="1"/>
  <c r="CJ4225" i="1"/>
  <c r="CI4225" i="1"/>
  <c r="CM4224" i="1"/>
  <c r="CL4224" i="1"/>
  <c r="CJ4224" i="1"/>
  <c r="CI4224" i="1"/>
  <c r="CM4223" i="1"/>
  <c r="CL4223" i="1"/>
  <c r="CJ4223" i="1"/>
  <c r="CI4223" i="1"/>
  <c r="CM4222" i="1"/>
  <c r="CL4222" i="1"/>
  <c r="CJ4222" i="1"/>
  <c r="CI4222" i="1"/>
  <c r="CM4221" i="1"/>
  <c r="CL4221" i="1"/>
  <c r="CJ4221" i="1"/>
  <c r="CI4221" i="1"/>
  <c r="CM4220" i="1"/>
  <c r="CL4220" i="1"/>
  <c r="CJ4220" i="1"/>
  <c r="CI4220" i="1"/>
  <c r="CM4219" i="1"/>
  <c r="CL4219" i="1"/>
  <c r="CJ4219" i="1"/>
  <c r="CI4219" i="1"/>
  <c r="CM4218" i="1"/>
  <c r="CL4218" i="1"/>
  <c r="CJ4218" i="1"/>
  <c r="CI4218" i="1"/>
  <c r="CM4217" i="1"/>
  <c r="CL4217" i="1"/>
  <c r="CJ4217" i="1"/>
  <c r="CI4217" i="1"/>
  <c r="CM4216" i="1"/>
  <c r="CL4216" i="1"/>
  <c r="CJ4216" i="1"/>
  <c r="CI4216" i="1"/>
  <c r="CM4215" i="1"/>
  <c r="CL4215" i="1"/>
  <c r="CJ4215" i="1"/>
  <c r="CI4215" i="1"/>
  <c r="CM4214" i="1"/>
  <c r="CL4214" i="1"/>
  <c r="CJ4214" i="1"/>
  <c r="CI4214" i="1"/>
  <c r="CM4213" i="1"/>
  <c r="CL4213" i="1"/>
  <c r="CJ4213" i="1"/>
  <c r="CI4213" i="1"/>
  <c r="CM4212" i="1"/>
  <c r="CL4212" i="1"/>
  <c r="CJ4212" i="1"/>
  <c r="CI4212" i="1"/>
  <c r="CM4211" i="1"/>
  <c r="CL4211" i="1"/>
  <c r="CJ4211" i="1"/>
  <c r="CI4211" i="1"/>
  <c r="CM4210" i="1"/>
  <c r="CL4210" i="1"/>
  <c r="CJ4210" i="1"/>
  <c r="CI4210" i="1"/>
  <c r="CM4209" i="1"/>
  <c r="CL4209" i="1"/>
  <c r="CJ4209" i="1"/>
  <c r="CI4209" i="1"/>
  <c r="CM4208" i="1"/>
  <c r="CL4208" i="1"/>
  <c r="CJ4208" i="1"/>
  <c r="CI4208" i="1"/>
  <c r="CM4207" i="1"/>
  <c r="CL4207" i="1"/>
  <c r="CJ4207" i="1"/>
  <c r="CI4207" i="1"/>
  <c r="CM4206" i="1"/>
  <c r="CL4206" i="1"/>
  <c r="CJ4206" i="1"/>
  <c r="CI4206" i="1"/>
  <c r="CM4205" i="1"/>
  <c r="CL4205" i="1"/>
  <c r="CJ4205" i="1"/>
  <c r="CI4205" i="1"/>
  <c r="CM4204" i="1"/>
  <c r="CL4204" i="1"/>
  <c r="CJ4204" i="1"/>
  <c r="CI4204" i="1"/>
  <c r="CM4203" i="1"/>
  <c r="CL4203" i="1"/>
  <c r="CJ4203" i="1"/>
  <c r="CI4203" i="1"/>
  <c r="CM4202" i="1"/>
  <c r="CL4202" i="1"/>
  <c r="CJ4202" i="1"/>
  <c r="CI4202" i="1"/>
  <c r="CM4201" i="1"/>
  <c r="CL4201" i="1"/>
  <c r="CJ4201" i="1"/>
  <c r="CI4201" i="1"/>
  <c r="CM4200" i="1"/>
  <c r="CL4200" i="1"/>
  <c r="CJ4200" i="1"/>
  <c r="CI4200" i="1"/>
  <c r="CM4199" i="1"/>
  <c r="CL4199" i="1"/>
  <c r="CJ4199" i="1"/>
  <c r="CI4199" i="1"/>
  <c r="CM4198" i="1"/>
  <c r="CL4198" i="1"/>
  <c r="CJ4198" i="1"/>
  <c r="CI4198" i="1"/>
  <c r="CM4197" i="1"/>
  <c r="CL4197" i="1"/>
  <c r="CJ4197" i="1"/>
  <c r="CI4197" i="1"/>
  <c r="CM4196" i="1"/>
  <c r="CL4196" i="1"/>
  <c r="CJ4196" i="1"/>
  <c r="CI4196" i="1"/>
  <c r="CM4195" i="1"/>
  <c r="CL4195" i="1"/>
  <c r="CJ4195" i="1"/>
  <c r="CI4195" i="1"/>
  <c r="CM4194" i="1"/>
  <c r="CL4194" i="1"/>
  <c r="CJ4194" i="1"/>
  <c r="CI4194" i="1"/>
  <c r="CM4193" i="1"/>
  <c r="CL4193" i="1"/>
  <c r="CJ4193" i="1"/>
  <c r="CI4193" i="1"/>
  <c r="CM4192" i="1"/>
  <c r="CL4192" i="1"/>
  <c r="CJ4192" i="1"/>
  <c r="CI4192" i="1"/>
  <c r="CM4191" i="1"/>
  <c r="CL4191" i="1"/>
  <c r="CJ4191" i="1"/>
  <c r="CI4191" i="1"/>
  <c r="CM4190" i="1"/>
  <c r="CL4190" i="1"/>
  <c r="CJ4190" i="1"/>
  <c r="CI4190" i="1"/>
  <c r="CM4189" i="1"/>
  <c r="CL4189" i="1"/>
  <c r="CJ4189" i="1"/>
  <c r="CI4189" i="1"/>
  <c r="CM4188" i="1"/>
  <c r="CL4188" i="1"/>
  <c r="CJ4188" i="1"/>
  <c r="CI4188" i="1"/>
  <c r="CM4187" i="1"/>
  <c r="CL4187" i="1"/>
  <c r="CJ4187" i="1"/>
  <c r="CI4187" i="1"/>
  <c r="CM4186" i="1"/>
  <c r="CL4186" i="1"/>
  <c r="CJ4186" i="1"/>
  <c r="CI4186" i="1"/>
  <c r="CM4185" i="1"/>
  <c r="CL4185" i="1"/>
  <c r="CJ4185" i="1"/>
  <c r="CI4185" i="1"/>
  <c r="CM4184" i="1"/>
  <c r="CL4184" i="1"/>
  <c r="CJ4184" i="1"/>
  <c r="CI4184" i="1"/>
  <c r="CM4183" i="1"/>
  <c r="CL4183" i="1"/>
  <c r="CJ4183" i="1"/>
  <c r="CI4183" i="1"/>
  <c r="CM4182" i="1"/>
  <c r="CL4182" i="1"/>
  <c r="CJ4182" i="1"/>
  <c r="CI4182" i="1"/>
  <c r="CM4181" i="1"/>
  <c r="CL4181" i="1"/>
  <c r="CJ4181" i="1"/>
  <c r="CI4181" i="1"/>
  <c r="CM4180" i="1"/>
  <c r="CL4180" i="1"/>
  <c r="CJ4180" i="1"/>
  <c r="CI4180" i="1"/>
  <c r="CM4179" i="1"/>
  <c r="CL4179" i="1"/>
  <c r="CJ4179" i="1"/>
  <c r="CI4179" i="1"/>
  <c r="CM4178" i="1"/>
  <c r="CL4178" i="1"/>
  <c r="CJ4178" i="1"/>
  <c r="CI4178" i="1"/>
  <c r="CM4177" i="1"/>
  <c r="CL4177" i="1"/>
  <c r="CJ4177" i="1"/>
  <c r="CI4177" i="1"/>
  <c r="CM4176" i="1"/>
  <c r="CL4176" i="1"/>
  <c r="CJ4176" i="1"/>
  <c r="CI4176" i="1"/>
  <c r="CM4175" i="1"/>
  <c r="CL4175" i="1"/>
  <c r="CJ4175" i="1"/>
  <c r="CI4175" i="1"/>
  <c r="CM4174" i="1"/>
  <c r="CL4174" i="1"/>
  <c r="CJ4174" i="1"/>
  <c r="CI4174" i="1"/>
  <c r="CM4173" i="1"/>
  <c r="CL4173" i="1"/>
  <c r="CJ4173" i="1"/>
  <c r="CI4173" i="1"/>
  <c r="CM4172" i="1"/>
  <c r="CL4172" i="1"/>
  <c r="CJ4172" i="1"/>
  <c r="CI4172" i="1"/>
  <c r="CM4171" i="1"/>
  <c r="CL4171" i="1"/>
  <c r="CJ4171" i="1"/>
  <c r="CI4171" i="1"/>
  <c r="CM4170" i="1"/>
  <c r="CL4170" i="1"/>
  <c r="CJ4170" i="1"/>
  <c r="CI4170" i="1"/>
  <c r="CM4169" i="1"/>
  <c r="CL4169" i="1"/>
  <c r="CJ4169" i="1"/>
  <c r="CI4169" i="1"/>
  <c r="CM4168" i="1"/>
  <c r="CL4168" i="1"/>
  <c r="CJ4168" i="1"/>
  <c r="CI4168" i="1"/>
  <c r="CM4167" i="1"/>
  <c r="CL4167" i="1"/>
  <c r="CJ4167" i="1"/>
  <c r="CI4167" i="1"/>
  <c r="CM4166" i="1"/>
  <c r="CL4166" i="1"/>
  <c r="CJ4166" i="1"/>
  <c r="CI4166" i="1"/>
  <c r="CM4165" i="1"/>
  <c r="CL4165" i="1"/>
  <c r="CJ4165" i="1"/>
  <c r="CI4165" i="1"/>
  <c r="CM4164" i="1"/>
  <c r="CL4164" i="1"/>
  <c r="CJ4164" i="1"/>
  <c r="CI4164" i="1"/>
  <c r="CM4163" i="1"/>
  <c r="CL4163" i="1"/>
  <c r="CJ4163" i="1"/>
  <c r="CI4163" i="1"/>
  <c r="CM4162" i="1"/>
  <c r="CL4162" i="1"/>
  <c r="CJ4162" i="1"/>
  <c r="CI4162" i="1"/>
  <c r="CM4161" i="1"/>
  <c r="CL4161" i="1"/>
  <c r="CJ4161" i="1"/>
  <c r="CI4161" i="1"/>
  <c r="CM4160" i="1"/>
  <c r="CL4160" i="1"/>
  <c r="CJ4160" i="1"/>
  <c r="CI4160" i="1"/>
  <c r="CM4159" i="1"/>
  <c r="CL4159" i="1"/>
  <c r="CJ4159" i="1"/>
  <c r="CI4159" i="1"/>
  <c r="CM4158" i="1"/>
  <c r="CL4158" i="1"/>
  <c r="CJ4158" i="1"/>
  <c r="CI4158" i="1"/>
  <c r="CM4157" i="1"/>
  <c r="CL4157" i="1"/>
  <c r="CJ4157" i="1"/>
  <c r="CI4157" i="1"/>
  <c r="CM4156" i="1"/>
  <c r="CL4156" i="1"/>
  <c r="CJ4156" i="1"/>
  <c r="CI4156" i="1"/>
  <c r="CM4155" i="1"/>
  <c r="CL4155" i="1"/>
  <c r="CJ4155" i="1"/>
  <c r="CI4155" i="1"/>
  <c r="CM4154" i="1"/>
  <c r="CL4154" i="1"/>
  <c r="CJ4154" i="1"/>
  <c r="CI4154" i="1"/>
  <c r="CM4153" i="1"/>
  <c r="CL4153" i="1"/>
  <c r="CJ4153" i="1"/>
  <c r="CI4153" i="1"/>
  <c r="CM4152" i="1"/>
  <c r="CL4152" i="1"/>
  <c r="CJ4152" i="1"/>
  <c r="CI4152" i="1"/>
  <c r="CM4151" i="1"/>
  <c r="CL4151" i="1"/>
  <c r="CJ4151" i="1"/>
  <c r="CI4151" i="1"/>
  <c r="CM4150" i="1"/>
  <c r="CL4150" i="1"/>
  <c r="CJ4150" i="1"/>
  <c r="CI4150" i="1"/>
  <c r="CM4149" i="1"/>
  <c r="CL4149" i="1"/>
  <c r="CJ4149" i="1"/>
  <c r="CI4149" i="1"/>
  <c r="CM4148" i="1"/>
  <c r="CL4148" i="1"/>
  <c r="CJ4148" i="1"/>
  <c r="CI4148" i="1"/>
  <c r="CM4147" i="1"/>
  <c r="CL4147" i="1"/>
  <c r="CJ4147" i="1"/>
  <c r="CI4147" i="1"/>
  <c r="CM4146" i="1"/>
  <c r="CL4146" i="1"/>
  <c r="CJ4146" i="1"/>
  <c r="CI4146" i="1"/>
  <c r="CM4145" i="1"/>
  <c r="CL4145" i="1"/>
  <c r="CJ4145" i="1"/>
  <c r="CI4145" i="1"/>
  <c r="CM4144" i="1"/>
  <c r="CL4144" i="1"/>
  <c r="CJ4144" i="1"/>
  <c r="CI4144" i="1"/>
  <c r="CM4143" i="1"/>
  <c r="CL4143" i="1"/>
  <c r="CJ4143" i="1"/>
  <c r="CI4143" i="1"/>
  <c r="CM4142" i="1"/>
  <c r="CL4142" i="1"/>
  <c r="CJ4142" i="1"/>
  <c r="CI4142" i="1"/>
  <c r="CM4141" i="1"/>
  <c r="CL4141" i="1"/>
  <c r="CJ4141" i="1"/>
  <c r="CI4141" i="1"/>
  <c r="CM4140" i="1"/>
  <c r="CL4140" i="1"/>
  <c r="CJ4140" i="1"/>
  <c r="CI4140" i="1"/>
  <c r="CM4139" i="1"/>
  <c r="CL4139" i="1"/>
  <c r="CJ4139" i="1"/>
  <c r="CI4139" i="1"/>
  <c r="CM4138" i="1"/>
  <c r="CL4138" i="1"/>
  <c r="CJ4138" i="1"/>
  <c r="CI4138" i="1"/>
  <c r="CM4137" i="1"/>
  <c r="CL4137" i="1"/>
  <c r="CJ4137" i="1"/>
  <c r="CI4137" i="1"/>
  <c r="CM4136" i="1"/>
  <c r="CL4136" i="1"/>
  <c r="CJ4136" i="1"/>
  <c r="CI4136" i="1"/>
  <c r="CM4135" i="1"/>
  <c r="CL4135" i="1"/>
  <c r="CJ4135" i="1"/>
  <c r="CI4135" i="1"/>
  <c r="CM4134" i="1"/>
  <c r="CL4134" i="1"/>
  <c r="CJ4134" i="1"/>
  <c r="CI4134" i="1"/>
  <c r="CM4133" i="1"/>
  <c r="CL4133" i="1"/>
  <c r="CJ4133" i="1"/>
  <c r="CI4133" i="1"/>
  <c r="CM4132" i="1"/>
  <c r="CL4132" i="1"/>
  <c r="CJ4132" i="1"/>
  <c r="CI4132" i="1"/>
  <c r="CM4131" i="1"/>
  <c r="CL4131" i="1"/>
  <c r="CJ4131" i="1"/>
  <c r="CI4131" i="1"/>
  <c r="CM4130" i="1"/>
  <c r="CL4130" i="1"/>
  <c r="CJ4130" i="1"/>
  <c r="CI4130" i="1"/>
  <c r="CM4129" i="1"/>
  <c r="CL4129" i="1"/>
  <c r="CJ4129" i="1"/>
  <c r="CI4129" i="1"/>
  <c r="CM4128" i="1"/>
  <c r="CL4128" i="1"/>
  <c r="CJ4128" i="1"/>
  <c r="CI4128" i="1"/>
  <c r="CM4127" i="1"/>
  <c r="CL4127" i="1"/>
  <c r="CJ4127" i="1"/>
  <c r="CI4127" i="1"/>
  <c r="CM4126" i="1"/>
  <c r="CL4126" i="1"/>
  <c r="CJ4126" i="1"/>
  <c r="CI4126" i="1"/>
  <c r="CM4125" i="1"/>
  <c r="CL4125" i="1"/>
  <c r="CJ4125" i="1"/>
  <c r="CI4125" i="1"/>
  <c r="CM4124" i="1"/>
  <c r="CL4124" i="1"/>
  <c r="CJ4124" i="1"/>
  <c r="CI4124" i="1"/>
  <c r="CM4123" i="1"/>
  <c r="CL4123" i="1"/>
  <c r="CJ4123" i="1"/>
  <c r="CI4123" i="1"/>
  <c r="CM4122" i="1"/>
  <c r="CL4122" i="1"/>
  <c r="CJ4122" i="1"/>
  <c r="CI4122" i="1"/>
  <c r="CM4121" i="1"/>
  <c r="CL4121" i="1"/>
  <c r="CJ4121" i="1"/>
  <c r="CI4121" i="1"/>
  <c r="CM4120" i="1"/>
  <c r="CL4120" i="1"/>
  <c r="CJ4120" i="1"/>
  <c r="CI4120" i="1"/>
  <c r="CM4119" i="1"/>
  <c r="CL4119" i="1"/>
  <c r="CJ4119" i="1"/>
  <c r="CI4119" i="1"/>
  <c r="CM4118" i="1"/>
  <c r="CL4118" i="1"/>
  <c r="CJ4118" i="1"/>
  <c r="CI4118" i="1"/>
  <c r="CM4117" i="1"/>
  <c r="CL4117" i="1"/>
  <c r="CJ4117" i="1"/>
  <c r="CI4117" i="1"/>
  <c r="CM4116" i="1"/>
  <c r="CL4116" i="1"/>
  <c r="CJ4116" i="1"/>
  <c r="CI4116" i="1"/>
  <c r="CM4115" i="1"/>
  <c r="CL4115" i="1"/>
  <c r="CJ4115" i="1"/>
  <c r="CI4115" i="1"/>
  <c r="CM4114" i="1"/>
  <c r="CL4114" i="1"/>
  <c r="CJ4114" i="1"/>
  <c r="CI4114" i="1"/>
  <c r="CM4113" i="1"/>
  <c r="CL4113" i="1"/>
  <c r="CJ4113" i="1"/>
  <c r="CI4113" i="1"/>
  <c r="CM4112" i="1"/>
  <c r="CL4112" i="1"/>
  <c r="CJ4112" i="1"/>
  <c r="CI4112" i="1"/>
  <c r="CM4111" i="1"/>
  <c r="CL4111" i="1"/>
  <c r="CJ4111" i="1"/>
  <c r="CI4111" i="1"/>
  <c r="CM4110" i="1"/>
  <c r="CL4110" i="1"/>
  <c r="CJ4110" i="1"/>
  <c r="CI4110" i="1"/>
  <c r="CM4109" i="1"/>
  <c r="CL4109" i="1"/>
  <c r="CJ4109" i="1"/>
  <c r="CI4109" i="1"/>
  <c r="CM4108" i="1"/>
  <c r="CL4108" i="1"/>
  <c r="CJ4108" i="1"/>
  <c r="CI4108" i="1"/>
  <c r="CM4107" i="1"/>
  <c r="CL4107" i="1"/>
  <c r="CJ4107" i="1"/>
  <c r="CI4107" i="1"/>
  <c r="CM4106" i="1"/>
  <c r="CL4106" i="1"/>
  <c r="CJ4106" i="1"/>
  <c r="CI4106" i="1"/>
  <c r="CM4105" i="1"/>
  <c r="CL4105" i="1"/>
  <c r="CJ4105" i="1"/>
  <c r="CI4105" i="1"/>
  <c r="CM4104" i="1"/>
  <c r="CL4104" i="1"/>
  <c r="CJ4104" i="1"/>
  <c r="CI4104" i="1"/>
  <c r="CM4103" i="1"/>
  <c r="CL4103" i="1"/>
  <c r="CJ4103" i="1"/>
  <c r="CI4103" i="1"/>
  <c r="CM4102" i="1"/>
  <c r="CL4102" i="1"/>
  <c r="CJ4102" i="1"/>
  <c r="CI4102" i="1"/>
  <c r="CM4101" i="1"/>
  <c r="CL4101" i="1"/>
  <c r="CJ4101" i="1"/>
  <c r="CI4101" i="1"/>
  <c r="CM4100" i="1"/>
  <c r="CL4100" i="1"/>
  <c r="CJ4100" i="1"/>
  <c r="CI4100" i="1"/>
  <c r="CM4099" i="1"/>
  <c r="CL4099" i="1"/>
  <c r="CJ4099" i="1"/>
  <c r="CI4099" i="1"/>
  <c r="CM4098" i="1"/>
  <c r="CL4098" i="1"/>
  <c r="CJ4098" i="1"/>
  <c r="CI4098" i="1"/>
  <c r="CM4097" i="1"/>
  <c r="CL4097" i="1"/>
  <c r="CJ4097" i="1"/>
  <c r="CI4097" i="1"/>
  <c r="CM4096" i="1"/>
  <c r="CL4096" i="1"/>
  <c r="CJ4096" i="1"/>
  <c r="CI4096" i="1"/>
  <c r="CM4095" i="1"/>
  <c r="CL4095" i="1"/>
  <c r="CJ4095" i="1"/>
  <c r="CI4095" i="1"/>
  <c r="CM4094" i="1"/>
  <c r="CL4094" i="1"/>
  <c r="CJ4094" i="1"/>
  <c r="CI4094" i="1"/>
  <c r="CM4093" i="1"/>
  <c r="CL4093" i="1"/>
  <c r="CJ4093" i="1"/>
  <c r="CI4093" i="1"/>
  <c r="CM4092" i="1"/>
  <c r="CL4092" i="1"/>
  <c r="CJ4092" i="1"/>
  <c r="CI4092" i="1"/>
  <c r="CM4091" i="1"/>
  <c r="CL4091" i="1"/>
  <c r="CJ4091" i="1"/>
  <c r="CI4091" i="1"/>
  <c r="CM4090" i="1"/>
  <c r="CL4090" i="1"/>
  <c r="CJ4090" i="1"/>
  <c r="CI4090" i="1"/>
  <c r="CM4089" i="1"/>
  <c r="CL4089" i="1"/>
  <c r="CJ4089" i="1"/>
  <c r="CI4089" i="1"/>
  <c r="CM4088" i="1"/>
  <c r="CL4088" i="1"/>
  <c r="CJ4088" i="1"/>
  <c r="CI4088" i="1"/>
  <c r="CM4087" i="1"/>
  <c r="CL4087" i="1"/>
  <c r="CJ4087" i="1"/>
  <c r="CI4087" i="1"/>
  <c r="CM4086" i="1"/>
  <c r="CL4086" i="1"/>
  <c r="CJ4086" i="1"/>
  <c r="CI4086" i="1"/>
  <c r="CM4085" i="1"/>
  <c r="CL4085" i="1"/>
  <c r="CJ4085" i="1"/>
  <c r="CI4085" i="1"/>
  <c r="CM4084" i="1"/>
  <c r="CL4084" i="1"/>
  <c r="CJ4084" i="1"/>
  <c r="CI4084" i="1"/>
  <c r="CM4083" i="1"/>
  <c r="CL4083" i="1"/>
  <c r="CJ4083" i="1"/>
  <c r="CI4083" i="1"/>
  <c r="CM4082" i="1"/>
  <c r="CL4082" i="1"/>
  <c r="CJ4082" i="1"/>
  <c r="CI4082" i="1"/>
  <c r="CM4081" i="1"/>
  <c r="CL4081" i="1"/>
  <c r="CJ4081" i="1"/>
  <c r="CI4081" i="1"/>
  <c r="CM4080" i="1"/>
  <c r="CL4080" i="1"/>
  <c r="CJ4080" i="1"/>
  <c r="CI4080" i="1"/>
  <c r="CM4079" i="1"/>
  <c r="CL4079" i="1"/>
  <c r="CJ4079" i="1"/>
  <c r="CI4079" i="1"/>
  <c r="CM4078" i="1"/>
  <c r="CL4078" i="1"/>
  <c r="CJ4078" i="1"/>
  <c r="CI4078" i="1"/>
  <c r="CM4077" i="1"/>
  <c r="CL4077" i="1"/>
  <c r="CJ4077" i="1"/>
  <c r="CI4077" i="1"/>
  <c r="CM4076" i="1"/>
  <c r="CL4076" i="1"/>
  <c r="CJ4076" i="1"/>
  <c r="CI4076" i="1"/>
  <c r="CM4075" i="1"/>
  <c r="CL4075" i="1"/>
  <c r="CJ4075" i="1"/>
  <c r="CI4075" i="1"/>
  <c r="CM4074" i="1"/>
  <c r="CL4074" i="1"/>
  <c r="CJ4074" i="1"/>
  <c r="CI4074" i="1"/>
  <c r="CM4073" i="1"/>
  <c r="CL4073" i="1"/>
  <c r="CJ4073" i="1"/>
  <c r="CI4073" i="1"/>
  <c r="CM4072" i="1"/>
  <c r="CL4072" i="1"/>
  <c r="CJ4072" i="1"/>
  <c r="CI4072" i="1"/>
  <c r="CM4071" i="1"/>
  <c r="CL4071" i="1"/>
  <c r="CJ4071" i="1"/>
  <c r="CI4071" i="1"/>
  <c r="CM4070" i="1"/>
  <c r="CL4070" i="1"/>
  <c r="CJ4070" i="1"/>
  <c r="CI4070" i="1"/>
  <c r="CM4069" i="1"/>
  <c r="CL4069" i="1"/>
  <c r="CJ4069" i="1"/>
  <c r="CI4069" i="1"/>
  <c r="CM4068" i="1"/>
  <c r="CL4068" i="1"/>
  <c r="CJ4068" i="1"/>
  <c r="CI4068" i="1"/>
  <c r="CM4067" i="1"/>
  <c r="CL4067" i="1"/>
  <c r="CJ4067" i="1"/>
  <c r="CI4067" i="1"/>
  <c r="CM4066" i="1"/>
  <c r="CL4066" i="1"/>
  <c r="CJ4066" i="1"/>
  <c r="CI4066" i="1"/>
  <c r="CM4065" i="1"/>
  <c r="CL4065" i="1"/>
  <c r="CJ4065" i="1"/>
  <c r="CI4065" i="1"/>
  <c r="CM4064" i="1"/>
  <c r="CL4064" i="1"/>
  <c r="CJ4064" i="1"/>
  <c r="CI4064" i="1"/>
  <c r="CM4063" i="1"/>
  <c r="CL4063" i="1"/>
  <c r="CJ4063" i="1"/>
  <c r="CI4063" i="1"/>
  <c r="CM4062" i="1"/>
  <c r="CL4062" i="1"/>
  <c r="CJ4062" i="1"/>
  <c r="CI4062" i="1"/>
  <c r="CM4061" i="1"/>
  <c r="CL4061" i="1"/>
  <c r="CJ4061" i="1"/>
  <c r="CI4061" i="1"/>
  <c r="CM4060" i="1"/>
  <c r="CL4060" i="1"/>
  <c r="CJ4060" i="1"/>
  <c r="CI4060" i="1"/>
  <c r="CM4059" i="1"/>
  <c r="CL4059" i="1"/>
  <c r="CJ4059" i="1"/>
  <c r="CI4059" i="1"/>
  <c r="CM4058" i="1"/>
  <c r="CL4058" i="1"/>
  <c r="CJ4058" i="1"/>
  <c r="CI4058" i="1"/>
  <c r="CM4057" i="1"/>
  <c r="CL4057" i="1"/>
  <c r="CJ4057" i="1"/>
  <c r="CI4057" i="1"/>
  <c r="CM4056" i="1"/>
  <c r="CL4056" i="1"/>
  <c r="CJ4056" i="1"/>
  <c r="CI4056" i="1"/>
  <c r="CM4055" i="1"/>
  <c r="CL4055" i="1"/>
  <c r="CJ4055" i="1"/>
  <c r="CI4055" i="1"/>
  <c r="CM4054" i="1"/>
  <c r="CL4054" i="1"/>
  <c r="CJ4054" i="1"/>
  <c r="CI4054" i="1"/>
  <c r="CM4053" i="1"/>
  <c r="CL4053" i="1"/>
  <c r="CJ4053" i="1"/>
  <c r="CI4053" i="1"/>
  <c r="CM4052" i="1"/>
  <c r="CL4052" i="1"/>
  <c r="CJ4052" i="1"/>
  <c r="CI4052" i="1"/>
  <c r="CM4051" i="1"/>
  <c r="CL4051" i="1"/>
  <c r="CJ4051" i="1"/>
  <c r="CI4051" i="1"/>
  <c r="CM4050" i="1"/>
  <c r="CL4050" i="1"/>
  <c r="CJ4050" i="1"/>
  <c r="CI4050" i="1"/>
  <c r="CM4049" i="1"/>
  <c r="CL4049" i="1"/>
  <c r="CJ4049" i="1"/>
  <c r="CI4049" i="1"/>
  <c r="CM4048" i="1"/>
  <c r="CL4048" i="1"/>
  <c r="CJ4048" i="1"/>
  <c r="CI4048" i="1"/>
  <c r="CM4047" i="1"/>
  <c r="CL4047" i="1"/>
  <c r="CJ4047" i="1"/>
  <c r="CI4047" i="1"/>
  <c r="CM4046" i="1"/>
  <c r="CL4046" i="1"/>
  <c r="CJ4046" i="1"/>
  <c r="CI4046" i="1"/>
  <c r="CM4045" i="1"/>
  <c r="CL4045" i="1"/>
  <c r="CJ4045" i="1"/>
  <c r="CI4045" i="1"/>
  <c r="CM4044" i="1"/>
  <c r="CL4044" i="1"/>
  <c r="CJ4044" i="1"/>
  <c r="CI4044" i="1"/>
  <c r="CM4043" i="1"/>
  <c r="CL4043" i="1"/>
  <c r="CJ4043" i="1"/>
  <c r="CI4043" i="1"/>
  <c r="CM4042" i="1"/>
  <c r="CL4042" i="1"/>
  <c r="CJ4042" i="1"/>
  <c r="CI4042" i="1"/>
  <c r="CM4041" i="1"/>
  <c r="CL4041" i="1"/>
  <c r="CJ4041" i="1"/>
  <c r="CI4041" i="1"/>
  <c r="CM4040" i="1"/>
  <c r="CL4040" i="1"/>
  <c r="CJ4040" i="1"/>
  <c r="CI4040" i="1"/>
  <c r="CM4039" i="1"/>
  <c r="CL4039" i="1"/>
  <c r="CJ4039" i="1"/>
  <c r="CI4039" i="1"/>
  <c r="CM4038" i="1"/>
  <c r="CL4038" i="1"/>
  <c r="CJ4038" i="1"/>
  <c r="CI4038" i="1"/>
  <c r="CM4037" i="1"/>
  <c r="CL4037" i="1"/>
  <c r="CJ4037" i="1"/>
  <c r="CI4037" i="1"/>
  <c r="CM4036" i="1"/>
  <c r="CL4036" i="1"/>
  <c r="CJ4036" i="1"/>
  <c r="CI4036" i="1"/>
  <c r="CM4035" i="1"/>
  <c r="CL4035" i="1"/>
  <c r="CJ4035" i="1"/>
  <c r="CI4035" i="1"/>
  <c r="CM4034" i="1"/>
  <c r="CL4034" i="1"/>
  <c r="CJ4034" i="1"/>
  <c r="CI4034" i="1"/>
  <c r="CM4033" i="1"/>
  <c r="CL4033" i="1"/>
  <c r="CJ4033" i="1"/>
  <c r="CI4033" i="1"/>
  <c r="CM4032" i="1"/>
  <c r="CL4032" i="1"/>
  <c r="CJ4032" i="1"/>
  <c r="CI4032" i="1"/>
  <c r="CM4031" i="1"/>
  <c r="CL4031" i="1"/>
  <c r="CJ4031" i="1"/>
  <c r="CI4031" i="1"/>
  <c r="CM4030" i="1"/>
  <c r="CL4030" i="1"/>
  <c r="CJ4030" i="1"/>
  <c r="CI4030" i="1"/>
  <c r="CM4029" i="1"/>
  <c r="CL4029" i="1"/>
  <c r="CJ4029" i="1"/>
  <c r="CI4029" i="1"/>
  <c r="CM4028" i="1"/>
  <c r="CL4028" i="1"/>
  <c r="CJ4028" i="1"/>
  <c r="CI4028" i="1"/>
  <c r="CM4027" i="1"/>
  <c r="CL4027" i="1"/>
  <c r="CJ4027" i="1"/>
  <c r="CI4027" i="1"/>
  <c r="CM4026" i="1"/>
  <c r="CL4026" i="1"/>
  <c r="CJ4026" i="1"/>
  <c r="CI4026" i="1"/>
  <c r="CM4025" i="1"/>
  <c r="CL4025" i="1"/>
  <c r="CJ4025" i="1"/>
  <c r="CI4025" i="1"/>
  <c r="CM4024" i="1"/>
  <c r="CL4024" i="1"/>
  <c r="CJ4024" i="1"/>
  <c r="CI4024" i="1"/>
  <c r="CM4023" i="1"/>
  <c r="CL4023" i="1"/>
  <c r="CJ4023" i="1"/>
  <c r="CI4023" i="1"/>
  <c r="CM4022" i="1"/>
  <c r="CL4022" i="1"/>
  <c r="CJ4022" i="1"/>
  <c r="CI4022" i="1"/>
  <c r="CM4021" i="1"/>
  <c r="CL4021" i="1"/>
  <c r="CJ4021" i="1"/>
  <c r="CI4021" i="1"/>
  <c r="CM4020" i="1"/>
  <c r="CL4020" i="1"/>
  <c r="CJ4020" i="1"/>
  <c r="CI4020" i="1"/>
  <c r="CM4019" i="1"/>
  <c r="CL4019" i="1"/>
  <c r="CJ4019" i="1"/>
  <c r="CI4019" i="1"/>
  <c r="CM4018" i="1"/>
  <c r="CL4018" i="1"/>
  <c r="CJ4018" i="1"/>
  <c r="CI4018" i="1"/>
  <c r="CM4017" i="1"/>
  <c r="CL4017" i="1"/>
  <c r="CJ4017" i="1"/>
  <c r="CI4017" i="1"/>
  <c r="CM4016" i="1"/>
  <c r="CL4016" i="1"/>
  <c r="CJ4016" i="1"/>
  <c r="CI4016" i="1"/>
  <c r="CM4015" i="1"/>
  <c r="CL4015" i="1"/>
  <c r="CJ4015" i="1"/>
  <c r="CI4015" i="1"/>
  <c r="CM4014" i="1"/>
  <c r="CL4014" i="1"/>
  <c r="CJ4014" i="1"/>
  <c r="CI4014" i="1"/>
  <c r="CM4013" i="1"/>
  <c r="CL4013" i="1"/>
  <c r="CJ4013" i="1"/>
  <c r="CI4013" i="1"/>
  <c r="CM4012" i="1"/>
  <c r="CL4012" i="1"/>
  <c r="CJ4012" i="1"/>
  <c r="CI4012" i="1"/>
  <c r="CM4011" i="1"/>
  <c r="CL4011" i="1"/>
  <c r="CJ4011" i="1"/>
  <c r="CI4011" i="1"/>
  <c r="CM4010" i="1"/>
  <c r="CL4010" i="1"/>
  <c r="CJ4010" i="1"/>
  <c r="CI4010" i="1"/>
  <c r="CM4009" i="1"/>
  <c r="CL4009" i="1"/>
  <c r="CJ4009" i="1"/>
  <c r="CI4009" i="1"/>
  <c r="CM4008" i="1"/>
  <c r="CL4008" i="1"/>
  <c r="CJ4008" i="1"/>
  <c r="CI4008" i="1"/>
  <c r="CM4007" i="1"/>
  <c r="CL4007" i="1"/>
  <c r="CJ4007" i="1"/>
  <c r="CI4007" i="1"/>
  <c r="CM4006" i="1"/>
  <c r="CL4006" i="1"/>
  <c r="CJ4006" i="1"/>
  <c r="CI4006" i="1"/>
  <c r="CM4005" i="1"/>
  <c r="CL4005" i="1"/>
  <c r="CJ4005" i="1"/>
  <c r="CI4005" i="1"/>
  <c r="CM4004" i="1"/>
  <c r="CL4004" i="1"/>
  <c r="CJ4004" i="1"/>
  <c r="CI4004" i="1"/>
  <c r="CM4003" i="1"/>
  <c r="CL4003" i="1"/>
  <c r="CJ4003" i="1"/>
  <c r="CI4003" i="1"/>
  <c r="CM4002" i="1"/>
  <c r="CL4002" i="1"/>
  <c r="CJ4002" i="1"/>
  <c r="CI4002" i="1"/>
  <c r="CM4001" i="1"/>
  <c r="CL4001" i="1"/>
  <c r="CJ4001" i="1"/>
  <c r="CI4001" i="1"/>
  <c r="CM4000" i="1"/>
  <c r="CL4000" i="1"/>
  <c r="CJ4000" i="1"/>
  <c r="CI4000" i="1"/>
  <c r="CM3999" i="1"/>
  <c r="CL3999" i="1"/>
  <c r="CJ3999" i="1"/>
  <c r="CI3999" i="1"/>
  <c r="CM3998" i="1"/>
  <c r="CL3998" i="1"/>
  <c r="CJ3998" i="1"/>
  <c r="CI3998" i="1"/>
  <c r="CM3997" i="1"/>
  <c r="CL3997" i="1"/>
  <c r="CJ3997" i="1"/>
  <c r="CI3997" i="1"/>
  <c r="CM3996" i="1"/>
  <c r="CL3996" i="1"/>
  <c r="CJ3996" i="1"/>
  <c r="CI3996" i="1"/>
  <c r="CM3995" i="1"/>
  <c r="CL3995" i="1"/>
  <c r="CJ3995" i="1"/>
  <c r="CI3995" i="1"/>
  <c r="CM3994" i="1"/>
  <c r="CL3994" i="1"/>
  <c r="CJ3994" i="1"/>
  <c r="CI3994" i="1"/>
  <c r="CM3993" i="1"/>
  <c r="CL3993" i="1"/>
  <c r="CJ3993" i="1"/>
  <c r="CI3993" i="1"/>
  <c r="CM3992" i="1"/>
  <c r="CL3992" i="1"/>
  <c r="CJ3992" i="1"/>
  <c r="CI3992" i="1"/>
  <c r="CM3991" i="1"/>
  <c r="CL3991" i="1"/>
  <c r="CJ3991" i="1"/>
  <c r="CI3991" i="1"/>
  <c r="CM3990" i="1"/>
  <c r="CL3990" i="1"/>
  <c r="CJ3990" i="1"/>
  <c r="CI3990" i="1"/>
  <c r="CM3989" i="1"/>
  <c r="CL3989" i="1"/>
  <c r="CJ3989" i="1"/>
  <c r="CI3989" i="1"/>
  <c r="CM3988" i="1"/>
  <c r="CL3988" i="1"/>
  <c r="CJ3988" i="1"/>
  <c r="CI3988" i="1"/>
  <c r="CM3987" i="1"/>
  <c r="CL3987" i="1"/>
  <c r="CJ3987" i="1"/>
  <c r="CI3987" i="1"/>
  <c r="CM3986" i="1"/>
  <c r="CL3986" i="1"/>
  <c r="CJ3986" i="1"/>
  <c r="CI3986" i="1"/>
  <c r="CM3985" i="1"/>
  <c r="CL3985" i="1"/>
  <c r="CJ3985" i="1"/>
  <c r="CI3985" i="1"/>
  <c r="CM3984" i="1"/>
  <c r="CL3984" i="1"/>
  <c r="CJ3984" i="1"/>
  <c r="CI3984" i="1"/>
  <c r="CM3983" i="1"/>
  <c r="CL3983" i="1"/>
  <c r="CJ3983" i="1"/>
  <c r="CI3983" i="1"/>
  <c r="CM3982" i="1"/>
  <c r="CL3982" i="1"/>
  <c r="CJ3982" i="1"/>
  <c r="CI3982" i="1"/>
  <c r="CM3981" i="1"/>
  <c r="CL3981" i="1"/>
  <c r="CJ3981" i="1"/>
  <c r="CI3981" i="1"/>
  <c r="CM3980" i="1"/>
  <c r="CL3980" i="1"/>
  <c r="CJ3980" i="1"/>
  <c r="CI3980" i="1"/>
  <c r="CM3979" i="1"/>
  <c r="CL3979" i="1"/>
  <c r="CJ3979" i="1"/>
  <c r="CI3979" i="1"/>
  <c r="CM3978" i="1"/>
  <c r="CL3978" i="1"/>
  <c r="CJ3978" i="1"/>
  <c r="CI3978" i="1"/>
  <c r="CM3977" i="1"/>
  <c r="CL3977" i="1"/>
  <c r="CJ3977" i="1"/>
  <c r="CI3977" i="1"/>
  <c r="CM3976" i="1"/>
  <c r="CL3976" i="1"/>
  <c r="CJ3976" i="1"/>
  <c r="CI3976" i="1"/>
  <c r="CM3975" i="1"/>
  <c r="CL3975" i="1"/>
  <c r="CJ3975" i="1"/>
  <c r="CI3975" i="1"/>
  <c r="CM3974" i="1"/>
  <c r="CL3974" i="1"/>
  <c r="CJ3974" i="1"/>
  <c r="CI3974" i="1"/>
  <c r="CM3973" i="1"/>
  <c r="CL3973" i="1"/>
  <c r="CJ3973" i="1"/>
  <c r="CI3973" i="1"/>
  <c r="CM3972" i="1"/>
  <c r="CL3972" i="1"/>
  <c r="CJ3972" i="1"/>
  <c r="CI3972" i="1"/>
  <c r="CM3971" i="1"/>
  <c r="CL3971" i="1"/>
  <c r="CJ3971" i="1"/>
  <c r="CI3971" i="1"/>
  <c r="CM3970" i="1"/>
  <c r="CL3970" i="1"/>
  <c r="CJ3970" i="1"/>
  <c r="CI3970" i="1"/>
  <c r="CM3969" i="1"/>
  <c r="CL3969" i="1"/>
  <c r="CJ3969" i="1"/>
  <c r="CI3969" i="1"/>
  <c r="CM3968" i="1"/>
  <c r="CL3968" i="1"/>
  <c r="CJ3968" i="1"/>
  <c r="CI3968" i="1"/>
  <c r="CM3967" i="1"/>
  <c r="CL3967" i="1"/>
  <c r="CJ3967" i="1"/>
  <c r="CI3967" i="1"/>
  <c r="CM3966" i="1"/>
  <c r="CL3966" i="1"/>
  <c r="CJ3966" i="1"/>
  <c r="CI3966" i="1"/>
  <c r="CM3965" i="1"/>
  <c r="CL3965" i="1"/>
  <c r="CJ3965" i="1"/>
  <c r="CI3965" i="1"/>
  <c r="CM3964" i="1"/>
  <c r="CL3964" i="1"/>
  <c r="CJ3964" i="1"/>
  <c r="CI3964" i="1"/>
  <c r="CM3963" i="1"/>
  <c r="CL3963" i="1"/>
  <c r="CJ3963" i="1"/>
  <c r="CI3963" i="1"/>
  <c r="CM3962" i="1"/>
  <c r="CL3962" i="1"/>
  <c r="CJ3962" i="1"/>
  <c r="CI3962" i="1"/>
  <c r="CM3961" i="1"/>
  <c r="CL3961" i="1"/>
  <c r="CJ3961" i="1"/>
  <c r="CI3961" i="1"/>
  <c r="CM3960" i="1"/>
  <c r="CL3960" i="1"/>
  <c r="CJ3960" i="1"/>
  <c r="CI3960" i="1"/>
  <c r="CM3959" i="1"/>
  <c r="CL3959" i="1"/>
  <c r="CJ3959" i="1"/>
  <c r="CI3959" i="1"/>
  <c r="CM3958" i="1"/>
  <c r="CL3958" i="1"/>
  <c r="CJ3958" i="1"/>
  <c r="CI3958" i="1"/>
  <c r="CM3957" i="1"/>
  <c r="CL3957" i="1"/>
  <c r="CJ3957" i="1"/>
  <c r="CI3957" i="1"/>
  <c r="CM3956" i="1"/>
  <c r="CL3956" i="1"/>
  <c r="CJ3956" i="1"/>
  <c r="CI3956" i="1"/>
  <c r="CM3955" i="1"/>
  <c r="CL3955" i="1"/>
  <c r="CJ3955" i="1"/>
  <c r="CI3955" i="1"/>
  <c r="CM3954" i="1"/>
  <c r="CL3954" i="1"/>
  <c r="CJ3954" i="1"/>
  <c r="CI3954" i="1"/>
  <c r="CM3953" i="1"/>
  <c r="CL3953" i="1"/>
  <c r="CJ3953" i="1"/>
  <c r="CI3953" i="1"/>
  <c r="CM3952" i="1"/>
  <c r="CL3952" i="1"/>
  <c r="CJ3952" i="1"/>
  <c r="CI3952" i="1"/>
  <c r="CM3951" i="1"/>
  <c r="CL3951" i="1"/>
  <c r="CJ3951" i="1"/>
  <c r="CI3951" i="1"/>
  <c r="CM3950" i="1"/>
  <c r="CL3950" i="1"/>
  <c r="CJ3950" i="1"/>
  <c r="CI3950" i="1"/>
  <c r="CM3949" i="1"/>
  <c r="CL3949" i="1"/>
  <c r="CJ3949" i="1"/>
  <c r="CI3949" i="1"/>
  <c r="CM3948" i="1"/>
  <c r="CL3948" i="1"/>
  <c r="CJ3948" i="1"/>
  <c r="CI3948" i="1"/>
  <c r="CM3947" i="1"/>
  <c r="CL3947" i="1"/>
  <c r="CJ3947" i="1"/>
  <c r="CI3947" i="1"/>
  <c r="CM3946" i="1"/>
  <c r="CL3946" i="1"/>
  <c r="CJ3946" i="1"/>
  <c r="CI3946" i="1"/>
  <c r="CM3945" i="1"/>
  <c r="CL3945" i="1"/>
  <c r="CJ3945" i="1"/>
  <c r="CI3945" i="1"/>
  <c r="CM3944" i="1"/>
  <c r="CL3944" i="1"/>
  <c r="CJ3944" i="1"/>
  <c r="CI3944" i="1"/>
  <c r="CM3943" i="1"/>
  <c r="CL3943" i="1"/>
  <c r="CJ3943" i="1"/>
  <c r="CI3943" i="1"/>
  <c r="CM3942" i="1"/>
  <c r="CL3942" i="1"/>
  <c r="CJ3942" i="1"/>
  <c r="CI3942" i="1"/>
  <c r="CM3941" i="1"/>
  <c r="CL3941" i="1"/>
  <c r="CJ3941" i="1"/>
  <c r="CI3941" i="1"/>
  <c r="CM3940" i="1"/>
  <c r="CL3940" i="1"/>
  <c r="CJ3940" i="1"/>
  <c r="CI3940" i="1"/>
  <c r="CM3939" i="1"/>
  <c r="CL3939" i="1"/>
  <c r="CJ3939" i="1"/>
  <c r="CI3939" i="1"/>
  <c r="CM3938" i="1"/>
  <c r="CL3938" i="1"/>
  <c r="CJ3938" i="1"/>
  <c r="CI3938" i="1"/>
  <c r="CM3937" i="1"/>
  <c r="CL3937" i="1"/>
  <c r="CJ3937" i="1"/>
  <c r="CI3937" i="1"/>
  <c r="CM3936" i="1"/>
  <c r="CL3936" i="1"/>
  <c r="CJ3936" i="1"/>
  <c r="CI3936" i="1"/>
  <c r="CM3935" i="1"/>
  <c r="CL3935" i="1"/>
  <c r="CJ3935" i="1"/>
  <c r="CI3935" i="1"/>
  <c r="CM3934" i="1"/>
  <c r="CL3934" i="1"/>
  <c r="CJ3934" i="1"/>
  <c r="CI3934" i="1"/>
  <c r="CM3933" i="1"/>
  <c r="CL3933" i="1"/>
  <c r="CJ3933" i="1"/>
  <c r="CI3933" i="1"/>
  <c r="CM3932" i="1"/>
  <c r="CL3932" i="1"/>
  <c r="CJ3932" i="1"/>
  <c r="CI3932" i="1"/>
  <c r="CM3931" i="1"/>
  <c r="CL3931" i="1"/>
  <c r="CJ3931" i="1"/>
  <c r="CI3931" i="1"/>
  <c r="CM3930" i="1"/>
  <c r="CL3930" i="1"/>
  <c r="CJ3930" i="1"/>
  <c r="CI3930" i="1"/>
  <c r="CM3929" i="1"/>
  <c r="CL3929" i="1"/>
  <c r="CJ3929" i="1"/>
  <c r="CI3929" i="1"/>
  <c r="CM3928" i="1"/>
  <c r="CL3928" i="1"/>
  <c r="CJ3928" i="1"/>
  <c r="CI3928" i="1"/>
  <c r="CM3927" i="1"/>
  <c r="CL3927" i="1"/>
  <c r="CJ3927" i="1"/>
  <c r="CI3927" i="1"/>
  <c r="CM3926" i="1"/>
  <c r="CL3926" i="1"/>
  <c r="CJ3926" i="1"/>
  <c r="CI3926" i="1"/>
  <c r="CM3925" i="1"/>
  <c r="CL3925" i="1"/>
  <c r="CJ3925" i="1"/>
  <c r="CI3925" i="1"/>
  <c r="CM3924" i="1"/>
  <c r="CL3924" i="1"/>
  <c r="CJ3924" i="1"/>
  <c r="CI3924" i="1"/>
  <c r="CM3923" i="1"/>
  <c r="CL3923" i="1"/>
  <c r="CJ3923" i="1"/>
  <c r="CI3923" i="1"/>
  <c r="CM3922" i="1"/>
  <c r="CL3922" i="1"/>
  <c r="CJ3922" i="1"/>
  <c r="CI3922" i="1"/>
  <c r="CM3921" i="1"/>
  <c r="CL3921" i="1"/>
  <c r="CJ3921" i="1"/>
  <c r="CI3921" i="1"/>
  <c r="CM3920" i="1"/>
  <c r="CL3920" i="1"/>
  <c r="CJ3920" i="1"/>
  <c r="CI3920" i="1"/>
  <c r="CM3919" i="1"/>
  <c r="CL3919" i="1"/>
  <c r="CJ3919" i="1"/>
  <c r="CI3919" i="1"/>
  <c r="CM3918" i="1"/>
  <c r="CL3918" i="1"/>
  <c r="CJ3918" i="1"/>
  <c r="CI3918" i="1"/>
  <c r="CM3917" i="1"/>
  <c r="CL3917" i="1"/>
  <c r="CJ3917" i="1"/>
  <c r="CI3917" i="1"/>
  <c r="CM3916" i="1"/>
  <c r="CL3916" i="1"/>
  <c r="CJ3916" i="1"/>
  <c r="CI3916" i="1"/>
  <c r="CM3915" i="1"/>
  <c r="CL3915" i="1"/>
  <c r="CJ3915" i="1"/>
  <c r="CI3915" i="1"/>
  <c r="CM3914" i="1"/>
  <c r="CL3914" i="1"/>
  <c r="CJ3914" i="1"/>
  <c r="CI3914" i="1"/>
  <c r="CM3913" i="1"/>
  <c r="CL3913" i="1"/>
  <c r="CJ3913" i="1"/>
  <c r="CI3913" i="1"/>
  <c r="CM3912" i="1"/>
  <c r="CL3912" i="1"/>
  <c r="CJ3912" i="1"/>
  <c r="CI3912" i="1"/>
  <c r="CM3911" i="1"/>
  <c r="CL3911" i="1"/>
  <c r="CJ3911" i="1"/>
  <c r="CI3911" i="1"/>
  <c r="CM3910" i="1"/>
  <c r="CL3910" i="1"/>
  <c r="CJ3910" i="1"/>
  <c r="CI3910" i="1"/>
  <c r="CM3909" i="1"/>
  <c r="CL3909" i="1"/>
  <c r="CJ3909" i="1"/>
  <c r="CI3909" i="1"/>
  <c r="CM3908" i="1"/>
  <c r="CL3908" i="1"/>
  <c r="CJ3908" i="1"/>
  <c r="CI3908" i="1"/>
  <c r="CM3907" i="1"/>
  <c r="CL3907" i="1"/>
  <c r="CJ3907" i="1"/>
  <c r="CI3907" i="1"/>
  <c r="CM3906" i="1"/>
  <c r="CL3906" i="1"/>
  <c r="CJ3906" i="1"/>
  <c r="CI3906" i="1"/>
  <c r="CM3905" i="1"/>
  <c r="CL3905" i="1"/>
  <c r="CJ3905" i="1"/>
  <c r="CI3905" i="1"/>
  <c r="CM3904" i="1"/>
  <c r="CL3904" i="1"/>
  <c r="CJ3904" i="1"/>
  <c r="CI3904" i="1"/>
  <c r="CM3903" i="1"/>
  <c r="CL3903" i="1"/>
  <c r="CJ3903" i="1"/>
  <c r="CI3903" i="1"/>
  <c r="CM3902" i="1"/>
  <c r="CL3902" i="1"/>
  <c r="CJ3902" i="1"/>
  <c r="CI3902" i="1"/>
  <c r="CM3901" i="1"/>
  <c r="CL3901" i="1"/>
  <c r="CJ3901" i="1"/>
  <c r="CI3901" i="1"/>
  <c r="CM3900" i="1"/>
  <c r="CL3900" i="1"/>
  <c r="CJ3900" i="1"/>
  <c r="CI3900" i="1"/>
  <c r="CM3899" i="1"/>
  <c r="CL3899" i="1"/>
  <c r="CJ3899" i="1"/>
  <c r="CI3899" i="1"/>
  <c r="CM3898" i="1"/>
  <c r="CL3898" i="1"/>
  <c r="CJ3898" i="1"/>
  <c r="CI3898" i="1"/>
  <c r="CM3897" i="1"/>
  <c r="CL3897" i="1"/>
  <c r="CJ3897" i="1"/>
  <c r="CI3897" i="1"/>
  <c r="CM3896" i="1"/>
  <c r="CL3896" i="1"/>
  <c r="CJ3896" i="1"/>
  <c r="CI3896" i="1"/>
  <c r="CM3895" i="1"/>
  <c r="CL3895" i="1"/>
  <c r="CJ3895" i="1"/>
  <c r="CI3895" i="1"/>
  <c r="CM3894" i="1"/>
  <c r="CL3894" i="1"/>
  <c r="CJ3894" i="1"/>
  <c r="CI3894" i="1"/>
  <c r="CM3893" i="1"/>
  <c r="CL3893" i="1"/>
  <c r="CJ3893" i="1"/>
  <c r="CI3893" i="1"/>
  <c r="CM3892" i="1"/>
  <c r="CL3892" i="1"/>
  <c r="CJ3892" i="1"/>
  <c r="CI3892" i="1"/>
  <c r="CM3891" i="1"/>
  <c r="CL3891" i="1"/>
  <c r="CJ3891" i="1"/>
  <c r="CI3891" i="1"/>
  <c r="CM3890" i="1"/>
  <c r="CL3890" i="1"/>
  <c r="CJ3890" i="1"/>
  <c r="CI3890" i="1"/>
  <c r="CM3889" i="1"/>
  <c r="CL3889" i="1"/>
  <c r="CJ3889" i="1"/>
  <c r="CI3889" i="1"/>
  <c r="CM3888" i="1"/>
  <c r="CL3888" i="1"/>
  <c r="CJ3888" i="1"/>
  <c r="CI3888" i="1"/>
  <c r="CM3887" i="1"/>
  <c r="CL3887" i="1"/>
  <c r="CJ3887" i="1"/>
  <c r="CI3887" i="1"/>
  <c r="CM3886" i="1"/>
  <c r="CL3886" i="1"/>
  <c r="CJ3886" i="1"/>
  <c r="CI3886" i="1"/>
  <c r="CM3885" i="1"/>
  <c r="CL3885" i="1"/>
  <c r="CJ3885" i="1"/>
  <c r="CI3885" i="1"/>
  <c r="CM3884" i="1"/>
  <c r="CL3884" i="1"/>
  <c r="CJ3884" i="1"/>
  <c r="CI3884" i="1"/>
  <c r="CM3883" i="1"/>
  <c r="CL3883" i="1"/>
  <c r="CJ3883" i="1"/>
  <c r="CI3883" i="1"/>
  <c r="CM3882" i="1"/>
  <c r="CL3882" i="1"/>
  <c r="CJ3882" i="1"/>
  <c r="CI3882" i="1"/>
  <c r="CM3881" i="1"/>
  <c r="CL3881" i="1"/>
  <c r="CJ3881" i="1"/>
  <c r="CI3881" i="1"/>
  <c r="CM3880" i="1"/>
  <c r="CL3880" i="1"/>
  <c r="CJ3880" i="1"/>
  <c r="CI3880" i="1"/>
  <c r="CM3879" i="1"/>
  <c r="CL3879" i="1"/>
  <c r="CJ3879" i="1"/>
  <c r="CI3879" i="1"/>
  <c r="CM3878" i="1"/>
  <c r="CL3878" i="1"/>
  <c r="CJ3878" i="1"/>
  <c r="CI3878" i="1"/>
  <c r="CM3877" i="1"/>
  <c r="CL3877" i="1"/>
  <c r="CJ3877" i="1"/>
  <c r="CI3877" i="1"/>
  <c r="CM3876" i="1"/>
  <c r="CL3876" i="1"/>
  <c r="CJ3876" i="1"/>
  <c r="CI3876" i="1"/>
  <c r="CM3875" i="1"/>
  <c r="CL3875" i="1"/>
  <c r="CJ3875" i="1"/>
  <c r="CI3875" i="1"/>
  <c r="CM3874" i="1"/>
  <c r="CL3874" i="1"/>
  <c r="CJ3874" i="1"/>
  <c r="CI3874" i="1"/>
  <c r="CM3873" i="1"/>
  <c r="CL3873" i="1"/>
  <c r="CJ3873" i="1"/>
  <c r="CI3873" i="1"/>
  <c r="CM3872" i="1"/>
  <c r="CL3872" i="1"/>
  <c r="CJ3872" i="1"/>
  <c r="CI3872" i="1"/>
  <c r="CM3871" i="1"/>
  <c r="CL3871" i="1"/>
  <c r="CJ3871" i="1"/>
  <c r="CI3871" i="1"/>
  <c r="CM3870" i="1"/>
  <c r="CL3870" i="1"/>
  <c r="CJ3870" i="1"/>
  <c r="CI3870" i="1"/>
  <c r="CM3869" i="1"/>
  <c r="CL3869" i="1"/>
  <c r="CJ3869" i="1"/>
  <c r="CI3869" i="1"/>
  <c r="CM3868" i="1"/>
  <c r="CL3868" i="1"/>
  <c r="CJ3868" i="1"/>
  <c r="CI3868" i="1"/>
  <c r="CM3867" i="1"/>
  <c r="CL3867" i="1"/>
  <c r="CJ3867" i="1"/>
  <c r="CI3867" i="1"/>
  <c r="CM3866" i="1"/>
  <c r="CL3866" i="1"/>
  <c r="CJ3866" i="1"/>
  <c r="CI3866" i="1"/>
  <c r="CM3865" i="1"/>
  <c r="CL3865" i="1"/>
  <c r="CJ3865" i="1"/>
  <c r="CI3865" i="1"/>
  <c r="CM3864" i="1"/>
  <c r="CL3864" i="1"/>
  <c r="CJ3864" i="1"/>
  <c r="CI3864" i="1"/>
  <c r="CM3863" i="1"/>
  <c r="CL3863" i="1"/>
  <c r="CJ3863" i="1"/>
  <c r="CI3863" i="1"/>
  <c r="CM3862" i="1"/>
  <c r="CL3862" i="1"/>
  <c r="CJ3862" i="1"/>
  <c r="CI3862" i="1"/>
  <c r="CM3861" i="1"/>
  <c r="CL3861" i="1"/>
  <c r="CJ3861" i="1"/>
  <c r="CI3861" i="1"/>
  <c r="CM3860" i="1"/>
  <c r="CL3860" i="1"/>
  <c r="CJ3860" i="1"/>
  <c r="CI3860" i="1"/>
  <c r="CM3859" i="1"/>
  <c r="CL3859" i="1"/>
  <c r="CJ3859" i="1"/>
  <c r="CI3859" i="1"/>
  <c r="CM3858" i="1"/>
  <c r="CL3858" i="1"/>
  <c r="CJ3858" i="1"/>
  <c r="CI3858" i="1"/>
  <c r="CM3857" i="1"/>
  <c r="CL3857" i="1"/>
  <c r="CJ3857" i="1"/>
  <c r="CI3857" i="1"/>
  <c r="CM3856" i="1"/>
  <c r="CL3856" i="1"/>
  <c r="CJ3856" i="1"/>
  <c r="CI3856" i="1"/>
  <c r="CM3855" i="1"/>
  <c r="CL3855" i="1"/>
  <c r="CJ3855" i="1"/>
  <c r="CI3855" i="1"/>
  <c r="CM3854" i="1"/>
  <c r="CL3854" i="1"/>
  <c r="CJ3854" i="1"/>
  <c r="CI3854" i="1"/>
  <c r="CM3853" i="1"/>
  <c r="CL3853" i="1"/>
  <c r="CJ3853" i="1"/>
  <c r="CI3853" i="1"/>
  <c r="CM3852" i="1"/>
  <c r="CL3852" i="1"/>
  <c r="CJ3852" i="1"/>
  <c r="CI3852" i="1"/>
  <c r="CM3851" i="1"/>
  <c r="CL3851" i="1"/>
  <c r="CJ3851" i="1"/>
  <c r="CI3851" i="1"/>
  <c r="CM3850" i="1"/>
  <c r="CL3850" i="1"/>
  <c r="CJ3850" i="1"/>
  <c r="CI3850" i="1"/>
  <c r="CM3849" i="1"/>
  <c r="CL3849" i="1"/>
  <c r="CJ3849" i="1"/>
  <c r="CI3849" i="1"/>
  <c r="CM3848" i="1"/>
  <c r="CL3848" i="1"/>
  <c r="CJ3848" i="1"/>
  <c r="CI3848" i="1"/>
  <c r="CM3847" i="1"/>
  <c r="CL3847" i="1"/>
  <c r="CJ3847" i="1"/>
  <c r="CI3847" i="1"/>
  <c r="CM3846" i="1"/>
  <c r="CL3846" i="1"/>
  <c r="CJ3846" i="1"/>
  <c r="CI3846" i="1"/>
  <c r="CM3845" i="1"/>
  <c r="CL3845" i="1"/>
  <c r="CJ3845" i="1"/>
  <c r="CI3845" i="1"/>
  <c r="CM3844" i="1"/>
  <c r="CL3844" i="1"/>
  <c r="CJ3844" i="1"/>
  <c r="CI3844" i="1"/>
  <c r="CM3843" i="1"/>
  <c r="CL3843" i="1"/>
  <c r="CJ3843" i="1"/>
  <c r="CI3843" i="1"/>
  <c r="CM3842" i="1"/>
  <c r="CL3842" i="1"/>
  <c r="CJ3842" i="1"/>
  <c r="CI3842" i="1"/>
  <c r="CM3841" i="1"/>
  <c r="CL3841" i="1"/>
  <c r="CJ3841" i="1"/>
  <c r="CI3841" i="1"/>
  <c r="CM3840" i="1"/>
  <c r="CL3840" i="1"/>
  <c r="CJ3840" i="1"/>
  <c r="CI3840" i="1"/>
  <c r="CM3839" i="1"/>
  <c r="CL3839" i="1"/>
  <c r="CJ3839" i="1"/>
  <c r="CI3839" i="1"/>
  <c r="CM3838" i="1"/>
  <c r="CL3838" i="1"/>
  <c r="CJ3838" i="1"/>
  <c r="CI3838" i="1"/>
  <c r="CM3837" i="1"/>
  <c r="CL3837" i="1"/>
  <c r="CJ3837" i="1"/>
  <c r="CI3837" i="1"/>
  <c r="CM3836" i="1"/>
  <c r="CL3836" i="1"/>
  <c r="CJ3836" i="1"/>
  <c r="CI3836" i="1"/>
  <c r="CM3835" i="1"/>
  <c r="CL3835" i="1"/>
  <c r="CJ3835" i="1"/>
  <c r="CI3835" i="1"/>
  <c r="CM3834" i="1"/>
  <c r="CL3834" i="1"/>
  <c r="CJ3834" i="1"/>
  <c r="CI3834" i="1"/>
  <c r="CM3833" i="1"/>
  <c r="CL3833" i="1"/>
  <c r="CJ3833" i="1"/>
  <c r="CI3833" i="1"/>
  <c r="CM3832" i="1"/>
  <c r="CL3832" i="1"/>
  <c r="CJ3832" i="1"/>
  <c r="CI3832" i="1"/>
  <c r="CM3831" i="1"/>
  <c r="CL3831" i="1"/>
  <c r="CJ3831" i="1"/>
  <c r="CI3831" i="1"/>
  <c r="CM3830" i="1"/>
  <c r="CL3830" i="1"/>
  <c r="CJ3830" i="1"/>
  <c r="CI3830" i="1"/>
  <c r="CM3829" i="1"/>
  <c r="CL3829" i="1"/>
  <c r="CJ3829" i="1"/>
  <c r="CI3829" i="1"/>
  <c r="CM3828" i="1"/>
  <c r="CL3828" i="1"/>
  <c r="CJ3828" i="1"/>
  <c r="CI3828" i="1"/>
  <c r="CM3827" i="1"/>
  <c r="CL3827" i="1"/>
  <c r="CJ3827" i="1"/>
  <c r="CI3827" i="1"/>
  <c r="CM3826" i="1"/>
  <c r="CL3826" i="1"/>
  <c r="CJ3826" i="1"/>
  <c r="CI3826" i="1"/>
  <c r="CM3825" i="1"/>
  <c r="CL3825" i="1"/>
  <c r="CJ3825" i="1"/>
  <c r="CI3825" i="1"/>
  <c r="CM3824" i="1"/>
  <c r="CL3824" i="1"/>
  <c r="CJ3824" i="1"/>
  <c r="CI3824" i="1"/>
  <c r="CM3823" i="1"/>
  <c r="CL3823" i="1"/>
  <c r="CJ3823" i="1"/>
  <c r="CI3823" i="1"/>
  <c r="CM3822" i="1"/>
  <c r="CL3822" i="1"/>
  <c r="CJ3822" i="1"/>
  <c r="CI3822" i="1"/>
  <c r="CM3821" i="1"/>
  <c r="CL3821" i="1"/>
  <c r="CJ3821" i="1"/>
  <c r="CI3821" i="1"/>
  <c r="CM3820" i="1"/>
  <c r="CL3820" i="1"/>
  <c r="CJ3820" i="1"/>
  <c r="CI3820" i="1"/>
  <c r="CM3819" i="1"/>
  <c r="CL3819" i="1"/>
  <c r="CJ3819" i="1"/>
  <c r="CI3819" i="1"/>
  <c r="CM3818" i="1"/>
  <c r="CL3818" i="1"/>
  <c r="CJ3818" i="1"/>
  <c r="CI3818" i="1"/>
  <c r="CM3817" i="1"/>
  <c r="CL3817" i="1"/>
  <c r="CJ3817" i="1"/>
  <c r="CI3817" i="1"/>
  <c r="CM3816" i="1"/>
  <c r="CL3816" i="1"/>
  <c r="CJ3816" i="1"/>
  <c r="CI3816" i="1"/>
  <c r="CM3815" i="1"/>
  <c r="CL3815" i="1"/>
  <c r="CJ3815" i="1"/>
  <c r="CI3815" i="1"/>
  <c r="CM3814" i="1"/>
  <c r="CL3814" i="1"/>
  <c r="CJ3814" i="1"/>
  <c r="CI3814" i="1"/>
  <c r="CM3813" i="1"/>
  <c r="CL3813" i="1"/>
  <c r="CJ3813" i="1"/>
  <c r="CI3813" i="1"/>
  <c r="CM3812" i="1"/>
  <c r="CL3812" i="1"/>
  <c r="CJ3812" i="1"/>
  <c r="CI3812" i="1"/>
  <c r="CM3811" i="1"/>
  <c r="CL3811" i="1"/>
  <c r="CJ3811" i="1"/>
  <c r="CI3811" i="1"/>
  <c r="CM3810" i="1"/>
  <c r="CL3810" i="1"/>
  <c r="CJ3810" i="1"/>
  <c r="CI3810" i="1"/>
  <c r="CM3809" i="1"/>
  <c r="CL3809" i="1"/>
  <c r="CJ3809" i="1"/>
  <c r="CI3809" i="1"/>
  <c r="CM3808" i="1"/>
  <c r="CL3808" i="1"/>
  <c r="CJ3808" i="1"/>
  <c r="CI3808" i="1"/>
  <c r="CM3807" i="1"/>
  <c r="CL3807" i="1"/>
  <c r="CJ3807" i="1"/>
  <c r="CI3807" i="1"/>
  <c r="CM3806" i="1"/>
  <c r="CL3806" i="1"/>
  <c r="CJ3806" i="1"/>
  <c r="CI3806" i="1"/>
  <c r="CM3805" i="1"/>
  <c r="CL3805" i="1"/>
  <c r="CJ3805" i="1"/>
  <c r="CI3805" i="1"/>
  <c r="CM3804" i="1"/>
  <c r="CL3804" i="1"/>
  <c r="CJ3804" i="1"/>
  <c r="CI3804" i="1"/>
  <c r="CM3803" i="1"/>
  <c r="CL3803" i="1"/>
  <c r="CJ3803" i="1"/>
  <c r="CI3803" i="1"/>
  <c r="CM3802" i="1"/>
  <c r="CL3802" i="1"/>
  <c r="CJ3802" i="1"/>
  <c r="CI3802" i="1"/>
  <c r="CM3801" i="1"/>
  <c r="CL3801" i="1"/>
  <c r="CJ3801" i="1"/>
  <c r="CI3801" i="1"/>
  <c r="CM3800" i="1"/>
  <c r="CL3800" i="1"/>
  <c r="CJ3800" i="1"/>
  <c r="CI3800" i="1"/>
  <c r="CM3799" i="1"/>
  <c r="CL3799" i="1"/>
  <c r="CJ3799" i="1"/>
  <c r="CI3799" i="1"/>
  <c r="CM3798" i="1"/>
  <c r="CL3798" i="1"/>
  <c r="CJ3798" i="1"/>
  <c r="CI3798" i="1"/>
  <c r="CM3797" i="1"/>
  <c r="CL3797" i="1"/>
  <c r="CJ3797" i="1"/>
  <c r="CI3797" i="1"/>
  <c r="CM3796" i="1"/>
  <c r="CL3796" i="1"/>
  <c r="CJ3796" i="1"/>
  <c r="CI3796" i="1"/>
  <c r="CM3795" i="1"/>
  <c r="CL3795" i="1"/>
  <c r="CJ3795" i="1"/>
  <c r="CI3795" i="1"/>
  <c r="CM3794" i="1"/>
  <c r="CL3794" i="1"/>
  <c r="CJ3794" i="1"/>
  <c r="CI3794" i="1"/>
  <c r="CM3793" i="1"/>
  <c r="CL3793" i="1"/>
  <c r="CJ3793" i="1"/>
  <c r="CI3793" i="1"/>
  <c r="CM3792" i="1"/>
  <c r="CL3792" i="1"/>
  <c r="CJ3792" i="1"/>
  <c r="CI3792" i="1"/>
  <c r="CM3791" i="1"/>
  <c r="CL3791" i="1"/>
  <c r="CJ3791" i="1"/>
  <c r="CI3791" i="1"/>
  <c r="CM3790" i="1"/>
  <c r="CL3790" i="1"/>
  <c r="CJ3790" i="1"/>
  <c r="CI3790" i="1"/>
  <c r="CM3789" i="1"/>
  <c r="CL3789" i="1"/>
  <c r="CJ3789" i="1"/>
  <c r="CI3789" i="1"/>
  <c r="CM3788" i="1"/>
  <c r="CL3788" i="1"/>
  <c r="CJ3788" i="1"/>
  <c r="CI3788" i="1"/>
  <c r="CM3787" i="1"/>
  <c r="CL3787" i="1"/>
  <c r="CJ3787" i="1"/>
  <c r="CI3787" i="1"/>
  <c r="CM3786" i="1"/>
  <c r="CL3786" i="1"/>
  <c r="CJ3786" i="1"/>
  <c r="CI3786" i="1"/>
  <c r="CM3785" i="1"/>
  <c r="CL3785" i="1"/>
  <c r="CJ3785" i="1"/>
  <c r="CI3785" i="1"/>
  <c r="CM3784" i="1"/>
  <c r="CL3784" i="1"/>
  <c r="CJ3784" i="1"/>
  <c r="CI3784" i="1"/>
  <c r="CM3783" i="1"/>
  <c r="CL3783" i="1"/>
  <c r="CJ3783" i="1"/>
  <c r="CI3783" i="1"/>
  <c r="CM3782" i="1"/>
  <c r="CL3782" i="1"/>
  <c r="CJ3782" i="1"/>
  <c r="CI3782" i="1"/>
  <c r="CM3781" i="1"/>
  <c r="CL3781" i="1"/>
  <c r="CJ3781" i="1"/>
  <c r="CI3781" i="1"/>
  <c r="CM3780" i="1"/>
  <c r="CL3780" i="1"/>
  <c r="CJ3780" i="1"/>
  <c r="CI3780" i="1"/>
  <c r="CM3779" i="1"/>
  <c r="CL3779" i="1"/>
  <c r="CJ3779" i="1"/>
  <c r="CI3779" i="1"/>
  <c r="CM3778" i="1"/>
  <c r="CL3778" i="1"/>
  <c r="CJ3778" i="1"/>
  <c r="CI3778" i="1"/>
  <c r="CM3777" i="1"/>
  <c r="CL3777" i="1"/>
  <c r="CJ3777" i="1"/>
  <c r="CI3777" i="1"/>
  <c r="CM3776" i="1"/>
  <c r="CL3776" i="1"/>
  <c r="CJ3776" i="1"/>
  <c r="CI3776" i="1"/>
  <c r="CM3775" i="1"/>
  <c r="CL3775" i="1"/>
  <c r="CJ3775" i="1"/>
  <c r="CI3775" i="1"/>
  <c r="CM3774" i="1"/>
  <c r="CL3774" i="1"/>
  <c r="CJ3774" i="1"/>
  <c r="CI3774" i="1"/>
  <c r="CM3773" i="1"/>
  <c r="CL3773" i="1"/>
  <c r="CJ3773" i="1"/>
  <c r="CI3773" i="1"/>
  <c r="CM3772" i="1"/>
  <c r="CL3772" i="1"/>
  <c r="CJ3772" i="1"/>
  <c r="CI3772" i="1"/>
  <c r="CM3771" i="1"/>
  <c r="CL3771" i="1"/>
  <c r="CJ3771" i="1"/>
  <c r="CI3771" i="1"/>
  <c r="CM3770" i="1"/>
  <c r="CL3770" i="1"/>
  <c r="CJ3770" i="1"/>
  <c r="CI3770" i="1"/>
  <c r="CM3769" i="1"/>
  <c r="CL3769" i="1"/>
  <c r="CJ3769" i="1"/>
  <c r="CI3769" i="1"/>
  <c r="CM3768" i="1"/>
  <c r="CL3768" i="1"/>
  <c r="CJ3768" i="1"/>
  <c r="CI3768" i="1"/>
  <c r="CM3767" i="1"/>
  <c r="CL3767" i="1"/>
  <c r="CJ3767" i="1"/>
  <c r="CI3767" i="1"/>
  <c r="CM3766" i="1"/>
  <c r="CL3766" i="1"/>
  <c r="CJ3766" i="1"/>
  <c r="CI3766" i="1"/>
  <c r="CM3765" i="1"/>
  <c r="CL3765" i="1"/>
  <c r="CJ3765" i="1"/>
  <c r="CI3765" i="1"/>
  <c r="CM3764" i="1"/>
  <c r="CL3764" i="1"/>
  <c r="CJ3764" i="1"/>
  <c r="CI3764" i="1"/>
  <c r="CM3763" i="1"/>
  <c r="CL3763" i="1"/>
  <c r="CJ3763" i="1"/>
  <c r="CI3763" i="1"/>
  <c r="CM3762" i="1"/>
  <c r="CL3762" i="1"/>
  <c r="CJ3762" i="1"/>
  <c r="CI3762" i="1"/>
  <c r="CM3761" i="1"/>
  <c r="CL3761" i="1"/>
  <c r="CJ3761" i="1"/>
  <c r="CI3761" i="1"/>
  <c r="CM3760" i="1"/>
  <c r="CL3760" i="1"/>
  <c r="CJ3760" i="1"/>
  <c r="CI3760" i="1"/>
  <c r="CM3759" i="1"/>
  <c r="CL3759" i="1"/>
  <c r="CJ3759" i="1"/>
  <c r="CI3759" i="1"/>
  <c r="CM3758" i="1"/>
  <c r="CL3758" i="1"/>
  <c r="CJ3758" i="1"/>
  <c r="CI3758" i="1"/>
  <c r="CM3757" i="1"/>
  <c r="CL3757" i="1"/>
  <c r="CJ3757" i="1"/>
  <c r="CI3757" i="1"/>
  <c r="CM3756" i="1"/>
  <c r="CL3756" i="1"/>
  <c r="CJ3756" i="1"/>
  <c r="CI3756" i="1"/>
  <c r="CM3755" i="1"/>
  <c r="CL3755" i="1"/>
  <c r="CJ3755" i="1"/>
  <c r="CI3755" i="1"/>
  <c r="CM3754" i="1"/>
  <c r="CL3754" i="1"/>
  <c r="CJ3754" i="1"/>
  <c r="CI3754" i="1"/>
  <c r="CM3753" i="1"/>
  <c r="CL3753" i="1"/>
  <c r="CJ3753" i="1"/>
  <c r="CI3753" i="1"/>
  <c r="CM3752" i="1"/>
  <c r="CL3752" i="1"/>
  <c r="CJ3752" i="1"/>
  <c r="CI3752" i="1"/>
  <c r="CM3751" i="1"/>
  <c r="CL3751" i="1"/>
  <c r="CJ3751" i="1"/>
  <c r="CI3751" i="1"/>
  <c r="CM3750" i="1"/>
  <c r="CL3750" i="1"/>
  <c r="CJ3750" i="1"/>
  <c r="CI3750" i="1"/>
  <c r="CM3749" i="1"/>
  <c r="CL3749" i="1"/>
  <c r="CJ3749" i="1"/>
  <c r="CI3749" i="1"/>
  <c r="CM3748" i="1"/>
  <c r="CL3748" i="1"/>
  <c r="CJ3748" i="1"/>
  <c r="CI3748" i="1"/>
  <c r="CM3747" i="1"/>
  <c r="CL3747" i="1"/>
  <c r="CJ3747" i="1"/>
  <c r="CI3747" i="1"/>
  <c r="CM3746" i="1"/>
  <c r="CL3746" i="1"/>
  <c r="CJ3746" i="1"/>
  <c r="CI3746" i="1"/>
  <c r="CM3745" i="1"/>
  <c r="CL3745" i="1"/>
  <c r="CJ3745" i="1"/>
  <c r="CI3745" i="1"/>
  <c r="CM3744" i="1"/>
  <c r="CL3744" i="1"/>
  <c r="CJ3744" i="1"/>
  <c r="CI3744" i="1"/>
  <c r="CM3743" i="1"/>
  <c r="CL3743" i="1"/>
  <c r="CJ3743" i="1"/>
  <c r="CI3743" i="1"/>
  <c r="CM3742" i="1"/>
  <c r="CL3742" i="1"/>
  <c r="CJ3742" i="1"/>
  <c r="CI3742" i="1"/>
  <c r="CM3741" i="1"/>
  <c r="CL3741" i="1"/>
  <c r="CJ3741" i="1"/>
  <c r="CI3741" i="1"/>
  <c r="CM3740" i="1"/>
  <c r="CL3740" i="1"/>
  <c r="CJ3740" i="1"/>
  <c r="CI3740" i="1"/>
  <c r="CM3739" i="1"/>
  <c r="CL3739" i="1"/>
  <c r="CJ3739" i="1"/>
  <c r="CI3739" i="1"/>
  <c r="CM3738" i="1"/>
  <c r="CL3738" i="1"/>
  <c r="CJ3738" i="1"/>
  <c r="CI3738" i="1"/>
  <c r="CM3737" i="1"/>
  <c r="CL3737" i="1"/>
  <c r="CJ3737" i="1"/>
  <c r="CI3737" i="1"/>
  <c r="CM3736" i="1"/>
  <c r="CL3736" i="1"/>
  <c r="CJ3736" i="1"/>
  <c r="CI3736" i="1"/>
  <c r="CM3735" i="1"/>
  <c r="CL3735" i="1"/>
  <c r="CJ3735" i="1"/>
  <c r="CI3735" i="1"/>
  <c r="CM3734" i="1"/>
  <c r="CL3734" i="1"/>
  <c r="CJ3734" i="1"/>
  <c r="CI3734" i="1"/>
  <c r="CM3733" i="1"/>
  <c r="CL3733" i="1"/>
  <c r="CJ3733" i="1"/>
  <c r="CI3733" i="1"/>
  <c r="CM3732" i="1"/>
  <c r="CL3732" i="1"/>
  <c r="CJ3732" i="1"/>
  <c r="CI3732" i="1"/>
  <c r="CM3731" i="1"/>
  <c r="CL3731" i="1"/>
  <c r="CJ3731" i="1"/>
  <c r="CI3731" i="1"/>
  <c r="CM3730" i="1"/>
  <c r="CL3730" i="1"/>
  <c r="CJ3730" i="1"/>
  <c r="CI3730" i="1"/>
  <c r="CM3729" i="1"/>
  <c r="CL3729" i="1"/>
  <c r="CJ3729" i="1"/>
  <c r="CI3729" i="1"/>
  <c r="CM3728" i="1"/>
  <c r="CL3728" i="1"/>
  <c r="CJ3728" i="1"/>
  <c r="CI3728" i="1"/>
  <c r="CM3727" i="1"/>
  <c r="CL3727" i="1"/>
  <c r="CJ3727" i="1"/>
  <c r="CI3727" i="1"/>
  <c r="CM3726" i="1"/>
  <c r="CL3726" i="1"/>
  <c r="CJ3726" i="1"/>
  <c r="CI3726" i="1"/>
  <c r="CM3725" i="1"/>
  <c r="CL3725" i="1"/>
  <c r="CJ3725" i="1"/>
  <c r="CI3725" i="1"/>
  <c r="CM3724" i="1"/>
  <c r="CL3724" i="1"/>
  <c r="CJ3724" i="1"/>
  <c r="CI3724" i="1"/>
  <c r="CM3723" i="1"/>
  <c r="CL3723" i="1"/>
  <c r="CJ3723" i="1"/>
  <c r="CI3723" i="1"/>
  <c r="CM3722" i="1"/>
  <c r="CL3722" i="1"/>
  <c r="CJ3722" i="1"/>
  <c r="CI3722" i="1"/>
  <c r="CM3721" i="1"/>
  <c r="CL3721" i="1"/>
  <c r="CJ3721" i="1"/>
  <c r="CI3721" i="1"/>
  <c r="CM3720" i="1"/>
  <c r="CL3720" i="1"/>
  <c r="CJ3720" i="1"/>
  <c r="CI3720" i="1"/>
  <c r="CM3719" i="1"/>
  <c r="CL3719" i="1"/>
  <c r="CJ3719" i="1"/>
  <c r="CI3719" i="1"/>
  <c r="CM3718" i="1"/>
  <c r="CL3718" i="1"/>
  <c r="CJ3718" i="1"/>
  <c r="CI3718" i="1"/>
  <c r="CM3717" i="1"/>
  <c r="CL3717" i="1"/>
  <c r="CJ3717" i="1"/>
  <c r="CI3717" i="1"/>
  <c r="CM3716" i="1"/>
  <c r="CL3716" i="1"/>
  <c r="CJ3716" i="1"/>
  <c r="CI3716" i="1"/>
  <c r="CM3715" i="1"/>
  <c r="CL3715" i="1"/>
  <c r="CJ3715" i="1"/>
  <c r="CI3715" i="1"/>
  <c r="CM3714" i="1"/>
  <c r="CL3714" i="1"/>
  <c r="CJ3714" i="1"/>
  <c r="CI3714" i="1"/>
  <c r="CM3713" i="1"/>
  <c r="CL3713" i="1"/>
  <c r="CJ3713" i="1"/>
  <c r="CI3713" i="1"/>
  <c r="CM3712" i="1"/>
  <c r="CL3712" i="1"/>
  <c r="CJ3712" i="1"/>
  <c r="CI3712" i="1"/>
  <c r="CM3711" i="1"/>
  <c r="CL3711" i="1"/>
  <c r="CJ3711" i="1"/>
  <c r="CI3711" i="1"/>
  <c r="CM3710" i="1"/>
  <c r="CL3710" i="1"/>
  <c r="CJ3710" i="1"/>
  <c r="CI3710" i="1"/>
  <c r="CM3709" i="1"/>
  <c r="CL3709" i="1"/>
  <c r="CJ3709" i="1"/>
  <c r="CI3709" i="1"/>
  <c r="CM3708" i="1"/>
  <c r="CL3708" i="1"/>
  <c r="CJ3708" i="1"/>
  <c r="CI3708" i="1"/>
  <c r="CM3707" i="1"/>
  <c r="CL3707" i="1"/>
  <c r="CJ3707" i="1"/>
  <c r="CI3707" i="1"/>
  <c r="CM3706" i="1"/>
  <c r="CL3706" i="1"/>
  <c r="CJ3706" i="1"/>
  <c r="CI3706" i="1"/>
  <c r="CM3705" i="1"/>
  <c r="CL3705" i="1"/>
  <c r="CJ3705" i="1"/>
  <c r="CI3705" i="1"/>
  <c r="CM3704" i="1"/>
  <c r="CL3704" i="1"/>
  <c r="CJ3704" i="1"/>
  <c r="CI3704" i="1"/>
  <c r="CM3703" i="1"/>
  <c r="CL3703" i="1"/>
  <c r="CJ3703" i="1"/>
  <c r="CI3703" i="1"/>
  <c r="CM3702" i="1"/>
  <c r="CL3702" i="1"/>
  <c r="CJ3702" i="1"/>
  <c r="CI3702" i="1"/>
  <c r="CM3701" i="1"/>
  <c r="CL3701" i="1"/>
  <c r="CJ3701" i="1"/>
  <c r="CI3701" i="1"/>
  <c r="CM3700" i="1"/>
  <c r="CL3700" i="1"/>
  <c r="CJ3700" i="1"/>
  <c r="CI3700" i="1"/>
  <c r="CM3699" i="1"/>
  <c r="CL3699" i="1"/>
  <c r="CJ3699" i="1"/>
  <c r="CI3699" i="1"/>
  <c r="CM3698" i="1"/>
  <c r="CL3698" i="1"/>
  <c r="CJ3698" i="1"/>
  <c r="CI3698" i="1"/>
  <c r="CM3697" i="1"/>
  <c r="CL3697" i="1"/>
  <c r="CJ3697" i="1"/>
  <c r="CI3697" i="1"/>
  <c r="CM3696" i="1"/>
  <c r="CL3696" i="1"/>
  <c r="CJ3696" i="1"/>
  <c r="CI3696" i="1"/>
  <c r="CM3695" i="1"/>
  <c r="CL3695" i="1"/>
  <c r="CJ3695" i="1"/>
  <c r="CI3695" i="1"/>
  <c r="CM3694" i="1"/>
  <c r="CL3694" i="1"/>
  <c r="CJ3694" i="1"/>
  <c r="CI3694" i="1"/>
  <c r="CM3693" i="1"/>
  <c r="CL3693" i="1"/>
  <c r="CJ3693" i="1"/>
  <c r="CI3693" i="1"/>
  <c r="CM3692" i="1"/>
  <c r="CL3692" i="1"/>
  <c r="CJ3692" i="1"/>
  <c r="CI3692" i="1"/>
  <c r="CM3691" i="1"/>
  <c r="CL3691" i="1"/>
  <c r="CJ3691" i="1"/>
  <c r="CI3691" i="1"/>
  <c r="CM3690" i="1"/>
  <c r="CL3690" i="1"/>
  <c r="CJ3690" i="1"/>
  <c r="CI3690" i="1"/>
  <c r="CM3689" i="1"/>
  <c r="CL3689" i="1"/>
  <c r="CJ3689" i="1"/>
  <c r="CI3689" i="1"/>
  <c r="CM3688" i="1"/>
  <c r="CL3688" i="1"/>
  <c r="CJ3688" i="1"/>
  <c r="CI3688" i="1"/>
  <c r="CM3687" i="1"/>
  <c r="CL3687" i="1"/>
  <c r="CJ3687" i="1"/>
  <c r="CI3687" i="1"/>
  <c r="CM3686" i="1"/>
  <c r="CL3686" i="1"/>
  <c r="CJ3686" i="1"/>
  <c r="CI3686" i="1"/>
  <c r="CM3685" i="1"/>
  <c r="CL3685" i="1"/>
  <c r="CJ3685" i="1"/>
  <c r="CI3685" i="1"/>
  <c r="CM3684" i="1"/>
  <c r="CL3684" i="1"/>
  <c r="CJ3684" i="1"/>
  <c r="CI3684" i="1"/>
  <c r="CM3683" i="1"/>
  <c r="CL3683" i="1"/>
  <c r="CJ3683" i="1"/>
  <c r="CI3683" i="1"/>
  <c r="CM3682" i="1"/>
  <c r="CL3682" i="1"/>
  <c r="CJ3682" i="1"/>
  <c r="CI3682" i="1"/>
  <c r="CM3681" i="1"/>
  <c r="CL3681" i="1"/>
  <c r="CJ3681" i="1"/>
  <c r="CI3681" i="1"/>
  <c r="CM3680" i="1"/>
  <c r="CL3680" i="1"/>
  <c r="CJ3680" i="1"/>
  <c r="CI3680" i="1"/>
  <c r="CM3679" i="1"/>
  <c r="CL3679" i="1"/>
  <c r="CJ3679" i="1"/>
  <c r="CI3679" i="1"/>
  <c r="CM3678" i="1"/>
  <c r="CL3678" i="1"/>
  <c r="CJ3678" i="1"/>
  <c r="CI3678" i="1"/>
  <c r="CM3677" i="1"/>
  <c r="CL3677" i="1"/>
  <c r="CJ3677" i="1"/>
  <c r="CI3677" i="1"/>
  <c r="CM3676" i="1"/>
  <c r="CL3676" i="1"/>
  <c r="CJ3676" i="1"/>
  <c r="CI3676" i="1"/>
  <c r="CM3675" i="1"/>
  <c r="CL3675" i="1"/>
  <c r="CJ3675" i="1"/>
  <c r="CI3675" i="1"/>
  <c r="CM3674" i="1"/>
  <c r="CL3674" i="1"/>
  <c r="CJ3674" i="1"/>
  <c r="CI3674" i="1"/>
  <c r="CM3673" i="1"/>
  <c r="CL3673" i="1"/>
  <c r="CJ3673" i="1"/>
  <c r="CI3673" i="1"/>
  <c r="CM3672" i="1"/>
  <c r="CL3672" i="1"/>
  <c r="CJ3672" i="1"/>
  <c r="CI3672" i="1"/>
  <c r="CM3671" i="1"/>
  <c r="CL3671" i="1"/>
  <c r="CJ3671" i="1"/>
  <c r="CI3671" i="1"/>
  <c r="CM3670" i="1"/>
  <c r="CL3670" i="1"/>
  <c r="CJ3670" i="1"/>
  <c r="CI3670" i="1"/>
  <c r="CM3669" i="1"/>
  <c r="CL3669" i="1"/>
  <c r="CJ3669" i="1"/>
  <c r="CI3669" i="1"/>
  <c r="CM3668" i="1"/>
  <c r="CL3668" i="1"/>
  <c r="CJ3668" i="1"/>
  <c r="CI3668" i="1"/>
  <c r="CM3667" i="1"/>
  <c r="CL3667" i="1"/>
  <c r="CJ3667" i="1"/>
  <c r="CI3667" i="1"/>
  <c r="CM3666" i="1"/>
  <c r="CL3666" i="1"/>
  <c r="CJ3666" i="1"/>
  <c r="CI3666" i="1"/>
  <c r="CM3665" i="1"/>
  <c r="CL3665" i="1"/>
  <c r="CJ3665" i="1"/>
  <c r="CI3665" i="1"/>
  <c r="CM3664" i="1"/>
  <c r="CL3664" i="1"/>
  <c r="CJ3664" i="1"/>
  <c r="CI3664" i="1"/>
  <c r="CM3663" i="1"/>
  <c r="CL3663" i="1"/>
  <c r="CJ3663" i="1"/>
  <c r="CI3663" i="1"/>
  <c r="CM3662" i="1"/>
  <c r="CL3662" i="1"/>
  <c r="CJ3662" i="1"/>
  <c r="CI3662" i="1"/>
  <c r="CM3661" i="1"/>
  <c r="CL3661" i="1"/>
  <c r="CJ3661" i="1"/>
  <c r="CI3661" i="1"/>
  <c r="CM3660" i="1"/>
  <c r="CL3660" i="1"/>
  <c r="CJ3660" i="1"/>
  <c r="CI3660" i="1"/>
  <c r="CM3659" i="1"/>
  <c r="CL3659" i="1"/>
  <c r="CJ3659" i="1"/>
  <c r="CI3659" i="1"/>
  <c r="CM3658" i="1"/>
  <c r="CL3658" i="1"/>
  <c r="CJ3658" i="1"/>
  <c r="CI3658" i="1"/>
  <c r="CM3657" i="1"/>
  <c r="CL3657" i="1"/>
  <c r="CJ3657" i="1"/>
  <c r="CI3657" i="1"/>
  <c r="CM3656" i="1"/>
  <c r="CL3656" i="1"/>
  <c r="CJ3656" i="1"/>
  <c r="CI3656" i="1"/>
  <c r="CM3655" i="1"/>
  <c r="CL3655" i="1"/>
  <c r="CJ3655" i="1"/>
  <c r="CI3655" i="1"/>
  <c r="CM3654" i="1"/>
  <c r="CL3654" i="1"/>
  <c r="CJ3654" i="1"/>
  <c r="CI3654" i="1"/>
  <c r="CM3653" i="1"/>
  <c r="CL3653" i="1"/>
  <c r="CJ3653" i="1"/>
  <c r="CI3653" i="1"/>
  <c r="CM3652" i="1"/>
  <c r="CL3652" i="1"/>
  <c r="CJ3652" i="1"/>
  <c r="CI3652" i="1"/>
  <c r="CM3651" i="1"/>
  <c r="CL3651" i="1"/>
  <c r="CJ3651" i="1"/>
  <c r="CI3651" i="1"/>
  <c r="CM3650" i="1"/>
  <c r="CL3650" i="1"/>
  <c r="CJ3650" i="1"/>
  <c r="CI3650" i="1"/>
  <c r="CM3649" i="1"/>
  <c r="CL3649" i="1"/>
  <c r="CJ3649" i="1"/>
  <c r="CI3649" i="1"/>
  <c r="CM3648" i="1"/>
  <c r="CL3648" i="1"/>
  <c r="CJ3648" i="1"/>
  <c r="CI3648" i="1"/>
  <c r="CM3647" i="1"/>
  <c r="CL3647" i="1"/>
  <c r="CJ3647" i="1"/>
  <c r="CI3647" i="1"/>
  <c r="CM3646" i="1"/>
  <c r="CL3646" i="1"/>
  <c r="CJ3646" i="1"/>
  <c r="CI3646" i="1"/>
  <c r="CM3645" i="1"/>
  <c r="CL3645" i="1"/>
  <c r="CJ3645" i="1"/>
  <c r="CI3645" i="1"/>
  <c r="CM3644" i="1"/>
  <c r="CL3644" i="1"/>
  <c r="CJ3644" i="1"/>
  <c r="CI3644" i="1"/>
  <c r="CM3643" i="1"/>
  <c r="CL3643" i="1"/>
  <c r="CJ3643" i="1"/>
  <c r="CI3643" i="1"/>
  <c r="CM3642" i="1"/>
  <c r="CL3642" i="1"/>
  <c r="CJ3642" i="1"/>
  <c r="CI3642" i="1"/>
  <c r="CM3641" i="1"/>
  <c r="CL3641" i="1"/>
  <c r="CJ3641" i="1"/>
  <c r="CI3641" i="1"/>
  <c r="CM3640" i="1"/>
  <c r="CL3640" i="1"/>
  <c r="CJ3640" i="1"/>
  <c r="CI3640" i="1"/>
  <c r="CM3639" i="1"/>
  <c r="CL3639" i="1"/>
  <c r="CJ3639" i="1"/>
  <c r="CI3639" i="1"/>
  <c r="CM3638" i="1"/>
  <c r="CL3638" i="1"/>
  <c r="CJ3638" i="1"/>
  <c r="CI3638" i="1"/>
  <c r="CM3637" i="1"/>
  <c r="CL3637" i="1"/>
  <c r="CJ3637" i="1"/>
  <c r="CI3637" i="1"/>
  <c r="CM3636" i="1"/>
  <c r="CL3636" i="1"/>
  <c r="CJ3636" i="1"/>
  <c r="CI3636" i="1"/>
  <c r="CM3635" i="1"/>
  <c r="CL3635" i="1"/>
  <c r="CJ3635" i="1"/>
  <c r="CI3635" i="1"/>
  <c r="CM3634" i="1"/>
  <c r="CL3634" i="1"/>
  <c r="CJ3634" i="1"/>
  <c r="CI3634" i="1"/>
  <c r="CM3633" i="1"/>
  <c r="CL3633" i="1"/>
  <c r="CJ3633" i="1"/>
  <c r="CI3633" i="1"/>
  <c r="CM3632" i="1"/>
  <c r="CL3632" i="1"/>
  <c r="CJ3632" i="1"/>
  <c r="CI3632" i="1"/>
  <c r="CM3631" i="1"/>
  <c r="CL3631" i="1"/>
  <c r="CJ3631" i="1"/>
  <c r="CI3631" i="1"/>
  <c r="CM3630" i="1"/>
  <c r="CL3630" i="1"/>
  <c r="CJ3630" i="1"/>
  <c r="CI3630" i="1"/>
  <c r="CM3629" i="1"/>
  <c r="CL3629" i="1"/>
  <c r="CJ3629" i="1"/>
  <c r="CI3629" i="1"/>
  <c r="CM3628" i="1"/>
  <c r="CL3628" i="1"/>
  <c r="CJ3628" i="1"/>
  <c r="CI3628" i="1"/>
  <c r="CM3627" i="1"/>
  <c r="CL3627" i="1"/>
  <c r="CJ3627" i="1"/>
  <c r="CI3627" i="1"/>
  <c r="CM3626" i="1"/>
  <c r="CL3626" i="1"/>
  <c r="CJ3626" i="1"/>
  <c r="CI3626" i="1"/>
  <c r="CM3625" i="1"/>
  <c r="CL3625" i="1"/>
  <c r="CJ3625" i="1"/>
  <c r="CI3625" i="1"/>
  <c r="CM3624" i="1"/>
  <c r="CL3624" i="1"/>
  <c r="CJ3624" i="1"/>
  <c r="CI3624" i="1"/>
  <c r="CM3623" i="1"/>
  <c r="CL3623" i="1"/>
  <c r="CJ3623" i="1"/>
  <c r="CI3623" i="1"/>
  <c r="CM3622" i="1"/>
  <c r="CL3622" i="1"/>
  <c r="CJ3622" i="1"/>
  <c r="CI3622" i="1"/>
  <c r="CM3621" i="1"/>
  <c r="CL3621" i="1"/>
  <c r="CJ3621" i="1"/>
  <c r="CI3621" i="1"/>
  <c r="CM3620" i="1"/>
  <c r="CL3620" i="1"/>
  <c r="CJ3620" i="1"/>
  <c r="CI3620" i="1"/>
  <c r="CM3619" i="1"/>
  <c r="CL3619" i="1"/>
  <c r="CJ3619" i="1"/>
  <c r="CI3619" i="1"/>
  <c r="CM3618" i="1"/>
  <c r="CL3618" i="1"/>
  <c r="CJ3618" i="1"/>
  <c r="CI3618" i="1"/>
  <c r="CM3617" i="1"/>
  <c r="CL3617" i="1"/>
  <c r="CJ3617" i="1"/>
  <c r="CI3617" i="1"/>
  <c r="CM3616" i="1"/>
  <c r="CL3616" i="1"/>
  <c r="CJ3616" i="1"/>
  <c r="CI3616" i="1"/>
  <c r="CM3615" i="1"/>
  <c r="CL3615" i="1"/>
  <c r="CJ3615" i="1"/>
  <c r="CI3615" i="1"/>
  <c r="CM3614" i="1"/>
  <c r="CL3614" i="1"/>
  <c r="CJ3614" i="1"/>
  <c r="CI3614" i="1"/>
  <c r="CM3613" i="1"/>
  <c r="CL3613" i="1"/>
  <c r="CJ3613" i="1"/>
  <c r="CI3613" i="1"/>
  <c r="CM3612" i="1"/>
  <c r="CL3612" i="1"/>
  <c r="CJ3612" i="1"/>
  <c r="CI3612" i="1"/>
  <c r="CM3611" i="1"/>
  <c r="CL3611" i="1"/>
  <c r="CJ3611" i="1"/>
  <c r="CI3611" i="1"/>
  <c r="CM3610" i="1"/>
  <c r="CL3610" i="1"/>
  <c r="CJ3610" i="1"/>
  <c r="CI3610" i="1"/>
  <c r="CM3609" i="1"/>
  <c r="CL3609" i="1"/>
  <c r="CJ3609" i="1"/>
  <c r="CI3609" i="1"/>
  <c r="CM3608" i="1"/>
  <c r="CL3608" i="1"/>
  <c r="CJ3608" i="1"/>
  <c r="CI3608" i="1"/>
  <c r="CM3607" i="1"/>
  <c r="CL3607" i="1"/>
  <c r="CJ3607" i="1"/>
  <c r="CI3607" i="1"/>
  <c r="CM3606" i="1"/>
  <c r="CL3606" i="1"/>
  <c r="CJ3606" i="1"/>
  <c r="CI3606" i="1"/>
  <c r="CM3605" i="1"/>
  <c r="CL3605" i="1"/>
  <c r="CJ3605" i="1"/>
  <c r="CI3605" i="1"/>
  <c r="CM3604" i="1"/>
  <c r="CL3604" i="1"/>
  <c r="CJ3604" i="1"/>
  <c r="CI3604" i="1"/>
  <c r="CM3603" i="1"/>
  <c r="CL3603" i="1"/>
  <c r="CJ3603" i="1"/>
  <c r="CI3603" i="1"/>
  <c r="CM3602" i="1"/>
  <c r="CL3602" i="1"/>
  <c r="CJ3602" i="1"/>
  <c r="CI3602" i="1"/>
  <c r="CM3601" i="1"/>
  <c r="CL3601" i="1"/>
  <c r="CJ3601" i="1"/>
  <c r="CI3601" i="1"/>
  <c r="CM3600" i="1"/>
  <c r="CL3600" i="1"/>
  <c r="CJ3600" i="1"/>
  <c r="CI3600" i="1"/>
  <c r="CM3599" i="1"/>
  <c r="CL3599" i="1"/>
  <c r="CJ3599" i="1"/>
  <c r="CI3599" i="1"/>
  <c r="CM3598" i="1"/>
  <c r="CL3598" i="1"/>
  <c r="CJ3598" i="1"/>
  <c r="CI3598" i="1"/>
  <c r="CM3597" i="1"/>
  <c r="CL3597" i="1"/>
  <c r="CJ3597" i="1"/>
  <c r="CI3597" i="1"/>
  <c r="CM3596" i="1"/>
  <c r="CL3596" i="1"/>
  <c r="CJ3596" i="1"/>
  <c r="CI3596" i="1"/>
  <c r="CM3595" i="1"/>
  <c r="CL3595" i="1"/>
  <c r="CJ3595" i="1"/>
  <c r="CI3595" i="1"/>
  <c r="CM3594" i="1"/>
  <c r="CL3594" i="1"/>
  <c r="CJ3594" i="1"/>
  <c r="CI3594" i="1"/>
  <c r="CM3593" i="1"/>
  <c r="CL3593" i="1"/>
  <c r="CJ3593" i="1"/>
  <c r="CI3593" i="1"/>
  <c r="CM3592" i="1"/>
  <c r="CL3592" i="1"/>
  <c r="CJ3592" i="1"/>
  <c r="CI3592" i="1"/>
  <c r="CM3591" i="1"/>
  <c r="CL3591" i="1"/>
  <c r="CJ3591" i="1"/>
  <c r="CI3591" i="1"/>
  <c r="CM3590" i="1"/>
  <c r="CL3590" i="1"/>
  <c r="CJ3590" i="1"/>
  <c r="CI3590" i="1"/>
  <c r="CM3589" i="1"/>
  <c r="CL3589" i="1"/>
  <c r="CJ3589" i="1"/>
  <c r="CI3589" i="1"/>
  <c r="CM3588" i="1"/>
  <c r="CL3588" i="1"/>
  <c r="CJ3588" i="1"/>
  <c r="CI3588" i="1"/>
  <c r="CM3587" i="1"/>
  <c r="CL3587" i="1"/>
  <c r="CJ3587" i="1"/>
  <c r="CI3587" i="1"/>
  <c r="CM3586" i="1"/>
  <c r="CL3586" i="1"/>
  <c r="CJ3586" i="1"/>
  <c r="CI3586" i="1"/>
  <c r="CM3585" i="1"/>
  <c r="CL3585" i="1"/>
  <c r="CJ3585" i="1"/>
  <c r="CI3585" i="1"/>
  <c r="CM3584" i="1"/>
  <c r="CL3584" i="1"/>
  <c r="CJ3584" i="1"/>
  <c r="CI3584" i="1"/>
  <c r="CM3583" i="1"/>
  <c r="CL3583" i="1"/>
  <c r="CJ3583" i="1"/>
  <c r="CI3583" i="1"/>
  <c r="CM3582" i="1"/>
  <c r="CL3582" i="1"/>
  <c r="CJ3582" i="1"/>
  <c r="CI3582" i="1"/>
  <c r="CM3581" i="1"/>
  <c r="CL3581" i="1"/>
  <c r="CJ3581" i="1"/>
  <c r="CI3581" i="1"/>
  <c r="CM3580" i="1"/>
  <c r="CL3580" i="1"/>
  <c r="CJ3580" i="1"/>
  <c r="CI3580" i="1"/>
  <c r="CM3579" i="1"/>
  <c r="CL3579" i="1"/>
  <c r="CJ3579" i="1"/>
  <c r="CI3579" i="1"/>
  <c r="CM3578" i="1"/>
  <c r="CL3578" i="1"/>
  <c r="CJ3578" i="1"/>
  <c r="CI3578" i="1"/>
  <c r="CM3577" i="1"/>
  <c r="CL3577" i="1"/>
  <c r="CJ3577" i="1"/>
  <c r="CI3577" i="1"/>
  <c r="CM3576" i="1"/>
  <c r="CL3576" i="1"/>
  <c r="CJ3576" i="1"/>
  <c r="CI3576" i="1"/>
  <c r="CM3575" i="1"/>
  <c r="CL3575" i="1"/>
  <c r="CJ3575" i="1"/>
  <c r="CI3575" i="1"/>
  <c r="CM3574" i="1"/>
  <c r="CL3574" i="1"/>
  <c r="CJ3574" i="1"/>
  <c r="CI3574" i="1"/>
  <c r="CM3573" i="1"/>
  <c r="CL3573" i="1"/>
  <c r="CJ3573" i="1"/>
  <c r="CI3573" i="1"/>
  <c r="CM3572" i="1"/>
  <c r="CL3572" i="1"/>
  <c r="CJ3572" i="1"/>
  <c r="CI3572" i="1"/>
  <c r="CM3571" i="1"/>
  <c r="CL3571" i="1"/>
  <c r="CJ3571" i="1"/>
  <c r="CI3571" i="1"/>
  <c r="CM3570" i="1"/>
  <c r="CL3570" i="1"/>
  <c r="CJ3570" i="1"/>
  <c r="CI3570" i="1"/>
  <c r="CM3569" i="1"/>
  <c r="CL3569" i="1"/>
  <c r="CJ3569" i="1"/>
  <c r="CI3569" i="1"/>
  <c r="CM3568" i="1"/>
  <c r="CL3568" i="1"/>
  <c r="CJ3568" i="1"/>
  <c r="CI3568" i="1"/>
  <c r="CM3567" i="1"/>
  <c r="CL3567" i="1"/>
  <c r="CJ3567" i="1"/>
  <c r="CI3567" i="1"/>
  <c r="CM3566" i="1"/>
  <c r="CL3566" i="1"/>
  <c r="CJ3566" i="1"/>
  <c r="CI3566" i="1"/>
  <c r="CM3565" i="1"/>
  <c r="CL3565" i="1"/>
  <c r="CJ3565" i="1"/>
  <c r="CI3565" i="1"/>
  <c r="CM3564" i="1"/>
  <c r="CL3564" i="1"/>
  <c r="CJ3564" i="1"/>
  <c r="CI3564" i="1"/>
  <c r="CM3563" i="1"/>
  <c r="CL3563" i="1"/>
  <c r="CJ3563" i="1"/>
  <c r="CI3563" i="1"/>
  <c r="CM3562" i="1"/>
  <c r="CL3562" i="1"/>
  <c r="CJ3562" i="1"/>
  <c r="CI3562" i="1"/>
  <c r="CM3561" i="1"/>
  <c r="CL3561" i="1"/>
  <c r="CJ3561" i="1"/>
  <c r="CI3561" i="1"/>
  <c r="CM3560" i="1"/>
  <c r="CL3560" i="1"/>
  <c r="CJ3560" i="1"/>
  <c r="CI3560" i="1"/>
  <c r="CM3559" i="1"/>
  <c r="CL3559" i="1"/>
  <c r="CJ3559" i="1"/>
  <c r="CI3559" i="1"/>
  <c r="CM3558" i="1"/>
  <c r="CL3558" i="1"/>
  <c r="CJ3558" i="1"/>
  <c r="CI3558" i="1"/>
  <c r="CM3557" i="1"/>
  <c r="CL3557" i="1"/>
  <c r="CJ3557" i="1"/>
  <c r="CI3557" i="1"/>
  <c r="CM3556" i="1"/>
  <c r="CL3556" i="1"/>
  <c r="CJ3556" i="1"/>
  <c r="CI3556" i="1"/>
  <c r="CM3555" i="1"/>
  <c r="CL3555" i="1"/>
  <c r="CJ3555" i="1"/>
  <c r="CI3555" i="1"/>
  <c r="CM3554" i="1"/>
  <c r="CL3554" i="1"/>
  <c r="CJ3554" i="1"/>
  <c r="CI3554" i="1"/>
  <c r="CM3553" i="1"/>
  <c r="CL3553" i="1"/>
  <c r="CJ3553" i="1"/>
  <c r="CI3553" i="1"/>
  <c r="CM3552" i="1"/>
  <c r="CL3552" i="1"/>
  <c r="CJ3552" i="1"/>
  <c r="CI3552" i="1"/>
  <c r="CM3551" i="1"/>
  <c r="CL3551" i="1"/>
  <c r="CJ3551" i="1"/>
  <c r="CI3551" i="1"/>
  <c r="CM3550" i="1"/>
  <c r="CL3550" i="1"/>
  <c r="CJ3550" i="1"/>
  <c r="CI3550" i="1"/>
  <c r="CM3549" i="1"/>
  <c r="CL3549" i="1"/>
  <c r="CJ3549" i="1"/>
  <c r="CI3549" i="1"/>
  <c r="CM3548" i="1"/>
  <c r="CL3548" i="1"/>
  <c r="CJ3548" i="1"/>
  <c r="CI3548" i="1"/>
  <c r="CM3547" i="1"/>
  <c r="CL3547" i="1"/>
  <c r="CJ3547" i="1"/>
  <c r="CI3547" i="1"/>
  <c r="CM3546" i="1"/>
  <c r="CL3546" i="1"/>
  <c r="CJ3546" i="1"/>
  <c r="CI3546" i="1"/>
  <c r="CM3545" i="1"/>
  <c r="CL3545" i="1"/>
  <c r="CJ3545" i="1"/>
  <c r="CI3545" i="1"/>
  <c r="CM3544" i="1"/>
  <c r="CL3544" i="1"/>
  <c r="CJ3544" i="1"/>
  <c r="CI3544" i="1"/>
  <c r="CM3543" i="1"/>
  <c r="CL3543" i="1"/>
  <c r="CJ3543" i="1"/>
  <c r="CI3543" i="1"/>
  <c r="CM3542" i="1"/>
  <c r="CL3542" i="1"/>
  <c r="CJ3542" i="1"/>
  <c r="CI3542" i="1"/>
  <c r="CM3541" i="1"/>
  <c r="CL3541" i="1"/>
  <c r="CJ3541" i="1"/>
  <c r="CI3541" i="1"/>
  <c r="CM3540" i="1"/>
  <c r="CL3540" i="1"/>
  <c r="CJ3540" i="1"/>
  <c r="CI3540" i="1"/>
  <c r="CM3539" i="1"/>
  <c r="CL3539" i="1"/>
  <c r="CJ3539" i="1"/>
  <c r="CI3539" i="1"/>
  <c r="CM3538" i="1"/>
  <c r="CL3538" i="1"/>
  <c r="CJ3538" i="1"/>
  <c r="CI3538" i="1"/>
  <c r="CM3537" i="1"/>
  <c r="CL3537" i="1"/>
  <c r="CJ3537" i="1"/>
  <c r="CI3537" i="1"/>
  <c r="CM3536" i="1"/>
  <c r="CL3536" i="1"/>
  <c r="CJ3536" i="1"/>
  <c r="CI3536" i="1"/>
  <c r="CM3535" i="1"/>
  <c r="CL3535" i="1"/>
  <c r="CJ3535" i="1"/>
  <c r="CI3535" i="1"/>
  <c r="CM3534" i="1"/>
  <c r="CL3534" i="1"/>
  <c r="CJ3534" i="1"/>
  <c r="CI3534" i="1"/>
  <c r="CM3533" i="1"/>
  <c r="CL3533" i="1"/>
  <c r="CJ3533" i="1"/>
  <c r="CI3533" i="1"/>
  <c r="CM3532" i="1"/>
  <c r="CL3532" i="1"/>
  <c r="CJ3532" i="1"/>
  <c r="CI3532" i="1"/>
  <c r="CM3531" i="1"/>
  <c r="CL3531" i="1"/>
  <c r="CJ3531" i="1"/>
  <c r="CI3531" i="1"/>
  <c r="CM3530" i="1"/>
  <c r="CL3530" i="1"/>
  <c r="CJ3530" i="1"/>
  <c r="CI3530" i="1"/>
  <c r="CM3529" i="1"/>
  <c r="CL3529" i="1"/>
  <c r="CJ3529" i="1"/>
  <c r="CI3529" i="1"/>
  <c r="CM3528" i="1"/>
  <c r="CL3528" i="1"/>
  <c r="CJ3528" i="1"/>
  <c r="CI3528" i="1"/>
  <c r="CM3527" i="1"/>
  <c r="CL3527" i="1"/>
  <c r="CJ3527" i="1"/>
  <c r="CI3527" i="1"/>
  <c r="CM3526" i="1"/>
  <c r="CL3526" i="1"/>
  <c r="CJ3526" i="1"/>
  <c r="CI3526" i="1"/>
  <c r="CM3525" i="1"/>
  <c r="CL3525" i="1"/>
  <c r="CJ3525" i="1"/>
  <c r="CI3525" i="1"/>
  <c r="CM3524" i="1"/>
  <c r="CL3524" i="1"/>
  <c r="CJ3524" i="1"/>
  <c r="CI3524" i="1"/>
  <c r="CM3523" i="1"/>
  <c r="CL3523" i="1"/>
  <c r="CJ3523" i="1"/>
  <c r="CI3523" i="1"/>
  <c r="CM3522" i="1"/>
  <c r="CL3522" i="1"/>
  <c r="CJ3522" i="1"/>
  <c r="CI3522" i="1"/>
  <c r="CM3521" i="1"/>
  <c r="CL3521" i="1"/>
  <c r="CJ3521" i="1"/>
  <c r="CI3521" i="1"/>
  <c r="CM3520" i="1"/>
  <c r="CL3520" i="1"/>
  <c r="CJ3520" i="1"/>
  <c r="CI3520" i="1"/>
  <c r="CM3519" i="1"/>
  <c r="CL3519" i="1"/>
  <c r="CJ3519" i="1"/>
  <c r="CI3519" i="1"/>
  <c r="CM3518" i="1"/>
  <c r="CL3518" i="1"/>
  <c r="CJ3518" i="1"/>
  <c r="CI3518" i="1"/>
  <c r="CM3517" i="1"/>
  <c r="CL3517" i="1"/>
  <c r="CJ3517" i="1"/>
  <c r="CI3517" i="1"/>
  <c r="CM3516" i="1"/>
  <c r="CL3516" i="1"/>
  <c r="CJ3516" i="1"/>
  <c r="CI3516" i="1"/>
  <c r="CM3515" i="1"/>
  <c r="CL3515" i="1"/>
  <c r="CJ3515" i="1"/>
  <c r="CI3515" i="1"/>
  <c r="CM3514" i="1"/>
  <c r="CL3514" i="1"/>
  <c r="CJ3514" i="1"/>
  <c r="CI3514" i="1"/>
  <c r="CM3513" i="1"/>
  <c r="CL3513" i="1"/>
  <c r="CJ3513" i="1"/>
  <c r="CI3513" i="1"/>
  <c r="CM3512" i="1"/>
  <c r="CL3512" i="1"/>
  <c r="CJ3512" i="1"/>
  <c r="CI3512" i="1"/>
  <c r="CM3511" i="1"/>
  <c r="CL3511" i="1"/>
  <c r="CJ3511" i="1"/>
  <c r="CI3511" i="1"/>
  <c r="CM3510" i="1"/>
  <c r="CL3510" i="1"/>
  <c r="CJ3510" i="1"/>
  <c r="CI3510" i="1"/>
  <c r="CM3509" i="1"/>
  <c r="CL3509" i="1"/>
  <c r="CJ3509" i="1"/>
  <c r="CI3509" i="1"/>
  <c r="CM3508" i="1"/>
  <c r="CL3508" i="1"/>
  <c r="CJ3508" i="1"/>
  <c r="CI3508" i="1"/>
  <c r="CM3507" i="1"/>
  <c r="CL3507" i="1"/>
  <c r="CJ3507" i="1"/>
  <c r="CI3507" i="1"/>
  <c r="CM3506" i="1"/>
  <c r="CL3506" i="1"/>
  <c r="CJ3506" i="1"/>
  <c r="CI3506" i="1"/>
  <c r="CM3505" i="1"/>
  <c r="CL3505" i="1"/>
  <c r="CJ3505" i="1"/>
  <c r="CI3505" i="1"/>
  <c r="CM3504" i="1"/>
  <c r="CL3504" i="1"/>
  <c r="CJ3504" i="1"/>
  <c r="CI3504" i="1"/>
  <c r="CM3503" i="1"/>
  <c r="CL3503" i="1"/>
  <c r="CJ3503" i="1"/>
  <c r="CI3503" i="1"/>
  <c r="CM3502" i="1"/>
  <c r="CL3502" i="1"/>
  <c r="CJ3502" i="1"/>
  <c r="CI3502" i="1"/>
  <c r="CM3501" i="1"/>
  <c r="CL3501" i="1"/>
  <c r="CJ3501" i="1"/>
  <c r="CI3501" i="1"/>
  <c r="CM3500" i="1"/>
  <c r="CL3500" i="1"/>
  <c r="CJ3500" i="1"/>
  <c r="CI3500" i="1"/>
  <c r="CM3499" i="1"/>
  <c r="CL3499" i="1"/>
  <c r="CJ3499" i="1"/>
  <c r="CI3499" i="1"/>
  <c r="CM3498" i="1"/>
  <c r="CL3498" i="1"/>
  <c r="CJ3498" i="1"/>
  <c r="CI3498" i="1"/>
  <c r="CM3497" i="1"/>
  <c r="CL3497" i="1"/>
  <c r="CJ3497" i="1"/>
  <c r="CI3497" i="1"/>
  <c r="CM3496" i="1"/>
  <c r="CL3496" i="1"/>
  <c r="CJ3496" i="1"/>
  <c r="CI3496" i="1"/>
  <c r="CM3495" i="1"/>
  <c r="CL3495" i="1"/>
  <c r="CJ3495" i="1"/>
  <c r="CI3495" i="1"/>
  <c r="CM3494" i="1"/>
  <c r="CL3494" i="1"/>
  <c r="CJ3494" i="1"/>
  <c r="CI3494" i="1"/>
  <c r="CM3493" i="1"/>
  <c r="CL3493" i="1"/>
  <c r="CJ3493" i="1"/>
  <c r="CI3493" i="1"/>
  <c r="CM3492" i="1"/>
  <c r="CL3492" i="1"/>
  <c r="CJ3492" i="1"/>
  <c r="CI3492" i="1"/>
  <c r="CM3491" i="1"/>
  <c r="CL3491" i="1"/>
  <c r="CJ3491" i="1"/>
  <c r="CI3491" i="1"/>
  <c r="CM3490" i="1"/>
  <c r="CL3490" i="1"/>
  <c r="CJ3490" i="1"/>
  <c r="CI3490" i="1"/>
  <c r="CM3489" i="1"/>
  <c r="CL3489" i="1"/>
  <c r="CJ3489" i="1"/>
  <c r="CI3489" i="1"/>
  <c r="CM3488" i="1"/>
  <c r="CL3488" i="1"/>
  <c r="CJ3488" i="1"/>
  <c r="CI3488" i="1"/>
  <c r="CM3487" i="1"/>
  <c r="CL3487" i="1"/>
  <c r="CJ3487" i="1"/>
  <c r="CI3487" i="1"/>
  <c r="CM3486" i="1"/>
  <c r="CL3486" i="1"/>
  <c r="CJ3486" i="1"/>
  <c r="CI3486" i="1"/>
  <c r="CM3485" i="1"/>
  <c r="CL3485" i="1"/>
  <c r="CJ3485" i="1"/>
  <c r="CI3485" i="1"/>
  <c r="CM3484" i="1"/>
  <c r="CL3484" i="1"/>
  <c r="CJ3484" i="1"/>
  <c r="CI3484" i="1"/>
  <c r="CM3483" i="1"/>
  <c r="CL3483" i="1"/>
  <c r="CJ3483" i="1"/>
  <c r="CI3483" i="1"/>
  <c r="CM3482" i="1"/>
  <c r="CL3482" i="1"/>
  <c r="CJ3482" i="1"/>
  <c r="CI3482" i="1"/>
  <c r="CM3481" i="1"/>
  <c r="CL3481" i="1"/>
  <c r="CJ3481" i="1"/>
  <c r="CI3481" i="1"/>
  <c r="CM3480" i="1"/>
  <c r="CL3480" i="1"/>
  <c r="CJ3480" i="1"/>
  <c r="CI3480" i="1"/>
  <c r="CM3479" i="1"/>
  <c r="CL3479" i="1"/>
  <c r="CJ3479" i="1"/>
  <c r="CI3479" i="1"/>
  <c r="CM3478" i="1"/>
  <c r="CL3478" i="1"/>
  <c r="CJ3478" i="1"/>
  <c r="CI3478" i="1"/>
  <c r="CM3477" i="1"/>
  <c r="CL3477" i="1"/>
  <c r="CJ3477" i="1"/>
  <c r="CI3477" i="1"/>
  <c r="CM3476" i="1"/>
  <c r="CL3476" i="1"/>
  <c r="CJ3476" i="1"/>
  <c r="CI3476" i="1"/>
  <c r="CM3475" i="1"/>
  <c r="CL3475" i="1"/>
  <c r="CJ3475" i="1"/>
  <c r="CI3475" i="1"/>
  <c r="CM3474" i="1"/>
  <c r="CL3474" i="1"/>
  <c r="CJ3474" i="1"/>
  <c r="CI3474" i="1"/>
  <c r="CM3473" i="1"/>
  <c r="CL3473" i="1"/>
  <c r="CJ3473" i="1"/>
  <c r="CI3473" i="1"/>
  <c r="CM3472" i="1"/>
  <c r="CL3472" i="1"/>
  <c r="CJ3472" i="1"/>
  <c r="CI3472" i="1"/>
  <c r="CM3471" i="1"/>
  <c r="CL3471" i="1"/>
  <c r="CJ3471" i="1"/>
  <c r="CI3471" i="1"/>
  <c r="CM3470" i="1"/>
  <c r="CL3470" i="1"/>
  <c r="CJ3470" i="1"/>
  <c r="CI3470" i="1"/>
  <c r="CM3469" i="1"/>
  <c r="CL3469" i="1"/>
  <c r="CJ3469" i="1"/>
  <c r="CI3469" i="1"/>
  <c r="CM3468" i="1"/>
  <c r="CL3468" i="1"/>
  <c r="CJ3468" i="1"/>
  <c r="CI3468" i="1"/>
  <c r="CM3467" i="1"/>
  <c r="CL3467" i="1"/>
  <c r="CJ3467" i="1"/>
  <c r="CI3467" i="1"/>
  <c r="CM3466" i="1"/>
  <c r="CL3466" i="1"/>
  <c r="CJ3466" i="1"/>
  <c r="CI3466" i="1"/>
  <c r="CM3465" i="1"/>
  <c r="CL3465" i="1"/>
  <c r="CJ3465" i="1"/>
  <c r="CI3465" i="1"/>
  <c r="CM3464" i="1"/>
  <c r="CL3464" i="1"/>
  <c r="CJ3464" i="1"/>
  <c r="CI3464" i="1"/>
  <c r="CM3463" i="1"/>
  <c r="CL3463" i="1"/>
  <c r="CJ3463" i="1"/>
  <c r="CI3463" i="1"/>
  <c r="CM3462" i="1"/>
  <c r="CL3462" i="1"/>
  <c r="CJ3462" i="1"/>
  <c r="CI3462" i="1"/>
  <c r="CM3461" i="1"/>
  <c r="CL3461" i="1"/>
  <c r="CJ3461" i="1"/>
  <c r="CI3461" i="1"/>
  <c r="CM3460" i="1"/>
  <c r="CL3460" i="1"/>
  <c r="CJ3460" i="1"/>
  <c r="CI3460" i="1"/>
  <c r="CM3459" i="1"/>
  <c r="CL3459" i="1"/>
  <c r="CJ3459" i="1"/>
  <c r="CI3459" i="1"/>
  <c r="CM3458" i="1"/>
  <c r="CL3458" i="1"/>
  <c r="CJ3458" i="1"/>
  <c r="CI3458" i="1"/>
  <c r="CM3457" i="1"/>
  <c r="CL3457" i="1"/>
  <c r="CJ3457" i="1"/>
  <c r="CI3457" i="1"/>
  <c r="CM3456" i="1"/>
  <c r="CL3456" i="1"/>
  <c r="CJ3456" i="1"/>
  <c r="CI3456" i="1"/>
  <c r="CM3455" i="1"/>
  <c r="CL3455" i="1"/>
  <c r="CJ3455" i="1"/>
  <c r="CI3455" i="1"/>
  <c r="CM3454" i="1"/>
  <c r="CL3454" i="1"/>
  <c r="CJ3454" i="1"/>
  <c r="CI3454" i="1"/>
  <c r="CM3453" i="1"/>
  <c r="CL3453" i="1"/>
  <c r="CJ3453" i="1"/>
  <c r="CI3453" i="1"/>
  <c r="CM3452" i="1"/>
  <c r="CL3452" i="1"/>
  <c r="CJ3452" i="1"/>
  <c r="CI3452" i="1"/>
  <c r="CM3451" i="1"/>
  <c r="CL3451" i="1"/>
  <c r="CJ3451" i="1"/>
  <c r="CI3451" i="1"/>
  <c r="CM3450" i="1"/>
  <c r="CL3450" i="1"/>
  <c r="CJ3450" i="1"/>
  <c r="CI3450" i="1"/>
  <c r="CM3449" i="1"/>
  <c r="CL3449" i="1"/>
  <c r="CJ3449" i="1"/>
  <c r="CI3449" i="1"/>
  <c r="CM3448" i="1"/>
  <c r="CL3448" i="1"/>
  <c r="CJ3448" i="1"/>
  <c r="CI3448" i="1"/>
  <c r="CM3447" i="1"/>
  <c r="CL3447" i="1"/>
  <c r="CJ3447" i="1"/>
  <c r="CI3447" i="1"/>
  <c r="CM3446" i="1"/>
  <c r="CL3446" i="1"/>
  <c r="CJ3446" i="1"/>
  <c r="CI3446" i="1"/>
  <c r="CM3445" i="1"/>
  <c r="CL3445" i="1"/>
  <c r="CJ3445" i="1"/>
  <c r="CI3445" i="1"/>
  <c r="CM3444" i="1"/>
  <c r="CL3444" i="1"/>
  <c r="CJ3444" i="1"/>
  <c r="CI3444" i="1"/>
  <c r="CM3443" i="1"/>
  <c r="CL3443" i="1"/>
  <c r="CJ3443" i="1"/>
  <c r="CI3443" i="1"/>
  <c r="CM3442" i="1"/>
  <c r="CL3442" i="1"/>
  <c r="CJ3442" i="1"/>
  <c r="CI3442" i="1"/>
  <c r="CM3441" i="1"/>
  <c r="CL3441" i="1"/>
  <c r="CJ3441" i="1"/>
  <c r="CI3441" i="1"/>
  <c r="CM3440" i="1"/>
  <c r="CL3440" i="1"/>
  <c r="CJ3440" i="1"/>
  <c r="CI3440" i="1"/>
  <c r="CM3439" i="1"/>
  <c r="CL3439" i="1"/>
  <c r="CJ3439" i="1"/>
  <c r="CI3439" i="1"/>
  <c r="CM3438" i="1"/>
  <c r="CL3438" i="1"/>
  <c r="CJ3438" i="1"/>
  <c r="CI3438" i="1"/>
  <c r="CM3437" i="1"/>
  <c r="CL3437" i="1"/>
  <c r="CJ3437" i="1"/>
  <c r="CI3437" i="1"/>
  <c r="CM3436" i="1"/>
  <c r="CL3436" i="1"/>
  <c r="CJ3436" i="1"/>
  <c r="CI3436" i="1"/>
  <c r="CM3435" i="1"/>
  <c r="CL3435" i="1"/>
  <c r="CJ3435" i="1"/>
  <c r="CI3435" i="1"/>
  <c r="CM3434" i="1"/>
  <c r="CL3434" i="1"/>
  <c r="CJ3434" i="1"/>
  <c r="CI3434" i="1"/>
  <c r="CM3433" i="1"/>
  <c r="CL3433" i="1"/>
  <c r="CJ3433" i="1"/>
  <c r="CI3433" i="1"/>
  <c r="CM3432" i="1"/>
  <c r="CL3432" i="1"/>
  <c r="CJ3432" i="1"/>
  <c r="CI3432" i="1"/>
  <c r="CM3431" i="1"/>
  <c r="CL3431" i="1"/>
  <c r="CJ3431" i="1"/>
  <c r="CI3431" i="1"/>
  <c r="CM3430" i="1"/>
  <c r="CL3430" i="1"/>
  <c r="CJ3430" i="1"/>
  <c r="CI3430" i="1"/>
  <c r="CM3429" i="1"/>
  <c r="CL3429" i="1"/>
  <c r="CJ3429" i="1"/>
  <c r="CI3429" i="1"/>
  <c r="CM3428" i="1"/>
  <c r="CL3428" i="1"/>
  <c r="CJ3428" i="1"/>
  <c r="CI3428" i="1"/>
  <c r="CM3427" i="1"/>
  <c r="CL3427" i="1"/>
  <c r="CJ3427" i="1"/>
  <c r="CI3427" i="1"/>
  <c r="CM3426" i="1"/>
  <c r="CL3426" i="1"/>
  <c r="CJ3426" i="1"/>
  <c r="CI3426" i="1"/>
  <c r="CM3425" i="1"/>
  <c r="CL3425" i="1"/>
  <c r="CJ3425" i="1"/>
  <c r="CI3425" i="1"/>
  <c r="CM3424" i="1"/>
  <c r="CL3424" i="1"/>
  <c r="CJ3424" i="1"/>
  <c r="CI3424" i="1"/>
  <c r="CM3423" i="1"/>
  <c r="CL3423" i="1"/>
  <c r="CJ3423" i="1"/>
  <c r="CI3423" i="1"/>
  <c r="CM3422" i="1"/>
  <c r="CL3422" i="1"/>
  <c r="CJ3422" i="1"/>
  <c r="CI3422" i="1"/>
  <c r="CM3421" i="1"/>
  <c r="CL3421" i="1"/>
  <c r="CJ3421" i="1"/>
  <c r="CI3421" i="1"/>
  <c r="CM3420" i="1"/>
  <c r="CL3420" i="1"/>
  <c r="CJ3420" i="1"/>
  <c r="CI3420" i="1"/>
  <c r="CM3419" i="1"/>
  <c r="CL3419" i="1"/>
  <c r="CJ3419" i="1"/>
  <c r="CI3419" i="1"/>
  <c r="CM3418" i="1"/>
  <c r="CL3418" i="1"/>
  <c r="CJ3418" i="1"/>
  <c r="CI3418" i="1"/>
  <c r="CM3417" i="1"/>
  <c r="CL3417" i="1"/>
  <c r="CJ3417" i="1"/>
  <c r="CI3417" i="1"/>
  <c r="CM3416" i="1"/>
  <c r="CL3416" i="1"/>
  <c r="CJ3416" i="1"/>
  <c r="CI3416" i="1"/>
  <c r="CM3415" i="1"/>
  <c r="CL3415" i="1"/>
  <c r="CJ3415" i="1"/>
  <c r="CI3415" i="1"/>
  <c r="CM3414" i="1"/>
  <c r="CL3414" i="1"/>
  <c r="CJ3414" i="1"/>
  <c r="CI3414" i="1"/>
  <c r="CM3413" i="1"/>
  <c r="CL3413" i="1"/>
  <c r="CJ3413" i="1"/>
  <c r="CI3413" i="1"/>
  <c r="CM3412" i="1"/>
  <c r="CL3412" i="1"/>
  <c r="CJ3412" i="1"/>
  <c r="CI3412" i="1"/>
  <c r="CM3411" i="1"/>
  <c r="CL3411" i="1"/>
  <c r="CJ3411" i="1"/>
  <c r="CI3411" i="1"/>
  <c r="CM3410" i="1"/>
  <c r="CL3410" i="1"/>
  <c r="CJ3410" i="1"/>
  <c r="CI3410" i="1"/>
  <c r="CM3409" i="1"/>
  <c r="CL3409" i="1"/>
  <c r="CJ3409" i="1"/>
  <c r="CI3409" i="1"/>
  <c r="CM3408" i="1"/>
  <c r="CL3408" i="1"/>
  <c r="CJ3408" i="1"/>
  <c r="CI3408" i="1"/>
  <c r="CM3407" i="1"/>
  <c r="CL3407" i="1"/>
  <c r="CJ3407" i="1"/>
  <c r="CI3407" i="1"/>
  <c r="CM3406" i="1"/>
  <c r="CL3406" i="1"/>
  <c r="CJ3406" i="1"/>
  <c r="CI3406" i="1"/>
  <c r="CM3405" i="1"/>
  <c r="CL3405" i="1"/>
  <c r="CJ3405" i="1"/>
  <c r="CI3405" i="1"/>
  <c r="CM3404" i="1"/>
  <c r="CL3404" i="1"/>
  <c r="CJ3404" i="1"/>
  <c r="CI3404" i="1"/>
  <c r="CM3403" i="1"/>
  <c r="CL3403" i="1"/>
  <c r="CJ3403" i="1"/>
  <c r="CI3403" i="1"/>
  <c r="CM3402" i="1"/>
  <c r="CL3402" i="1"/>
  <c r="CJ3402" i="1"/>
  <c r="CI3402" i="1"/>
  <c r="CM3401" i="1"/>
  <c r="CL3401" i="1"/>
  <c r="CJ3401" i="1"/>
  <c r="CI3401" i="1"/>
  <c r="CM3400" i="1"/>
  <c r="CL3400" i="1"/>
  <c r="CJ3400" i="1"/>
  <c r="CI3400" i="1"/>
  <c r="CM3399" i="1"/>
  <c r="CL3399" i="1"/>
  <c r="CJ3399" i="1"/>
  <c r="CI3399" i="1"/>
  <c r="CM3398" i="1"/>
  <c r="CL3398" i="1"/>
  <c r="CJ3398" i="1"/>
  <c r="CI3398" i="1"/>
  <c r="CM3397" i="1"/>
  <c r="CL3397" i="1"/>
  <c r="CJ3397" i="1"/>
  <c r="CI3397" i="1"/>
  <c r="CM3396" i="1"/>
  <c r="CL3396" i="1"/>
  <c r="CJ3396" i="1"/>
  <c r="CI3396" i="1"/>
  <c r="CM3395" i="1"/>
  <c r="CL3395" i="1"/>
  <c r="CJ3395" i="1"/>
  <c r="CI3395" i="1"/>
  <c r="CM3394" i="1"/>
  <c r="CL3394" i="1"/>
  <c r="CJ3394" i="1"/>
  <c r="CI3394" i="1"/>
  <c r="CM3393" i="1"/>
  <c r="CL3393" i="1"/>
  <c r="CJ3393" i="1"/>
  <c r="CI3393" i="1"/>
  <c r="CM3392" i="1"/>
  <c r="CL3392" i="1"/>
  <c r="CJ3392" i="1"/>
  <c r="CI3392" i="1"/>
  <c r="CM3391" i="1"/>
  <c r="CL3391" i="1"/>
  <c r="CJ3391" i="1"/>
  <c r="CI3391" i="1"/>
  <c r="CM3390" i="1"/>
  <c r="CL3390" i="1"/>
  <c r="CJ3390" i="1"/>
  <c r="CI3390" i="1"/>
  <c r="CM3389" i="1"/>
  <c r="CL3389" i="1"/>
  <c r="CJ3389" i="1"/>
  <c r="CI3389" i="1"/>
  <c r="CM3388" i="1"/>
  <c r="CL3388" i="1"/>
  <c r="CJ3388" i="1"/>
  <c r="CI3388" i="1"/>
  <c r="CM3387" i="1"/>
  <c r="CL3387" i="1"/>
  <c r="CJ3387" i="1"/>
  <c r="CI3387" i="1"/>
  <c r="CM3386" i="1"/>
  <c r="CL3386" i="1"/>
  <c r="CJ3386" i="1"/>
  <c r="CI3386" i="1"/>
  <c r="CM3385" i="1"/>
  <c r="CL3385" i="1"/>
  <c r="CJ3385" i="1"/>
  <c r="CI3385" i="1"/>
  <c r="CM3384" i="1"/>
  <c r="CL3384" i="1"/>
  <c r="CJ3384" i="1"/>
  <c r="CI3384" i="1"/>
  <c r="CM3383" i="1"/>
  <c r="CL3383" i="1"/>
  <c r="CJ3383" i="1"/>
  <c r="CI3383" i="1"/>
  <c r="CM3382" i="1"/>
  <c r="CL3382" i="1"/>
  <c r="CJ3382" i="1"/>
  <c r="CI3382" i="1"/>
  <c r="CM3381" i="1"/>
  <c r="CL3381" i="1"/>
  <c r="CJ3381" i="1"/>
  <c r="CI3381" i="1"/>
  <c r="CM3380" i="1"/>
  <c r="CL3380" i="1"/>
  <c r="CJ3380" i="1"/>
  <c r="CI3380" i="1"/>
  <c r="CM3379" i="1"/>
  <c r="CL3379" i="1"/>
  <c r="CJ3379" i="1"/>
  <c r="CI3379" i="1"/>
  <c r="CM3378" i="1"/>
  <c r="CL3378" i="1"/>
  <c r="CJ3378" i="1"/>
  <c r="CI3378" i="1"/>
  <c r="CM3377" i="1"/>
  <c r="CL3377" i="1"/>
  <c r="CJ3377" i="1"/>
  <c r="CI3377" i="1"/>
  <c r="CM3376" i="1"/>
  <c r="CL3376" i="1"/>
  <c r="CJ3376" i="1"/>
  <c r="CI3376" i="1"/>
  <c r="CM3375" i="1"/>
  <c r="CL3375" i="1"/>
  <c r="CJ3375" i="1"/>
  <c r="CI3375" i="1"/>
  <c r="CM3374" i="1"/>
  <c r="CL3374" i="1"/>
  <c r="CJ3374" i="1"/>
  <c r="CI3374" i="1"/>
  <c r="CM3373" i="1"/>
  <c r="CL3373" i="1"/>
  <c r="CJ3373" i="1"/>
  <c r="CI3373" i="1"/>
  <c r="CM3372" i="1"/>
  <c r="CL3372" i="1"/>
  <c r="CJ3372" i="1"/>
  <c r="CI3372" i="1"/>
  <c r="CM3371" i="1"/>
  <c r="CL3371" i="1"/>
  <c r="CJ3371" i="1"/>
  <c r="CI3371" i="1"/>
  <c r="CM3370" i="1"/>
  <c r="CL3370" i="1"/>
  <c r="CJ3370" i="1"/>
  <c r="CI3370" i="1"/>
  <c r="CM3369" i="1"/>
  <c r="CL3369" i="1"/>
  <c r="CJ3369" i="1"/>
  <c r="CI3369" i="1"/>
  <c r="CM3368" i="1"/>
  <c r="CL3368" i="1"/>
  <c r="CJ3368" i="1"/>
  <c r="CI3368" i="1"/>
  <c r="CM3367" i="1"/>
  <c r="CL3367" i="1"/>
  <c r="CJ3367" i="1"/>
  <c r="CI3367" i="1"/>
  <c r="CM3366" i="1"/>
  <c r="CL3366" i="1"/>
  <c r="CJ3366" i="1"/>
  <c r="CI3366" i="1"/>
  <c r="CM3365" i="1"/>
  <c r="CL3365" i="1"/>
  <c r="CJ3365" i="1"/>
  <c r="CI3365" i="1"/>
  <c r="CM3364" i="1"/>
  <c r="CL3364" i="1"/>
  <c r="CJ3364" i="1"/>
  <c r="CI3364" i="1"/>
  <c r="CM3363" i="1"/>
  <c r="CL3363" i="1"/>
  <c r="CJ3363" i="1"/>
  <c r="CI3363" i="1"/>
  <c r="CM3362" i="1"/>
  <c r="CL3362" i="1"/>
  <c r="CJ3362" i="1"/>
  <c r="CI3362" i="1"/>
  <c r="CM3361" i="1"/>
  <c r="CL3361" i="1"/>
  <c r="CJ3361" i="1"/>
  <c r="CI3361" i="1"/>
  <c r="CM3360" i="1"/>
  <c r="CL3360" i="1"/>
  <c r="CJ3360" i="1"/>
  <c r="CI3360" i="1"/>
  <c r="CM3359" i="1"/>
  <c r="CL3359" i="1"/>
  <c r="CJ3359" i="1"/>
  <c r="CI3359" i="1"/>
  <c r="CM3358" i="1"/>
  <c r="CL3358" i="1"/>
  <c r="CJ3358" i="1"/>
  <c r="CI3358" i="1"/>
  <c r="CM3357" i="1"/>
  <c r="CL3357" i="1"/>
  <c r="CJ3357" i="1"/>
  <c r="CI3357" i="1"/>
  <c r="CM3356" i="1"/>
  <c r="CL3356" i="1"/>
  <c r="CJ3356" i="1"/>
  <c r="CI3356" i="1"/>
  <c r="CM3355" i="1"/>
  <c r="CL3355" i="1"/>
  <c r="CJ3355" i="1"/>
  <c r="CI3355" i="1"/>
  <c r="CM3354" i="1"/>
  <c r="CL3354" i="1"/>
  <c r="CJ3354" i="1"/>
  <c r="CI3354" i="1"/>
  <c r="CM3353" i="1"/>
  <c r="CL3353" i="1"/>
  <c r="CJ3353" i="1"/>
  <c r="CI3353" i="1"/>
  <c r="CM3352" i="1"/>
  <c r="CL3352" i="1"/>
  <c r="CJ3352" i="1"/>
  <c r="CI3352" i="1"/>
  <c r="CM3351" i="1"/>
  <c r="CL3351" i="1"/>
  <c r="CJ3351" i="1"/>
  <c r="CI3351" i="1"/>
  <c r="CM3350" i="1"/>
  <c r="CL3350" i="1"/>
  <c r="CJ3350" i="1"/>
  <c r="CI3350" i="1"/>
  <c r="CM3349" i="1"/>
  <c r="CL3349" i="1"/>
  <c r="CJ3349" i="1"/>
  <c r="CI3349" i="1"/>
  <c r="CM3348" i="1"/>
  <c r="CL3348" i="1"/>
  <c r="CJ3348" i="1"/>
  <c r="CI3348" i="1"/>
  <c r="CM3347" i="1"/>
  <c r="CL3347" i="1"/>
  <c r="CJ3347" i="1"/>
  <c r="CI3347" i="1"/>
  <c r="CM3346" i="1"/>
  <c r="CL3346" i="1"/>
  <c r="CJ3346" i="1"/>
  <c r="CI3346" i="1"/>
  <c r="CM3345" i="1"/>
  <c r="CL3345" i="1"/>
  <c r="CJ3345" i="1"/>
  <c r="CI3345" i="1"/>
  <c r="CM3344" i="1"/>
  <c r="CL3344" i="1"/>
  <c r="CJ3344" i="1"/>
  <c r="CI3344" i="1"/>
  <c r="CM3343" i="1"/>
  <c r="CL3343" i="1"/>
  <c r="CJ3343" i="1"/>
  <c r="CI3343" i="1"/>
  <c r="CM3342" i="1"/>
  <c r="CL3342" i="1"/>
  <c r="CJ3342" i="1"/>
  <c r="CI3342" i="1"/>
  <c r="CM3341" i="1"/>
  <c r="CL3341" i="1"/>
  <c r="CJ3341" i="1"/>
  <c r="CI3341" i="1"/>
  <c r="CM3340" i="1"/>
  <c r="CL3340" i="1"/>
  <c r="CJ3340" i="1"/>
  <c r="CI3340" i="1"/>
  <c r="CM3339" i="1"/>
  <c r="CL3339" i="1"/>
  <c r="CJ3339" i="1"/>
  <c r="CI3339" i="1"/>
  <c r="CM3338" i="1"/>
  <c r="CL3338" i="1"/>
  <c r="CJ3338" i="1"/>
  <c r="CI3338" i="1"/>
  <c r="CM3337" i="1"/>
  <c r="CL3337" i="1"/>
  <c r="CJ3337" i="1"/>
  <c r="CI3337" i="1"/>
  <c r="CM3336" i="1"/>
  <c r="CL3336" i="1"/>
  <c r="CJ3336" i="1"/>
  <c r="CI3336" i="1"/>
  <c r="CM3335" i="1"/>
  <c r="CL3335" i="1"/>
  <c r="CJ3335" i="1"/>
  <c r="CI3335" i="1"/>
  <c r="CM3334" i="1"/>
  <c r="CL3334" i="1"/>
  <c r="CJ3334" i="1"/>
  <c r="CI3334" i="1"/>
  <c r="CM3333" i="1"/>
  <c r="CL3333" i="1"/>
  <c r="CJ3333" i="1"/>
  <c r="CI3333" i="1"/>
  <c r="CM3332" i="1"/>
  <c r="CL3332" i="1"/>
  <c r="CJ3332" i="1"/>
  <c r="CI3332" i="1"/>
  <c r="CM3331" i="1"/>
  <c r="CL3331" i="1"/>
  <c r="CJ3331" i="1"/>
  <c r="CI3331" i="1"/>
  <c r="CM3330" i="1"/>
  <c r="CL3330" i="1"/>
  <c r="CJ3330" i="1"/>
  <c r="CI3330" i="1"/>
  <c r="CM3329" i="1"/>
  <c r="CL3329" i="1"/>
  <c r="CJ3329" i="1"/>
  <c r="CI3329" i="1"/>
  <c r="CM3328" i="1"/>
  <c r="CL3328" i="1"/>
  <c r="CJ3328" i="1"/>
  <c r="CI3328" i="1"/>
  <c r="CM3327" i="1"/>
  <c r="CL3327" i="1"/>
  <c r="CJ3327" i="1"/>
  <c r="CI3327" i="1"/>
  <c r="CM3326" i="1"/>
  <c r="CL3326" i="1"/>
  <c r="CJ3326" i="1"/>
  <c r="CI3326" i="1"/>
  <c r="CM3325" i="1"/>
  <c r="CL3325" i="1"/>
  <c r="CJ3325" i="1"/>
  <c r="CI3325" i="1"/>
  <c r="CM3324" i="1"/>
  <c r="CL3324" i="1"/>
  <c r="CJ3324" i="1"/>
  <c r="CI3324" i="1"/>
  <c r="CM3323" i="1"/>
  <c r="CL3323" i="1"/>
  <c r="CJ3323" i="1"/>
  <c r="CI3323" i="1"/>
  <c r="CM3322" i="1"/>
  <c r="CL3322" i="1"/>
  <c r="CJ3322" i="1"/>
  <c r="CI3322" i="1"/>
  <c r="CM3321" i="1"/>
  <c r="CL3321" i="1"/>
  <c r="CJ3321" i="1"/>
  <c r="CI3321" i="1"/>
  <c r="CM3320" i="1"/>
  <c r="CL3320" i="1"/>
  <c r="CJ3320" i="1"/>
  <c r="CI3320" i="1"/>
  <c r="CM3319" i="1"/>
  <c r="CL3319" i="1"/>
  <c r="CJ3319" i="1"/>
  <c r="CI3319" i="1"/>
  <c r="CM3318" i="1"/>
  <c r="CL3318" i="1"/>
  <c r="CJ3318" i="1"/>
  <c r="CI3318" i="1"/>
  <c r="CM3317" i="1"/>
  <c r="CL3317" i="1"/>
  <c r="CJ3317" i="1"/>
  <c r="CI3317" i="1"/>
  <c r="CM3316" i="1"/>
  <c r="CL3316" i="1"/>
  <c r="CJ3316" i="1"/>
  <c r="CI3316" i="1"/>
  <c r="CM3315" i="1"/>
  <c r="CL3315" i="1"/>
  <c r="CJ3315" i="1"/>
  <c r="CI3315" i="1"/>
  <c r="CM3314" i="1"/>
  <c r="CL3314" i="1"/>
  <c r="CJ3314" i="1"/>
  <c r="CI3314" i="1"/>
  <c r="CM3313" i="1"/>
  <c r="CL3313" i="1"/>
  <c r="CJ3313" i="1"/>
  <c r="CI3313" i="1"/>
  <c r="CM3312" i="1"/>
  <c r="CL3312" i="1"/>
  <c r="CJ3312" i="1"/>
  <c r="CI3312" i="1"/>
  <c r="CM3311" i="1"/>
  <c r="CL3311" i="1"/>
  <c r="CJ3311" i="1"/>
  <c r="CI3311" i="1"/>
  <c r="CM3310" i="1"/>
  <c r="CL3310" i="1"/>
  <c r="CJ3310" i="1"/>
  <c r="CI3310" i="1"/>
  <c r="CM3309" i="1"/>
  <c r="CL3309" i="1"/>
  <c r="CJ3309" i="1"/>
  <c r="CI3309" i="1"/>
  <c r="CM3308" i="1"/>
  <c r="CL3308" i="1"/>
  <c r="CJ3308" i="1"/>
  <c r="CI3308" i="1"/>
  <c r="CM3307" i="1"/>
  <c r="CL3307" i="1"/>
  <c r="CJ3307" i="1"/>
  <c r="CI3307" i="1"/>
  <c r="CM3306" i="1"/>
  <c r="CL3306" i="1"/>
  <c r="CJ3306" i="1"/>
  <c r="CI3306" i="1"/>
  <c r="CM3305" i="1"/>
  <c r="CL3305" i="1"/>
  <c r="CJ3305" i="1"/>
  <c r="CI3305" i="1"/>
  <c r="CM3304" i="1"/>
  <c r="CL3304" i="1"/>
  <c r="CJ3304" i="1"/>
  <c r="CI3304" i="1"/>
  <c r="CM3303" i="1"/>
  <c r="CL3303" i="1"/>
  <c r="CJ3303" i="1"/>
  <c r="CI3303" i="1"/>
  <c r="CM3302" i="1"/>
  <c r="CL3302" i="1"/>
  <c r="CJ3302" i="1"/>
  <c r="CI3302" i="1"/>
  <c r="CM3301" i="1"/>
  <c r="CL3301" i="1"/>
  <c r="CJ3301" i="1"/>
  <c r="CI3301" i="1"/>
  <c r="CM3300" i="1"/>
  <c r="CL3300" i="1"/>
  <c r="CJ3300" i="1"/>
  <c r="CI3300" i="1"/>
  <c r="CM3299" i="1"/>
  <c r="CL3299" i="1"/>
  <c r="CJ3299" i="1"/>
  <c r="CI3299" i="1"/>
  <c r="CM3298" i="1"/>
  <c r="CL3298" i="1"/>
  <c r="CJ3298" i="1"/>
  <c r="CI3298" i="1"/>
  <c r="CM3297" i="1"/>
  <c r="CL3297" i="1"/>
  <c r="CJ3297" i="1"/>
  <c r="CI3297" i="1"/>
  <c r="CM3296" i="1"/>
  <c r="CL3296" i="1"/>
  <c r="CJ3296" i="1"/>
  <c r="CI3296" i="1"/>
  <c r="CM3295" i="1"/>
  <c r="CL3295" i="1"/>
  <c r="CJ3295" i="1"/>
  <c r="CI3295" i="1"/>
  <c r="CM3294" i="1"/>
  <c r="CL3294" i="1"/>
  <c r="CJ3294" i="1"/>
  <c r="CI3294" i="1"/>
  <c r="CM3293" i="1"/>
  <c r="CL3293" i="1"/>
  <c r="CJ3293" i="1"/>
  <c r="CI3293" i="1"/>
  <c r="CM3292" i="1"/>
  <c r="CL3292" i="1"/>
  <c r="CJ3292" i="1"/>
  <c r="CI3292" i="1"/>
  <c r="CM3291" i="1"/>
  <c r="CL3291" i="1"/>
  <c r="CJ3291" i="1"/>
  <c r="CI3291" i="1"/>
  <c r="CM3290" i="1"/>
  <c r="CL3290" i="1"/>
  <c r="CJ3290" i="1"/>
  <c r="CI3290" i="1"/>
  <c r="CM3289" i="1"/>
  <c r="CL3289" i="1"/>
  <c r="CJ3289" i="1"/>
  <c r="CI3289" i="1"/>
  <c r="CM3288" i="1"/>
  <c r="CL3288" i="1"/>
  <c r="CJ3288" i="1"/>
  <c r="CI3288" i="1"/>
  <c r="CM3287" i="1"/>
  <c r="CL3287" i="1"/>
  <c r="CJ3287" i="1"/>
  <c r="CI3287" i="1"/>
  <c r="CM3286" i="1"/>
  <c r="CL3286" i="1"/>
  <c r="CJ3286" i="1"/>
  <c r="CI3286" i="1"/>
  <c r="CM3285" i="1"/>
  <c r="CL3285" i="1"/>
  <c r="CJ3285" i="1"/>
  <c r="CI3285" i="1"/>
  <c r="CM3284" i="1"/>
  <c r="CL3284" i="1"/>
  <c r="CJ3284" i="1"/>
  <c r="CI3284" i="1"/>
  <c r="CM3283" i="1"/>
  <c r="CL3283" i="1"/>
  <c r="CJ3283" i="1"/>
  <c r="CI3283" i="1"/>
  <c r="CM3282" i="1"/>
  <c r="CL3282" i="1"/>
  <c r="CJ3282" i="1"/>
  <c r="CI3282" i="1"/>
  <c r="CM3281" i="1"/>
  <c r="CL3281" i="1"/>
  <c r="CJ3281" i="1"/>
  <c r="CI3281" i="1"/>
  <c r="CM3280" i="1"/>
  <c r="CL3280" i="1"/>
  <c r="CJ3280" i="1"/>
  <c r="CI3280" i="1"/>
  <c r="CM3279" i="1"/>
  <c r="CL3279" i="1"/>
  <c r="CJ3279" i="1"/>
  <c r="CI3279" i="1"/>
  <c r="CM3278" i="1"/>
  <c r="CL3278" i="1"/>
  <c r="CJ3278" i="1"/>
  <c r="CI3278" i="1"/>
  <c r="CM3277" i="1"/>
  <c r="CL3277" i="1"/>
  <c r="CJ3277" i="1"/>
  <c r="CI3277" i="1"/>
  <c r="CM3276" i="1"/>
  <c r="CL3276" i="1"/>
  <c r="CJ3276" i="1"/>
  <c r="CI3276" i="1"/>
  <c r="CM3275" i="1"/>
  <c r="CL3275" i="1"/>
  <c r="CJ3275" i="1"/>
  <c r="CI3275" i="1"/>
  <c r="CM3274" i="1"/>
  <c r="CL3274" i="1"/>
  <c r="CJ3274" i="1"/>
  <c r="CI3274" i="1"/>
  <c r="CM3273" i="1"/>
  <c r="CL3273" i="1"/>
  <c r="CJ3273" i="1"/>
  <c r="CI3273" i="1"/>
  <c r="CM3272" i="1"/>
  <c r="CL3272" i="1"/>
  <c r="CJ3272" i="1"/>
  <c r="CI3272" i="1"/>
  <c r="CM3271" i="1"/>
  <c r="CL3271" i="1"/>
  <c r="CJ3271" i="1"/>
  <c r="CI3271" i="1"/>
  <c r="CM3270" i="1"/>
  <c r="CL3270" i="1"/>
  <c r="CJ3270" i="1"/>
  <c r="CI3270" i="1"/>
  <c r="CM3269" i="1"/>
  <c r="CL3269" i="1"/>
  <c r="CJ3269" i="1"/>
  <c r="CI3269" i="1"/>
  <c r="CM3268" i="1"/>
  <c r="CL3268" i="1"/>
  <c r="CJ3268" i="1"/>
  <c r="CI3268" i="1"/>
  <c r="CM3267" i="1"/>
  <c r="CL3267" i="1"/>
  <c r="CJ3267" i="1"/>
  <c r="CI3267" i="1"/>
  <c r="CM3266" i="1"/>
  <c r="CL3266" i="1"/>
  <c r="CJ3266" i="1"/>
  <c r="CI3266" i="1"/>
  <c r="CM3265" i="1"/>
  <c r="CL3265" i="1"/>
  <c r="CJ3265" i="1"/>
  <c r="CI3265" i="1"/>
  <c r="CM3264" i="1"/>
  <c r="CL3264" i="1"/>
  <c r="CJ3264" i="1"/>
  <c r="CI3264" i="1"/>
  <c r="CM3263" i="1"/>
  <c r="CL3263" i="1"/>
  <c r="CJ3263" i="1"/>
  <c r="CI3263" i="1"/>
  <c r="CM3262" i="1"/>
  <c r="CL3262" i="1"/>
  <c r="CJ3262" i="1"/>
  <c r="CI3262" i="1"/>
  <c r="CM3261" i="1"/>
  <c r="CL3261" i="1"/>
  <c r="CJ3261" i="1"/>
  <c r="CI3261" i="1"/>
  <c r="CM3260" i="1"/>
  <c r="CL3260" i="1"/>
  <c r="CJ3260" i="1"/>
  <c r="CI3260" i="1"/>
  <c r="CM3259" i="1"/>
  <c r="CL3259" i="1"/>
  <c r="CJ3259" i="1"/>
  <c r="CI3259" i="1"/>
  <c r="CM3258" i="1"/>
  <c r="CL3258" i="1"/>
  <c r="CJ3258" i="1"/>
  <c r="CI3258" i="1"/>
  <c r="CM3257" i="1"/>
  <c r="CL3257" i="1"/>
  <c r="CJ3257" i="1"/>
  <c r="CI3257" i="1"/>
  <c r="CM3256" i="1"/>
  <c r="CL3256" i="1"/>
  <c r="CJ3256" i="1"/>
  <c r="CI3256" i="1"/>
  <c r="CM3255" i="1"/>
  <c r="CL3255" i="1"/>
  <c r="CJ3255" i="1"/>
  <c r="CI3255" i="1"/>
  <c r="CM3254" i="1"/>
  <c r="CL3254" i="1"/>
  <c r="CJ3254" i="1"/>
  <c r="CI3254" i="1"/>
  <c r="CM3253" i="1"/>
  <c r="CL3253" i="1"/>
  <c r="CJ3253" i="1"/>
  <c r="CI3253" i="1"/>
  <c r="CM3252" i="1"/>
  <c r="CL3252" i="1"/>
  <c r="CJ3252" i="1"/>
  <c r="CI3252" i="1"/>
  <c r="CM3251" i="1"/>
  <c r="CL3251" i="1"/>
  <c r="CJ3251" i="1"/>
  <c r="CI3251" i="1"/>
  <c r="CM3250" i="1"/>
  <c r="CL3250" i="1"/>
  <c r="CJ3250" i="1"/>
  <c r="CI3250" i="1"/>
  <c r="CM3249" i="1"/>
  <c r="CL3249" i="1"/>
  <c r="CJ3249" i="1"/>
  <c r="CI3249" i="1"/>
  <c r="CM3248" i="1"/>
  <c r="CL3248" i="1"/>
  <c r="CJ3248" i="1"/>
  <c r="CI3248" i="1"/>
  <c r="CM3247" i="1"/>
  <c r="CL3247" i="1"/>
  <c r="CJ3247" i="1"/>
  <c r="CI3247" i="1"/>
  <c r="CM3246" i="1"/>
  <c r="CL3246" i="1"/>
  <c r="CJ3246" i="1"/>
  <c r="CI3246" i="1"/>
  <c r="CM3245" i="1"/>
  <c r="CL3245" i="1"/>
  <c r="CJ3245" i="1"/>
  <c r="CI3245" i="1"/>
  <c r="CM3244" i="1"/>
  <c r="CL3244" i="1"/>
  <c r="CJ3244" i="1"/>
  <c r="CI3244" i="1"/>
  <c r="CM3243" i="1"/>
  <c r="CL3243" i="1"/>
  <c r="CJ3243" i="1"/>
  <c r="CI3243" i="1"/>
  <c r="CM3242" i="1"/>
  <c r="CL3242" i="1"/>
  <c r="CJ3242" i="1"/>
  <c r="CI3242" i="1"/>
  <c r="CM3241" i="1"/>
  <c r="CL3241" i="1"/>
  <c r="CJ3241" i="1"/>
  <c r="CI3241" i="1"/>
  <c r="CM3240" i="1"/>
  <c r="CL3240" i="1"/>
  <c r="CJ3240" i="1"/>
  <c r="CI3240" i="1"/>
  <c r="CM3239" i="1"/>
  <c r="CL3239" i="1"/>
  <c r="CJ3239" i="1"/>
  <c r="CI3239" i="1"/>
  <c r="CM3238" i="1"/>
  <c r="CL3238" i="1"/>
  <c r="CJ3238" i="1"/>
  <c r="CI3238" i="1"/>
  <c r="CM3237" i="1"/>
  <c r="CL3237" i="1"/>
  <c r="CJ3237" i="1"/>
  <c r="CI3237" i="1"/>
  <c r="CM3236" i="1"/>
  <c r="CL3236" i="1"/>
  <c r="CJ3236" i="1"/>
  <c r="CI3236" i="1"/>
  <c r="CM3235" i="1"/>
  <c r="CL3235" i="1"/>
  <c r="CJ3235" i="1"/>
  <c r="CI3235" i="1"/>
  <c r="CM3234" i="1"/>
  <c r="CL3234" i="1"/>
  <c r="CJ3234" i="1"/>
  <c r="CI3234" i="1"/>
  <c r="CM3233" i="1"/>
  <c r="CL3233" i="1"/>
  <c r="CJ3233" i="1"/>
  <c r="CI3233" i="1"/>
  <c r="CM3232" i="1"/>
  <c r="CL3232" i="1"/>
  <c r="CJ3232" i="1"/>
  <c r="CI3232" i="1"/>
  <c r="CM3231" i="1"/>
  <c r="CL3231" i="1"/>
  <c r="CJ3231" i="1"/>
  <c r="CI3231" i="1"/>
  <c r="CM3230" i="1"/>
  <c r="CL3230" i="1"/>
  <c r="CJ3230" i="1"/>
  <c r="CI3230" i="1"/>
  <c r="CM3229" i="1"/>
  <c r="CL3229" i="1"/>
  <c r="CJ3229" i="1"/>
  <c r="CI3229" i="1"/>
  <c r="CM3228" i="1"/>
  <c r="CL3228" i="1"/>
  <c r="CJ3228" i="1"/>
  <c r="CI3228" i="1"/>
  <c r="CM3227" i="1"/>
  <c r="CL3227" i="1"/>
  <c r="CJ3227" i="1"/>
  <c r="CI3227" i="1"/>
  <c r="CM3226" i="1"/>
  <c r="CL3226" i="1"/>
  <c r="CJ3226" i="1"/>
  <c r="CI3226" i="1"/>
  <c r="CM3225" i="1"/>
  <c r="CL3225" i="1"/>
  <c r="CJ3225" i="1"/>
  <c r="CI3225" i="1"/>
  <c r="CM3224" i="1"/>
  <c r="CL3224" i="1"/>
  <c r="CJ3224" i="1"/>
  <c r="CI3224" i="1"/>
  <c r="CM3223" i="1"/>
  <c r="CL3223" i="1"/>
  <c r="CJ3223" i="1"/>
  <c r="CI3223" i="1"/>
  <c r="CM3222" i="1"/>
  <c r="CL3222" i="1"/>
  <c r="CJ3222" i="1"/>
  <c r="CI3222" i="1"/>
  <c r="CM3221" i="1"/>
  <c r="CL3221" i="1"/>
  <c r="CJ3221" i="1"/>
  <c r="CI3221" i="1"/>
  <c r="CM3220" i="1"/>
  <c r="CL3220" i="1"/>
  <c r="CJ3220" i="1"/>
  <c r="CI3220" i="1"/>
  <c r="CM3219" i="1"/>
  <c r="CL3219" i="1"/>
  <c r="CJ3219" i="1"/>
  <c r="CI3219" i="1"/>
  <c r="CM3218" i="1"/>
  <c r="CL3218" i="1"/>
  <c r="CJ3218" i="1"/>
  <c r="CI3218" i="1"/>
  <c r="CM3217" i="1"/>
  <c r="CL3217" i="1"/>
  <c r="CJ3217" i="1"/>
  <c r="CI3217" i="1"/>
  <c r="CM3216" i="1"/>
  <c r="CL3216" i="1"/>
  <c r="CJ3216" i="1"/>
  <c r="CI3216" i="1"/>
  <c r="CM3215" i="1"/>
  <c r="CL3215" i="1"/>
  <c r="CJ3215" i="1"/>
  <c r="CI3215" i="1"/>
  <c r="CM3214" i="1"/>
  <c r="CL3214" i="1"/>
  <c r="CJ3214" i="1"/>
  <c r="CI3214" i="1"/>
  <c r="CM3213" i="1"/>
  <c r="CL3213" i="1"/>
  <c r="CJ3213" i="1"/>
  <c r="CI3213" i="1"/>
  <c r="CM3212" i="1"/>
  <c r="CL3212" i="1"/>
  <c r="CJ3212" i="1"/>
  <c r="CI3212" i="1"/>
  <c r="CM3211" i="1"/>
  <c r="CL3211" i="1"/>
  <c r="CJ3211" i="1"/>
  <c r="CI3211" i="1"/>
  <c r="CM3210" i="1"/>
  <c r="CL3210" i="1"/>
  <c r="CJ3210" i="1"/>
  <c r="CI3210" i="1"/>
  <c r="CM3209" i="1"/>
  <c r="CL3209" i="1"/>
  <c r="CJ3209" i="1"/>
  <c r="CI3209" i="1"/>
  <c r="CM3208" i="1"/>
  <c r="CL3208" i="1"/>
  <c r="CJ3208" i="1"/>
  <c r="CI3208" i="1"/>
  <c r="CM3207" i="1"/>
  <c r="CL3207" i="1"/>
  <c r="CJ3207" i="1"/>
  <c r="CI3207" i="1"/>
  <c r="CM3206" i="1"/>
  <c r="CL3206" i="1"/>
  <c r="CJ3206" i="1"/>
  <c r="CI3206" i="1"/>
  <c r="CM3205" i="1"/>
  <c r="CL3205" i="1"/>
  <c r="CJ3205" i="1"/>
  <c r="CI3205" i="1"/>
  <c r="CM3204" i="1"/>
  <c r="CL3204" i="1"/>
  <c r="CJ3204" i="1"/>
  <c r="CI3204" i="1"/>
  <c r="CM3203" i="1"/>
  <c r="CL3203" i="1"/>
  <c r="CJ3203" i="1"/>
  <c r="CI3203" i="1"/>
  <c r="CM3202" i="1"/>
  <c r="CL3202" i="1"/>
  <c r="CJ3202" i="1"/>
  <c r="CI3202" i="1"/>
  <c r="CM3201" i="1"/>
  <c r="CL3201" i="1"/>
  <c r="CJ3201" i="1"/>
  <c r="CI3201" i="1"/>
  <c r="CM3200" i="1"/>
  <c r="CL3200" i="1"/>
  <c r="CJ3200" i="1"/>
  <c r="CI3200" i="1"/>
  <c r="CM3199" i="1"/>
  <c r="CL3199" i="1"/>
  <c r="CJ3199" i="1"/>
  <c r="CI3199" i="1"/>
  <c r="CM3198" i="1"/>
  <c r="CL3198" i="1"/>
  <c r="CJ3198" i="1"/>
  <c r="CI3198" i="1"/>
  <c r="CM3197" i="1"/>
  <c r="CL3197" i="1"/>
  <c r="CJ3197" i="1"/>
  <c r="CI3197" i="1"/>
  <c r="CM3196" i="1"/>
  <c r="CL3196" i="1"/>
  <c r="CJ3196" i="1"/>
  <c r="CI3196" i="1"/>
  <c r="CM3195" i="1"/>
  <c r="CL3195" i="1"/>
  <c r="CJ3195" i="1"/>
  <c r="CI3195" i="1"/>
  <c r="CM3194" i="1"/>
  <c r="CL3194" i="1"/>
  <c r="CJ3194" i="1"/>
  <c r="CI3194" i="1"/>
  <c r="CM3193" i="1"/>
  <c r="CL3193" i="1"/>
  <c r="CJ3193" i="1"/>
  <c r="CI3193" i="1"/>
  <c r="CM3192" i="1"/>
  <c r="CL3192" i="1"/>
  <c r="CJ3192" i="1"/>
  <c r="CI3192" i="1"/>
  <c r="CM3191" i="1"/>
  <c r="CL3191" i="1"/>
  <c r="CJ3191" i="1"/>
  <c r="CI3191" i="1"/>
  <c r="CM3190" i="1"/>
  <c r="CL3190" i="1"/>
  <c r="CJ3190" i="1"/>
  <c r="CI3190" i="1"/>
  <c r="CM3189" i="1"/>
  <c r="CL3189" i="1"/>
  <c r="CJ3189" i="1"/>
  <c r="CI3189" i="1"/>
  <c r="CM3188" i="1"/>
  <c r="CL3188" i="1"/>
  <c r="CJ3188" i="1"/>
  <c r="CI3188" i="1"/>
  <c r="CM3187" i="1"/>
  <c r="CL3187" i="1"/>
  <c r="CJ3187" i="1"/>
  <c r="CI3187" i="1"/>
  <c r="CM3186" i="1"/>
  <c r="CL3186" i="1"/>
  <c r="CJ3186" i="1"/>
  <c r="CI3186" i="1"/>
  <c r="CM3185" i="1"/>
  <c r="CL3185" i="1"/>
  <c r="CJ3185" i="1"/>
  <c r="CI3185" i="1"/>
  <c r="CM3184" i="1"/>
  <c r="CL3184" i="1"/>
  <c r="CJ3184" i="1"/>
  <c r="CI3184" i="1"/>
  <c r="CM3183" i="1"/>
  <c r="CL3183" i="1"/>
  <c r="CJ3183" i="1"/>
  <c r="CI3183" i="1"/>
  <c r="CM3182" i="1"/>
  <c r="CL3182" i="1"/>
  <c r="CJ3182" i="1"/>
  <c r="CI3182" i="1"/>
  <c r="CM3181" i="1"/>
  <c r="CL3181" i="1"/>
  <c r="CJ3181" i="1"/>
  <c r="CI3181" i="1"/>
  <c r="CM3180" i="1"/>
  <c r="CL3180" i="1"/>
  <c r="CJ3180" i="1"/>
  <c r="CI3180" i="1"/>
  <c r="CM3179" i="1"/>
  <c r="CL3179" i="1"/>
  <c r="CJ3179" i="1"/>
  <c r="CI3179" i="1"/>
  <c r="CM3178" i="1"/>
  <c r="CL3178" i="1"/>
  <c r="CJ3178" i="1"/>
  <c r="CI3178" i="1"/>
  <c r="CM3177" i="1"/>
  <c r="CL3177" i="1"/>
  <c r="CJ3177" i="1"/>
  <c r="CI3177" i="1"/>
  <c r="CM3176" i="1"/>
  <c r="CL3176" i="1"/>
  <c r="CJ3176" i="1"/>
  <c r="CI3176" i="1"/>
  <c r="CM3175" i="1"/>
  <c r="CL3175" i="1"/>
  <c r="CJ3175" i="1"/>
  <c r="CI3175" i="1"/>
  <c r="CM3174" i="1"/>
  <c r="CL3174" i="1"/>
  <c r="CJ3174" i="1"/>
  <c r="CI3174" i="1"/>
  <c r="CM3173" i="1"/>
  <c r="CL3173" i="1"/>
  <c r="CJ3173" i="1"/>
  <c r="CI3173" i="1"/>
  <c r="CM3172" i="1"/>
  <c r="CL3172" i="1"/>
  <c r="CJ3172" i="1"/>
  <c r="CI3172" i="1"/>
  <c r="CM3171" i="1"/>
  <c r="CL3171" i="1"/>
  <c r="CJ3171" i="1"/>
  <c r="CI3171" i="1"/>
  <c r="CM3170" i="1"/>
  <c r="CL3170" i="1"/>
  <c r="CJ3170" i="1"/>
  <c r="CI3170" i="1"/>
  <c r="CM3169" i="1"/>
  <c r="CL3169" i="1"/>
  <c r="CJ3169" i="1"/>
  <c r="CI3169" i="1"/>
  <c r="CM3168" i="1"/>
  <c r="CL3168" i="1"/>
  <c r="CJ3168" i="1"/>
  <c r="CI3168" i="1"/>
  <c r="CM3167" i="1"/>
  <c r="CL3167" i="1"/>
  <c r="CJ3167" i="1"/>
  <c r="CI3167" i="1"/>
  <c r="CM3166" i="1"/>
  <c r="CL3166" i="1"/>
  <c r="CJ3166" i="1"/>
  <c r="CI3166" i="1"/>
  <c r="CM3165" i="1"/>
  <c r="CL3165" i="1"/>
  <c r="CJ3165" i="1"/>
  <c r="CI3165" i="1"/>
  <c r="CM3164" i="1"/>
  <c r="CL3164" i="1"/>
  <c r="CJ3164" i="1"/>
  <c r="CI3164" i="1"/>
  <c r="CM3163" i="1"/>
  <c r="CL3163" i="1"/>
  <c r="CJ3163" i="1"/>
  <c r="CI3163" i="1"/>
  <c r="CM3162" i="1"/>
  <c r="CL3162" i="1"/>
  <c r="CJ3162" i="1"/>
  <c r="CI3162" i="1"/>
  <c r="CM3161" i="1"/>
  <c r="CL3161" i="1"/>
  <c r="CJ3161" i="1"/>
  <c r="CI3161" i="1"/>
  <c r="CM3160" i="1"/>
  <c r="CL3160" i="1"/>
  <c r="CJ3160" i="1"/>
  <c r="CI3160" i="1"/>
  <c r="CM3159" i="1"/>
  <c r="CL3159" i="1"/>
  <c r="CJ3159" i="1"/>
  <c r="CI3159" i="1"/>
  <c r="CM3158" i="1"/>
  <c r="CL3158" i="1"/>
  <c r="CJ3158" i="1"/>
  <c r="CI3158" i="1"/>
  <c r="CM3157" i="1"/>
  <c r="CL3157" i="1"/>
  <c r="CJ3157" i="1"/>
  <c r="CI3157" i="1"/>
  <c r="CM3156" i="1"/>
  <c r="CL3156" i="1"/>
  <c r="CJ3156" i="1"/>
  <c r="CI3156" i="1"/>
  <c r="CM3155" i="1"/>
  <c r="CL3155" i="1"/>
  <c r="CJ3155" i="1"/>
  <c r="CI3155" i="1"/>
  <c r="CM3154" i="1"/>
  <c r="CL3154" i="1"/>
  <c r="CJ3154" i="1"/>
  <c r="CI3154" i="1"/>
  <c r="CM3153" i="1"/>
  <c r="CL3153" i="1"/>
  <c r="CJ3153" i="1"/>
  <c r="CI3153" i="1"/>
  <c r="CM3152" i="1"/>
  <c r="CL3152" i="1"/>
  <c r="CJ3152" i="1"/>
  <c r="CI3152" i="1"/>
  <c r="CM3151" i="1"/>
  <c r="CL3151" i="1"/>
  <c r="CJ3151" i="1"/>
  <c r="CI3151" i="1"/>
  <c r="CM3150" i="1"/>
  <c r="CL3150" i="1"/>
  <c r="CJ3150" i="1"/>
  <c r="CI3150" i="1"/>
  <c r="CM3149" i="1"/>
  <c r="CL3149" i="1"/>
  <c r="CJ3149" i="1"/>
  <c r="CI3149" i="1"/>
  <c r="CM3148" i="1"/>
  <c r="CL3148" i="1"/>
  <c r="CJ3148" i="1"/>
  <c r="CI3148" i="1"/>
  <c r="CM3147" i="1"/>
  <c r="CL3147" i="1"/>
  <c r="CJ3147" i="1"/>
  <c r="CI3147" i="1"/>
  <c r="CM3146" i="1"/>
  <c r="CL3146" i="1"/>
  <c r="CJ3146" i="1"/>
  <c r="CI3146" i="1"/>
  <c r="CM3145" i="1"/>
  <c r="CL3145" i="1"/>
  <c r="CJ3145" i="1"/>
  <c r="CI3145" i="1"/>
  <c r="CM3144" i="1"/>
  <c r="CL3144" i="1"/>
  <c r="CJ3144" i="1"/>
  <c r="CI3144" i="1"/>
  <c r="CM3143" i="1"/>
  <c r="CL3143" i="1"/>
  <c r="CJ3143" i="1"/>
  <c r="CI3143" i="1"/>
  <c r="CM3142" i="1"/>
  <c r="CL3142" i="1"/>
  <c r="CJ3142" i="1"/>
  <c r="CI3142" i="1"/>
  <c r="CM3141" i="1"/>
  <c r="CL3141" i="1"/>
  <c r="CJ3141" i="1"/>
  <c r="CI3141" i="1"/>
  <c r="CM3140" i="1"/>
  <c r="CL3140" i="1"/>
  <c r="CJ3140" i="1"/>
  <c r="CI3140" i="1"/>
  <c r="CM3139" i="1"/>
  <c r="CL3139" i="1"/>
  <c r="CJ3139" i="1"/>
  <c r="CI3139" i="1"/>
  <c r="CM3138" i="1"/>
  <c r="CL3138" i="1"/>
  <c r="CJ3138" i="1"/>
  <c r="CI3138" i="1"/>
  <c r="CM3137" i="1"/>
  <c r="CL3137" i="1"/>
  <c r="CJ3137" i="1"/>
  <c r="CI3137" i="1"/>
  <c r="CM3136" i="1"/>
  <c r="CL3136" i="1"/>
  <c r="CJ3136" i="1"/>
  <c r="CI3136" i="1"/>
  <c r="CM3135" i="1"/>
  <c r="CL3135" i="1"/>
  <c r="CJ3135" i="1"/>
  <c r="CI3135" i="1"/>
  <c r="CM3134" i="1"/>
  <c r="CL3134" i="1"/>
  <c r="CJ3134" i="1"/>
  <c r="CI3134" i="1"/>
  <c r="CM3133" i="1"/>
  <c r="CL3133" i="1"/>
  <c r="CJ3133" i="1"/>
  <c r="CI3133" i="1"/>
  <c r="CM3132" i="1"/>
  <c r="CL3132" i="1"/>
  <c r="CJ3132" i="1"/>
  <c r="CI3132" i="1"/>
  <c r="CM3131" i="1"/>
  <c r="CL3131" i="1"/>
  <c r="CJ3131" i="1"/>
  <c r="CI3131" i="1"/>
  <c r="CM3130" i="1"/>
  <c r="CL3130" i="1"/>
  <c r="CJ3130" i="1"/>
  <c r="CI3130" i="1"/>
  <c r="CM3129" i="1"/>
  <c r="CL3129" i="1"/>
  <c r="CJ3129" i="1"/>
  <c r="CI3129" i="1"/>
  <c r="CM3128" i="1"/>
  <c r="CL3128" i="1"/>
  <c r="CJ3128" i="1"/>
  <c r="CI3128" i="1"/>
  <c r="CM3127" i="1"/>
  <c r="CL3127" i="1"/>
  <c r="CJ3127" i="1"/>
  <c r="CI3127" i="1"/>
  <c r="CM3126" i="1"/>
  <c r="CL3126" i="1"/>
  <c r="CJ3126" i="1"/>
  <c r="CI3126" i="1"/>
  <c r="CM3125" i="1"/>
  <c r="CL3125" i="1"/>
  <c r="CJ3125" i="1"/>
  <c r="CI3125" i="1"/>
  <c r="CM3124" i="1"/>
  <c r="CL3124" i="1"/>
  <c r="CJ3124" i="1"/>
  <c r="CI3124" i="1"/>
  <c r="CM3123" i="1"/>
  <c r="CL3123" i="1"/>
  <c r="CJ3123" i="1"/>
  <c r="CI3123" i="1"/>
  <c r="CM3122" i="1"/>
  <c r="CL3122" i="1"/>
  <c r="CJ3122" i="1"/>
  <c r="CI3122" i="1"/>
  <c r="CM3121" i="1"/>
  <c r="CL3121" i="1"/>
  <c r="CJ3121" i="1"/>
  <c r="CI3121" i="1"/>
  <c r="CM3120" i="1"/>
  <c r="CL3120" i="1"/>
  <c r="CJ3120" i="1"/>
  <c r="CI3120" i="1"/>
  <c r="CM3119" i="1"/>
  <c r="CL3119" i="1"/>
  <c r="CJ3119" i="1"/>
  <c r="CI3119" i="1"/>
  <c r="CM3118" i="1"/>
  <c r="CL3118" i="1"/>
  <c r="CJ3118" i="1"/>
  <c r="CI3118" i="1"/>
  <c r="CM3117" i="1"/>
  <c r="CL3117" i="1"/>
  <c r="CJ3117" i="1"/>
  <c r="CI3117" i="1"/>
  <c r="CM3116" i="1"/>
  <c r="CL3116" i="1"/>
  <c r="CJ3116" i="1"/>
  <c r="CI3116" i="1"/>
  <c r="CM3115" i="1"/>
  <c r="CL3115" i="1"/>
  <c r="CJ3115" i="1"/>
  <c r="CI3115" i="1"/>
  <c r="CM3114" i="1"/>
  <c r="CL3114" i="1"/>
  <c r="CJ3114" i="1"/>
  <c r="CI3114" i="1"/>
  <c r="CM3113" i="1"/>
  <c r="CL3113" i="1"/>
  <c r="CJ3113" i="1"/>
  <c r="CI3113" i="1"/>
  <c r="CM3112" i="1"/>
  <c r="CL3112" i="1"/>
  <c r="CJ3112" i="1"/>
  <c r="CI3112" i="1"/>
  <c r="CM3111" i="1"/>
  <c r="CL3111" i="1"/>
  <c r="CJ3111" i="1"/>
  <c r="CI3111" i="1"/>
  <c r="CM3110" i="1"/>
  <c r="CL3110" i="1"/>
  <c r="CJ3110" i="1"/>
  <c r="CI3110" i="1"/>
  <c r="CM3109" i="1"/>
  <c r="CL3109" i="1"/>
  <c r="CJ3109" i="1"/>
  <c r="CI3109" i="1"/>
  <c r="CM3108" i="1"/>
  <c r="CL3108" i="1"/>
  <c r="CJ3108" i="1"/>
  <c r="CI3108" i="1"/>
  <c r="CM3107" i="1"/>
  <c r="CL3107" i="1"/>
  <c r="CJ3107" i="1"/>
  <c r="CI3107" i="1"/>
  <c r="CM3106" i="1"/>
  <c r="CL3106" i="1"/>
  <c r="CJ3106" i="1"/>
  <c r="CI3106" i="1"/>
  <c r="CM3105" i="1"/>
  <c r="CL3105" i="1"/>
  <c r="CJ3105" i="1"/>
  <c r="CI3105" i="1"/>
  <c r="CM3104" i="1"/>
  <c r="CL3104" i="1"/>
  <c r="CJ3104" i="1"/>
  <c r="CI3104" i="1"/>
  <c r="CM3103" i="1"/>
  <c r="CL3103" i="1"/>
  <c r="CJ3103" i="1"/>
  <c r="CI3103" i="1"/>
  <c r="CM3102" i="1"/>
  <c r="CL3102" i="1"/>
  <c r="CJ3102" i="1"/>
  <c r="CI3102" i="1"/>
  <c r="CM3101" i="1"/>
  <c r="CL3101" i="1"/>
  <c r="CJ3101" i="1"/>
  <c r="CI3101" i="1"/>
  <c r="CM3100" i="1"/>
  <c r="CL3100" i="1"/>
  <c r="CJ3100" i="1"/>
  <c r="CI3100" i="1"/>
  <c r="CM3099" i="1"/>
  <c r="CL3099" i="1"/>
  <c r="CJ3099" i="1"/>
  <c r="CI3099" i="1"/>
  <c r="CM3098" i="1"/>
  <c r="CL3098" i="1"/>
  <c r="CJ3098" i="1"/>
  <c r="CI3098" i="1"/>
  <c r="CM3097" i="1"/>
  <c r="CL3097" i="1"/>
  <c r="CJ3097" i="1"/>
  <c r="CI3097" i="1"/>
  <c r="CM3096" i="1"/>
  <c r="CL3096" i="1"/>
  <c r="CJ3096" i="1"/>
  <c r="CI3096" i="1"/>
  <c r="CM3095" i="1"/>
  <c r="CL3095" i="1"/>
  <c r="CJ3095" i="1"/>
  <c r="CI3095" i="1"/>
  <c r="CM3094" i="1"/>
  <c r="CL3094" i="1"/>
  <c r="CJ3094" i="1"/>
  <c r="CI3094" i="1"/>
  <c r="CM3093" i="1"/>
  <c r="CL3093" i="1"/>
  <c r="CJ3093" i="1"/>
  <c r="CI3093" i="1"/>
  <c r="CM3092" i="1"/>
  <c r="CL3092" i="1"/>
  <c r="CJ3092" i="1"/>
  <c r="CI3092" i="1"/>
  <c r="CM3091" i="1"/>
  <c r="CL3091" i="1"/>
  <c r="CJ3091" i="1"/>
  <c r="CI3091" i="1"/>
  <c r="CM3090" i="1"/>
  <c r="CL3090" i="1"/>
  <c r="CJ3090" i="1"/>
  <c r="CI3090" i="1"/>
  <c r="CM3089" i="1"/>
  <c r="CL3089" i="1"/>
  <c r="CJ3089" i="1"/>
  <c r="CI3089" i="1"/>
  <c r="CM3088" i="1"/>
  <c r="CL3088" i="1"/>
  <c r="CJ3088" i="1"/>
  <c r="CI3088" i="1"/>
  <c r="CM3087" i="1"/>
  <c r="CL3087" i="1"/>
  <c r="CJ3087" i="1"/>
  <c r="CI3087" i="1"/>
  <c r="CM3086" i="1"/>
  <c r="CL3086" i="1"/>
  <c r="CJ3086" i="1"/>
  <c r="CI3086" i="1"/>
  <c r="CM3085" i="1"/>
  <c r="CL3085" i="1"/>
  <c r="CJ3085" i="1"/>
  <c r="CI3085" i="1"/>
  <c r="CM3084" i="1"/>
  <c r="CL3084" i="1"/>
  <c r="CJ3084" i="1"/>
  <c r="CI3084" i="1"/>
  <c r="CM3083" i="1"/>
  <c r="CL3083" i="1"/>
  <c r="CJ3083" i="1"/>
  <c r="CI3083" i="1"/>
  <c r="CM3082" i="1"/>
  <c r="CL3082" i="1"/>
  <c r="CJ3082" i="1"/>
  <c r="CI3082" i="1"/>
  <c r="CM3081" i="1"/>
  <c r="CL3081" i="1"/>
  <c r="CJ3081" i="1"/>
  <c r="CI3081" i="1"/>
  <c r="CM3080" i="1"/>
  <c r="CL3080" i="1"/>
  <c r="CJ3080" i="1"/>
  <c r="CI3080" i="1"/>
  <c r="CM3079" i="1"/>
  <c r="CL3079" i="1"/>
  <c r="CJ3079" i="1"/>
  <c r="CI3079" i="1"/>
  <c r="CM3078" i="1"/>
  <c r="CL3078" i="1"/>
  <c r="CJ3078" i="1"/>
  <c r="CI3078" i="1"/>
  <c r="CM3077" i="1"/>
  <c r="CL3077" i="1"/>
  <c r="CJ3077" i="1"/>
  <c r="CI3077" i="1"/>
  <c r="CM3076" i="1"/>
  <c r="CL3076" i="1"/>
  <c r="CJ3076" i="1"/>
  <c r="CI3076" i="1"/>
  <c r="CM3075" i="1"/>
  <c r="CL3075" i="1"/>
  <c r="CJ3075" i="1"/>
  <c r="CI3075" i="1"/>
  <c r="CM3074" i="1"/>
  <c r="CL3074" i="1"/>
  <c r="CJ3074" i="1"/>
  <c r="CI3074" i="1"/>
  <c r="CM3073" i="1"/>
  <c r="CL3073" i="1"/>
  <c r="CJ3073" i="1"/>
  <c r="CI3073" i="1"/>
  <c r="CM3072" i="1"/>
  <c r="CL3072" i="1"/>
  <c r="CJ3072" i="1"/>
  <c r="CI3072" i="1"/>
  <c r="CM3071" i="1"/>
  <c r="CL3071" i="1"/>
  <c r="CJ3071" i="1"/>
  <c r="CI3071" i="1"/>
  <c r="CM3070" i="1"/>
  <c r="CL3070" i="1"/>
  <c r="CJ3070" i="1"/>
  <c r="CI3070" i="1"/>
  <c r="CM3069" i="1"/>
  <c r="CL3069" i="1"/>
  <c r="CJ3069" i="1"/>
  <c r="CI3069" i="1"/>
  <c r="CM3068" i="1"/>
  <c r="CL3068" i="1"/>
  <c r="CJ3068" i="1"/>
  <c r="CI3068" i="1"/>
  <c r="CM3067" i="1"/>
  <c r="CL3067" i="1"/>
  <c r="CJ3067" i="1"/>
  <c r="CI3067" i="1"/>
  <c r="CM3066" i="1"/>
  <c r="CL3066" i="1"/>
  <c r="CJ3066" i="1"/>
  <c r="CI3066" i="1"/>
  <c r="CM3065" i="1"/>
  <c r="CL3065" i="1"/>
  <c r="CJ3065" i="1"/>
  <c r="CI3065" i="1"/>
  <c r="CM3064" i="1"/>
  <c r="CL3064" i="1"/>
  <c r="CJ3064" i="1"/>
  <c r="CI3064" i="1"/>
  <c r="CM3063" i="1"/>
  <c r="CL3063" i="1"/>
  <c r="CJ3063" i="1"/>
  <c r="CI3063" i="1"/>
  <c r="CM3062" i="1"/>
  <c r="CL3062" i="1"/>
  <c r="CJ3062" i="1"/>
  <c r="CI3062" i="1"/>
  <c r="CM3061" i="1"/>
  <c r="CL3061" i="1"/>
  <c r="CJ3061" i="1"/>
  <c r="CI3061" i="1"/>
  <c r="CM3060" i="1"/>
  <c r="CL3060" i="1"/>
  <c r="CJ3060" i="1"/>
  <c r="CI3060" i="1"/>
  <c r="CM3059" i="1"/>
  <c r="CL3059" i="1"/>
  <c r="CJ3059" i="1"/>
  <c r="CI3059" i="1"/>
  <c r="CM3058" i="1"/>
  <c r="CL3058" i="1"/>
  <c r="CJ3058" i="1"/>
  <c r="CI3058" i="1"/>
  <c r="CM3057" i="1"/>
  <c r="CL3057" i="1"/>
  <c r="CJ3057" i="1"/>
  <c r="CI3057" i="1"/>
  <c r="CM3056" i="1"/>
  <c r="CL3056" i="1"/>
  <c r="CJ3056" i="1"/>
  <c r="CI3056" i="1"/>
  <c r="CM3055" i="1"/>
  <c r="CL3055" i="1"/>
  <c r="CJ3055" i="1"/>
  <c r="CI3055" i="1"/>
  <c r="CM3054" i="1"/>
  <c r="CL3054" i="1"/>
  <c r="CJ3054" i="1"/>
  <c r="CI3054" i="1"/>
  <c r="CM3053" i="1"/>
  <c r="CL3053" i="1"/>
  <c r="CJ3053" i="1"/>
  <c r="CI3053" i="1"/>
  <c r="CM3052" i="1"/>
  <c r="CL3052" i="1"/>
  <c r="CJ3052" i="1"/>
  <c r="CI3052" i="1"/>
  <c r="CM3051" i="1"/>
  <c r="CL3051" i="1"/>
  <c r="CJ3051" i="1"/>
  <c r="CI3051" i="1"/>
  <c r="CM3050" i="1"/>
  <c r="CL3050" i="1"/>
  <c r="CJ3050" i="1"/>
  <c r="CI3050" i="1"/>
  <c r="CM3049" i="1"/>
  <c r="CL3049" i="1"/>
  <c r="CJ3049" i="1"/>
  <c r="CI3049" i="1"/>
  <c r="CM3048" i="1"/>
  <c r="CL3048" i="1"/>
  <c r="CJ3048" i="1"/>
  <c r="CI3048" i="1"/>
  <c r="CM3047" i="1"/>
  <c r="CL3047" i="1"/>
  <c r="CJ3047" i="1"/>
  <c r="CI3047" i="1"/>
  <c r="CM3046" i="1"/>
  <c r="CL3046" i="1"/>
  <c r="CJ3046" i="1"/>
  <c r="CI3046" i="1"/>
  <c r="CM3045" i="1"/>
  <c r="CL3045" i="1"/>
  <c r="CJ3045" i="1"/>
  <c r="CI3045" i="1"/>
  <c r="CM3044" i="1"/>
  <c r="CL3044" i="1"/>
  <c r="CJ3044" i="1"/>
  <c r="CI3044" i="1"/>
  <c r="CM3043" i="1"/>
  <c r="CL3043" i="1"/>
  <c r="CJ3043" i="1"/>
  <c r="CI3043" i="1"/>
  <c r="CM3042" i="1"/>
  <c r="CL3042" i="1"/>
  <c r="CJ3042" i="1"/>
  <c r="CI3042" i="1"/>
  <c r="CM3041" i="1"/>
  <c r="CL3041" i="1"/>
  <c r="CJ3041" i="1"/>
  <c r="CI3041" i="1"/>
  <c r="CM3040" i="1"/>
  <c r="CL3040" i="1"/>
  <c r="CJ3040" i="1"/>
  <c r="CI3040" i="1"/>
  <c r="CM3039" i="1"/>
  <c r="CL3039" i="1"/>
  <c r="CJ3039" i="1"/>
  <c r="CI3039" i="1"/>
  <c r="CM3038" i="1"/>
  <c r="CL3038" i="1"/>
  <c r="CJ3038" i="1"/>
  <c r="CI3038" i="1"/>
  <c r="CM3037" i="1"/>
  <c r="CL3037" i="1"/>
  <c r="CJ3037" i="1"/>
  <c r="CI3037" i="1"/>
  <c r="CM3036" i="1"/>
  <c r="CL3036" i="1"/>
  <c r="CJ3036" i="1"/>
  <c r="CI3036" i="1"/>
  <c r="CM3035" i="1"/>
  <c r="CL3035" i="1"/>
  <c r="CJ3035" i="1"/>
  <c r="CI3035" i="1"/>
  <c r="CM3034" i="1"/>
  <c r="CL3034" i="1"/>
  <c r="CJ3034" i="1"/>
  <c r="CI3034" i="1"/>
  <c r="CM3033" i="1"/>
  <c r="CL3033" i="1"/>
  <c r="CJ3033" i="1"/>
  <c r="CI3033" i="1"/>
  <c r="CM3032" i="1"/>
  <c r="CL3032" i="1"/>
  <c r="CJ3032" i="1"/>
  <c r="CI3032" i="1"/>
  <c r="CM3031" i="1"/>
  <c r="CL3031" i="1"/>
  <c r="CJ3031" i="1"/>
  <c r="CI3031" i="1"/>
  <c r="CM3030" i="1"/>
  <c r="CL3030" i="1"/>
  <c r="CJ3030" i="1"/>
  <c r="CI3030" i="1"/>
  <c r="CM3029" i="1"/>
  <c r="CL3029" i="1"/>
  <c r="CJ3029" i="1"/>
  <c r="CI3029" i="1"/>
  <c r="CM3028" i="1"/>
  <c r="CL3028" i="1"/>
  <c r="CJ3028" i="1"/>
  <c r="CI3028" i="1"/>
  <c r="CM3027" i="1"/>
  <c r="CL3027" i="1"/>
  <c r="CJ3027" i="1"/>
  <c r="CI3027" i="1"/>
  <c r="CM3026" i="1"/>
  <c r="CL3026" i="1"/>
  <c r="CJ3026" i="1"/>
  <c r="CI3026" i="1"/>
  <c r="CM3025" i="1"/>
  <c r="CL3025" i="1"/>
  <c r="CJ3025" i="1"/>
  <c r="CI3025" i="1"/>
  <c r="CM3024" i="1"/>
  <c r="CL3024" i="1"/>
  <c r="CJ3024" i="1"/>
  <c r="CI3024" i="1"/>
  <c r="CM3023" i="1"/>
  <c r="CL3023" i="1"/>
  <c r="CJ3023" i="1"/>
  <c r="CI3023" i="1"/>
  <c r="CM3022" i="1"/>
  <c r="CL3022" i="1"/>
  <c r="CJ3022" i="1"/>
  <c r="CI3022" i="1"/>
  <c r="CM3021" i="1"/>
  <c r="CL3021" i="1"/>
  <c r="CJ3021" i="1"/>
  <c r="CI3021" i="1"/>
  <c r="CM3020" i="1"/>
  <c r="CL3020" i="1"/>
  <c r="CJ3020" i="1"/>
  <c r="CI3020" i="1"/>
  <c r="CM3019" i="1"/>
  <c r="CL3019" i="1"/>
  <c r="CJ3019" i="1"/>
  <c r="CI3019" i="1"/>
  <c r="CM3018" i="1"/>
  <c r="CL3018" i="1"/>
  <c r="CJ3018" i="1"/>
  <c r="CI3018" i="1"/>
  <c r="CM3017" i="1"/>
  <c r="CL3017" i="1"/>
  <c r="CJ3017" i="1"/>
  <c r="CI3017" i="1"/>
  <c r="CM3016" i="1"/>
  <c r="CL3016" i="1"/>
  <c r="CJ3016" i="1"/>
  <c r="CI3016" i="1"/>
  <c r="CM3015" i="1"/>
  <c r="CL3015" i="1"/>
  <c r="CJ3015" i="1"/>
  <c r="CI3015" i="1"/>
  <c r="CM3014" i="1"/>
  <c r="CL3014" i="1"/>
  <c r="CJ3014" i="1"/>
  <c r="CI3014" i="1"/>
  <c r="CM3013" i="1"/>
  <c r="CL3013" i="1"/>
  <c r="CJ3013" i="1"/>
  <c r="CI3013" i="1"/>
  <c r="CM3012" i="1"/>
  <c r="CL3012" i="1"/>
  <c r="CJ3012" i="1"/>
  <c r="CI3012" i="1"/>
  <c r="CM3011" i="1"/>
  <c r="CL3011" i="1"/>
  <c r="CJ3011" i="1"/>
  <c r="CI3011" i="1"/>
  <c r="CM3010" i="1"/>
  <c r="CL3010" i="1"/>
  <c r="CJ3010" i="1"/>
  <c r="CI3010" i="1"/>
  <c r="CM3009" i="1"/>
  <c r="CL3009" i="1"/>
  <c r="CJ3009" i="1"/>
  <c r="CI3009" i="1"/>
  <c r="CM3008" i="1"/>
  <c r="CL3008" i="1"/>
  <c r="CJ3008" i="1"/>
  <c r="CI3008" i="1"/>
  <c r="CM3007" i="1"/>
  <c r="CL3007" i="1"/>
  <c r="CJ3007" i="1"/>
  <c r="CI3007" i="1"/>
  <c r="CM3006" i="1"/>
  <c r="CL3006" i="1"/>
  <c r="CJ3006" i="1"/>
  <c r="CI3006" i="1"/>
  <c r="CM3005" i="1"/>
  <c r="CL3005" i="1"/>
  <c r="CJ3005" i="1"/>
  <c r="CI3005" i="1"/>
  <c r="CM3004" i="1"/>
  <c r="CL3004" i="1"/>
  <c r="CJ3004" i="1"/>
  <c r="CI3004" i="1"/>
  <c r="CM3003" i="1"/>
  <c r="CL3003" i="1"/>
  <c r="CJ3003" i="1"/>
  <c r="CI3003" i="1"/>
  <c r="CM3002" i="1"/>
  <c r="CL3002" i="1"/>
  <c r="CJ3002" i="1"/>
  <c r="CI3002" i="1"/>
  <c r="CM3001" i="1"/>
  <c r="CL3001" i="1"/>
  <c r="CJ3001" i="1"/>
  <c r="CI3001" i="1"/>
  <c r="CM3000" i="1"/>
  <c r="CL3000" i="1"/>
  <c r="CJ3000" i="1"/>
  <c r="CI3000" i="1"/>
  <c r="CM2999" i="1"/>
  <c r="CL2999" i="1"/>
  <c r="CJ2999" i="1"/>
  <c r="CI2999" i="1"/>
  <c r="CM2998" i="1"/>
  <c r="CL2998" i="1"/>
  <c r="CJ2998" i="1"/>
  <c r="CI2998" i="1"/>
  <c r="CM2997" i="1"/>
  <c r="CL2997" i="1"/>
  <c r="CJ2997" i="1"/>
  <c r="CI2997" i="1"/>
  <c r="CM2996" i="1"/>
  <c r="CL2996" i="1"/>
  <c r="CJ2996" i="1"/>
  <c r="CI2996" i="1"/>
  <c r="CM2995" i="1"/>
  <c r="CL2995" i="1"/>
  <c r="CJ2995" i="1"/>
  <c r="CI2995" i="1"/>
  <c r="CM2994" i="1"/>
  <c r="CL2994" i="1"/>
  <c r="CJ2994" i="1"/>
  <c r="CI2994" i="1"/>
  <c r="CM2993" i="1"/>
  <c r="CL2993" i="1"/>
  <c r="CJ2993" i="1"/>
  <c r="CI2993" i="1"/>
  <c r="CM2992" i="1"/>
  <c r="CL2992" i="1"/>
  <c r="CJ2992" i="1"/>
  <c r="CI2992" i="1"/>
  <c r="CM2991" i="1"/>
  <c r="CL2991" i="1"/>
  <c r="CJ2991" i="1"/>
  <c r="CI2991" i="1"/>
  <c r="CM2990" i="1"/>
  <c r="CL2990" i="1"/>
  <c r="CJ2990" i="1"/>
  <c r="CI2990" i="1"/>
  <c r="CM2989" i="1"/>
  <c r="CL2989" i="1"/>
  <c r="CJ2989" i="1"/>
  <c r="CI2989" i="1"/>
  <c r="CM2988" i="1"/>
  <c r="CL2988" i="1"/>
  <c r="CJ2988" i="1"/>
  <c r="CI2988" i="1"/>
  <c r="CM2987" i="1"/>
  <c r="CL2987" i="1"/>
  <c r="CJ2987" i="1"/>
  <c r="CI2987" i="1"/>
  <c r="CM2986" i="1"/>
  <c r="CL2986" i="1"/>
  <c r="CJ2986" i="1"/>
  <c r="CI2986" i="1"/>
  <c r="CM2985" i="1"/>
  <c r="CL2985" i="1"/>
  <c r="CJ2985" i="1"/>
  <c r="CI2985" i="1"/>
  <c r="CM2984" i="1"/>
  <c r="CL2984" i="1"/>
  <c r="CJ2984" i="1"/>
  <c r="CI2984" i="1"/>
  <c r="CM2983" i="1"/>
  <c r="CL2983" i="1"/>
  <c r="CJ2983" i="1"/>
  <c r="CI2983" i="1"/>
  <c r="CM2982" i="1"/>
  <c r="CL2982" i="1"/>
  <c r="CJ2982" i="1"/>
  <c r="CI2982" i="1"/>
  <c r="CM2981" i="1"/>
  <c r="CL2981" i="1"/>
  <c r="CJ2981" i="1"/>
  <c r="CI2981" i="1"/>
  <c r="CM2980" i="1"/>
  <c r="CL2980" i="1"/>
  <c r="CJ2980" i="1"/>
  <c r="CI2980" i="1"/>
  <c r="CM2979" i="1"/>
  <c r="CL2979" i="1"/>
  <c r="CJ2979" i="1"/>
  <c r="CI2979" i="1"/>
  <c r="CM2978" i="1"/>
  <c r="CL2978" i="1"/>
  <c r="CJ2978" i="1"/>
  <c r="CI2978" i="1"/>
  <c r="CM2977" i="1"/>
  <c r="CL2977" i="1"/>
  <c r="CJ2977" i="1"/>
  <c r="CI2977" i="1"/>
  <c r="CM2976" i="1"/>
  <c r="CL2976" i="1"/>
  <c r="CJ2976" i="1"/>
  <c r="CI2976" i="1"/>
  <c r="CM2975" i="1"/>
  <c r="CL2975" i="1"/>
  <c r="CJ2975" i="1"/>
  <c r="CI2975" i="1"/>
  <c r="CM2974" i="1"/>
  <c r="CL2974" i="1"/>
  <c r="CJ2974" i="1"/>
  <c r="CI2974" i="1"/>
  <c r="CM2973" i="1"/>
  <c r="CL2973" i="1"/>
  <c r="CJ2973" i="1"/>
  <c r="CI2973" i="1"/>
  <c r="CM2972" i="1"/>
  <c r="CL2972" i="1"/>
  <c r="CJ2972" i="1"/>
  <c r="CI2972" i="1"/>
  <c r="CM2971" i="1"/>
  <c r="CL2971" i="1"/>
  <c r="CJ2971" i="1"/>
  <c r="CI2971" i="1"/>
  <c r="CM2970" i="1"/>
  <c r="CL2970" i="1"/>
  <c r="CJ2970" i="1"/>
  <c r="CI2970" i="1"/>
  <c r="CM2969" i="1"/>
  <c r="CL2969" i="1"/>
  <c r="CJ2969" i="1"/>
  <c r="CI2969" i="1"/>
  <c r="CM2968" i="1"/>
  <c r="CL2968" i="1"/>
  <c r="CJ2968" i="1"/>
  <c r="CI2968" i="1"/>
  <c r="CM2967" i="1"/>
  <c r="CL2967" i="1"/>
  <c r="CJ2967" i="1"/>
  <c r="CI2967" i="1"/>
  <c r="CM2966" i="1"/>
  <c r="CL2966" i="1"/>
  <c r="CJ2966" i="1"/>
  <c r="CI2966" i="1"/>
  <c r="CM2965" i="1"/>
  <c r="CL2965" i="1"/>
  <c r="CJ2965" i="1"/>
  <c r="CI2965" i="1"/>
  <c r="CM2964" i="1"/>
  <c r="CL2964" i="1"/>
  <c r="CJ2964" i="1"/>
  <c r="CI2964" i="1"/>
  <c r="CM2963" i="1"/>
  <c r="CL2963" i="1"/>
  <c r="CJ2963" i="1"/>
  <c r="CI2963" i="1"/>
  <c r="CM2962" i="1"/>
  <c r="CL2962" i="1"/>
  <c r="CJ2962" i="1"/>
  <c r="CI2962" i="1"/>
  <c r="CM2961" i="1"/>
  <c r="CL2961" i="1"/>
  <c r="CJ2961" i="1"/>
  <c r="CI2961" i="1"/>
  <c r="CM2960" i="1"/>
  <c r="CL2960" i="1"/>
  <c r="CJ2960" i="1"/>
  <c r="CI2960" i="1"/>
  <c r="CM2959" i="1"/>
  <c r="CL2959" i="1"/>
  <c r="CJ2959" i="1"/>
  <c r="CI2959" i="1"/>
  <c r="CM2958" i="1"/>
  <c r="CL2958" i="1"/>
  <c r="CJ2958" i="1"/>
  <c r="CI2958" i="1"/>
  <c r="CM2957" i="1"/>
  <c r="CL2957" i="1"/>
  <c r="CJ2957" i="1"/>
  <c r="CI2957" i="1"/>
  <c r="CM2956" i="1"/>
  <c r="CL2956" i="1"/>
  <c r="CJ2956" i="1"/>
  <c r="CI2956" i="1"/>
  <c r="CM2955" i="1"/>
  <c r="CL2955" i="1"/>
  <c r="CJ2955" i="1"/>
  <c r="CI2955" i="1"/>
  <c r="CM2954" i="1"/>
  <c r="CL2954" i="1"/>
  <c r="CJ2954" i="1"/>
  <c r="CI2954" i="1"/>
  <c r="CM2953" i="1"/>
  <c r="CL2953" i="1"/>
  <c r="CJ2953" i="1"/>
  <c r="CI2953" i="1"/>
  <c r="CM2952" i="1"/>
  <c r="CL2952" i="1"/>
  <c r="CJ2952" i="1"/>
  <c r="CI2952" i="1"/>
  <c r="CM2951" i="1"/>
  <c r="CL2951" i="1"/>
  <c r="CJ2951" i="1"/>
  <c r="CI2951" i="1"/>
  <c r="CM2950" i="1"/>
  <c r="CL2950" i="1"/>
  <c r="CJ2950" i="1"/>
  <c r="CI2950" i="1"/>
  <c r="CM2949" i="1"/>
  <c r="CL2949" i="1"/>
  <c r="CJ2949" i="1"/>
  <c r="CI2949" i="1"/>
  <c r="CM2948" i="1"/>
  <c r="CL2948" i="1"/>
  <c r="CJ2948" i="1"/>
  <c r="CI2948" i="1"/>
  <c r="CM2947" i="1"/>
  <c r="CL2947" i="1"/>
  <c r="CJ2947" i="1"/>
  <c r="CI2947" i="1"/>
  <c r="CM2946" i="1"/>
  <c r="CL2946" i="1"/>
  <c r="CJ2946" i="1"/>
  <c r="CI2946" i="1"/>
  <c r="CM2945" i="1"/>
  <c r="CL2945" i="1"/>
  <c r="CJ2945" i="1"/>
  <c r="CI2945" i="1"/>
  <c r="CM2944" i="1"/>
  <c r="CL2944" i="1"/>
  <c r="CJ2944" i="1"/>
  <c r="CI2944" i="1"/>
  <c r="CM2943" i="1"/>
  <c r="CL2943" i="1"/>
  <c r="CJ2943" i="1"/>
  <c r="CI2943" i="1"/>
  <c r="CM2942" i="1"/>
  <c r="CL2942" i="1"/>
  <c r="CJ2942" i="1"/>
  <c r="CI2942" i="1"/>
  <c r="CM2941" i="1"/>
  <c r="CL2941" i="1"/>
  <c r="CJ2941" i="1"/>
  <c r="CI2941" i="1"/>
  <c r="CM2940" i="1"/>
  <c r="CL2940" i="1"/>
  <c r="CJ2940" i="1"/>
  <c r="CI2940" i="1"/>
  <c r="CM2939" i="1"/>
  <c r="CL2939" i="1"/>
  <c r="CJ2939" i="1"/>
  <c r="CI2939" i="1"/>
  <c r="CM2938" i="1"/>
  <c r="CL2938" i="1"/>
  <c r="CJ2938" i="1"/>
  <c r="CI2938" i="1"/>
  <c r="CM2937" i="1"/>
  <c r="CL2937" i="1"/>
  <c r="CJ2937" i="1"/>
  <c r="CI2937" i="1"/>
  <c r="CM2936" i="1"/>
  <c r="CL2936" i="1"/>
  <c r="CJ2936" i="1"/>
  <c r="CI2936" i="1"/>
  <c r="CM2935" i="1"/>
  <c r="CL2935" i="1"/>
  <c r="CJ2935" i="1"/>
  <c r="CI2935" i="1"/>
  <c r="CM2934" i="1"/>
  <c r="CL2934" i="1"/>
  <c r="CJ2934" i="1"/>
  <c r="CI2934" i="1"/>
  <c r="CM2933" i="1"/>
  <c r="CL2933" i="1"/>
  <c r="CJ2933" i="1"/>
  <c r="CI2933" i="1"/>
  <c r="CM2932" i="1"/>
  <c r="CL2932" i="1"/>
  <c r="CJ2932" i="1"/>
  <c r="CI2932" i="1"/>
  <c r="CM2931" i="1"/>
  <c r="CL2931" i="1"/>
  <c r="CJ2931" i="1"/>
  <c r="CI2931" i="1"/>
  <c r="CM2930" i="1"/>
  <c r="CL2930" i="1"/>
  <c r="CJ2930" i="1"/>
  <c r="CI2930" i="1"/>
  <c r="CM2929" i="1"/>
  <c r="CL2929" i="1"/>
  <c r="CJ2929" i="1"/>
  <c r="CI2929" i="1"/>
  <c r="CM2928" i="1"/>
  <c r="CL2928" i="1"/>
  <c r="CJ2928" i="1"/>
  <c r="CI2928" i="1"/>
  <c r="CM2927" i="1"/>
  <c r="CL2927" i="1"/>
  <c r="CJ2927" i="1"/>
  <c r="CI2927" i="1"/>
  <c r="CM2926" i="1"/>
  <c r="CL2926" i="1"/>
  <c r="CJ2926" i="1"/>
  <c r="CI2926" i="1"/>
  <c r="CM2925" i="1"/>
  <c r="CL2925" i="1"/>
  <c r="CJ2925" i="1"/>
  <c r="CI2925" i="1"/>
  <c r="CM2924" i="1"/>
  <c r="CL2924" i="1"/>
  <c r="CJ2924" i="1"/>
  <c r="CI2924" i="1"/>
  <c r="CM2923" i="1"/>
  <c r="CL2923" i="1"/>
  <c r="CJ2923" i="1"/>
  <c r="CI2923" i="1"/>
  <c r="CM2922" i="1"/>
  <c r="CL2922" i="1"/>
  <c r="CJ2922" i="1"/>
  <c r="CI2922" i="1"/>
  <c r="CM2921" i="1"/>
  <c r="CL2921" i="1"/>
  <c r="CJ2921" i="1"/>
  <c r="CI2921" i="1"/>
  <c r="CM2920" i="1"/>
  <c r="CL2920" i="1"/>
  <c r="CJ2920" i="1"/>
  <c r="CI2920" i="1"/>
  <c r="CM2919" i="1"/>
  <c r="CL2919" i="1"/>
  <c r="CJ2919" i="1"/>
  <c r="CI2919" i="1"/>
  <c r="CM2918" i="1"/>
  <c r="CL2918" i="1"/>
  <c r="CJ2918" i="1"/>
  <c r="CI2918" i="1"/>
  <c r="CM2917" i="1"/>
  <c r="CL2917" i="1"/>
  <c r="CJ2917" i="1"/>
  <c r="CI2917" i="1"/>
  <c r="CM2916" i="1"/>
  <c r="CL2916" i="1"/>
  <c r="CJ2916" i="1"/>
  <c r="CI2916" i="1"/>
  <c r="CM2915" i="1"/>
  <c r="CL2915" i="1"/>
  <c r="CJ2915" i="1"/>
  <c r="CI2915" i="1"/>
  <c r="CM2914" i="1"/>
  <c r="CL2914" i="1"/>
  <c r="CJ2914" i="1"/>
  <c r="CI2914" i="1"/>
  <c r="CM2913" i="1"/>
  <c r="CL2913" i="1"/>
  <c r="CJ2913" i="1"/>
  <c r="CI2913" i="1"/>
  <c r="CM2912" i="1"/>
  <c r="CL2912" i="1"/>
  <c r="CJ2912" i="1"/>
  <c r="CI2912" i="1"/>
  <c r="CM2911" i="1"/>
  <c r="CL2911" i="1"/>
  <c r="CJ2911" i="1"/>
  <c r="CI2911" i="1"/>
  <c r="CM2910" i="1"/>
  <c r="CL2910" i="1"/>
  <c r="CJ2910" i="1"/>
  <c r="CI2910" i="1"/>
  <c r="CM2909" i="1"/>
  <c r="CL2909" i="1"/>
  <c r="CJ2909" i="1"/>
  <c r="CI2909" i="1"/>
  <c r="CM2908" i="1"/>
  <c r="CL2908" i="1"/>
  <c r="CJ2908" i="1"/>
  <c r="CI2908" i="1"/>
  <c r="CM2907" i="1"/>
  <c r="CL2907" i="1"/>
  <c r="CJ2907" i="1"/>
  <c r="CI2907" i="1"/>
  <c r="CM2906" i="1"/>
  <c r="CL2906" i="1"/>
  <c r="CJ2906" i="1"/>
  <c r="CI2906" i="1"/>
  <c r="CM2905" i="1"/>
  <c r="CL2905" i="1"/>
  <c r="CJ2905" i="1"/>
  <c r="CI2905" i="1"/>
  <c r="CM2904" i="1"/>
  <c r="CL2904" i="1"/>
  <c r="CJ2904" i="1"/>
  <c r="CI2904" i="1"/>
  <c r="CM2903" i="1"/>
  <c r="CL2903" i="1"/>
  <c r="CJ2903" i="1"/>
  <c r="CI2903" i="1"/>
  <c r="CM2902" i="1"/>
  <c r="CL2902" i="1"/>
  <c r="CJ2902" i="1"/>
  <c r="CI2902" i="1"/>
  <c r="CM2901" i="1"/>
  <c r="CL2901" i="1"/>
  <c r="CJ2901" i="1"/>
  <c r="CI2901" i="1"/>
  <c r="CM2900" i="1"/>
  <c r="CL2900" i="1"/>
  <c r="CJ2900" i="1"/>
  <c r="CI2900" i="1"/>
  <c r="CM2899" i="1"/>
  <c r="CL2899" i="1"/>
  <c r="CJ2899" i="1"/>
  <c r="CI2899" i="1"/>
  <c r="CM2898" i="1"/>
  <c r="CL2898" i="1"/>
  <c r="CJ2898" i="1"/>
  <c r="CI2898" i="1"/>
  <c r="CM2897" i="1"/>
  <c r="CL2897" i="1"/>
  <c r="CJ2897" i="1"/>
  <c r="CI2897" i="1"/>
  <c r="CM2896" i="1"/>
  <c r="CL2896" i="1"/>
  <c r="CJ2896" i="1"/>
  <c r="CI2896" i="1"/>
  <c r="CM2895" i="1"/>
  <c r="CL2895" i="1"/>
  <c r="CJ2895" i="1"/>
  <c r="CI2895" i="1"/>
  <c r="CM2894" i="1"/>
  <c r="CL2894" i="1"/>
  <c r="CJ2894" i="1"/>
  <c r="CI2894" i="1"/>
  <c r="CM2893" i="1"/>
  <c r="CL2893" i="1"/>
  <c r="CJ2893" i="1"/>
  <c r="CI2893" i="1"/>
  <c r="CM2892" i="1"/>
  <c r="CL2892" i="1"/>
  <c r="CJ2892" i="1"/>
  <c r="CI2892" i="1"/>
  <c r="CM2891" i="1"/>
  <c r="CL2891" i="1"/>
  <c r="CJ2891" i="1"/>
  <c r="CI2891" i="1"/>
  <c r="CM2890" i="1"/>
  <c r="CL2890" i="1"/>
  <c r="CJ2890" i="1"/>
  <c r="CI2890" i="1"/>
  <c r="CM2889" i="1"/>
  <c r="CL2889" i="1"/>
  <c r="CJ2889" i="1"/>
  <c r="CI2889" i="1"/>
  <c r="CM2888" i="1"/>
  <c r="CL2888" i="1"/>
  <c r="CJ2888" i="1"/>
  <c r="CI2888" i="1"/>
  <c r="CM2887" i="1"/>
  <c r="CL2887" i="1"/>
  <c r="CJ2887" i="1"/>
  <c r="CI2887" i="1"/>
  <c r="CM2886" i="1"/>
  <c r="CL2886" i="1"/>
  <c r="CJ2886" i="1"/>
  <c r="CI2886" i="1"/>
  <c r="CM2885" i="1"/>
  <c r="CL2885" i="1"/>
  <c r="CJ2885" i="1"/>
  <c r="CI2885" i="1"/>
  <c r="CM2884" i="1"/>
  <c r="CL2884" i="1"/>
  <c r="CJ2884" i="1"/>
  <c r="CI2884" i="1"/>
  <c r="CM2883" i="1"/>
  <c r="CL2883" i="1"/>
  <c r="CJ2883" i="1"/>
  <c r="CI2883" i="1"/>
  <c r="CM2882" i="1"/>
  <c r="CL2882" i="1"/>
  <c r="CJ2882" i="1"/>
  <c r="CI2882" i="1"/>
  <c r="CM2881" i="1"/>
  <c r="CL2881" i="1"/>
  <c r="CJ2881" i="1"/>
  <c r="CI2881" i="1"/>
  <c r="CM2880" i="1"/>
  <c r="CL2880" i="1"/>
  <c r="CJ2880" i="1"/>
  <c r="CI2880" i="1"/>
  <c r="CM2879" i="1"/>
  <c r="CL2879" i="1"/>
  <c r="CJ2879" i="1"/>
  <c r="CI2879" i="1"/>
  <c r="CM2878" i="1"/>
  <c r="CL2878" i="1"/>
  <c r="CJ2878" i="1"/>
  <c r="CI2878" i="1"/>
  <c r="CM2877" i="1"/>
  <c r="CL2877" i="1"/>
  <c r="CJ2877" i="1"/>
  <c r="CI2877" i="1"/>
  <c r="CM2876" i="1"/>
  <c r="CL2876" i="1"/>
  <c r="CJ2876" i="1"/>
  <c r="CI2876" i="1"/>
  <c r="CM2875" i="1"/>
  <c r="CL2875" i="1"/>
  <c r="CJ2875" i="1"/>
  <c r="CI2875" i="1"/>
  <c r="CM2874" i="1"/>
  <c r="CL2874" i="1"/>
  <c r="CJ2874" i="1"/>
  <c r="CI2874" i="1"/>
  <c r="CM2873" i="1"/>
  <c r="CL2873" i="1"/>
  <c r="CJ2873" i="1"/>
  <c r="CI2873" i="1"/>
  <c r="CM2872" i="1"/>
  <c r="CL2872" i="1"/>
  <c r="CJ2872" i="1"/>
  <c r="CI2872" i="1"/>
  <c r="CM2871" i="1"/>
  <c r="CL2871" i="1"/>
  <c r="CJ2871" i="1"/>
  <c r="CI2871" i="1"/>
  <c r="CM2870" i="1"/>
  <c r="CL2870" i="1"/>
  <c r="CJ2870" i="1"/>
  <c r="CI2870" i="1"/>
  <c r="CM2869" i="1"/>
  <c r="CL2869" i="1"/>
  <c r="CJ2869" i="1"/>
  <c r="CI2869" i="1"/>
  <c r="CM2868" i="1"/>
  <c r="CL2868" i="1"/>
  <c r="CJ2868" i="1"/>
  <c r="CI2868" i="1"/>
  <c r="CM2867" i="1"/>
  <c r="CL2867" i="1"/>
  <c r="CJ2867" i="1"/>
  <c r="CI2867" i="1"/>
  <c r="CM2866" i="1"/>
  <c r="CL2866" i="1"/>
  <c r="CJ2866" i="1"/>
  <c r="CI2866" i="1"/>
  <c r="CM2865" i="1"/>
  <c r="CL2865" i="1"/>
  <c r="CJ2865" i="1"/>
  <c r="CI2865" i="1"/>
  <c r="CM2864" i="1"/>
  <c r="CL2864" i="1"/>
  <c r="CJ2864" i="1"/>
  <c r="CI2864" i="1"/>
  <c r="CM2863" i="1"/>
  <c r="CL2863" i="1"/>
  <c r="CJ2863" i="1"/>
  <c r="CI2863" i="1"/>
  <c r="CM2862" i="1"/>
  <c r="CL2862" i="1"/>
  <c r="CJ2862" i="1"/>
  <c r="CI2862" i="1"/>
  <c r="CM2861" i="1"/>
  <c r="CL2861" i="1"/>
  <c r="CJ2861" i="1"/>
  <c r="CI2861" i="1"/>
  <c r="CM2860" i="1"/>
  <c r="CL2860" i="1"/>
  <c r="CJ2860" i="1"/>
  <c r="CI2860" i="1"/>
  <c r="CM2859" i="1"/>
  <c r="CL2859" i="1"/>
  <c r="CJ2859" i="1"/>
  <c r="CI2859" i="1"/>
  <c r="CM2858" i="1"/>
  <c r="CL2858" i="1"/>
  <c r="CJ2858" i="1"/>
  <c r="CI2858" i="1"/>
  <c r="CM2857" i="1"/>
  <c r="CL2857" i="1"/>
  <c r="CJ2857" i="1"/>
  <c r="CI2857" i="1"/>
  <c r="CM2856" i="1"/>
  <c r="CL2856" i="1"/>
  <c r="CJ2856" i="1"/>
  <c r="CI2856" i="1"/>
  <c r="CM2855" i="1"/>
  <c r="CL2855" i="1"/>
  <c r="CJ2855" i="1"/>
  <c r="CI2855" i="1"/>
  <c r="CM2854" i="1"/>
  <c r="CL2854" i="1"/>
  <c r="CJ2854" i="1"/>
  <c r="CI2854" i="1"/>
  <c r="CM2853" i="1"/>
  <c r="CL2853" i="1"/>
  <c r="CJ2853" i="1"/>
  <c r="CI2853" i="1"/>
  <c r="CM2852" i="1"/>
  <c r="CL2852" i="1"/>
  <c r="CJ2852" i="1"/>
  <c r="CI2852" i="1"/>
  <c r="CM2851" i="1"/>
  <c r="CL2851" i="1"/>
  <c r="CJ2851" i="1"/>
  <c r="CI2851" i="1"/>
  <c r="CM2850" i="1"/>
  <c r="CL2850" i="1"/>
  <c r="CJ2850" i="1"/>
  <c r="CI2850" i="1"/>
  <c r="CM2849" i="1"/>
  <c r="CL2849" i="1"/>
  <c r="CJ2849" i="1"/>
  <c r="CI2849" i="1"/>
  <c r="CM2848" i="1"/>
  <c r="CL2848" i="1"/>
  <c r="CJ2848" i="1"/>
  <c r="CI2848" i="1"/>
  <c r="CM2847" i="1"/>
  <c r="CL2847" i="1"/>
  <c r="CJ2847" i="1"/>
  <c r="CI2847" i="1"/>
  <c r="CM2846" i="1"/>
  <c r="CL2846" i="1"/>
  <c r="CJ2846" i="1"/>
  <c r="CI2846" i="1"/>
  <c r="CM2845" i="1"/>
  <c r="CL2845" i="1"/>
  <c r="CJ2845" i="1"/>
  <c r="CI2845" i="1"/>
  <c r="CM2844" i="1"/>
  <c r="CL2844" i="1"/>
  <c r="CJ2844" i="1"/>
  <c r="CI2844" i="1"/>
  <c r="CM2843" i="1"/>
  <c r="CL2843" i="1"/>
  <c r="CJ2843" i="1"/>
  <c r="CI2843" i="1"/>
  <c r="CM2842" i="1"/>
  <c r="CL2842" i="1"/>
  <c r="CJ2842" i="1"/>
  <c r="CI2842" i="1"/>
  <c r="CM2841" i="1"/>
  <c r="CL2841" i="1"/>
  <c r="CJ2841" i="1"/>
  <c r="CI2841" i="1"/>
  <c r="CM2840" i="1"/>
  <c r="CL2840" i="1"/>
  <c r="CJ2840" i="1"/>
  <c r="CI2840" i="1"/>
  <c r="CM2839" i="1"/>
  <c r="CL2839" i="1"/>
  <c r="CJ2839" i="1"/>
  <c r="CI2839" i="1"/>
  <c r="CM2838" i="1"/>
  <c r="CL2838" i="1"/>
  <c r="CJ2838" i="1"/>
  <c r="CI2838" i="1"/>
  <c r="CM2837" i="1"/>
  <c r="CL2837" i="1"/>
  <c r="CJ2837" i="1"/>
  <c r="CI2837" i="1"/>
  <c r="CM2836" i="1"/>
  <c r="CL2836" i="1"/>
  <c r="CJ2836" i="1"/>
  <c r="CI2836" i="1"/>
  <c r="CM2835" i="1"/>
  <c r="CL2835" i="1"/>
  <c r="CJ2835" i="1"/>
  <c r="CI2835" i="1"/>
  <c r="CM2834" i="1"/>
  <c r="CL2834" i="1"/>
  <c r="CJ2834" i="1"/>
  <c r="CI2834" i="1"/>
  <c r="CM2833" i="1"/>
  <c r="CL2833" i="1"/>
  <c r="CJ2833" i="1"/>
  <c r="CI2833" i="1"/>
  <c r="CM2832" i="1"/>
  <c r="CL2832" i="1"/>
  <c r="CJ2832" i="1"/>
  <c r="CI2832" i="1"/>
  <c r="CM2831" i="1"/>
  <c r="CL2831" i="1"/>
  <c r="CJ2831" i="1"/>
  <c r="CI2831" i="1"/>
  <c r="CM2830" i="1"/>
  <c r="CL2830" i="1"/>
  <c r="CJ2830" i="1"/>
  <c r="CI2830" i="1"/>
  <c r="CM2829" i="1"/>
  <c r="CL2829" i="1"/>
  <c r="CJ2829" i="1"/>
  <c r="CI2829" i="1"/>
  <c r="CM2828" i="1"/>
  <c r="CL2828" i="1"/>
  <c r="CJ2828" i="1"/>
  <c r="CI2828" i="1"/>
  <c r="CM2827" i="1"/>
  <c r="CL2827" i="1"/>
  <c r="CJ2827" i="1"/>
  <c r="CI2827" i="1"/>
  <c r="CM2826" i="1"/>
  <c r="CL2826" i="1"/>
  <c r="CJ2826" i="1"/>
  <c r="CI2826" i="1"/>
  <c r="CM2825" i="1"/>
  <c r="CL2825" i="1"/>
  <c r="CJ2825" i="1"/>
  <c r="CI2825" i="1"/>
  <c r="CM2824" i="1"/>
  <c r="CL2824" i="1"/>
  <c r="CJ2824" i="1"/>
  <c r="CI2824" i="1"/>
  <c r="CM2823" i="1"/>
  <c r="CL2823" i="1"/>
  <c r="CJ2823" i="1"/>
  <c r="CI2823" i="1"/>
  <c r="CM2822" i="1"/>
  <c r="CL2822" i="1"/>
  <c r="CJ2822" i="1"/>
  <c r="CI2822" i="1"/>
  <c r="CM2821" i="1"/>
  <c r="CL2821" i="1"/>
  <c r="CJ2821" i="1"/>
  <c r="CI2821" i="1"/>
  <c r="CM2820" i="1"/>
  <c r="CL2820" i="1"/>
  <c r="CJ2820" i="1"/>
  <c r="CI2820" i="1"/>
  <c r="CM2819" i="1"/>
  <c r="CL2819" i="1"/>
  <c r="CJ2819" i="1"/>
  <c r="CI2819" i="1"/>
  <c r="CM2818" i="1"/>
  <c r="CL2818" i="1"/>
  <c r="CJ2818" i="1"/>
  <c r="CI2818" i="1"/>
  <c r="CM2817" i="1"/>
  <c r="CL2817" i="1"/>
  <c r="CJ2817" i="1"/>
  <c r="CI2817" i="1"/>
  <c r="CM2816" i="1"/>
  <c r="CL2816" i="1"/>
  <c r="CJ2816" i="1"/>
  <c r="CI2816" i="1"/>
  <c r="CM2815" i="1"/>
  <c r="CL2815" i="1"/>
  <c r="CJ2815" i="1"/>
  <c r="CI2815" i="1"/>
  <c r="CM2814" i="1"/>
  <c r="CL2814" i="1"/>
  <c r="CJ2814" i="1"/>
  <c r="CI2814" i="1"/>
  <c r="CM2813" i="1"/>
  <c r="CL2813" i="1"/>
  <c r="CJ2813" i="1"/>
  <c r="CI2813" i="1"/>
  <c r="CM2812" i="1"/>
  <c r="CL2812" i="1"/>
  <c r="CJ2812" i="1"/>
  <c r="CI2812" i="1"/>
  <c r="CM2811" i="1"/>
  <c r="CL2811" i="1"/>
  <c r="CJ2811" i="1"/>
  <c r="CI2811" i="1"/>
  <c r="CM2810" i="1"/>
  <c r="CL2810" i="1"/>
  <c r="CJ2810" i="1"/>
  <c r="CI2810" i="1"/>
  <c r="CM2809" i="1"/>
  <c r="CL2809" i="1"/>
  <c r="CJ2809" i="1"/>
  <c r="CI2809" i="1"/>
  <c r="CM2808" i="1"/>
  <c r="CL2808" i="1"/>
  <c r="CJ2808" i="1"/>
  <c r="CI2808" i="1"/>
  <c r="CM2807" i="1"/>
  <c r="CL2807" i="1"/>
  <c r="CJ2807" i="1"/>
  <c r="CI2807" i="1"/>
  <c r="CM2806" i="1"/>
  <c r="CL2806" i="1"/>
  <c r="CJ2806" i="1"/>
  <c r="CI2806" i="1"/>
  <c r="CM2805" i="1"/>
  <c r="CL2805" i="1"/>
  <c r="CJ2805" i="1"/>
  <c r="CI2805" i="1"/>
  <c r="CM2804" i="1"/>
  <c r="CL2804" i="1"/>
  <c r="CJ2804" i="1"/>
  <c r="CI2804" i="1"/>
  <c r="CM2803" i="1"/>
  <c r="CL2803" i="1"/>
  <c r="CJ2803" i="1"/>
  <c r="CI2803" i="1"/>
  <c r="CM2802" i="1"/>
  <c r="CL2802" i="1"/>
  <c r="CJ2802" i="1"/>
  <c r="CI2802" i="1"/>
  <c r="CM2801" i="1"/>
  <c r="CL2801" i="1"/>
  <c r="CJ2801" i="1"/>
  <c r="CI2801" i="1"/>
  <c r="CM2800" i="1"/>
  <c r="CL2800" i="1"/>
  <c r="CJ2800" i="1"/>
  <c r="CI2800" i="1"/>
  <c r="CM2799" i="1"/>
  <c r="CL2799" i="1"/>
  <c r="CJ2799" i="1"/>
  <c r="CI2799" i="1"/>
  <c r="CM2798" i="1"/>
  <c r="CL2798" i="1"/>
  <c r="CJ2798" i="1"/>
  <c r="CI2798" i="1"/>
  <c r="CM2797" i="1"/>
  <c r="CL2797" i="1"/>
  <c r="CJ2797" i="1"/>
  <c r="CI2797" i="1"/>
  <c r="CM2796" i="1"/>
  <c r="CL2796" i="1"/>
  <c r="CJ2796" i="1"/>
  <c r="CI2796" i="1"/>
  <c r="CM2795" i="1"/>
  <c r="CL2795" i="1"/>
  <c r="CJ2795" i="1"/>
  <c r="CI2795" i="1"/>
  <c r="CM2794" i="1"/>
  <c r="CL2794" i="1"/>
  <c r="CJ2794" i="1"/>
  <c r="CI2794" i="1"/>
  <c r="CM2793" i="1"/>
  <c r="CL2793" i="1"/>
  <c r="CJ2793" i="1"/>
  <c r="CI2793" i="1"/>
  <c r="CM2792" i="1"/>
  <c r="CL2792" i="1"/>
  <c r="CJ2792" i="1"/>
  <c r="CI2792" i="1"/>
  <c r="CM2791" i="1"/>
  <c r="CL2791" i="1"/>
  <c r="CJ2791" i="1"/>
  <c r="CI2791" i="1"/>
  <c r="CM2790" i="1"/>
  <c r="CL2790" i="1"/>
  <c r="CJ2790" i="1"/>
  <c r="CI2790" i="1"/>
  <c r="CM2789" i="1"/>
  <c r="CL2789" i="1"/>
  <c r="CJ2789" i="1"/>
  <c r="CI2789" i="1"/>
  <c r="CM2788" i="1"/>
  <c r="CL2788" i="1"/>
  <c r="CJ2788" i="1"/>
  <c r="CI2788" i="1"/>
  <c r="CM2787" i="1"/>
  <c r="CL2787" i="1"/>
  <c r="CJ2787" i="1"/>
  <c r="CI2787" i="1"/>
  <c r="CM2786" i="1"/>
  <c r="CL2786" i="1"/>
  <c r="CJ2786" i="1"/>
  <c r="CI2786" i="1"/>
  <c r="CM2785" i="1"/>
  <c r="CL2785" i="1"/>
  <c r="CJ2785" i="1"/>
  <c r="CI2785" i="1"/>
  <c r="CM2784" i="1"/>
  <c r="CL2784" i="1"/>
  <c r="CJ2784" i="1"/>
  <c r="CI2784" i="1"/>
  <c r="CM2783" i="1"/>
  <c r="CL2783" i="1"/>
  <c r="CJ2783" i="1"/>
  <c r="CI2783" i="1"/>
  <c r="CM2782" i="1"/>
  <c r="CL2782" i="1"/>
  <c r="CJ2782" i="1"/>
  <c r="CI2782" i="1"/>
  <c r="CM2781" i="1"/>
  <c r="CL2781" i="1"/>
  <c r="CJ2781" i="1"/>
  <c r="CI2781" i="1"/>
  <c r="CM2780" i="1"/>
  <c r="CL2780" i="1"/>
  <c r="CJ2780" i="1"/>
  <c r="CI2780" i="1"/>
  <c r="CM2779" i="1"/>
  <c r="CL2779" i="1"/>
  <c r="CJ2779" i="1"/>
  <c r="CI2779" i="1"/>
  <c r="CM2778" i="1"/>
  <c r="CL2778" i="1"/>
  <c r="CJ2778" i="1"/>
  <c r="CI2778" i="1"/>
  <c r="CM2777" i="1"/>
  <c r="CL2777" i="1"/>
  <c r="CJ2777" i="1"/>
  <c r="CI2777" i="1"/>
  <c r="CM2776" i="1"/>
  <c r="CL2776" i="1"/>
  <c r="CJ2776" i="1"/>
  <c r="CI2776" i="1"/>
  <c r="CM2775" i="1"/>
  <c r="CL2775" i="1"/>
  <c r="CJ2775" i="1"/>
  <c r="CI2775" i="1"/>
  <c r="CM2774" i="1"/>
  <c r="CL2774" i="1"/>
  <c r="CJ2774" i="1"/>
  <c r="CI2774" i="1"/>
  <c r="CM2773" i="1"/>
  <c r="CL2773" i="1"/>
  <c r="CJ2773" i="1"/>
  <c r="CI2773" i="1"/>
  <c r="CM2772" i="1"/>
  <c r="CL2772" i="1"/>
  <c r="CJ2772" i="1"/>
  <c r="CI2772" i="1"/>
  <c r="CM2771" i="1"/>
  <c r="CL2771" i="1"/>
  <c r="CJ2771" i="1"/>
  <c r="CI2771" i="1"/>
  <c r="CM2770" i="1"/>
  <c r="CL2770" i="1"/>
  <c r="CJ2770" i="1"/>
  <c r="CI2770" i="1"/>
  <c r="CM2769" i="1"/>
  <c r="CL2769" i="1"/>
  <c r="CJ2769" i="1"/>
  <c r="CI2769" i="1"/>
  <c r="CM2768" i="1"/>
  <c r="CL2768" i="1"/>
  <c r="CJ2768" i="1"/>
  <c r="CI2768" i="1"/>
  <c r="CM2767" i="1"/>
  <c r="CL2767" i="1"/>
  <c r="CJ2767" i="1"/>
  <c r="CI2767" i="1"/>
  <c r="CM2766" i="1"/>
  <c r="CL2766" i="1"/>
  <c r="CJ2766" i="1"/>
  <c r="CI2766" i="1"/>
  <c r="CM2765" i="1"/>
  <c r="CL2765" i="1"/>
  <c r="CJ2765" i="1"/>
  <c r="CI2765" i="1"/>
  <c r="CM2764" i="1"/>
  <c r="CL2764" i="1"/>
  <c r="CJ2764" i="1"/>
  <c r="CI2764" i="1"/>
  <c r="CM2763" i="1"/>
  <c r="CL2763" i="1"/>
  <c r="CJ2763" i="1"/>
  <c r="CI2763" i="1"/>
  <c r="CM2762" i="1"/>
  <c r="CL2762" i="1"/>
  <c r="CJ2762" i="1"/>
  <c r="CI2762" i="1"/>
  <c r="CM2761" i="1"/>
  <c r="CL2761" i="1"/>
  <c r="CJ2761" i="1"/>
  <c r="CI2761" i="1"/>
  <c r="CM2760" i="1"/>
  <c r="CL2760" i="1"/>
  <c r="CJ2760" i="1"/>
  <c r="CI2760" i="1"/>
  <c r="CM2759" i="1"/>
  <c r="CL2759" i="1"/>
  <c r="CJ2759" i="1"/>
  <c r="CI2759" i="1"/>
  <c r="CM2758" i="1"/>
  <c r="CL2758" i="1"/>
  <c r="CJ2758" i="1"/>
  <c r="CI2758" i="1"/>
  <c r="CM2757" i="1"/>
  <c r="CL2757" i="1"/>
  <c r="CJ2757" i="1"/>
  <c r="CI2757" i="1"/>
  <c r="CM2756" i="1"/>
  <c r="CL2756" i="1"/>
  <c r="CJ2756" i="1"/>
  <c r="CI2756" i="1"/>
  <c r="CM2755" i="1"/>
  <c r="CL2755" i="1"/>
  <c r="CJ2755" i="1"/>
  <c r="CI2755" i="1"/>
  <c r="CM2754" i="1"/>
  <c r="CL2754" i="1"/>
  <c r="CJ2754" i="1"/>
  <c r="CI2754" i="1"/>
  <c r="CM2753" i="1"/>
  <c r="CL2753" i="1"/>
  <c r="CJ2753" i="1"/>
  <c r="CI2753" i="1"/>
  <c r="CM2752" i="1"/>
  <c r="CL2752" i="1"/>
  <c r="CJ2752" i="1"/>
  <c r="CI2752" i="1"/>
  <c r="CM2751" i="1"/>
  <c r="CL2751" i="1"/>
  <c r="CJ2751" i="1"/>
  <c r="CI2751" i="1"/>
  <c r="CM2750" i="1"/>
  <c r="CL2750" i="1"/>
  <c r="CJ2750" i="1"/>
  <c r="CI2750" i="1"/>
  <c r="CM2749" i="1"/>
  <c r="CL2749" i="1"/>
  <c r="CJ2749" i="1"/>
  <c r="CI2749" i="1"/>
  <c r="CM2748" i="1"/>
  <c r="CL2748" i="1"/>
  <c r="CJ2748" i="1"/>
  <c r="CI2748" i="1"/>
  <c r="CM2747" i="1"/>
  <c r="CL2747" i="1"/>
  <c r="CJ2747" i="1"/>
  <c r="CI2747" i="1"/>
  <c r="CM2746" i="1"/>
  <c r="CL2746" i="1"/>
  <c r="CJ2746" i="1"/>
  <c r="CI2746" i="1"/>
  <c r="CM2745" i="1"/>
  <c r="CL2745" i="1"/>
  <c r="CJ2745" i="1"/>
  <c r="CI2745" i="1"/>
  <c r="CM2744" i="1"/>
  <c r="CL2744" i="1"/>
  <c r="CJ2744" i="1"/>
  <c r="CI2744" i="1"/>
  <c r="CM2743" i="1"/>
  <c r="CL2743" i="1"/>
  <c r="CJ2743" i="1"/>
  <c r="CI2743" i="1"/>
  <c r="CM2742" i="1"/>
  <c r="CL2742" i="1"/>
  <c r="CJ2742" i="1"/>
  <c r="CI2742" i="1"/>
  <c r="CM2741" i="1"/>
  <c r="CL2741" i="1"/>
  <c r="CJ2741" i="1"/>
  <c r="CI2741" i="1"/>
  <c r="CM2740" i="1"/>
  <c r="CL2740" i="1"/>
  <c r="CJ2740" i="1"/>
  <c r="CI2740" i="1"/>
  <c r="CM2739" i="1"/>
  <c r="CL2739" i="1"/>
  <c r="CJ2739" i="1"/>
  <c r="CI2739" i="1"/>
  <c r="CM2738" i="1"/>
  <c r="CL2738" i="1"/>
  <c r="CJ2738" i="1"/>
  <c r="CI2738" i="1"/>
  <c r="CM2737" i="1"/>
  <c r="CL2737" i="1"/>
  <c r="CJ2737" i="1"/>
  <c r="CI2737" i="1"/>
  <c r="CM2736" i="1"/>
  <c r="CL2736" i="1"/>
  <c r="CJ2736" i="1"/>
  <c r="CI2736" i="1"/>
  <c r="CM2735" i="1"/>
  <c r="CL2735" i="1"/>
  <c r="CJ2735" i="1"/>
  <c r="CI2735" i="1"/>
  <c r="CM2734" i="1"/>
  <c r="CL2734" i="1"/>
  <c r="CJ2734" i="1"/>
  <c r="CI2734" i="1"/>
  <c r="CM2733" i="1"/>
  <c r="CL2733" i="1"/>
  <c r="CJ2733" i="1"/>
  <c r="CI2733" i="1"/>
  <c r="CM2732" i="1"/>
  <c r="CL2732" i="1"/>
  <c r="CJ2732" i="1"/>
  <c r="CI2732" i="1"/>
  <c r="CM2731" i="1"/>
  <c r="CL2731" i="1"/>
  <c r="CJ2731" i="1"/>
  <c r="CI2731" i="1"/>
  <c r="CM2730" i="1"/>
  <c r="CL2730" i="1"/>
  <c r="CJ2730" i="1"/>
  <c r="CI2730" i="1"/>
  <c r="CM2729" i="1"/>
  <c r="CL2729" i="1"/>
  <c r="CJ2729" i="1"/>
  <c r="CI2729" i="1"/>
  <c r="CM2728" i="1"/>
  <c r="CL2728" i="1"/>
  <c r="CJ2728" i="1"/>
  <c r="CI2728" i="1"/>
  <c r="CM2727" i="1"/>
  <c r="CL2727" i="1"/>
  <c r="CJ2727" i="1"/>
  <c r="CI2727" i="1"/>
  <c r="CM2726" i="1"/>
  <c r="CL2726" i="1"/>
  <c r="CJ2726" i="1"/>
  <c r="CI2726" i="1"/>
  <c r="CM2725" i="1"/>
  <c r="CL2725" i="1"/>
  <c r="CJ2725" i="1"/>
  <c r="CI2725" i="1"/>
  <c r="CM2724" i="1"/>
  <c r="CL2724" i="1"/>
  <c r="CJ2724" i="1"/>
  <c r="CI2724" i="1"/>
  <c r="CM2723" i="1"/>
  <c r="CL2723" i="1"/>
  <c r="CJ2723" i="1"/>
  <c r="CI2723" i="1"/>
  <c r="CM2722" i="1"/>
  <c r="CL2722" i="1"/>
  <c r="CJ2722" i="1"/>
  <c r="CI2722" i="1"/>
  <c r="CM2721" i="1"/>
  <c r="CL2721" i="1"/>
  <c r="CJ2721" i="1"/>
  <c r="CI2721" i="1"/>
  <c r="CM2720" i="1"/>
  <c r="CL2720" i="1"/>
  <c r="CJ2720" i="1"/>
  <c r="CI2720" i="1"/>
  <c r="CM2719" i="1"/>
  <c r="CL2719" i="1"/>
  <c r="CJ2719" i="1"/>
  <c r="CI2719" i="1"/>
  <c r="CM2718" i="1"/>
  <c r="CL2718" i="1"/>
  <c r="CJ2718" i="1"/>
  <c r="CI2718" i="1"/>
  <c r="CM2717" i="1"/>
  <c r="CL2717" i="1"/>
  <c r="CJ2717" i="1"/>
  <c r="CI2717" i="1"/>
  <c r="CM2716" i="1"/>
  <c r="CL2716" i="1"/>
  <c r="CJ2716" i="1"/>
  <c r="CI2716" i="1"/>
  <c r="CM2715" i="1"/>
  <c r="CL2715" i="1"/>
  <c r="CJ2715" i="1"/>
  <c r="CI2715" i="1"/>
  <c r="CM2714" i="1"/>
  <c r="CL2714" i="1"/>
  <c r="CJ2714" i="1"/>
  <c r="CI2714" i="1"/>
  <c r="CM2713" i="1"/>
  <c r="CL2713" i="1"/>
  <c r="CJ2713" i="1"/>
  <c r="CI2713" i="1"/>
  <c r="CM2712" i="1"/>
  <c r="CL2712" i="1"/>
  <c r="CJ2712" i="1"/>
  <c r="CI2712" i="1"/>
  <c r="CM2711" i="1"/>
  <c r="CL2711" i="1"/>
  <c r="CJ2711" i="1"/>
  <c r="CI2711" i="1"/>
  <c r="CM2710" i="1"/>
  <c r="CL2710" i="1"/>
  <c r="CJ2710" i="1"/>
  <c r="CI2710" i="1"/>
  <c r="CM2709" i="1"/>
  <c r="CL2709" i="1"/>
  <c r="CJ2709" i="1"/>
  <c r="CI2709" i="1"/>
  <c r="CM2708" i="1"/>
  <c r="CL2708" i="1"/>
  <c r="CJ2708" i="1"/>
  <c r="CI2708" i="1"/>
  <c r="CM2707" i="1"/>
  <c r="CL2707" i="1"/>
  <c r="CJ2707" i="1"/>
  <c r="CI2707" i="1"/>
  <c r="CM2706" i="1"/>
  <c r="CL2706" i="1"/>
  <c r="CJ2706" i="1"/>
  <c r="CI2706" i="1"/>
  <c r="CM2705" i="1"/>
  <c r="CL2705" i="1"/>
  <c r="CJ2705" i="1"/>
  <c r="CI2705" i="1"/>
  <c r="CM2704" i="1"/>
  <c r="CL2704" i="1"/>
  <c r="CJ2704" i="1"/>
  <c r="CI2704" i="1"/>
  <c r="CM2703" i="1"/>
  <c r="CL2703" i="1"/>
  <c r="CJ2703" i="1"/>
  <c r="CI2703" i="1"/>
  <c r="CM2702" i="1"/>
  <c r="CL2702" i="1"/>
  <c r="CJ2702" i="1"/>
  <c r="CI2702" i="1"/>
  <c r="CM2701" i="1"/>
  <c r="CL2701" i="1"/>
  <c r="CJ2701" i="1"/>
  <c r="CI2701" i="1"/>
  <c r="CM2700" i="1"/>
  <c r="CL2700" i="1"/>
  <c r="CJ2700" i="1"/>
  <c r="CI2700" i="1"/>
  <c r="CM2699" i="1"/>
  <c r="CL2699" i="1"/>
  <c r="CJ2699" i="1"/>
  <c r="CI2699" i="1"/>
  <c r="CM2698" i="1"/>
  <c r="CL2698" i="1"/>
  <c r="CJ2698" i="1"/>
  <c r="CI2698" i="1"/>
  <c r="CM2697" i="1"/>
  <c r="CL2697" i="1"/>
  <c r="CJ2697" i="1"/>
  <c r="CI2697" i="1"/>
  <c r="CM2696" i="1"/>
  <c r="CL2696" i="1"/>
  <c r="CJ2696" i="1"/>
  <c r="CI2696" i="1"/>
  <c r="CM2695" i="1"/>
  <c r="CL2695" i="1"/>
  <c r="CJ2695" i="1"/>
  <c r="CI2695" i="1"/>
  <c r="CM2694" i="1"/>
  <c r="CL2694" i="1"/>
  <c r="CJ2694" i="1"/>
  <c r="CI2694" i="1"/>
  <c r="CM2693" i="1"/>
  <c r="CL2693" i="1"/>
  <c r="CJ2693" i="1"/>
  <c r="CI2693" i="1"/>
  <c r="CM2692" i="1"/>
  <c r="CL2692" i="1"/>
  <c r="CJ2692" i="1"/>
  <c r="CI2692" i="1"/>
  <c r="CM2691" i="1"/>
  <c r="CL2691" i="1"/>
  <c r="CJ2691" i="1"/>
  <c r="CI2691" i="1"/>
  <c r="CM2690" i="1"/>
  <c r="CL2690" i="1"/>
  <c r="CJ2690" i="1"/>
  <c r="CI2690" i="1"/>
  <c r="CM2689" i="1"/>
  <c r="CL2689" i="1"/>
  <c r="CJ2689" i="1"/>
  <c r="CI2689" i="1"/>
  <c r="CM2688" i="1"/>
  <c r="CL2688" i="1"/>
  <c r="CJ2688" i="1"/>
  <c r="CI2688" i="1"/>
  <c r="CM2687" i="1"/>
  <c r="CL2687" i="1"/>
  <c r="CJ2687" i="1"/>
  <c r="CI2687" i="1"/>
  <c r="CM2686" i="1"/>
  <c r="CL2686" i="1"/>
  <c r="CJ2686" i="1"/>
  <c r="CI2686" i="1"/>
  <c r="CM2685" i="1"/>
  <c r="CL2685" i="1"/>
  <c r="CJ2685" i="1"/>
  <c r="CI2685" i="1"/>
  <c r="CM2684" i="1"/>
  <c r="CL2684" i="1"/>
  <c r="CJ2684" i="1"/>
  <c r="CI2684" i="1"/>
  <c r="CM2683" i="1"/>
  <c r="CL2683" i="1"/>
  <c r="CJ2683" i="1"/>
  <c r="CI2683" i="1"/>
  <c r="CM2682" i="1"/>
  <c r="CL2682" i="1"/>
  <c r="CJ2682" i="1"/>
  <c r="CI2682" i="1"/>
  <c r="CM2681" i="1"/>
  <c r="CL2681" i="1"/>
  <c r="CJ2681" i="1"/>
  <c r="CI2681" i="1"/>
  <c r="CM2680" i="1"/>
  <c r="CL2680" i="1"/>
  <c r="CJ2680" i="1"/>
  <c r="CI2680" i="1"/>
  <c r="CM2679" i="1"/>
  <c r="CL2679" i="1"/>
  <c r="CJ2679" i="1"/>
  <c r="CI2679" i="1"/>
  <c r="CM2678" i="1"/>
  <c r="CL2678" i="1"/>
  <c r="CJ2678" i="1"/>
  <c r="CI2678" i="1"/>
  <c r="CM2677" i="1"/>
  <c r="CL2677" i="1"/>
  <c r="CJ2677" i="1"/>
  <c r="CI2677" i="1"/>
  <c r="CM2676" i="1"/>
  <c r="CL2676" i="1"/>
  <c r="CJ2676" i="1"/>
  <c r="CI2676" i="1"/>
  <c r="CM2675" i="1"/>
  <c r="CL2675" i="1"/>
  <c r="CJ2675" i="1"/>
  <c r="CI2675" i="1"/>
  <c r="CM2674" i="1"/>
  <c r="CL2674" i="1"/>
  <c r="CJ2674" i="1"/>
  <c r="CI2674" i="1"/>
  <c r="CM2673" i="1"/>
  <c r="CL2673" i="1"/>
  <c r="CJ2673" i="1"/>
  <c r="CI2673" i="1"/>
  <c r="CM2672" i="1"/>
  <c r="CL2672" i="1"/>
  <c r="CJ2672" i="1"/>
  <c r="CI2672" i="1"/>
  <c r="CM2671" i="1"/>
  <c r="CL2671" i="1"/>
  <c r="CJ2671" i="1"/>
  <c r="CI2671" i="1"/>
  <c r="CM2670" i="1"/>
  <c r="CL2670" i="1"/>
  <c r="CJ2670" i="1"/>
  <c r="CI2670" i="1"/>
  <c r="CM2669" i="1"/>
  <c r="CL2669" i="1"/>
  <c r="CJ2669" i="1"/>
  <c r="CI2669" i="1"/>
  <c r="CM2668" i="1"/>
  <c r="CL2668" i="1"/>
  <c r="CJ2668" i="1"/>
  <c r="CI2668" i="1"/>
  <c r="CM2667" i="1"/>
  <c r="CL2667" i="1"/>
  <c r="CJ2667" i="1"/>
  <c r="CI2667" i="1"/>
  <c r="CM2666" i="1"/>
  <c r="CL2666" i="1"/>
  <c r="CJ2666" i="1"/>
  <c r="CI2666" i="1"/>
  <c r="CM2665" i="1"/>
  <c r="CL2665" i="1"/>
  <c r="CJ2665" i="1"/>
  <c r="CI2665" i="1"/>
  <c r="CM2664" i="1"/>
  <c r="CL2664" i="1"/>
  <c r="CJ2664" i="1"/>
  <c r="CI2664" i="1"/>
  <c r="CM2663" i="1"/>
  <c r="CL2663" i="1"/>
  <c r="CJ2663" i="1"/>
  <c r="CI2663" i="1"/>
  <c r="CM2662" i="1"/>
  <c r="CL2662" i="1"/>
  <c r="CJ2662" i="1"/>
  <c r="CI2662" i="1"/>
  <c r="CM2661" i="1"/>
  <c r="CL2661" i="1"/>
  <c r="CJ2661" i="1"/>
  <c r="CI2661" i="1"/>
  <c r="CM2660" i="1"/>
  <c r="CL2660" i="1"/>
  <c r="CJ2660" i="1"/>
  <c r="CI2660" i="1"/>
  <c r="CM2659" i="1"/>
  <c r="CL2659" i="1"/>
  <c r="CJ2659" i="1"/>
  <c r="CI2659" i="1"/>
  <c r="CM2658" i="1"/>
  <c r="CL2658" i="1"/>
  <c r="CJ2658" i="1"/>
  <c r="CI2658" i="1"/>
  <c r="CM2657" i="1"/>
  <c r="CL2657" i="1"/>
  <c r="CJ2657" i="1"/>
  <c r="CI2657" i="1"/>
  <c r="CM2656" i="1"/>
  <c r="CL2656" i="1"/>
  <c r="CJ2656" i="1"/>
  <c r="CI2656" i="1"/>
  <c r="CM2655" i="1"/>
  <c r="CL2655" i="1"/>
  <c r="CJ2655" i="1"/>
  <c r="CI2655" i="1"/>
  <c r="CM2654" i="1"/>
  <c r="CL2654" i="1"/>
  <c r="CJ2654" i="1"/>
  <c r="CI2654" i="1"/>
  <c r="CM2653" i="1"/>
  <c r="CL2653" i="1"/>
  <c r="CJ2653" i="1"/>
  <c r="CI2653" i="1"/>
  <c r="CM2652" i="1"/>
  <c r="CL2652" i="1"/>
  <c r="CJ2652" i="1"/>
  <c r="CI2652" i="1"/>
  <c r="CM2651" i="1"/>
  <c r="CL2651" i="1"/>
  <c r="CJ2651" i="1"/>
  <c r="CI2651" i="1"/>
  <c r="CM2650" i="1"/>
  <c r="CL2650" i="1"/>
  <c r="CJ2650" i="1"/>
  <c r="CI2650" i="1"/>
  <c r="CM2649" i="1"/>
  <c r="CL2649" i="1"/>
  <c r="CJ2649" i="1"/>
  <c r="CI2649" i="1"/>
  <c r="CM2648" i="1"/>
  <c r="CL2648" i="1"/>
  <c r="CJ2648" i="1"/>
  <c r="CI2648" i="1"/>
  <c r="CM2647" i="1"/>
  <c r="CL2647" i="1"/>
  <c r="CJ2647" i="1"/>
  <c r="CI2647" i="1"/>
  <c r="CM2646" i="1"/>
  <c r="CL2646" i="1"/>
  <c r="CJ2646" i="1"/>
  <c r="CI2646" i="1"/>
  <c r="CM2645" i="1"/>
  <c r="CL2645" i="1"/>
  <c r="CJ2645" i="1"/>
  <c r="CI2645" i="1"/>
  <c r="CM2644" i="1"/>
  <c r="CL2644" i="1"/>
  <c r="CJ2644" i="1"/>
  <c r="CI2644" i="1"/>
  <c r="CM2643" i="1"/>
  <c r="CL2643" i="1"/>
  <c r="CJ2643" i="1"/>
  <c r="CI2643" i="1"/>
  <c r="CM2642" i="1"/>
  <c r="CL2642" i="1"/>
  <c r="CJ2642" i="1"/>
  <c r="CI2642" i="1"/>
  <c r="CM2641" i="1"/>
  <c r="CL2641" i="1"/>
  <c r="CJ2641" i="1"/>
  <c r="CI2641" i="1"/>
  <c r="CM2640" i="1"/>
  <c r="CL2640" i="1"/>
  <c r="CJ2640" i="1"/>
  <c r="CI2640" i="1"/>
  <c r="CM2639" i="1"/>
  <c r="CL2639" i="1"/>
  <c r="CJ2639" i="1"/>
  <c r="CI2639" i="1"/>
  <c r="CM2638" i="1"/>
  <c r="CL2638" i="1"/>
  <c r="CJ2638" i="1"/>
  <c r="CI2638" i="1"/>
  <c r="CM2637" i="1"/>
  <c r="CL2637" i="1"/>
  <c r="CJ2637" i="1"/>
  <c r="CI2637" i="1"/>
  <c r="CM2636" i="1"/>
  <c r="CL2636" i="1"/>
  <c r="CJ2636" i="1"/>
  <c r="CI2636" i="1"/>
  <c r="CM2635" i="1"/>
  <c r="CL2635" i="1"/>
  <c r="CJ2635" i="1"/>
  <c r="CI2635" i="1"/>
  <c r="CM2634" i="1"/>
  <c r="CL2634" i="1"/>
  <c r="CJ2634" i="1"/>
  <c r="CI2634" i="1"/>
  <c r="CM2633" i="1"/>
  <c r="CL2633" i="1"/>
  <c r="CJ2633" i="1"/>
  <c r="CI2633" i="1"/>
  <c r="CM2632" i="1"/>
  <c r="CL2632" i="1"/>
  <c r="CJ2632" i="1"/>
  <c r="CI2632" i="1"/>
  <c r="CM2631" i="1"/>
  <c r="CL2631" i="1"/>
  <c r="CJ2631" i="1"/>
  <c r="CI2631" i="1"/>
  <c r="CM2630" i="1"/>
  <c r="CL2630" i="1"/>
  <c r="CJ2630" i="1"/>
  <c r="CI2630" i="1"/>
  <c r="CM2629" i="1"/>
  <c r="CL2629" i="1"/>
  <c r="CJ2629" i="1"/>
  <c r="CI2629" i="1"/>
  <c r="CM2628" i="1"/>
  <c r="CL2628" i="1"/>
  <c r="CJ2628" i="1"/>
  <c r="CI2628" i="1"/>
  <c r="CM2627" i="1"/>
  <c r="CL2627" i="1"/>
  <c r="CJ2627" i="1"/>
  <c r="CI2627" i="1"/>
  <c r="CM2626" i="1"/>
  <c r="CL2626" i="1"/>
  <c r="CJ2626" i="1"/>
  <c r="CI2626" i="1"/>
  <c r="CM2625" i="1"/>
  <c r="CL2625" i="1"/>
  <c r="CJ2625" i="1"/>
  <c r="CI2625" i="1"/>
  <c r="CM2624" i="1"/>
  <c r="CL2624" i="1"/>
  <c r="CJ2624" i="1"/>
  <c r="CI2624" i="1"/>
  <c r="CM2623" i="1"/>
  <c r="CL2623" i="1"/>
  <c r="CJ2623" i="1"/>
  <c r="CI2623" i="1"/>
  <c r="CM2622" i="1"/>
  <c r="CL2622" i="1"/>
  <c r="CJ2622" i="1"/>
  <c r="CI2622" i="1"/>
  <c r="CM2621" i="1"/>
  <c r="CL2621" i="1"/>
  <c r="CJ2621" i="1"/>
  <c r="CI2621" i="1"/>
  <c r="CM2620" i="1"/>
  <c r="CL2620" i="1"/>
  <c r="CJ2620" i="1"/>
  <c r="CI2620" i="1"/>
  <c r="CM2619" i="1"/>
  <c r="CL2619" i="1"/>
  <c r="CJ2619" i="1"/>
  <c r="CI2619" i="1"/>
  <c r="CM2618" i="1"/>
  <c r="CL2618" i="1"/>
  <c r="CJ2618" i="1"/>
  <c r="CI2618" i="1"/>
  <c r="CM2617" i="1"/>
  <c r="CL2617" i="1"/>
  <c r="CJ2617" i="1"/>
  <c r="CI2617" i="1"/>
  <c r="CM2616" i="1"/>
  <c r="CL2616" i="1"/>
  <c r="CJ2616" i="1"/>
  <c r="CI2616" i="1"/>
  <c r="CM2615" i="1"/>
  <c r="CL2615" i="1"/>
  <c r="CJ2615" i="1"/>
  <c r="CI2615" i="1"/>
  <c r="CM2614" i="1"/>
  <c r="CL2614" i="1"/>
  <c r="CJ2614" i="1"/>
  <c r="CI2614" i="1"/>
  <c r="CM2613" i="1"/>
  <c r="CL2613" i="1"/>
  <c r="CJ2613" i="1"/>
  <c r="CI2613" i="1"/>
  <c r="CM2612" i="1"/>
  <c r="CL2612" i="1"/>
  <c r="CJ2612" i="1"/>
  <c r="CI2612" i="1"/>
  <c r="CM2611" i="1"/>
  <c r="CL2611" i="1"/>
  <c r="CJ2611" i="1"/>
  <c r="CI2611" i="1"/>
  <c r="CM2610" i="1"/>
  <c r="CL2610" i="1"/>
  <c r="CJ2610" i="1"/>
  <c r="CI2610" i="1"/>
  <c r="CM2609" i="1"/>
  <c r="CL2609" i="1"/>
  <c r="CJ2609" i="1"/>
  <c r="CI2609" i="1"/>
  <c r="CM2608" i="1"/>
  <c r="CL2608" i="1"/>
  <c r="CJ2608" i="1"/>
  <c r="CI2608" i="1"/>
  <c r="CM2607" i="1"/>
  <c r="CL2607" i="1"/>
  <c r="CJ2607" i="1"/>
  <c r="CI2607" i="1"/>
  <c r="CM2606" i="1"/>
  <c r="CL2606" i="1"/>
  <c r="CJ2606" i="1"/>
  <c r="CI2606" i="1"/>
  <c r="CM2605" i="1"/>
  <c r="CL2605" i="1"/>
  <c r="CJ2605" i="1"/>
  <c r="CI2605" i="1"/>
  <c r="CM2604" i="1"/>
  <c r="CL2604" i="1"/>
  <c r="CJ2604" i="1"/>
  <c r="CI2604" i="1"/>
  <c r="CM2603" i="1"/>
  <c r="CL2603" i="1"/>
  <c r="CJ2603" i="1"/>
  <c r="CI2603" i="1"/>
  <c r="CM2602" i="1"/>
  <c r="CL2602" i="1"/>
  <c r="CJ2602" i="1"/>
  <c r="CI2602" i="1"/>
  <c r="CM2601" i="1"/>
  <c r="CL2601" i="1"/>
  <c r="CJ2601" i="1"/>
  <c r="CI2601" i="1"/>
  <c r="CM2600" i="1"/>
  <c r="CL2600" i="1"/>
  <c r="CJ2600" i="1"/>
  <c r="CI2600" i="1"/>
  <c r="CM2599" i="1"/>
  <c r="CL2599" i="1"/>
  <c r="CJ2599" i="1"/>
  <c r="CI2599" i="1"/>
  <c r="CM2598" i="1"/>
  <c r="CL2598" i="1"/>
  <c r="CJ2598" i="1"/>
  <c r="CI2598" i="1"/>
  <c r="CM2597" i="1"/>
  <c r="CL2597" i="1"/>
  <c r="CJ2597" i="1"/>
  <c r="CI2597" i="1"/>
  <c r="CM2596" i="1"/>
  <c r="CL2596" i="1"/>
  <c r="CJ2596" i="1"/>
  <c r="CI2596" i="1"/>
  <c r="CM2595" i="1"/>
  <c r="CL2595" i="1"/>
  <c r="CJ2595" i="1"/>
  <c r="CI2595" i="1"/>
  <c r="CM2594" i="1"/>
  <c r="CL2594" i="1"/>
  <c r="CJ2594" i="1"/>
  <c r="CI2594" i="1"/>
  <c r="CM2593" i="1"/>
  <c r="CL2593" i="1"/>
  <c r="CJ2593" i="1"/>
  <c r="CI2593" i="1"/>
  <c r="CM2592" i="1"/>
  <c r="CL2592" i="1"/>
  <c r="CJ2592" i="1"/>
  <c r="CI2592" i="1"/>
  <c r="CM2591" i="1"/>
  <c r="CL2591" i="1"/>
  <c r="CJ2591" i="1"/>
  <c r="CI2591" i="1"/>
  <c r="CM2590" i="1"/>
  <c r="CL2590" i="1"/>
  <c r="CJ2590" i="1"/>
  <c r="CI2590" i="1"/>
  <c r="CM2589" i="1"/>
  <c r="CL2589" i="1"/>
  <c r="CJ2589" i="1"/>
  <c r="CI2589" i="1"/>
  <c r="CM2588" i="1"/>
  <c r="CL2588" i="1"/>
  <c r="CJ2588" i="1"/>
  <c r="CI2588" i="1"/>
  <c r="CM2587" i="1"/>
  <c r="CL2587" i="1"/>
  <c r="CJ2587" i="1"/>
  <c r="CI2587" i="1"/>
  <c r="CM2586" i="1"/>
  <c r="CL2586" i="1"/>
  <c r="CJ2586" i="1"/>
  <c r="CI2586" i="1"/>
  <c r="CM2585" i="1"/>
  <c r="CL2585" i="1"/>
  <c r="CJ2585" i="1"/>
  <c r="CI2585" i="1"/>
  <c r="CM2584" i="1"/>
  <c r="CL2584" i="1"/>
  <c r="CJ2584" i="1"/>
  <c r="CI2584" i="1"/>
  <c r="CM2583" i="1"/>
  <c r="CL2583" i="1"/>
  <c r="CJ2583" i="1"/>
  <c r="CI2583" i="1"/>
  <c r="CM2582" i="1"/>
  <c r="CL2582" i="1"/>
  <c r="CJ2582" i="1"/>
  <c r="CI2582" i="1"/>
  <c r="CM2581" i="1"/>
  <c r="CL2581" i="1"/>
  <c r="CJ2581" i="1"/>
  <c r="CI2581" i="1"/>
  <c r="CM2580" i="1"/>
  <c r="CL2580" i="1"/>
  <c r="CJ2580" i="1"/>
  <c r="CI2580" i="1"/>
  <c r="CM2579" i="1"/>
  <c r="CL2579" i="1"/>
  <c r="CJ2579" i="1"/>
  <c r="CI2579" i="1"/>
  <c r="CM2578" i="1"/>
  <c r="CL2578" i="1"/>
  <c r="CJ2578" i="1"/>
  <c r="CI2578" i="1"/>
  <c r="CM2577" i="1"/>
  <c r="CL2577" i="1"/>
  <c r="CJ2577" i="1"/>
  <c r="CI2577" i="1"/>
  <c r="CM2576" i="1"/>
  <c r="CL2576" i="1"/>
  <c r="CJ2576" i="1"/>
  <c r="CI2576" i="1"/>
  <c r="CM2575" i="1"/>
  <c r="CL2575" i="1"/>
  <c r="CJ2575" i="1"/>
  <c r="CI2575" i="1"/>
  <c r="CM2574" i="1"/>
  <c r="CL2574" i="1"/>
  <c r="CJ2574" i="1"/>
  <c r="CI2574" i="1"/>
  <c r="CM2573" i="1"/>
  <c r="CL2573" i="1"/>
  <c r="CJ2573" i="1"/>
  <c r="CI2573" i="1"/>
  <c r="CM2572" i="1"/>
  <c r="CL2572" i="1"/>
  <c r="CJ2572" i="1"/>
  <c r="CI2572" i="1"/>
  <c r="CM2571" i="1"/>
  <c r="CL2571" i="1"/>
  <c r="CJ2571" i="1"/>
  <c r="CI2571" i="1"/>
  <c r="CM2570" i="1"/>
  <c r="CL2570" i="1"/>
  <c r="CJ2570" i="1"/>
  <c r="CI2570" i="1"/>
  <c r="CM2569" i="1"/>
  <c r="CL2569" i="1"/>
  <c r="CJ2569" i="1"/>
  <c r="CI2569" i="1"/>
  <c r="CM2568" i="1"/>
  <c r="CL2568" i="1"/>
  <c r="CJ2568" i="1"/>
  <c r="CI2568" i="1"/>
  <c r="CM2567" i="1"/>
  <c r="CL2567" i="1"/>
  <c r="CJ2567" i="1"/>
  <c r="CI2567" i="1"/>
  <c r="CM2566" i="1"/>
  <c r="CL2566" i="1"/>
  <c r="CJ2566" i="1"/>
  <c r="CI2566" i="1"/>
  <c r="CM2565" i="1"/>
  <c r="CL2565" i="1"/>
  <c r="CJ2565" i="1"/>
  <c r="CI2565" i="1"/>
  <c r="CM2564" i="1"/>
  <c r="CL2564" i="1"/>
  <c r="CJ2564" i="1"/>
  <c r="CI2564" i="1"/>
  <c r="CM2563" i="1"/>
  <c r="CL2563" i="1"/>
  <c r="CJ2563" i="1"/>
  <c r="CI2563" i="1"/>
  <c r="CM2562" i="1"/>
  <c r="CL2562" i="1"/>
  <c r="CJ2562" i="1"/>
  <c r="CI2562" i="1"/>
  <c r="CM2561" i="1"/>
  <c r="CL2561" i="1"/>
  <c r="CJ2561" i="1"/>
  <c r="CI2561" i="1"/>
  <c r="CM2560" i="1"/>
  <c r="CL2560" i="1"/>
  <c r="CJ2560" i="1"/>
  <c r="CI2560" i="1"/>
  <c r="CM2559" i="1"/>
  <c r="CL2559" i="1"/>
  <c r="CJ2559" i="1"/>
  <c r="CI2559" i="1"/>
  <c r="CM2558" i="1"/>
  <c r="CL2558" i="1"/>
  <c r="CJ2558" i="1"/>
  <c r="CI2558" i="1"/>
  <c r="CM2557" i="1"/>
  <c r="CL2557" i="1"/>
  <c r="CJ2557" i="1"/>
  <c r="CI2557" i="1"/>
  <c r="CM2556" i="1"/>
  <c r="CL2556" i="1"/>
  <c r="CJ2556" i="1"/>
  <c r="CI2556" i="1"/>
  <c r="CM2555" i="1"/>
  <c r="CL2555" i="1"/>
  <c r="CJ2555" i="1"/>
  <c r="CI2555" i="1"/>
  <c r="CM2554" i="1"/>
  <c r="CL2554" i="1"/>
  <c r="CJ2554" i="1"/>
  <c r="CI2554" i="1"/>
  <c r="CM2553" i="1"/>
  <c r="CL2553" i="1"/>
  <c r="CJ2553" i="1"/>
  <c r="CI2553" i="1"/>
  <c r="CM2552" i="1"/>
  <c r="CL2552" i="1"/>
  <c r="CJ2552" i="1"/>
  <c r="CI2552" i="1"/>
  <c r="CM2551" i="1"/>
  <c r="CL2551" i="1"/>
  <c r="CJ2551" i="1"/>
  <c r="CI2551" i="1"/>
  <c r="CM2550" i="1"/>
  <c r="CL2550" i="1"/>
  <c r="CJ2550" i="1"/>
  <c r="CI2550" i="1"/>
  <c r="CM2549" i="1"/>
  <c r="CL2549" i="1"/>
  <c r="CJ2549" i="1"/>
  <c r="CI2549" i="1"/>
  <c r="CM2548" i="1"/>
  <c r="CL2548" i="1"/>
  <c r="CJ2548" i="1"/>
  <c r="CI2548" i="1"/>
  <c r="CM2547" i="1"/>
  <c r="CL2547" i="1"/>
  <c r="CJ2547" i="1"/>
  <c r="CI2547" i="1"/>
  <c r="CM2546" i="1"/>
  <c r="CL2546" i="1"/>
  <c r="CJ2546" i="1"/>
  <c r="CI2546" i="1"/>
  <c r="CM2545" i="1"/>
  <c r="CL2545" i="1"/>
  <c r="CJ2545" i="1"/>
  <c r="CI2545" i="1"/>
  <c r="CM2544" i="1"/>
  <c r="CL2544" i="1"/>
  <c r="CJ2544" i="1"/>
  <c r="CI2544" i="1"/>
  <c r="CM2543" i="1"/>
  <c r="CL2543" i="1"/>
  <c r="CJ2543" i="1"/>
  <c r="CI2543" i="1"/>
  <c r="CM2542" i="1"/>
  <c r="CL2542" i="1"/>
  <c r="CJ2542" i="1"/>
  <c r="CI2542" i="1"/>
  <c r="CM2541" i="1"/>
  <c r="CL2541" i="1"/>
  <c r="CJ2541" i="1"/>
  <c r="CI2541" i="1"/>
  <c r="CM2540" i="1"/>
  <c r="CL2540" i="1"/>
  <c r="CJ2540" i="1"/>
  <c r="CI2540" i="1"/>
  <c r="CM2539" i="1"/>
  <c r="CL2539" i="1"/>
  <c r="CJ2539" i="1"/>
  <c r="CI2539" i="1"/>
  <c r="CM2538" i="1"/>
  <c r="CL2538" i="1"/>
  <c r="CJ2538" i="1"/>
  <c r="CI2538" i="1"/>
  <c r="CM2537" i="1"/>
  <c r="CL2537" i="1"/>
  <c r="CJ2537" i="1"/>
  <c r="CI2537" i="1"/>
  <c r="CM2536" i="1"/>
  <c r="CL2536" i="1"/>
  <c r="CJ2536" i="1"/>
  <c r="CI2536" i="1"/>
  <c r="CM2535" i="1"/>
  <c r="CL2535" i="1"/>
  <c r="CJ2535" i="1"/>
  <c r="CI2535" i="1"/>
  <c r="CM2534" i="1"/>
  <c r="CL2534" i="1"/>
  <c r="CJ2534" i="1"/>
  <c r="CI2534" i="1"/>
  <c r="CM2533" i="1"/>
  <c r="CL2533" i="1"/>
  <c r="CJ2533" i="1"/>
  <c r="CI2533" i="1"/>
  <c r="CM2532" i="1"/>
  <c r="CL2532" i="1"/>
  <c r="CJ2532" i="1"/>
  <c r="CI2532" i="1"/>
  <c r="CM2531" i="1"/>
  <c r="CL2531" i="1"/>
  <c r="CJ2531" i="1"/>
  <c r="CI2531" i="1"/>
  <c r="CM2530" i="1"/>
  <c r="CL2530" i="1"/>
  <c r="CJ2530" i="1"/>
  <c r="CI2530" i="1"/>
  <c r="CM2529" i="1"/>
  <c r="CL2529" i="1"/>
  <c r="CJ2529" i="1"/>
  <c r="CI2529" i="1"/>
  <c r="CM2528" i="1"/>
  <c r="CL2528" i="1"/>
  <c r="CJ2528" i="1"/>
  <c r="CI2528" i="1"/>
  <c r="CM2527" i="1"/>
  <c r="CL2527" i="1"/>
  <c r="CJ2527" i="1"/>
  <c r="CI2527" i="1"/>
  <c r="CM2526" i="1"/>
  <c r="CL2526" i="1"/>
  <c r="CJ2526" i="1"/>
  <c r="CI2526" i="1"/>
  <c r="CM2525" i="1"/>
  <c r="CL2525" i="1"/>
  <c r="CJ2525" i="1"/>
  <c r="CI2525" i="1"/>
  <c r="CM2524" i="1"/>
  <c r="CL2524" i="1"/>
  <c r="CJ2524" i="1"/>
  <c r="CI2524" i="1"/>
  <c r="CM2523" i="1"/>
  <c r="CL2523" i="1"/>
  <c r="CJ2523" i="1"/>
  <c r="CI2523" i="1"/>
  <c r="CM2522" i="1"/>
  <c r="CL2522" i="1"/>
  <c r="CJ2522" i="1"/>
  <c r="CI2522" i="1"/>
  <c r="CM2521" i="1"/>
  <c r="CL2521" i="1"/>
  <c r="CJ2521" i="1"/>
  <c r="CI2521" i="1"/>
  <c r="CM2520" i="1"/>
  <c r="CL2520" i="1"/>
  <c r="CJ2520" i="1"/>
  <c r="CI2520" i="1"/>
  <c r="CM2519" i="1"/>
  <c r="CL2519" i="1"/>
  <c r="CJ2519" i="1"/>
  <c r="CI2519" i="1"/>
  <c r="CM2518" i="1"/>
  <c r="CL2518" i="1"/>
  <c r="CJ2518" i="1"/>
  <c r="CI2518" i="1"/>
  <c r="CM2517" i="1"/>
  <c r="CL2517" i="1"/>
  <c r="CJ2517" i="1"/>
  <c r="CI2517" i="1"/>
  <c r="CM2516" i="1"/>
  <c r="CL2516" i="1"/>
  <c r="CJ2516" i="1"/>
  <c r="CI2516" i="1"/>
  <c r="CM2515" i="1"/>
  <c r="CL2515" i="1"/>
  <c r="CJ2515" i="1"/>
  <c r="CI2515" i="1"/>
  <c r="CM2514" i="1"/>
  <c r="CL2514" i="1"/>
  <c r="CJ2514" i="1"/>
  <c r="CI2514" i="1"/>
  <c r="CM2513" i="1"/>
  <c r="CL2513" i="1"/>
  <c r="CJ2513" i="1"/>
  <c r="CI2513" i="1"/>
  <c r="CM2512" i="1"/>
  <c r="CL2512" i="1"/>
  <c r="CJ2512" i="1"/>
  <c r="CI2512" i="1"/>
  <c r="CM2511" i="1"/>
  <c r="CL2511" i="1"/>
  <c r="CJ2511" i="1"/>
  <c r="CI2511" i="1"/>
  <c r="CM2510" i="1"/>
  <c r="CL2510" i="1"/>
  <c r="CJ2510" i="1"/>
  <c r="CI2510" i="1"/>
  <c r="CM2509" i="1"/>
  <c r="CL2509" i="1"/>
  <c r="CJ2509" i="1"/>
  <c r="CI2509" i="1"/>
  <c r="CM2508" i="1"/>
  <c r="CL2508" i="1"/>
  <c r="CJ2508" i="1"/>
  <c r="CI2508" i="1"/>
  <c r="CM2507" i="1"/>
  <c r="CL2507" i="1"/>
  <c r="CJ2507" i="1"/>
  <c r="CI2507" i="1"/>
  <c r="CM2506" i="1"/>
  <c r="CL2506" i="1"/>
  <c r="CJ2506" i="1"/>
  <c r="CI2506" i="1"/>
  <c r="CM2505" i="1"/>
  <c r="CL2505" i="1"/>
  <c r="CJ2505" i="1"/>
  <c r="CI2505" i="1"/>
  <c r="CM2504" i="1"/>
  <c r="CL2504" i="1"/>
  <c r="CJ2504" i="1"/>
  <c r="CI2504" i="1"/>
  <c r="CM2503" i="1"/>
  <c r="CL2503" i="1"/>
  <c r="CJ2503" i="1"/>
  <c r="CI2503" i="1"/>
  <c r="CM2502" i="1"/>
  <c r="CL2502" i="1"/>
  <c r="CJ2502" i="1"/>
  <c r="CI2502" i="1"/>
  <c r="CM2501" i="1"/>
  <c r="CL2501" i="1"/>
  <c r="CJ2501" i="1"/>
  <c r="CI2501" i="1"/>
  <c r="CM2500" i="1"/>
  <c r="CL2500" i="1"/>
  <c r="CJ2500" i="1"/>
  <c r="CI2500" i="1"/>
  <c r="CM2499" i="1"/>
  <c r="CL2499" i="1"/>
  <c r="CJ2499" i="1"/>
  <c r="CI2499" i="1"/>
  <c r="CM2498" i="1"/>
  <c r="CL2498" i="1"/>
  <c r="CJ2498" i="1"/>
  <c r="CI2498" i="1"/>
  <c r="CM2497" i="1"/>
  <c r="CL2497" i="1"/>
  <c r="CJ2497" i="1"/>
  <c r="CI2497" i="1"/>
  <c r="CM2496" i="1"/>
  <c r="CL2496" i="1"/>
  <c r="CJ2496" i="1"/>
  <c r="CI2496" i="1"/>
  <c r="CM2495" i="1"/>
  <c r="CL2495" i="1"/>
  <c r="CJ2495" i="1"/>
  <c r="CI2495" i="1"/>
  <c r="CM2494" i="1"/>
  <c r="CL2494" i="1"/>
  <c r="CJ2494" i="1"/>
  <c r="CI2494" i="1"/>
  <c r="CM2493" i="1"/>
  <c r="CL2493" i="1"/>
  <c r="CJ2493" i="1"/>
  <c r="CI2493" i="1"/>
  <c r="CM2492" i="1"/>
  <c r="CL2492" i="1"/>
  <c r="CJ2492" i="1"/>
  <c r="CI2492" i="1"/>
  <c r="CM2491" i="1"/>
  <c r="CL2491" i="1"/>
  <c r="CJ2491" i="1"/>
  <c r="CI2491" i="1"/>
  <c r="CM2490" i="1"/>
  <c r="CL2490" i="1"/>
  <c r="CJ2490" i="1"/>
  <c r="CI2490" i="1"/>
  <c r="CM2489" i="1"/>
  <c r="CL2489" i="1"/>
  <c r="CJ2489" i="1"/>
  <c r="CI2489" i="1"/>
  <c r="CM2488" i="1"/>
  <c r="CL2488" i="1"/>
  <c r="CJ2488" i="1"/>
  <c r="CI2488" i="1"/>
  <c r="CM2487" i="1"/>
  <c r="CL2487" i="1"/>
  <c r="CJ2487" i="1"/>
  <c r="CI2487" i="1"/>
  <c r="CM2486" i="1"/>
  <c r="CL2486" i="1"/>
  <c r="CJ2486" i="1"/>
  <c r="CI2486" i="1"/>
  <c r="CM2485" i="1"/>
  <c r="CL2485" i="1"/>
  <c r="CJ2485" i="1"/>
  <c r="CI2485" i="1"/>
  <c r="CM2484" i="1"/>
  <c r="CL2484" i="1"/>
  <c r="CJ2484" i="1"/>
  <c r="CI2484" i="1"/>
  <c r="CM2483" i="1"/>
  <c r="CL2483" i="1"/>
  <c r="CJ2483" i="1"/>
  <c r="CI2483" i="1"/>
  <c r="CM2482" i="1"/>
  <c r="CL2482" i="1"/>
  <c r="CJ2482" i="1"/>
  <c r="CI2482" i="1"/>
  <c r="CM2481" i="1"/>
  <c r="CL2481" i="1"/>
  <c r="CJ2481" i="1"/>
  <c r="CI2481" i="1"/>
  <c r="CM2480" i="1"/>
  <c r="CL2480" i="1"/>
  <c r="CJ2480" i="1"/>
  <c r="CI2480" i="1"/>
  <c r="CM2479" i="1"/>
  <c r="CL2479" i="1"/>
  <c r="CJ2479" i="1"/>
  <c r="CI2479" i="1"/>
  <c r="CM2478" i="1"/>
  <c r="CL2478" i="1"/>
  <c r="CJ2478" i="1"/>
  <c r="CI2478" i="1"/>
  <c r="CM2477" i="1"/>
  <c r="CL2477" i="1"/>
  <c r="CJ2477" i="1"/>
  <c r="CI2477" i="1"/>
  <c r="CM2476" i="1"/>
  <c r="CL2476" i="1"/>
  <c r="CJ2476" i="1"/>
  <c r="CI2476" i="1"/>
  <c r="CM2475" i="1"/>
  <c r="CL2475" i="1"/>
  <c r="CJ2475" i="1"/>
  <c r="CI2475" i="1"/>
  <c r="CM2474" i="1"/>
  <c r="CL2474" i="1"/>
  <c r="CJ2474" i="1"/>
  <c r="CI2474" i="1"/>
  <c r="CM2473" i="1"/>
  <c r="CL2473" i="1"/>
  <c r="CJ2473" i="1"/>
  <c r="CI2473" i="1"/>
  <c r="CM2472" i="1"/>
  <c r="CL2472" i="1"/>
  <c r="CJ2472" i="1"/>
  <c r="CI2472" i="1"/>
  <c r="CM2471" i="1"/>
  <c r="CL2471" i="1"/>
  <c r="CJ2471" i="1"/>
  <c r="CI2471" i="1"/>
  <c r="CM2470" i="1"/>
  <c r="CL2470" i="1"/>
  <c r="CJ2470" i="1"/>
  <c r="CI2470" i="1"/>
  <c r="CM2469" i="1"/>
  <c r="CL2469" i="1"/>
  <c r="CJ2469" i="1"/>
  <c r="CI2469" i="1"/>
  <c r="CM2468" i="1"/>
  <c r="CL2468" i="1"/>
  <c r="CJ2468" i="1"/>
  <c r="CI2468" i="1"/>
  <c r="CM2467" i="1"/>
  <c r="CL2467" i="1"/>
  <c r="CJ2467" i="1"/>
  <c r="CI2467" i="1"/>
  <c r="CM2466" i="1"/>
  <c r="CL2466" i="1"/>
  <c r="CJ2466" i="1"/>
  <c r="CI2466" i="1"/>
  <c r="CM2465" i="1"/>
  <c r="CL2465" i="1"/>
  <c r="CJ2465" i="1"/>
  <c r="CI2465" i="1"/>
  <c r="CM2464" i="1"/>
  <c r="CL2464" i="1"/>
  <c r="CJ2464" i="1"/>
  <c r="CI2464" i="1"/>
  <c r="CM2463" i="1"/>
  <c r="CL2463" i="1"/>
  <c r="CJ2463" i="1"/>
  <c r="CI2463" i="1"/>
  <c r="CM2462" i="1"/>
  <c r="CL2462" i="1"/>
  <c r="CJ2462" i="1"/>
  <c r="CI2462" i="1"/>
  <c r="CM2461" i="1"/>
  <c r="CL2461" i="1"/>
  <c r="CJ2461" i="1"/>
  <c r="CI2461" i="1"/>
  <c r="CM2460" i="1"/>
  <c r="CL2460" i="1"/>
  <c r="CJ2460" i="1"/>
  <c r="CI2460" i="1"/>
  <c r="CM2459" i="1"/>
  <c r="CL2459" i="1"/>
  <c r="CJ2459" i="1"/>
  <c r="CI2459" i="1"/>
  <c r="CM2458" i="1"/>
  <c r="CL2458" i="1"/>
  <c r="CJ2458" i="1"/>
  <c r="CI2458" i="1"/>
  <c r="CM2457" i="1"/>
  <c r="CL2457" i="1"/>
  <c r="CJ2457" i="1"/>
  <c r="CI2457" i="1"/>
  <c r="CM2456" i="1"/>
  <c r="CL2456" i="1"/>
  <c r="CJ2456" i="1"/>
  <c r="CI2456" i="1"/>
  <c r="CM2455" i="1"/>
  <c r="CL2455" i="1"/>
  <c r="CJ2455" i="1"/>
  <c r="CI2455" i="1"/>
  <c r="CM2454" i="1"/>
  <c r="CL2454" i="1"/>
  <c r="CJ2454" i="1"/>
  <c r="CI2454" i="1"/>
  <c r="CM2453" i="1"/>
  <c r="CL2453" i="1"/>
  <c r="CJ2453" i="1"/>
  <c r="CI2453" i="1"/>
  <c r="CM2452" i="1"/>
  <c r="CL2452" i="1"/>
  <c r="CJ2452" i="1"/>
  <c r="CI2452" i="1"/>
  <c r="CM2451" i="1"/>
  <c r="CL2451" i="1"/>
  <c r="CJ2451" i="1"/>
  <c r="CI2451" i="1"/>
  <c r="CM2450" i="1"/>
  <c r="CL2450" i="1"/>
  <c r="CJ2450" i="1"/>
  <c r="CI2450" i="1"/>
  <c r="CM2449" i="1"/>
  <c r="CL2449" i="1"/>
  <c r="CJ2449" i="1"/>
  <c r="CI2449" i="1"/>
  <c r="CM2448" i="1"/>
  <c r="CL2448" i="1"/>
  <c r="CJ2448" i="1"/>
  <c r="CI2448" i="1"/>
  <c r="CM2447" i="1"/>
  <c r="CL2447" i="1"/>
  <c r="CJ2447" i="1"/>
  <c r="CI2447" i="1"/>
  <c r="CM2446" i="1"/>
  <c r="CL2446" i="1"/>
  <c r="CJ2446" i="1"/>
  <c r="CI2446" i="1"/>
  <c r="CM2445" i="1"/>
  <c r="CL2445" i="1"/>
  <c r="CJ2445" i="1"/>
  <c r="CI2445" i="1"/>
  <c r="CM2444" i="1"/>
  <c r="CL2444" i="1"/>
  <c r="CJ2444" i="1"/>
  <c r="CI2444" i="1"/>
  <c r="CM2443" i="1"/>
  <c r="CL2443" i="1"/>
  <c r="CJ2443" i="1"/>
  <c r="CI2443" i="1"/>
  <c r="CM2442" i="1"/>
  <c r="CL2442" i="1"/>
  <c r="CJ2442" i="1"/>
  <c r="CI2442" i="1"/>
  <c r="CM2441" i="1"/>
  <c r="CL2441" i="1"/>
  <c r="CJ2441" i="1"/>
  <c r="CI2441" i="1"/>
  <c r="CM2440" i="1"/>
  <c r="CL2440" i="1"/>
  <c r="CJ2440" i="1"/>
  <c r="CI2440" i="1"/>
  <c r="CM2439" i="1"/>
  <c r="CL2439" i="1"/>
  <c r="CJ2439" i="1"/>
  <c r="CI2439" i="1"/>
  <c r="CM2438" i="1"/>
  <c r="CL2438" i="1"/>
  <c r="CJ2438" i="1"/>
  <c r="CI2438" i="1"/>
  <c r="CM2437" i="1"/>
  <c r="CL2437" i="1"/>
  <c r="CJ2437" i="1"/>
  <c r="CI2437" i="1"/>
  <c r="CM2436" i="1"/>
  <c r="CL2436" i="1"/>
  <c r="CJ2436" i="1"/>
  <c r="CI2436" i="1"/>
  <c r="CM2435" i="1"/>
  <c r="CL2435" i="1"/>
  <c r="CJ2435" i="1"/>
  <c r="CI2435" i="1"/>
  <c r="CM2434" i="1"/>
  <c r="CL2434" i="1"/>
  <c r="CJ2434" i="1"/>
  <c r="CI2434" i="1"/>
  <c r="CM2433" i="1"/>
  <c r="CL2433" i="1"/>
  <c r="CJ2433" i="1"/>
  <c r="CI2433" i="1"/>
  <c r="CM2432" i="1"/>
  <c r="CL2432" i="1"/>
  <c r="CJ2432" i="1"/>
  <c r="CI2432" i="1"/>
  <c r="CM2431" i="1"/>
  <c r="CL2431" i="1"/>
  <c r="CJ2431" i="1"/>
  <c r="CI2431" i="1"/>
  <c r="CM2430" i="1"/>
  <c r="CL2430" i="1"/>
  <c r="CJ2430" i="1"/>
  <c r="CI2430" i="1"/>
  <c r="CM2429" i="1"/>
  <c r="CL2429" i="1"/>
  <c r="CJ2429" i="1"/>
  <c r="CI2429" i="1"/>
  <c r="CM2428" i="1"/>
  <c r="CL2428" i="1"/>
  <c r="CJ2428" i="1"/>
  <c r="CI2428" i="1"/>
  <c r="CM2427" i="1"/>
  <c r="CL2427" i="1"/>
  <c r="CJ2427" i="1"/>
  <c r="CI2427" i="1"/>
  <c r="CM2426" i="1"/>
  <c r="CL2426" i="1"/>
  <c r="CJ2426" i="1"/>
  <c r="CI2426" i="1"/>
  <c r="CM2425" i="1"/>
  <c r="CL2425" i="1"/>
  <c r="CJ2425" i="1"/>
  <c r="CI2425" i="1"/>
  <c r="CM2424" i="1"/>
  <c r="CL2424" i="1"/>
  <c r="CJ2424" i="1"/>
  <c r="CI2424" i="1"/>
  <c r="CM2423" i="1"/>
  <c r="CL2423" i="1"/>
  <c r="CJ2423" i="1"/>
  <c r="CI2423" i="1"/>
  <c r="CM2422" i="1"/>
  <c r="CL2422" i="1"/>
  <c r="CJ2422" i="1"/>
  <c r="CI2422" i="1"/>
  <c r="CM2421" i="1"/>
  <c r="CL2421" i="1"/>
  <c r="CJ2421" i="1"/>
  <c r="CI2421" i="1"/>
  <c r="CM2420" i="1"/>
  <c r="CL2420" i="1"/>
  <c r="CJ2420" i="1"/>
  <c r="CI2420" i="1"/>
  <c r="CM2419" i="1"/>
  <c r="CL2419" i="1"/>
  <c r="CJ2419" i="1"/>
  <c r="CI2419" i="1"/>
  <c r="CM2418" i="1"/>
  <c r="CL2418" i="1"/>
  <c r="CJ2418" i="1"/>
  <c r="CI2418" i="1"/>
  <c r="CM2417" i="1"/>
  <c r="CL2417" i="1"/>
  <c r="CJ2417" i="1"/>
  <c r="CI2417" i="1"/>
  <c r="CM2416" i="1"/>
  <c r="CL2416" i="1"/>
  <c r="CJ2416" i="1"/>
  <c r="CI2416" i="1"/>
  <c r="CM2415" i="1"/>
  <c r="CL2415" i="1"/>
  <c r="CJ2415" i="1"/>
  <c r="CI2415" i="1"/>
  <c r="CM2414" i="1"/>
  <c r="CL2414" i="1"/>
  <c r="CJ2414" i="1"/>
  <c r="CI2414" i="1"/>
  <c r="CM2413" i="1"/>
  <c r="CL2413" i="1"/>
  <c r="CJ2413" i="1"/>
  <c r="CI2413" i="1"/>
  <c r="CM2412" i="1"/>
  <c r="CL2412" i="1"/>
  <c r="CJ2412" i="1"/>
  <c r="CI2412" i="1"/>
  <c r="CM2411" i="1"/>
  <c r="CL2411" i="1"/>
  <c r="CJ2411" i="1"/>
  <c r="CI2411" i="1"/>
  <c r="CM2410" i="1"/>
  <c r="CL2410" i="1"/>
  <c r="CJ2410" i="1"/>
  <c r="CI2410" i="1"/>
  <c r="CM2409" i="1"/>
  <c r="CL2409" i="1"/>
  <c r="CJ2409" i="1"/>
  <c r="CI2409" i="1"/>
  <c r="CM2408" i="1"/>
  <c r="CL2408" i="1"/>
  <c r="CJ2408" i="1"/>
  <c r="CI2408" i="1"/>
  <c r="CM2407" i="1"/>
  <c r="CL2407" i="1"/>
  <c r="CJ2407" i="1"/>
  <c r="CI2407" i="1"/>
  <c r="CM2406" i="1"/>
  <c r="CL2406" i="1"/>
  <c r="CJ2406" i="1"/>
  <c r="CI2406" i="1"/>
  <c r="CM2405" i="1"/>
  <c r="CL2405" i="1"/>
  <c r="CJ2405" i="1"/>
  <c r="CI2405" i="1"/>
  <c r="CM2404" i="1"/>
  <c r="CL2404" i="1"/>
  <c r="CJ2404" i="1"/>
  <c r="CI2404" i="1"/>
  <c r="CM2403" i="1"/>
  <c r="CL2403" i="1"/>
  <c r="CJ2403" i="1"/>
  <c r="CI2403" i="1"/>
  <c r="CM2402" i="1"/>
  <c r="CL2402" i="1"/>
  <c r="CJ2402" i="1"/>
  <c r="CI2402" i="1"/>
  <c r="CM2401" i="1"/>
  <c r="CL2401" i="1"/>
  <c r="CJ2401" i="1"/>
  <c r="CI2401" i="1"/>
  <c r="CM2400" i="1"/>
  <c r="CL2400" i="1"/>
  <c r="CJ2400" i="1"/>
  <c r="CI2400" i="1"/>
  <c r="CM2399" i="1"/>
  <c r="CL2399" i="1"/>
  <c r="CJ2399" i="1"/>
  <c r="CI2399" i="1"/>
  <c r="CM2398" i="1"/>
  <c r="CL2398" i="1"/>
  <c r="CJ2398" i="1"/>
  <c r="CI2398" i="1"/>
  <c r="CM2397" i="1"/>
  <c r="CL2397" i="1"/>
  <c r="CJ2397" i="1"/>
  <c r="CI2397" i="1"/>
  <c r="CM2396" i="1"/>
  <c r="CL2396" i="1"/>
  <c r="CJ2396" i="1"/>
  <c r="CI2396" i="1"/>
  <c r="CM2395" i="1"/>
  <c r="CL2395" i="1"/>
  <c r="CJ2395" i="1"/>
  <c r="CI2395" i="1"/>
  <c r="CM2394" i="1"/>
  <c r="CL2394" i="1"/>
  <c r="CJ2394" i="1"/>
  <c r="CI2394" i="1"/>
  <c r="CM2393" i="1"/>
  <c r="CL2393" i="1"/>
  <c r="CJ2393" i="1"/>
  <c r="CI2393" i="1"/>
  <c r="CM2392" i="1"/>
  <c r="CL2392" i="1"/>
  <c r="CJ2392" i="1"/>
  <c r="CI2392" i="1"/>
  <c r="CM2391" i="1"/>
  <c r="CL2391" i="1"/>
  <c r="CJ2391" i="1"/>
  <c r="CI2391" i="1"/>
  <c r="CM2390" i="1"/>
  <c r="CL2390" i="1"/>
  <c r="CJ2390" i="1"/>
  <c r="CI2390" i="1"/>
  <c r="CM2389" i="1"/>
  <c r="CL2389" i="1"/>
  <c r="CJ2389" i="1"/>
  <c r="CI2389" i="1"/>
  <c r="CM2388" i="1"/>
  <c r="CL2388" i="1"/>
  <c r="CJ2388" i="1"/>
  <c r="CI2388" i="1"/>
  <c r="CM2387" i="1"/>
  <c r="CL2387" i="1"/>
  <c r="CJ2387" i="1"/>
  <c r="CI2387" i="1"/>
  <c r="CM2386" i="1"/>
  <c r="CL2386" i="1"/>
  <c r="CJ2386" i="1"/>
  <c r="CI2386" i="1"/>
  <c r="CM2385" i="1"/>
  <c r="CL2385" i="1"/>
  <c r="CJ2385" i="1"/>
  <c r="CI2385" i="1"/>
  <c r="CM2384" i="1"/>
  <c r="CL2384" i="1"/>
  <c r="CJ2384" i="1"/>
  <c r="CI2384" i="1"/>
  <c r="CM2383" i="1"/>
  <c r="CL2383" i="1"/>
  <c r="CJ2383" i="1"/>
  <c r="CI2383" i="1"/>
  <c r="CM2382" i="1"/>
  <c r="CL2382" i="1"/>
  <c r="CJ2382" i="1"/>
  <c r="CI2382" i="1"/>
  <c r="CM2381" i="1"/>
  <c r="CL2381" i="1"/>
  <c r="CJ2381" i="1"/>
  <c r="CI2381" i="1"/>
  <c r="CM2380" i="1"/>
  <c r="CL2380" i="1"/>
  <c r="CJ2380" i="1"/>
  <c r="CI2380" i="1"/>
  <c r="CM2379" i="1"/>
  <c r="CL2379" i="1"/>
  <c r="CJ2379" i="1"/>
  <c r="CI2379" i="1"/>
  <c r="CM2378" i="1"/>
  <c r="CL2378" i="1"/>
  <c r="CJ2378" i="1"/>
  <c r="CI2378" i="1"/>
  <c r="CM2377" i="1"/>
  <c r="CL2377" i="1"/>
  <c r="CJ2377" i="1"/>
  <c r="CI2377" i="1"/>
  <c r="CM2376" i="1"/>
  <c r="CL2376" i="1"/>
  <c r="CJ2376" i="1"/>
  <c r="CI2376" i="1"/>
  <c r="CM2375" i="1"/>
  <c r="CL2375" i="1"/>
  <c r="CJ2375" i="1"/>
  <c r="CI2375" i="1"/>
  <c r="CM2374" i="1"/>
  <c r="CL2374" i="1"/>
  <c r="CJ2374" i="1"/>
  <c r="CI2374" i="1"/>
  <c r="CM2373" i="1"/>
  <c r="CL2373" i="1"/>
  <c r="CJ2373" i="1"/>
  <c r="CI2373" i="1"/>
  <c r="CM2372" i="1"/>
  <c r="CL2372" i="1"/>
  <c r="CJ2372" i="1"/>
  <c r="CI2372" i="1"/>
  <c r="CM2371" i="1"/>
  <c r="CL2371" i="1"/>
  <c r="CJ2371" i="1"/>
  <c r="CI2371" i="1"/>
  <c r="CM2370" i="1"/>
  <c r="CL2370" i="1"/>
  <c r="CJ2370" i="1"/>
  <c r="CI2370" i="1"/>
  <c r="CM2369" i="1"/>
  <c r="CL2369" i="1"/>
  <c r="CJ2369" i="1"/>
  <c r="CI2369" i="1"/>
  <c r="CM2368" i="1"/>
  <c r="CL2368" i="1"/>
  <c r="CJ2368" i="1"/>
  <c r="CI2368" i="1"/>
  <c r="CM2367" i="1"/>
  <c r="CL2367" i="1"/>
  <c r="CJ2367" i="1"/>
  <c r="CI2367" i="1"/>
  <c r="CM2366" i="1"/>
  <c r="CL2366" i="1"/>
  <c r="CJ2366" i="1"/>
  <c r="CI2366" i="1"/>
  <c r="CM2365" i="1"/>
  <c r="CL2365" i="1"/>
  <c r="CJ2365" i="1"/>
  <c r="CI2365" i="1"/>
  <c r="CM2364" i="1"/>
  <c r="CL2364" i="1"/>
  <c r="CJ2364" i="1"/>
  <c r="CI2364" i="1"/>
  <c r="CM2363" i="1"/>
  <c r="CL2363" i="1"/>
  <c r="CJ2363" i="1"/>
  <c r="CI2363" i="1"/>
  <c r="CM2362" i="1"/>
  <c r="CL2362" i="1"/>
  <c r="CJ2362" i="1"/>
  <c r="CI2362" i="1"/>
  <c r="CM2361" i="1"/>
  <c r="CL2361" i="1"/>
  <c r="CJ2361" i="1"/>
  <c r="CI2361" i="1"/>
  <c r="CM2360" i="1"/>
  <c r="CL2360" i="1"/>
  <c r="CJ2360" i="1"/>
  <c r="CI2360" i="1"/>
  <c r="CM2359" i="1"/>
  <c r="CL2359" i="1"/>
  <c r="CJ2359" i="1"/>
  <c r="CI2359" i="1"/>
  <c r="CM2358" i="1"/>
  <c r="CL2358" i="1"/>
  <c r="CJ2358" i="1"/>
  <c r="CI2358" i="1"/>
  <c r="CM2357" i="1"/>
  <c r="CL2357" i="1"/>
  <c r="CJ2357" i="1"/>
  <c r="CI2357" i="1"/>
  <c r="CM2356" i="1"/>
  <c r="CL2356" i="1"/>
  <c r="CJ2356" i="1"/>
  <c r="CI2356" i="1"/>
  <c r="CM2355" i="1"/>
  <c r="CL2355" i="1"/>
  <c r="CJ2355" i="1"/>
  <c r="CI2355" i="1"/>
  <c r="CM2354" i="1"/>
  <c r="CL2354" i="1"/>
  <c r="CJ2354" i="1"/>
  <c r="CI2354" i="1"/>
  <c r="CM2353" i="1"/>
  <c r="CL2353" i="1"/>
  <c r="CJ2353" i="1"/>
  <c r="CI2353" i="1"/>
  <c r="CM2352" i="1"/>
  <c r="CL2352" i="1"/>
  <c r="CJ2352" i="1"/>
  <c r="CI2352" i="1"/>
  <c r="CM2351" i="1"/>
  <c r="CL2351" i="1"/>
  <c r="CJ2351" i="1"/>
  <c r="CI2351" i="1"/>
  <c r="CM2350" i="1"/>
  <c r="CL2350" i="1"/>
  <c r="CJ2350" i="1"/>
  <c r="CI2350" i="1"/>
  <c r="CM2349" i="1"/>
  <c r="CL2349" i="1"/>
  <c r="CJ2349" i="1"/>
  <c r="CI2349" i="1"/>
  <c r="CM2348" i="1"/>
  <c r="CL2348" i="1"/>
  <c r="CJ2348" i="1"/>
  <c r="CI2348" i="1"/>
  <c r="CM2347" i="1"/>
  <c r="CL2347" i="1"/>
  <c r="CJ2347" i="1"/>
  <c r="CI2347" i="1"/>
  <c r="CM2346" i="1"/>
  <c r="CL2346" i="1"/>
  <c r="CJ2346" i="1"/>
  <c r="CI2346" i="1"/>
  <c r="CM2345" i="1"/>
  <c r="CL2345" i="1"/>
  <c r="CJ2345" i="1"/>
  <c r="CI2345" i="1"/>
  <c r="CM2344" i="1"/>
  <c r="CL2344" i="1"/>
  <c r="CJ2344" i="1"/>
  <c r="CI2344" i="1"/>
  <c r="CM2343" i="1"/>
  <c r="CL2343" i="1"/>
  <c r="CJ2343" i="1"/>
  <c r="CI2343" i="1"/>
  <c r="CM2342" i="1"/>
  <c r="CL2342" i="1"/>
  <c r="CJ2342" i="1"/>
  <c r="CI2342" i="1"/>
  <c r="CM2341" i="1"/>
  <c r="CL2341" i="1"/>
  <c r="CJ2341" i="1"/>
  <c r="CI2341" i="1"/>
  <c r="CM2340" i="1"/>
  <c r="CL2340" i="1"/>
  <c r="CJ2340" i="1"/>
  <c r="CI2340" i="1"/>
  <c r="CM2339" i="1"/>
  <c r="CL2339" i="1"/>
  <c r="CJ2339" i="1"/>
  <c r="CI2339" i="1"/>
  <c r="CM2338" i="1"/>
  <c r="CL2338" i="1"/>
  <c r="CJ2338" i="1"/>
  <c r="CI2338" i="1"/>
  <c r="CM2337" i="1"/>
  <c r="CL2337" i="1"/>
  <c r="CJ2337" i="1"/>
  <c r="CI2337" i="1"/>
  <c r="CM2336" i="1"/>
  <c r="CL2336" i="1"/>
  <c r="CJ2336" i="1"/>
  <c r="CI2336" i="1"/>
  <c r="CM2335" i="1"/>
  <c r="CL2335" i="1"/>
  <c r="CJ2335" i="1"/>
  <c r="CI2335" i="1"/>
  <c r="CM2334" i="1"/>
  <c r="CL2334" i="1"/>
  <c r="CJ2334" i="1"/>
  <c r="CI2334" i="1"/>
  <c r="CM2333" i="1"/>
  <c r="CL2333" i="1"/>
  <c r="CJ2333" i="1"/>
  <c r="CI2333" i="1"/>
  <c r="CM2332" i="1"/>
  <c r="CL2332" i="1"/>
  <c r="CJ2332" i="1"/>
  <c r="CI2332" i="1"/>
  <c r="CM2331" i="1"/>
  <c r="CL2331" i="1"/>
  <c r="CJ2331" i="1"/>
  <c r="CI2331" i="1"/>
  <c r="CM2330" i="1"/>
  <c r="CL2330" i="1"/>
  <c r="CJ2330" i="1"/>
  <c r="CI2330" i="1"/>
  <c r="CM2329" i="1"/>
  <c r="CL2329" i="1"/>
  <c r="CJ2329" i="1"/>
  <c r="CI2329" i="1"/>
  <c r="CM2328" i="1"/>
  <c r="CL2328" i="1"/>
  <c r="CJ2328" i="1"/>
  <c r="CI2328" i="1"/>
  <c r="CM2327" i="1"/>
  <c r="CL2327" i="1"/>
  <c r="CJ2327" i="1"/>
  <c r="CI2327" i="1"/>
  <c r="CM2326" i="1"/>
  <c r="CL2326" i="1"/>
  <c r="CJ2326" i="1"/>
  <c r="CI2326" i="1"/>
  <c r="CM2325" i="1"/>
  <c r="CL2325" i="1"/>
  <c r="CJ2325" i="1"/>
  <c r="CI2325" i="1"/>
  <c r="CM2324" i="1"/>
  <c r="CL2324" i="1"/>
  <c r="CJ2324" i="1"/>
  <c r="CI2324" i="1"/>
  <c r="CM2323" i="1"/>
  <c r="CL2323" i="1"/>
  <c r="CJ2323" i="1"/>
  <c r="CI2323" i="1"/>
  <c r="BT2323" i="1"/>
  <c r="CM2322" i="1"/>
  <c r="CL2322" i="1"/>
  <c r="CJ2322" i="1"/>
  <c r="CI2322" i="1"/>
  <c r="BT2322" i="1"/>
  <c r="CM2321" i="1"/>
  <c r="CL2321" i="1"/>
  <c r="CJ2321" i="1"/>
  <c r="CI2321" i="1"/>
  <c r="BT2321" i="1"/>
  <c r="CM2320" i="1"/>
  <c r="CL2320" i="1"/>
  <c r="CJ2320" i="1"/>
  <c r="CI2320" i="1"/>
  <c r="BT2320" i="1"/>
  <c r="CM2319" i="1"/>
  <c r="CL2319" i="1"/>
  <c r="CJ2319" i="1"/>
  <c r="CI2319" i="1"/>
  <c r="BT2319" i="1"/>
  <c r="CM2318" i="1"/>
  <c r="CL2318" i="1"/>
  <c r="CJ2318" i="1"/>
  <c r="CI2318" i="1"/>
  <c r="BT2318" i="1"/>
  <c r="CM2317" i="1"/>
  <c r="CL2317" i="1"/>
  <c r="CJ2317" i="1"/>
  <c r="CI2317" i="1"/>
  <c r="BT2317" i="1"/>
  <c r="CM2316" i="1"/>
  <c r="CL2316" i="1"/>
  <c r="CJ2316" i="1"/>
  <c r="CI2316" i="1"/>
  <c r="BT2316" i="1"/>
  <c r="CM2315" i="1"/>
  <c r="CL2315" i="1"/>
  <c r="CJ2315" i="1"/>
  <c r="CI2315" i="1"/>
  <c r="BT2315" i="1"/>
  <c r="CM2314" i="1"/>
  <c r="CL2314" i="1"/>
  <c r="CJ2314" i="1"/>
  <c r="CI2314" i="1"/>
  <c r="BT2314" i="1"/>
  <c r="CM2313" i="1"/>
  <c r="CL2313" i="1"/>
  <c r="CJ2313" i="1"/>
  <c r="CI2313" i="1"/>
  <c r="BT2313" i="1"/>
  <c r="CM2312" i="1"/>
  <c r="CL2312" i="1"/>
  <c r="CJ2312" i="1"/>
  <c r="CI2312" i="1"/>
  <c r="BT2312" i="1"/>
  <c r="CM2311" i="1"/>
  <c r="CL2311" i="1"/>
  <c r="CJ2311" i="1"/>
  <c r="CI2311" i="1"/>
  <c r="BT2311" i="1"/>
  <c r="CM2310" i="1"/>
  <c r="CL2310" i="1"/>
  <c r="CJ2310" i="1"/>
  <c r="CI2310" i="1"/>
  <c r="BT2310" i="1"/>
  <c r="CM2309" i="1"/>
  <c r="CL2309" i="1"/>
  <c r="CJ2309" i="1"/>
  <c r="CI2309" i="1"/>
  <c r="BT2309" i="1"/>
  <c r="CM2308" i="1"/>
  <c r="CL2308" i="1"/>
  <c r="CJ2308" i="1"/>
  <c r="CI2308" i="1"/>
  <c r="BT2308" i="1"/>
  <c r="CM2307" i="1"/>
  <c r="CL2307" i="1"/>
  <c r="CJ2307" i="1"/>
  <c r="CI2307" i="1"/>
  <c r="BT2307" i="1"/>
  <c r="CM2306" i="1"/>
  <c r="CL2306" i="1"/>
  <c r="CJ2306" i="1"/>
  <c r="CI2306" i="1"/>
  <c r="BT2306" i="1"/>
  <c r="CM2305" i="1"/>
  <c r="CL2305" i="1"/>
  <c r="CJ2305" i="1"/>
  <c r="CI2305" i="1"/>
  <c r="BT2305" i="1"/>
  <c r="CM2304" i="1"/>
  <c r="CL2304" i="1"/>
  <c r="CJ2304" i="1"/>
  <c r="CI2304" i="1"/>
  <c r="BT2304" i="1"/>
  <c r="CM2303" i="1"/>
  <c r="CL2303" i="1"/>
  <c r="CJ2303" i="1"/>
  <c r="CI2303" i="1"/>
  <c r="BT2303" i="1"/>
  <c r="CM2302" i="1"/>
  <c r="CL2302" i="1"/>
  <c r="CJ2302" i="1"/>
  <c r="CI2302" i="1"/>
  <c r="BT2302" i="1"/>
  <c r="CM2301" i="1"/>
  <c r="CL2301" i="1"/>
  <c r="CJ2301" i="1"/>
  <c r="CI2301" i="1"/>
  <c r="BT2301" i="1"/>
  <c r="CM2300" i="1"/>
  <c r="CL2300" i="1"/>
  <c r="CJ2300" i="1"/>
  <c r="CI2300" i="1"/>
  <c r="BT2300" i="1"/>
  <c r="CM2299" i="1"/>
  <c r="CL2299" i="1"/>
  <c r="CJ2299" i="1"/>
  <c r="CI2299" i="1"/>
  <c r="BT2299" i="1"/>
  <c r="CM2298" i="1"/>
  <c r="CL2298" i="1"/>
  <c r="CJ2298" i="1"/>
  <c r="CI2298" i="1"/>
  <c r="BT2298" i="1"/>
  <c r="CM2297" i="1"/>
  <c r="CL2297" i="1"/>
  <c r="CJ2297" i="1"/>
  <c r="CI2297" i="1"/>
  <c r="BT2297" i="1"/>
  <c r="CM2296" i="1"/>
  <c r="CL2296" i="1"/>
  <c r="CJ2296" i="1"/>
  <c r="CI2296" i="1"/>
  <c r="BT2296" i="1"/>
  <c r="CM2295" i="1"/>
  <c r="CL2295" i="1"/>
  <c r="CJ2295" i="1"/>
  <c r="CI2295" i="1"/>
  <c r="BT2295" i="1"/>
  <c r="CM2294" i="1"/>
  <c r="CL2294" i="1"/>
  <c r="CJ2294" i="1"/>
  <c r="CI2294" i="1"/>
  <c r="BT2294" i="1"/>
  <c r="CM2293" i="1"/>
  <c r="CL2293" i="1"/>
  <c r="CJ2293" i="1"/>
  <c r="CI2293" i="1"/>
  <c r="BT2293" i="1"/>
  <c r="CM2292" i="1"/>
  <c r="CL2292" i="1"/>
  <c r="CJ2292" i="1"/>
  <c r="CI2292" i="1"/>
  <c r="BT2292" i="1"/>
  <c r="CM2291" i="1"/>
  <c r="CL2291" i="1"/>
  <c r="CJ2291" i="1"/>
  <c r="CI2291" i="1"/>
  <c r="BT2291" i="1"/>
  <c r="CM2290" i="1"/>
  <c r="CL2290" i="1"/>
  <c r="CJ2290" i="1"/>
  <c r="CI2290" i="1"/>
  <c r="BT2290" i="1"/>
  <c r="CM2289" i="1"/>
  <c r="CL2289" i="1"/>
  <c r="CJ2289" i="1"/>
  <c r="CI2289" i="1"/>
  <c r="BT2289" i="1"/>
  <c r="CM2288" i="1"/>
  <c r="CL2288" i="1"/>
  <c r="CJ2288" i="1"/>
  <c r="CI2288" i="1"/>
  <c r="BT2288" i="1"/>
  <c r="CM2287" i="1"/>
  <c r="CL2287" i="1"/>
  <c r="CJ2287" i="1"/>
  <c r="CI2287" i="1"/>
  <c r="BT2287" i="1"/>
  <c r="CM2286" i="1"/>
  <c r="CL2286" i="1"/>
  <c r="CJ2286" i="1"/>
  <c r="CI2286" i="1"/>
  <c r="BT2286" i="1"/>
  <c r="CM2285" i="1"/>
  <c r="CL2285" i="1"/>
  <c r="CJ2285" i="1"/>
  <c r="CI2285" i="1"/>
  <c r="BT2285" i="1"/>
  <c r="CM2284" i="1"/>
  <c r="CL2284" i="1"/>
  <c r="CJ2284" i="1"/>
  <c r="CI2284" i="1"/>
  <c r="BT2284" i="1"/>
  <c r="CM2283" i="1"/>
  <c r="CL2283" i="1"/>
  <c r="CJ2283" i="1"/>
  <c r="CI2283" i="1"/>
  <c r="BT2283" i="1"/>
  <c r="CM2282" i="1"/>
  <c r="CL2282" i="1"/>
  <c r="CJ2282" i="1"/>
  <c r="CI2282" i="1"/>
  <c r="BT2282" i="1"/>
  <c r="CM2281" i="1"/>
  <c r="CL2281" i="1"/>
  <c r="CJ2281" i="1"/>
  <c r="CI2281" i="1"/>
  <c r="BT2281" i="1"/>
  <c r="CM2280" i="1"/>
  <c r="CL2280" i="1"/>
  <c r="CJ2280" i="1"/>
  <c r="CI2280" i="1"/>
  <c r="BT2280" i="1"/>
  <c r="CM2279" i="1"/>
  <c r="CL2279" i="1"/>
  <c r="CJ2279" i="1"/>
  <c r="CI2279" i="1"/>
  <c r="BT2279" i="1"/>
  <c r="CM2278" i="1"/>
  <c r="CL2278" i="1"/>
  <c r="CJ2278" i="1"/>
  <c r="CI2278" i="1"/>
  <c r="BT2278" i="1"/>
  <c r="CM2277" i="1"/>
  <c r="CL2277" i="1"/>
  <c r="CJ2277" i="1"/>
  <c r="CI2277" i="1"/>
  <c r="BT2277" i="1"/>
  <c r="CM2276" i="1"/>
  <c r="CL2276" i="1"/>
  <c r="CJ2276" i="1"/>
  <c r="CI2276" i="1"/>
  <c r="BT2276" i="1"/>
  <c r="CM2275" i="1"/>
  <c r="CL2275" i="1"/>
  <c r="CJ2275" i="1"/>
  <c r="CI2275" i="1"/>
  <c r="BT2275" i="1"/>
  <c r="CM2274" i="1"/>
  <c r="CL2274" i="1"/>
  <c r="CJ2274" i="1"/>
  <c r="CI2274" i="1"/>
  <c r="BT2274" i="1"/>
  <c r="CM2273" i="1"/>
  <c r="CL2273" i="1"/>
  <c r="CJ2273" i="1"/>
  <c r="CI2273" i="1"/>
  <c r="BT2273" i="1"/>
  <c r="CM2272" i="1"/>
  <c r="CL2272" i="1"/>
  <c r="CJ2272" i="1"/>
  <c r="CI2272" i="1"/>
  <c r="BT2272" i="1"/>
  <c r="CM2271" i="1"/>
  <c r="CL2271" i="1"/>
  <c r="CJ2271" i="1"/>
  <c r="CI2271" i="1"/>
  <c r="BT2271" i="1"/>
  <c r="CM2270" i="1"/>
  <c r="CL2270" i="1"/>
  <c r="CJ2270" i="1"/>
  <c r="CI2270" i="1"/>
  <c r="BT2270" i="1"/>
  <c r="CM2269" i="1"/>
  <c r="CL2269" i="1"/>
  <c r="CJ2269" i="1"/>
  <c r="CI2269" i="1"/>
  <c r="BT2269" i="1"/>
  <c r="CM2268" i="1"/>
  <c r="CL2268" i="1"/>
  <c r="CJ2268" i="1"/>
  <c r="CI2268" i="1"/>
  <c r="BT2268" i="1"/>
  <c r="CM2267" i="1"/>
  <c r="CL2267" i="1"/>
  <c r="CJ2267" i="1"/>
  <c r="CI2267" i="1"/>
  <c r="BT2267" i="1"/>
  <c r="CM2266" i="1"/>
  <c r="CL2266" i="1"/>
  <c r="CJ2266" i="1"/>
  <c r="CI2266" i="1"/>
  <c r="BT2266" i="1"/>
  <c r="CM2265" i="1"/>
  <c r="CL2265" i="1"/>
  <c r="CJ2265" i="1"/>
  <c r="CI2265" i="1"/>
  <c r="BT2265" i="1"/>
  <c r="CM2264" i="1"/>
  <c r="CL2264" i="1"/>
  <c r="CJ2264" i="1"/>
  <c r="CI2264" i="1"/>
  <c r="BT2264" i="1"/>
  <c r="CM2263" i="1"/>
  <c r="CL2263" i="1"/>
  <c r="CJ2263" i="1"/>
  <c r="CI2263" i="1"/>
  <c r="BT2263" i="1"/>
  <c r="CM2262" i="1"/>
  <c r="CL2262" i="1"/>
  <c r="CJ2262" i="1"/>
  <c r="CI2262" i="1"/>
  <c r="BT2262" i="1"/>
  <c r="CM2261" i="1"/>
  <c r="CL2261" i="1"/>
  <c r="CJ2261" i="1"/>
  <c r="CI2261" i="1"/>
  <c r="BT2261" i="1"/>
  <c r="CM2260" i="1"/>
  <c r="CL2260" i="1"/>
  <c r="CJ2260" i="1"/>
  <c r="CI2260" i="1"/>
  <c r="BT2260" i="1"/>
  <c r="CM2259" i="1"/>
  <c r="CL2259" i="1"/>
  <c r="CJ2259" i="1"/>
  <c r="CI2259" i="1"/>
  <c r="BT2259" i="1"/>
  <c r="CM2258" i="1"/>
  <c r="CL2258" i="1"/>
  <c r="CJ2258" i="1"/>
  <c r="CI2258" i="1"/>
  <c r="BT2258" i="1"/>
  <c r="CM2257" i="1"/>
  <c r="CL2257" i="1"/>
  <c r="CJ2257" i="1"/>
  <c r="CI2257" i="1"/>
  <c r="BT2257" i="1"/>
  <c r="CM2256" i="1"/>
  <c r="CL2256" i="1"/>
  <c r="CJ2256" i="1"/>
  <c r="CI2256" i="1"/>
  <c r="BT2256" i="1"/>
  <c r="CM2255" i="1"/>
  <c r="CL2255" i="1"/>
  <c r="CJ2255" i="1"/>
  <c r="CI2255" i="1"/>
  <c r="BT2255" i="1"/>
  <c r="CM2254" i="1"/>
  <c r="CL2254" i="1"/>
  <c r="CJ2254" i="1"/>
  <c r="CI2254" i="1"/>
  <c r="BT2254" i="1"/>
  <c r="CM2253" i="1"/>
  <c r="CL2253" i="1"/>
  <c r="CJ2253" i="1"/>
  <c r="CI2253" i="1"/>
  <c r="BT2253" i="1"/>
  <c r="CM2252" i="1"/>
  <c r="CL2252" i="1"/>
  <c r="CJ2252" i="1"/>
  <c r="CI2252" i="1"/>
  <c r="BT2252" i="1"/>
  <c r="CM2251" i="1"/>
  <c r="CL2251" i="1"/>
  <c r="CJ2251" i="1"/>
  <c r="CI2251" i="1"/>
  <c r="BT2251" i="1"/>
  <c r="CM2250" i="1"/>
  <c r="CL2250" i="1"/>
  <c r="CJ2250" i="1"/>
  <c r="CI2250" i="1"/>
  <c r="BT2250" i="1"/>
  <c r="CM2249" i="1"/>
  <c r="CL2249" i="1"/>
  <c r="CJ2249" i="1"/>
  <c r="CI2249" i="1"/>
  <c r="BT2249" i="1"/>
  <c r="CM2248" i="1"/>
  <c r="CL2248" i="1"/>
  <c r="CJ2248" i="1"/>
  <c r="CI2248" i="1"/>
  <c r="BT2248" i="1"/>
  <c r="CM2247" i="1"/>
  <c r="CL2247" i="1"/>
  <c r="CJ2247" i="1"/>
  <c r="CI2247" i="1"/>
  <c r="BT2247" i="1"/>
  <c r="CM2246" i="1"/>
  <c r="CL2246" i="1"/>
  <c r="CJ2246" i="1"/>
  <c r="CI2246" i="1"/>
  <c r="BT2246" i="1"/>
  <c r="CM2245" i="1"/>
  <c r="CL2245" i="1"/>
  <c r="CJ2245" i="1"/>
  <c r="CI2245" i="1"/>
  <c r="BT2245" i="1"/>
  <c r="CM2244" i="1"/>
  <c r="CL2244" i="1"/>
  <c r="CJ2244" i="1"/>
  <c r="CI2244" i="1"/>
  <c r="BT2244" i="1"/>
  <c r="CM2243" i="1"/>
  <c r="CL2243" i="1"/>
  <c r="CJ2243" i="1"/>
  <c r="CI2243" i="1"/>
  <c r="BT2243" i="1"/>
  <c r="CM2242" i="1"/>
  <c r="CL2242" i="1"/>
  <c r="CJ2242" i="1"/>
  <c r="CI2242" i="1"/>
  <c r="BT2242" i="1"/>
  <c r="CM2241" i="1"/>
  <c r="CL2241" i="1"/>
  <c r="CJ2241" i="1"/>
  <c r="CI2241" i="1"/>
  <c r="BT2241" i="1"/>
  <c r="CM2240" i="1"/>
  <c r="CL2240" i="1"/>
  <c r="CJ2240" i="1"/>
  <c r="CI2240" i="1"/>
  <c r="BT2240" i="1"/>
  <c r="CM2239" i="1"/>
  <c r="CL2239" i="1"/>
  <c r="CJ2239" i="1"/>
  <c r="CI2239" i="1"/>
  <c r="BT2239" i="1"/>
  <c r="CM2238" i="1"/>
  <c r="CL2238" i="1"/>
  <c r="CJ2238" i="1"/>
  <c r="CI2238" i="1"/>
  <c r="BT2238" i="1"/>
  <c r="CM2237" i="1"/>
  <c r="CL2237" i="1"/>
  <c r="CJ2237" i="1"/>
  <c r="CI2237" i="1"/>
  <c r="BT2237" i="1"/>
  <c r="CM2236" i="1"/>
  <c r="CL2236" i="1"/>
  <c r="CJ2236" i="1"/>
  <c r="CI2236" i="1"/>
  <c r="BT2236" i="1"/>
  <c r="CM2235" i="1"/>
  <c r="CL2235" i="1"/>
  <c r="CJ2235" i="1"/>
  <c r="CI2235" i="1"/>
  <c r="BT2235" i="1"/>
  <c r="CM2234" i="1"/>
  <c r="CL2234" i="1"/>
  <c r="CJ2234" i="1"/>
  <c r="CI2234" i="1"/>
  <c r="BT2234" i="1"/>
  <c r="CM2233" i="1"/>
  <c r="CL2233" i="1"/>
  <c r="CJ2233" i="1"/>
  <c r="CI2233" i="1"/>
  <c r="BT2233" i="1"/>
  <c r="CM2232" i="1"/>
  <c r="CL2232" i="1"/>
  <c r="CJ2232" i="1"/>
  <c r="CI2232" i="1"/>
  <c r="BT2232" i="1"/>
  <c r="CM2231" i="1"/>
  <c r="CL2231" i="1"/>
  <c r="CJ2231" i="1"/>
  <c r="CI2231" i="1"/>
  <c r="BT2231" i="1"/>
  <c r="CM2230" i="1"/>
  <c r="CL2230" i="1"/>
  <c r="CJ2230" i="1"/>
  <c r="CI2230" i="1"/>
  <c r="BT2230" i="1"/>
  <c r="CM2229" i="1"/>
  <c r="CL2229" i="1"/>
  <c r="CJ2229" i="1"/>
  <c r="CI2229" i="1"/>
  <c r="BT2229" i="1"/>
  <c r="CM2228" i="1"/>
  <c r="CL2228" i="1"/>
  <c r="CJ2228" i="1"/>
  <c r="CI2228" i="1"/>
  <c r="BT2228" i="1"/>
  <c r="CM2227" i="1"/>
  <c r="CL2227" i="1"/>
  <c r="CJ2227" i="1"/>
  <c r="CI2227" i="1"/>
  <c r="BT2227" i="1"/>
  <c r="CM2226" i="1"/>
  <c r="CL2226" i="1"/>
  <c r="CJ2226" i="1"/>
  <c r="CI2226" i="1"/>
  <c r="BT2226" i="1"/>
  <c r="CM2225" i="1"/>
  <c r="CL2225" i="1"/>
  <c r="CJ2225" i="1"/>
  <c r="CI2225" i="1"/>
  <c r="BT2225" i="1"/>
  <c r="CM2224" i="1"/>
  <c r="CL2224" i="1"/>
  <c r="CJ2224" i="1"/>
  <c r="CI2224" i="1"/>
  <c r="BT2224" i="1"/>
  <c r="CM2223" i="1"/>
  <c r="CL2223" i="1"/>
  <c r="CJ2223" i="1"/>
  <c r="CI2223" i="1"/>
  <c r="BT2223" i="1"/>
  <c r="CM2222" i="1"/>
  <c r="CL2222" i="1"/>
  <c r="CJ2222" i="1"/>
  <c r="CI2222" i="1"/>
  <c r="BT2222" i="1"/>
  <c r="CM2221" i="1"/>
  <c r="CL2221" i="1"/>
  <c r="CJ2221" i="1"/>
  <c r="CI2221" i="1"/>
  <c r="BT2221" i="1"/>
  <c r="CM2220" i="1"/>
  <c r="CL2220" i="1"/>
  <c r="CJ2220" i="1"/>
  <c r="CI2220" i="1"/>
  <c r="BT2220" i="1"/>
  <c r="CM2219" i="1"/>
  <c r="CL2219" i="1"/>
  <c r="CJ2219" i="1"/>
  <c r="CI2219" i="1"/>
  <c r="BT2219" i="1"/>
  <c r="CM2218" i="1"/>
  <c r="CL2218" i="1"/>
  <c r="CJ2218" i="1"/>
  <c r="CI2218" i="1"/>
  <c r="BT2218" i="1"/>
  <c r="CM2217" i="1"/>
  <c r="CL2217" i="1"/>
  <c r="CJ2217" i="1"/>
  <c r="CI2217" i="1"/>
  <c r="BT2217" i="1"/>
  <c r="CM2216" i="1"/>
  <c r="CL2216" i="1"/>
  <c r="CJ2216" i="1"/>
  <c r="CI2216" i="1"/>
  <c r="BT2216" i="1"/>
  <c r="CM2215" i="1"/>
  <c r="CL2215" i="1"/>
  <c r="CJ2215" i="1"/>
  <c r="CI2215" i="1"/>
  <c r="BT2215" i="1"/>
  <c r="CM2214" i="1"/>
  <c r="CL2214" i="1"/>
  <c r="CJ2214" i="1"/>
  <c r="CI2214" i="1"/>
  <c r="BT2214" i="1"/>
  <c r="CM2213" i="1"/>
  <c r="CL2213" i="1"/>
  <c r="CJ2213" i="1"/>
  <c r="CI2213" i="1"/>
  <c r="BT2213" i="1"/>
  <c r="CM2212" i="1"/>
  <c r="CL2212" i="1"/>
  <c r="CJ2212" i="1"/>
  <c r="CI2212" i="1"/>
  <c r="BT2212" i="1"/>
  <c r="CM2211" i="1"/>
  <c r="CL2211" i="1"/>
  <c r="CJ2211" i="1"/>
  <c r="CI2211" i="1"/>
  <c r="BT2211" i="1"/>
  <c r="CM2210" i="1"/>
  <c r="CL2210" i="1"/>
  <c r="CJ2210" i="1"/>
  <c r="CI2210" i="1"/>
  <c r="BT2210" i="1"/>
  <c r="CM2209" i="1"/>
  <c r="CL2209" i="1"/>
  <c r="CJ2209" i="1"/>
  <c r="CI2209" i="1"/>
  <c r="BT2209" i="1"/>
  <c r="CM2208" i="1"/>
  <c r="CL2208" i="1"/>
  <c r="CJ2208" i="1"/>
  <c r="CI2208" i="1"/>
  <c r="BT2208" i="1"/>
  <c r="CM2207" i="1"/>
  <c r="CL2207" i="1"/>
  <c r="CJ2207" i="1"/>
  <c r="CI2207" i="1"/>
  <c r="BT2207" i="1"/>
  <c r="CM2206" i="1"/>
  <c r="CL2206" i="1"/>
  <c r="CJ2206" i="1"/>
  <c r="CI2206" i="1"/>
  <c r="BT2206" i="1"/>
  <c r="CM2205" i="1"/>
  <c r="CL2205" i="1"/>
  <c r="CJ2205" i="1"/>
  <c r="CI2205" i="1"/>
  <c r="BT2205" i="1"/>
  <c r="CM2204" i="1"/>
  <c r="CL2204" i="1"/>
  <c r="CJ2204" i="1"/>
  <c r="CI2204" i="1"/>
  <c r="BT2204" i="1"/>
  <c r="CM2203" i="1"/>
  <c r="CL2203" i="1"/>
  <c r="CJ2203" i="1"/>
  <c r="CI2203" i="1"/>
  <c r="BT2203" i="1"/>
  <c r="CM2202" i="1"/>
  <c r="CL2202" i="1"/>
  <c r="CJ2202" i="1"/>
  <c r="CI2202" i="1"/>
  <c r="BT2202" i="1"/>
  <c r="CM2201" i="1"/>
  <c r="CL2201" i="1"/>
  <c r="CJ2201" i="1"/>
  <c r="CI2201" i="1"/>
  <c r="BT2201" i="1"/>
  <c r="CM2200" i="1"/>
  <c r="CL2200" i="1"/>
  <c r="CJ2200" i="1"/>
  <c r="CI2200" i="1"/>
  <c r="BT2200" i="1"/>
  <c r="CM2199" i="1"/>
  <c r="CL2199" i="1"/>
  <c r="CJ2199" i="1"/>
  <c r="CI2199" i="1"/>
  <c r="BT2199" i="1"/>
  <c r="CM2198" i="1"/>
  <c r="CL2198" i="1"/>
  <c r="CJ2198" i="1"/>
  <c r="CI2198" i="1"/>
  <c r="BT2198" i="1"/>
  <c r="CM2197" i="1"/>
  <c r="CL2197" i="1"/>
  <c r="CJ2197" i="1"/>
  <c r="CI2197" i="1"/>
  <c r="BT2197" i="1"/>
  <c r="CM2196" i="1"/>
  <c r="CL2196" i="1"/>
  <c r="CJ2196" i="1"/>
  <c r="CI2196" i="1"/>
  <c r="BT2196" i="1"/>
  <c r="CM2195" i="1"/>
  <c r="CL2195" i="1"/>
  <c r="CJ2195" i="1"/>
  <c r="CI2195" i="1"/>
  <c r="BT2195" i="1"/>
  <c r="CM2194" i="1"/>
  <c r="CL2194" i="1"/>
  <c r="CJ2194" i="1"/>
  <c r="CI2194" i="1"/>
  <c r="BT2194" i="1"/>
  <c r="CM2193" i="1"/>
  <c r="CL2193" i="1"/>
  <c r="CJ2193" i="1"/>
  <c r="CI2193" i="1"/>
  <c r="BT2193" i="1"/>
  <c r="CM2192" i="1"/>
  <c r="CL2192" i="1"/>
  <c r="CJ2192" i="1"/>
  <c r="CI2192" i="1"/>
  <c r="BT2192" i="1"/>
  <c r="CM2191" i="1"/>
  <c r="CL2191" i="1"/>
  <c r="CJ2191" i="1"/>
  <c r="CI2191" i="1"/>
  <c r="BT2191" i="1"/>
  <c r="CM2190" i="1"/>
  <c r="CL2190" i="1"/>
  <c r="CJ2190" i="1"/>
  <c r="CI2190" i="1"/>
  <c r="BT2190" i="1"/>
  <c r="CM2189" i="1"/>
  <c r="CL2189" i="1"/>
  <c r="CJ2189" i="1"/>
  <c r="CI2189" i="1"/>
  <c r="BT2189" i="1"/>
  <c r="CM2188" i="1"/>
  <c r="CL2188" i="1"/>
  <c r="CJ2188" i="1"/>
  <c r="CI2188" i="1"/>
  <c r="BT2188" i="1"/>
  <c r="CM2187" i="1"/>
  <c r="CL2187" i="1"/>
  <c r="CJ2187" i="1"/>
  <c r="CI2187" i="1"/>
  <c r="BT2187" i="1"/>
  <c r="CM2186" i="1"/>
  <c r="CL2186" i="1"/>
  <c r="CJ2186" i="1"/>
  <c r="CI2186" i="1"/>
  <c r="BT2186" i="1"/>
  <c r="CM2185" i="1"/>
  <c r="CL2185" i="1"/>
  <c r="CJ2185" i="1"/>
  <c r="CI2185" i="1"/>
  <c r="BT2185" i="1"/>
  <c r="CM2184" i="1"/>
  <c r="CL2184" i="1"/>
  <c r="CJ2184" i="1"/>
  <c r="CI2184" i="1"/>
  <c r="BT2184" i="1"/>
  <c r="CM2183" i="1"/>
  <c r="CL2183" i="1"/>
  <c r="CJ2183" i="1"/>
  <c r="CI2183" i="1"/>
  <c r="BT2183" i="1"/>
  <c r="CM2182" i="1"/>
  <c r="CL2182" i="1"/>
  <c r="CJ2182" i="1"/>
  <c r="CI2182" i="1"/>
  <c r="BT2182" i="1"/>
  <c r="CM2181" i="1"/>
  <c r="CL2181" i="1"/>
  <c r="CJ2181" i="1"/>
  <c r="CI2181" i="1"/>
  <c r="BT2181" i="1"/>
  <c r="CM2180" i="1"/>
  <c r="CL2180" i="1"/>
  <c r="CJ2180" i="1"/>
  <c r="CI2180" i="1"/>
  <c r="BT2180" i="1"/>
  <c r="CM2179" i="1"/>
  <c r="CL2179" i="1"/>
  <c r="CJ2179" i="1"/>
  <c r="CI2179" i="1"/>
  <c r="BT2179" i="1"/>
  <c r="CM2178" i="1"/>
  <c r="CL2178" i="1"/>
  <c r="CJ2178" i="1"/>
  <c r="CI2178" i="1"/>
  <c r="BT2178" i="1"/>
  <c r="CM2177" i="1"/>
  <c r="CL2177" i="1"/>
  <c r="CJ2177" i="1"/>
  <c r="CI2177" i="1"/>
  <c r="BT2177" i="1"/>
  <c r="CM2176" i="1"/>
  <c r="CL2176" i="1"/>
  <c r="CJ2176" i="1"/>
  <c r="CI2176" i="1"/>
  <c r="BT2176" i="1"/>
  <c r="CM2175" i="1"/>
  <c r="CL2175" i="1"/>
  <c r="CJ2175" i="1"/>
  <c r="CI2175" i="1"/>
  <c r="BT2175" i="1"/>
  <c r="CM2174" i="1"/>
  <c r="CL2174" i="1"/>
  <c r="CJ2174" i="1"/>
  <c r="CI2174" i="1"/>
  <c r="BT2174" i="1"/>
  <c r="CM2173" i="1"/>
  <c r="CL2173" i="1"/>
  <c r="CJ2173" i="1"/>
  <c r="CI2173" i="1"/>
  <c r="BT2173" i="1"/>
  <c r="CM2172" i="1"/>
  <c r="CL2172" i="1"/>
  <c r="CJ2172" i="1"/>
  <c r="CI2172" i="1"/>
  <c r="BT2172" i="1"/>
  <c r="CM2171" i="1"/>
  <c r="CL2171" i="1"/>
  <c r="CJ2171" i="1"/>
  <c r="CI2171" i="1"/>
  <c r="BT2171" i="1"/>
  <c r="CM2170" i="1"/>
  <c r="CL2170" i="1"/>
  <c r="CJ2170" i="1"/>
  <c r="CI2170" i="1"/>
  <c r="BT2170" i="1"/>
  <c r="CM2169" i="1"/>
  <c r="CL2169" i="1"/>
  <c r="CJ2169" i="1"/>
  <c r="CI2169" i="1"/>
  <c r="BT2169" i="1"/>
  <c r="CM2168" i="1"/>
  <c r="CL2168" i="1"/>
  <c r="CJ2168" i="1"/>
  <c r="CI2168" i="1"/>
  <c r="BT2168" i="1"/>
  <c r="CM2167" i="1"/>
  <c r="CL2167" i="1"/>
  <c r="CJ2167" i="1"/>
  <c r="CI2167" i="1"/>
  <c r="BT2167" i="1"/>
  <c r="CM2166" i="1"/>
  <c r="CL2166" i="1"/>
  <c r="CJ2166" i="1"/>
  <c r="CI2166" i="1"/>
  <c r="BT2166" i="1"/>
  <c r="CM2165" i="1"/>
  <c r="CL2165" i="1"/>
  <c r="CJ2165" i="1"/>
  <c r="CI2165" i="1"/>
  <c r="BT2165" i="1"/>
  <c r="CM2164" i="1"/>
  <c r="CL2164" i="1"/>
  <c r="CJ2164" i="1"/>
  <c r="CI2164" i="1"/>
  <c r="BT2164" i="1"/>
  <c r="CM2163" i="1"/>
  <c r="CL2163" i="1"/>
  <c r="CJ2163" i="1"/>
  <c r="CI2163" i="1"/>
  <c r="BT2163" i="1"/>
  <c r="CM2162" i="1"/>
  <c r="CL2162" i="1"/>
  <c r="CJ2162" i="1"/>
  <c r="CI2162" i="1"/>
  <c r="BT2162" i="1"/>
  <c r="CM2161" i="1"/>
  <c r="CL2161" i="1"/>
  <c r="CJ2161" i="1"/>
  <c r="CI2161" i="1"/>
  <c r="BT2161" i="1"/>
  <c r="CM2160" i="1"/>
  <c r="CL2160" i="1"/>
  <c r="CJ2160" i="1"/>
  <c r="CI2160" i="1"/>
  <c r="BT2160" i="1"/>
  <c r="CM2159" i="1"/>
  <c r="CL2159" i="1"/>
  <c r="CJ2159" i="1"/>
  <c r="CI2159" i="1"/>
  <c r="BT2159" i="1"/>
  <c r="CM2158" i="1"/>
  <c r="CL2158" i="1"/>
  <c r="CJ2158" i="1"/>
  <c r="CI2158" i="1"/>
  <c r="BT2158" i="1"/>
  <c r="CM2157" i="1"/>
  <c r="CL2157" i="1"/>
  <c r="CJ2157" i="1"/>
  <c r="CI2157" i="1"/>
  <c r="BT2157" i="1"/>
  <c r="CM2156" i="1"/>
  <c r="CL2156" i="1"/>
  <c r="CJ2156" i="1"/>
  <c r="CI2156" i="1"/>
  <c r="BT2156" i="1"/>
  <c r="CM2155" i="1"/>
  <c r="CL2155" i="1"/>
  <c r="CJ2155" i="1"/>
  <c r="CI2155" i="1"/>
  <c r="BT2155" i="1"/>
  <c r="CM2154" i="1"/>
  <c r="CL2154" i="1"/>
  <c r="CJ2154" i="1"/>
  <c r="CI2154" i="1"/>
  <c r="BT2154" i="1"/>
  <c r="CM2153" i="1"/>
  <c r="CL2153" i="1"/>
  <c r="CJ2153" i="1"/>
  <c r="CI2153" i="1"/>
  <c r="BT2153" i="1"/>
  <c r="CM2152" i="1"/>
  <c r="CL2152" i="1"/>
  <c r="CJ2152" i="1"/>
  <c r="CI2152" i="1"/>
  <c r="BT2152" i="1"/>
  <c r="CM2151" i="1"/>
  <c r="CL2151" i="1"/>
  <c r="CJ2151" i="1"/>
  <c r="CI2151" i="1"/>
  <c r="BT2151" i="1"/>
  <c r="CM2150" i="1"/>
  <c r="CL2150" i="1"/>
  <c r="CJ2150" i="1"/>
  <c r="CI2150" i="1"/>
  <c r="BT2150" i="1"/>
  <c r="CM2149" i="1"/>
  <c r="CL2149" i="1"/>
  <c r="CJ2149" i="1"/>
  <c r="CI2149" i="1"/>
  <c r="BT2149" i="1"/>
  <c r="CM2148" i="1"/>
  <c r="CL2148" i="1"/>
  <c r="CJ2148" i="1"/>
  <c r="CI2148" i="1"/>
  <c r="BT2148" i="1"/>
  <c r="CM2147" i="1"/>
  <c r="CL2147" i="1"/>
  <c r="CJ2147" i="1"/>
  <c r="CI2147" i="1"/>
  <c r="BT2147" i="1"/>
  <c r="CM2146" i="1"/>
  <c r="CL2146" i="1"/>
  <c r="CJ2146" i="1"/>
  <c r="CI2146" i="1"/>
  <c r="BT2146" i="1"/>
  <c r="CM2145" i="1"/>
  <c r="CL2145" i="1"/>
  <c r="CJ2145" i="1"/>
  <c r="CI2145" i="1"/>
  <c r="BT2145" i="1"/>
  <c r="CM2144" i="1"/>
  <c r="CL2144" i="1"/>
  <c r="CJ2144" i="1"/>
  <c r="CI2144" i="1"/>
  <c r="BT2144" i="1"/>
  <c r="CM2143" i="1"/>
  <c r="CL2143" i="1"/>
  <c r="CJ2143" i="1"/>
  <c r="CI2143" i="1"/>
  <c r="BT2143" i="1"/>
  <c r="CM2142" i="1"/>
  <c r="CL2142" i="1"/>
  <c r="CJ2142" i="1"/>
  <c r="CI2142" i="1"/>
  <c r="BT2142" i="1"/>
  <c r="CM2141" i="1"/>
  <c r="CL2141" i="1"/>
  <c r="CJ2141" i="1"/>
  <c r="CI2141" i="1"/>
  <c r="BT2141" i="1"/>
  <c r="CM2140" i="1"/>
  <c r="CL2140" i="1"/>
  <c r="CJ2140" i="1"/>
  <c r="CI2140" i="1"/>
  <c r="BT2140" i="1"/>
  <c r="CM2139" i="1"/>
  <c r="CL2139" i="1"/>
  <c r="CJ2139" i="1"/>
  <c r="CI2139" i="1"/>
  <c r="BT2139" i="1"/>
  <c r="CM2138" i="1"/>
  <c r="CL2138" i="1"/>
  <c r="CJ2138" i="1"/>
  <c r="CI2138" i="1"/>
  <c r="BT2138" i="1"/>
  <c r="CM2137" i="1"/>
  <c r="CL2137" i="1"/>
  <c r="CJ2137" i="1"/>
  <c r="CI2137" i="1"/>
  <c r="BT2137" i="1"/>
  <c r="CM2136" i="1"/>
  <c r="CL2136" i="1"/>
  <c r="CJ2136" i="1"/>
  <c r="CI2136" i="1"/>
  <c r="BT2136" i="1"/>
  <c r="CM2135" i="1"/>
  <c r="CL2135" i="1"/>
  <c r="CJ2135" i="1"/>
  <c r="CI2135" i="1"/>
  <c r="BT2135" i="1"/>
  <c r="CM2134" i="1"/>
  <c r="CL2134" i="1"/>
  <c r="CJ2134" i="1"/>
  <c r="CI2134" i="1"/>
  <c r="BT2134" i="1"/>
  <c r="CM2133" i="1"/>
  <c r="CL2133" i="1"/>
  <c r="CJ2133" i="1"/>
  <c r="CI2133" i="1"/>
  <c r="BT2133" i="1"/>
  <c r="CM2132" i="1"/>
  <c r="CL2132" i="1"/>
  <c r="CJ2132" i="1"/>
  <c r="CI2132" i="1"/>
  <c r="BT2132" i="1"/>
  <c r="CM2131" i="1"/>
  <c r="CL2131" i="1"/>
  <c r="CJ2131" i="1"/>
  <c r="CI2131" i="1"/>
  <c r="BT2131" i="1"/>
  <c r="CM2130" i="1"/>
  <c r="CL2130" i="1"/>
  <c r="CJ2130" i="1"/>
  <c r="CI2130" i="1"/>
  <c r="BT2130" i="1"/>
  <c r="CM2129" i="1"/>
  <c r="CL2129" i="1"/>
  <c r="CJ2129" i="1"/>
  <c r="CI2129" i="1"/>
  <c r="BT2129" i="1"/>
  <c r="CM2128" i="1"/>
  <c r="CL2128" i="1"/>
  <c r="CJ2128" i="1"/>
  <c r="CI2128" i="1"/>
  <c r="BT2128" i="1"/>
  <c r="CM2127" i="1"/>
  <c r="CL2127" i="1"/>
  <c r="CJ2127" i="1"/>
  <c r="CI2127" i="1"/>
  <c r="BT2127" i="1"/>
  <c r="CM2126" i="1"/>
  <c r="CL2126" i="1"/>
  <c r="CJ2126" i="1"/>
  <c r="CI2126" i="1"/>
  <c r="BT2126" i="1"/>
  <c r="CM2125" i="1"/>
  <c r="CL2125" i="1"/>
  <c r="CJ2125" i="1"/>
  <c r="CI2125" i="1"/>
  <c r="BT2125" i="1"/>
  <c r="CM2124" i="1"/>
  <c r="CL2124" i="1"/>
  <c r="CJ2124" i="1"/>
  <c r="CI2124" i="1"/>
  <c r="BT2124" i="1"/>
  <c r="CM2123" i="1"/>
  <c r="CL2123" i="1"/>
  <c r="CJ2123" i="1"/>
  <c r="CI2123" i="1"/>
  <c r="BT2123" i="1"/>
  <c r="CM2122" i="1"/>
  <c r="CL2122" i="1"/>
  <c r="CJ2122" i="1"/>
  <c r="CI2122" i="1"/>
  <c r="BT2122" i="1"/>
  <c r="CM2121" i="1"/>
  <c r="CL2121" i="1"/>
  <c r="CJ2121" i="1"/>
  <c r="CI2121" i="1"/>
  <c r="BT2121" i="1"/>
  <c r="CM2120" i="1"/>
  <c r="CL2120" i="1"/>
  <c r="CJ2120" i="1"/>
  <c r="CI2120" i="1"/>
  <c r="BT2120" i="1"/>
  <c r="CM2119" i="1"/>
  <c r="CL2119" i="1"/>
  <c r="CJ2119" i="1"/>
  <c r="CI2119" i="1"/>
  <c r="BT2119" i="1"/>
  <c r="CM2118" i="1"/>
  <c r="CL2118" i="1"/>
  <c r="CJ2118" i="1"/>
  <c r="CI2118" i="1"/>
  <c r="BT2118" i="1"/>
  <c r="CM2117" i="1"/>
  <c r="CL2117" i="1"/>
  <c r="CJ2117" i="1"/>
  <c r="CI2117" i="1"/>
  <c r="BT2117" i="1"/>
  <c r="CM2116" i="1"/>
  <c r="CL2116" i="1"/>
  <c r="CJ2116" i="1"/>
  <c r="CI2116" i="1"/>
  <c r="BT2116" i="1"/>
  <c r="CM2115" i="1"/>
  <c r="CL2115" i="1"/>
  <c r="CJ2115" i="1"/>
  <c r="CI2115" i="1"/>
  <c r="BT2115" i="1"/>
  <c r="CM2114" i="1"/>
  <c r="CL2114" i="1"/>
  <c r="CJ2114" i="1"/>
  <c r="CI2114" i="1"/>
  <c r="BT2114" i="1"/>
  <c r="CM2113" i="1"/>
  <c r="CL2113" i="1"/>
  <c r="CJ2113" i="1"/>
  <c r="CI2113" i="1"/>
  <c r="BT2113" i="1"/>
  <c r="CM2112" i="1"/>
  <c r="CL2112" i="1"/>
  <c r="CJ2112" i="1"/>
  <c r="CI2112" i="1"/>
  <c r="BT2112" i="1"/>
  <c r="CM2111" i="1"/>
  <c r="CL2111" i="1"/>
  <c r="CJ2111" i="1"/>
  <c r="CI2111" i="1"/>
  <c r="BT2111" i="1"/>
  <c r="CM2110" i="1"/>
  <c r="CL2110" i="1"/>
  <c r="CJ2110" i="1"/>
  <c r="CI2110" i="1"/>
  <c r="BT2110" i="1"/>
  <c r="CM2109" i="1"/>
  <c r="CL2109" i="1"/>
  <c r="CJ2109" i="1"/>
  <c r="CI2109" i="1"/>
  <c r="BT2109" i="1"/>
  <c r="CM2108" i="1"/>
  <c r="CL2108" i="1"/>
  <c r="CJ2108" i="1"/>
  <c r="CI2108" i="1"/>
  <c r="BT2108" i="1"/>
  <c r="CM2107" i="1"/>
  <c r="CL2107" i="1"/>
  <c r="CJ2107" i="1"/>
  <c r="CI2107" i="1"/>
  <c r="BT2107" i="1"/>
  <c r="CM2106" i="1"/>
  <c r="CL2106" i="1"/>
  <c r="CJ2106" i="1"/>
  <c r="CI2106" i="1"/>
  <c r="BT2106" i="1"/>
  <c r="CM2105" i="1"/>
  <c r="CL2105" i="1"/>
  <c r="CJ2105" i="1"/>
  <c r="CI2105" i="1"/>
  <c r="BT2105" i="1"/>
  <c r="CM2104" i="1"/>
  <c r="CL2104" i="1"/>
  <c r="CJ2104" i="1"/>
  <c r="CI2104" i="1"/>
  <c r="BT2104" i="1"/>
  <c r="CM2103" i="1"/>
  <c r="CL2103" i="1"/>
  <c r="CJ2103" i="1"/>
  <c r="CI2103" i="1"/>
  <c r="BT2103" i="1"/>
  <c r="CM2102" i="1"/>
  <c r="CL2102" i="1"/>
  <c r="CJ2102" i="1"/>
  <c r="CI2102" i="1"/>
  <c r="BT2102" i="1"/>
  <c r="CM2101" i="1"/>
  <c r="CL2101" i="1"/>
  <c r="CJ2101" i="1"/>
  <c r="CI2101" i="1"/>
  <c r="BT2101" i="1"/>
  <c r="CM2100" i="1"/>
  <c r="CL2100" i="1"/>
  <c r="CJ2100" i="1"/>
  <c r="CI2100" i="1"/>
  <c r="BT2100" i="1"/>
  <c r="CM2099" i="1"/>
  <c r="CL2099" i="1"/>
  <c r="CJ2099" i="1"/>
  <c r="CI2099" i="1"/>
  <c r="BT2099" i="1"/>
  <c r="CM2098" i="1"/>
  <c r="CL2098" i="1"/>
  <c r="CJ2098" i="1"/>
  <c r="CI2098" i="1"/>
  <c r="BT2098" i="1"/>
  <c r="CM2097" i="1"/>
  <c r="CL2097" i="1"/>
  <c r="CJ2097" i="1"/>
  <c r="CI2097" i="1"/>
  <c r="BT2097" i="1"/>
  <c r="CM2096" i="1"/>
  <c r="CL2096" i="1"/>
  <c r="CJ2096" i="1"/>
  <c r="CI2096" i="1"/>
  <c r="BT2096" i="1"/>
  <c r="CM2095" i="1"/>
  <c r="CL2095" i="1"/>
  <c r="CJ2095" i="1"/>
  <c r="CI2095" i="1"/>
  <c r="BT2095" i="1"/>
  <c r="CM2094" i="1"/>
  <c r="CL2094" i="1"/>
  <c r="CJ2094" i="1"/>
  <c r="CI2094" i="1"/>
  <c r="BT2094" i="1"/>
  <c r="CM2093" i="1"/>
  <c r="CL2093" i="1"/>
  <c r="CJ2093" i="1"/>
  <c r="CI2093" i="1"/>
  <c r="BT2093" i="1"/>
  <c r="CM2092" i="1"/>
  <c r="CL2092" i="1"/>
  <c r="CJ2092" i="1"/>
  <c r="CI2092" i="1"/>
  <c r="BT2092" i="1"/>
  <c r="CM2091" i="1"/>
  <c r="CL2091" i="1"/>
  <c r="CJ2091" i="1"/>
  <c r="CI2091" i="1"/>
  <c r="BT2091" i="1"/>
  <c r="CM2090" i="1"/>
  <c r="CL2090" i="1"/>
  <c r="CJ2090" i="1"/>
  <c r="CI2090" i="1"/>
  <c r="BT2090" i="1"/>
  <c r="CM2089" i="1"/>
  <c r="CL2089" i="1"/>
  <c r="CJ2089" i="1"/>
  <c r="CI2089" i="1"/>
  <c r="BT2089" i="1"/>
  <c r="CM2088" i="1"/>
  <c r="CL2088" i="1"/>
  <c r="CJ2088" i="1"/>
  <c r="CI2088" i="1"/>
  <c r="BT2088" i="1"/>
  <c r="CM2087" i="1"/>
  <c r="CL2087" i="1"/>
  <c r="CJ2087" i="1"/>
  <c r="CI2087" i="1"/>
  <c r="BT2087" i="1"/>
  <c r="CM2086" i="1"/>
  <c r="CL2086" i="1"/>
  <c r="CJ2086" i="1"/>
  <c r="CI2086" i="1"/>
  <c r="BT2086" i="1"/>
  <c r="CM2085" i="1"/>
  <c r="CL2085" i="1"/>
  <c r="CJ2085" i="1"/>
  <c r="CI2085" i="1"/>
  <c r="BT2085" i="1"/>
  <c r="CM2084" i="1"/>
  <c r="CL2084" i="1"/>
  <c r="CJ2084" i="1"/>
  <c r="CI2084" i="1"/>
  <c r="BT2084" i="1"/>
  <c r="CM2083" i="1"/>
  <c r="CL2083" i="1"/>
  <c r="CJ2083" i="1"/>
  <c r="CI2083" i="1"/>
  <c r="BT2083" i="1"/>
  <c r="CM2082" i="1"/>
  <c r="CL2082" i="1"/>
  <c r="CJ2082" i="1"/>
  <c r="CI2082" i="1"/>
  <c r="BT2082" i="1"/>
  <c r="CM2081" i="1"/>
  <c r="CL2081" i="1"/>
  <c r="CJ2081" i="1"/>
  <c r="CI2081" i="1"/>
  <c r="BT2081" i="1"/>
  <c r="CM2080" i="1"/>
  <c r="CL2080" i="1"/>
  <c r="CJ2080" i="1"/>
  <c r="CI2080" i="1"/>
  <c r="BT2080" i="1"/>
  <c r="CM2079" i="1"/>
  <c r="CL2079" i="1"/>
  <c r="CJ2079" i="1"/>
  <c r="CI2079" i="1"/>
  <c r="BT2079" i="1"/>
  <c r="CM2078" i="1"/>
  <c r="CL2078" i="1"/>
  <c r="CJ2078" i="1"/>
  <c r="CI2078" i="1"/>
  <c r="BT2078" i="1"/>
  <c r="CM2077" i="1"/>
  <c r="CL2077" i="1"/>
  <c r="CJ2077" i="1"/>
  <c r="CI2077" i="1"/>
  <c r="BT2077" i="1"/>
  <c r="CM2076" i="1"/>
  <c r="CL2076" i="1"/>
  <c r="CJ2076" i="1"/>
  <c r="CI2076" i="1"/>
  <c r="BT2076" i="1"/>
  <c r="CM2075" i="1"/>
  <c r="CL2075" i="1"/>
  <c r="CJ2075" i="1"/>
  <c r="CI2075" i="1"/>
  <c r="BT2075" i="1"/>
  <c r="CM2074" i="1"/>
  <c r="CL2074" i="1"/>
  <c r="CJ2074" i="1"/>
  <c r="CI2074" i="1"/>
  <c r="BT2074" i="1"/>
  <c r="CM2073" i="1"/>
  <c r="CL2073" i="1"/>
  <c r="CJ2073" i="1"/>
  <c r="CI2073" i="1"/>
  <c r="BT2073" i="1"/>
  <c r="CM2072" i="1"/>
  <c r="CL2072" i="1"/>
  <c r="CJ2072" i="1"/>
  <c r="CI2072" i="1"/>
  <c r="BT2072" i="1"/>
  <c r="CM2071" i="1"/>
  <c r="CL2071" i="1"/>
  <c r="CJ2071" i="1"/>
  <c r="CI2071" i="1"/>
  <c r="BT2071" i="1"/>
  <c r="CM2070" i="1"/>
  <c r="CL2070" i="1"/>
  <c r="CJ2070" i="1"/>
  <c r="CI2070" i="1"/>
  <c r="BT2070" i="1"/>
  <c r="CM2069" i="1"/>
  <c r="CL2069" i="1"/>
  <c r="CJ2069" i="1"/>
  <c r="CI2069" i="1"/>
  <c r="BT2069" i="1"/>
  <c r="CM2068" i="1"/>
  <c r="CL2068" i="1"/>
  <c r="CJ2068" i="1"/>
  <c r="CI2068" i="1"/>
  <c r="BT2068" i="1"/>
  <c r="CM2067" i="1"/>
  <c r="CL2067" i="1"/>
  <c r="CJ2067" i="1"/>
  <c r="CI2067" i="1"/>
  <c r="BT2067" i="1"/>
  <c r="CM2066" i="1"/>
  <c r="CL2066" i="1"/>
  <c r="CJ2066" i="1"/>
  <c r="CI2066" i="1"/>
  <c r="BT2066" i="1"/>
  <c r="CM2065" i="1"/>
  <c r="CL2065" i="1"/>
  <c r="CJ2065" i="1"/>
  <c r="CI2065" i="1"/>
  <c r="BT2065" i="1"/>
  <c r="CM2064" i="1"/>
  <c r="CL2064" i="1"/>
  <c r="CJ2064" i="1"/>
  <c r="CI2064" i="1"/>
  <c r="BT2064" i="1"/>
  <c r="CM2063" i="1"/>
  <c r="CL2063" i="1"/>
  <c r="CJ2063" i="1"/>
  <c r="CI2063" i="1"/>
  <c r="BT2063" i="1"/>
  <c r="CM2062" i="1"/>
  <c r="CL2062" i="1"/>
  <c r="CJ2062" i="1"/>
  <c r="CI2062" i="1"/>
  <c r="BT2062" i="1"/>
  <c r="CM2061" i="1"/>
  <c r="CL2061" i="1"/>
  <c r="CJ2061" i="1"/>
  <c r="CI2061" i="1"/>
  <c r="BT2061" i="1"/>
  <c r="CM2060" i="1"/>
  <c r="CL2060" i="1"/>
  <c r="CJ2060" i="1"/>
  <c r="CI2060" i="1"/>
  <c r="BT2060" i="1"/>
  <c r="CM2059" i="1"/>
  <c r="CL2059" i="1"/>
  <c r="CJ2059" i="1"/>
  <c r="CI2059" i="1"/>
  <c r="BT2059" i="1"/>
  <c r="CM2058" i="1"/>
  <c r="CL2058" i="1"/>
  <c r="CJ2058" i="1"/>
  <c r="CI2058" i="1"/>
  <c r="BT2058" i="1"/>
  <c r="CM2057" i="1"/>
  <c r="CL2057" i="1"/>
  <c r="CJ2057" i="1"/>
  <c r="CI2057" i="1"/>
  <c r="BT2057" i="1"/>
  <c r="CM2056" i="1"/>
  <c r="CL2056" i="1"/>
  <c r="CJ2056" i="1"/>
  <c r="CI2056" i="1"/>
  <c r="BT2056" i="1"/>
  <c r="CM2055" i="1"/>
  <c r="CL2055" i="1"/>
  <c r="CJ2055" i="1"/>
  <c r="CI2055" i="1"/>
  <c r="BT2055" i="1"/>
  <c r="CM2054" i="1"/>
  <c r="CL2054" i="1"/>
  <c r="CJ2054" i="1"/>
  <c r="CI2054" i="1"/>
  <c r="BT2054" i="1"/>
  <c r="CM2053" i="1"/>
  <c r="CL2053" i="1"/>
  <c r="CJ2053" i="1"/>
  <c r="CI2053" i="1"/>
  <c r="BT2053" i="1"/>
  <c r="CM2052" i="1"/>
  <c r="CL2052" i="1"/>
  <c r="CJ2052" i="1"/>
  <c r="CI2052" i="1"/>
  <c r="BT2052" i="1"/>
  <c r="CM2051" i="1"/>
  <c r="CL2051" i="1"/>
  <c r="CJ2051" i="1"/>
  <c r="CI2051" i="1"/>
  <c r="BT2051" i="1"/>
  <c r="CM2050" i="1"/>
  <c r="CL2050" i="1"/>
  <c r="CJ2050" i="1"/>
  <c r="CI2050" i="1"/>
  <c r="BT2050" i="1"/>
  <c r="CM2049" i="1"/>
  <c r="CL2049" i="1"/>
  <c r="CJ2049" i="1"/>
  <c r="CI2049" i="1"/>
  <c r="BT2049" i="1"/>
  <c r="CM2048" i="1"/>
  <c r="CL2048" i="1"/>
  <c r="CJ2048" i="1"/>
  <c r="CI2048" i="1"/>
  <c r="BT2048" i="1"/>
  <c r="CM2047" i="1"/>
  <c r="CL2047" i="1"/>
  <c r="CJ2047" i="1"/>
  <c r="CI2047" i="1"/>
  <c r="BT2047" i="1"/>
  <c r="CM2046" i="1"/>
  <c r="CL2046" i="1"/>
  <c r="CJ2046" i="1"/>
  <c r="CI2046" i="1"/>
  <c r="BT2046" i="1"/>
  <c r="CM2045" i="1"/>
  <c r="CL2045" i="1"/>
  <c r="CJ2045" i="1"/>
  <c r="CI2045" i="1"/>
  <c r="BT2045" i="1"/>
  <c r="CM2044" i="1"/>
  <c r="CL2044" i="1"/>
  <c r="CJ2044" i="1"/>
  <c r="CI2044" i="1"/>
  <c r="BT2044" i="1"/>
  <c r="CM2043" i="1"/>
  <c r="CL2043" i="1"/>
  <c r="CJ2043" i="1"/>
  <c r="CI2043" i="1"/>
  <c r="BT2043" i="1"/>
  <c r="CM2042" i="1"/>
  <c r="CL2042" i="1"/>
  <c r="CJ2042" i="1"/>
  <c r="CI2042" i="1"/>
  <c r="BT2042" i="1"/>
  <c r="CM2041" i="1"/>
  <c r="CL2041" i="1"/>
  <c r="CJ2041" i="1"/>
  <c r="CI2041" i="1"/>
  <c r="BT2041" i="1"/>
  <c r="CM2040" i="1"/>
  <c r="CL2040" i="1"/>
  <c r="CJ2040" i="1"/>
  <c r="CI2040" i="1"/>
  <c r="BT2040" i="1"/>
  <c r="CM2039" i="1"/>
  <c r="CL2039" i="1"/>
  <c r="CJ2039" i="1"/>
  <c r="CI2039" i="1"/>
  <c r="BT2039" i="1"/>
  <c r="CM2038" i="1"/>
  <c r="CL2038" i="1"/>
  <c r="CJ2038" i="1"/>
  <c r="CI2038" i="1"/>
  <c r="BT2038" i="1"/>
  <c r="CM2037" i="1"/>
  <c r="CL2037" i="1"/>
  <c r="CJ2037" i="1"/>
  <c r="CI2037" i="1"/>
  <c r="BT2037" i="1"/>
  <c r="CM2036" i="1"/>
  <c r="CL2036" i="1"/>
  <c r="CJ2036" i="1"/>
  <c r="CI2036" i="1"/>
  <c r="BT2036" i="1"/>
  <c r="CM2035" i="1"/>
  <c r="CL2035" i="1"/>
  <c r="CJ2035" i="1"/>
  <c r="CI2035" i="1"/>
  <c r="BT2035" i="1"/>
  <c r="CM2034" i="1"/>
  <c r="CL2034" i="1"/>
  <c r="CJ2034" i="1"/>
  <c r="CI2034" i="1"/>
  <c r="BT2034" i="1"/>
  <c r="CM2033" i="1"/>
  <c r="CL2033" i="1"/>
  <c r="CJ2033" i="1"/>
  <c r="CI2033" i="1"/>
  <c r="BT2033" i="1"/>
  <c r="CM2032" i="1"/>
  <c r="CL2032" i="1"/>
  <c r="CJ2032" i="1"/>
  <c r="CI2032" i="1"/>
  <c r="BT2032" i="1"/>
  <c r="CM2031" i="1"/>
  <c r="CL2031" i="1"/>
  <c r="CJ2031" i="1"/>
  <c r="CI2031" i="1"/>
  <c r="BT2031" i="1"/>
  <c r="CM2030" i="1"/>
  <c r="CL2030" i="1"/>
  <c r="CJ2030" i="1"/>
  <c r="CI2030" i="1"/>
  <c r="BT2030" i="1"/>
  <c r="CM2029" i="1"/>
  <c r="CL2029" i="1"/>
  <c r="CJ2029" i="1"/>
  <c r="CI2029" i="1"/>
  <c r="BT2029" i="1"/>
  <c r="CM2028" i="1"/>
  <c r="CL2028" i="1"/>
  <c r="CJ2028" i="1"/>
  <c r="CI2028" i="1"/>
  <c r="BT2028" i="1"/>
  <c r="CM2027" i="1"/>
  <c r="CL2027" i="1"/>
  <c r="CJ2027" i="1"/>
  <c r="CI2027" i="1"/>
  <c r="BT2027" i="1"/>
  <c r="CM2026" i="1"/>
  <c r="CL2026" i="1"/>
  <c r="CJ2026" i="1"/>
  <c r="CI2026" i="1"/>
  <c r="BT2026" i="1"/>
  <c r="CM2025" i="1"/>
  <c r="CL2025" i="1"/>
  <c r="CJ2025" i="1"/>
  <c r="CI2025" i="1"/>
  <c r="BT2025" i="1"/>
  <c r="CM2024" i="1"/>
  <c r="CL2024" i="1"/>
  <c r="CJ2024" i="1"/>
  <c r="CI2024" i="1"/>
  <c r="BT2024" i="1"/>
  <c r="CM2023" i="1"/>
  <c r="CL2023" i="1"/>
  <c r="CJ2023" i="1"/>
  <c r="CI2023" i="1"/>
  <c r="BT2023" i="1"/>
  <c r="CM2022" i="1"/>
  <c r="CL2022" i="1"/>
  <c r="CJ2022" i="1"/>
  <c r="CI2022" i="1"/>
  <c r="BT2022" i="1"/>
  <c r="CM2021" i="1"/>
  <c r="CL2021" i="1"/>
  <c r="CJ2021" i="1"/>
  <c r="CI2021" i="1"/>
  <c r="BT2021" i="1"/>
  <c r="CM2020" i="1"/>
  <c r="CL2020" i="1"/>
  <c r="CJ2020" i="1"/>
  <c r="CI2020" i="1"/>
  <c r="BT2020" i="1"/>
  <c r="CM2019" i="1"/>
  <c r="CL2019" i="1"/>
  <c r="CJ2019" i="1"/>
  <c r="CI2019" i="1"/>
  <c r="BT2019" i="1"/>
  <c r="CM2018" i="1"/>
  <c r="CL2018" i="1"/>
  <c r="CJ2018" i="1"/>
  <c r="CI2018" i="1"/>
  <c r="BT2018" i="1"/>
  <c r="CM2017" i="1"/>
  <c r="CL2017" i="1"/>
  <c r="CJ2017" i="1"/>
  <c r="CI2017" i="1"/>
  <c r="BT2017" i="1"/>
  <c r="CM2016" i="1"/>
  <c r="CL2016" i="1"/>
  <c r="CJ2016" i="1"/>
  <c r="CI2016" i="1"/>
  <c r="BT2016" i="1"/>
  <c r="CM2015" i="1"/>
  <c r="CL2015" i="1"/>
  <c r="CJ2015" i="1"/>
  <c r="CI2015" i="1"/>
  <c r="BT2015" i="1"/>
  <c r="CM2014" i="1"/>
  <c r="CL2014" i="1"/>
  <c r="CJ2014" i="1"/>
  <c r="CI2014" i="1"/>
  <c r="BT2014" i="1"/>
  <c r="CM2013" i="1"/>
  <c r="CL2013" i="1"/>
  <c r="CJ2013" i="1"/>
  <c r="CI2013" i="1"/>
  <c r="BT2013" i="1"/>
  <c r="CM2012" i="1"/>
  <c r="CL2012" i="1"/>
  <c r="CJ2012" i="1"/>
  <c r="CI2012" i="1"/>
  <c r="BT2012" i="1"/>
  <c r="CM2011" i="1"/>
  <c r="CL2011" i="1"/>
  <c r="CJ2011" i="1"/>
  <c r="CI2011" i="1"/>
  <c r="BT2011" i="1"/>
  <c r="CM2010" i="1"/>
  <c r="CL2010" i="1"/>
  <c r="CJ2010" i="1"/>
  <c r="CI2010" i="1"/>
  <c r="BT2010" i="1"/>
  <c r="CM2009" i="1"/>
  <c r="CL2009" i="1"/>
  <c r="CJ2009" i="1"/>
  <c r="CI2009" i="1"/>
  <c r="BT2009" i="1"/>
  <c r="CM2008" i="1"/>
  <c r="CL2008" i="1"/>
  <c r="CJ2008" i="1"/>
  <c r="CI2008" i="1"/>
  <c r="BT2008" i="1"/>
  <c r="CM2007" i="1"/>
  <c r="CL2007" i="1"/>
  <c r="CJ2007" i="1"/>
  <c r="CI2007" i="1"/>
  <c r="BT2007" i="1"/>
  <c r="CM2006" i="1"/>
  <c r="CL2006" i="1"/>
  <c r="CJ2006" i="1"/>
  <c r="CI2006" i="1"/>
  <c r="BT2006" i="1"/>
  <c r="CM2005" i="1"/>
  <c r="CL2005" i="1"/>
  <c r="CJ2005" i="1"/>
  <c r="CI2005" i="1"/>
  <c r="BT2005" i="1"/>
  <c r="CM2004" i="1"/>
  <c r="CL2004" i="1"/>
  <c r="CJ2004" i="1"/>
  <c r="CI2004" i="1"/>
  <c r="BT2004" i="1"/>
  <c r="CM2003" i="1"/>
  <c r="CL2003" i="1"/>
  <c r="CJ2003" i="1"/>
  <c r="CI2003" i="1"/>
  <c r="BT2003" i="1"/>
  <c r="CM2002" i="1"/>
  <c r="CL2002" i="1"/>
  <c r="CJ2002" i="1"/>
  <c r="CI2002" i="1"/>
  <c r="BT2002" i="1"/>
  <c r="CM2001" i="1"/>
  <c r="CL2001" i="1"/>
  <c r="CJ2001" i="1"/>
  <c r="CI2001" i="1"/>
  <c r="BT2001" i="1"/>
  <c r="CM2000" i="1"/>
  <c r="CL2000" i="1"/>
  <c r="CJ2000" i="1"/>
  <c r="CI2000" i="1"/>
  <c r="BT2000" i="1"/>
  <c r="CM1999" i="1"/>
  <c r="CL1999" i="1"/>
  <c r="CJ1999" i="1"/>
  <c r="CI1999" i="1"/>
  <c r="BT1999" i="1"/>
  <c r="CM1998" i="1"/>
  <c r="CL1998" i="1"/>
  <c r="CJ1998" i="1"/>
  <c r="CI1998" i="1"/>
  <c r="BT1998" i="1"/>
  <c r="CM1997" i="1"/>
  <c r="CL1997" i="1"/>
  <c r="CJ1997" i="1"/>
  <c r="CI1997" i="1"/>
  <c r="BT1997" i="1"/>
  <c r="CM1996" i="1"/>
  <c r="CL1996" i="1"/>
  <c r="CJ1996" i="1"/>
  <c r="CI1996" i="1"/>
  <c r="BT1996" i="1"/>
  <c r="CM1995" i="1"/>
  <c r="CL1995" i="1"/>
  <c r="CJ1995" i="1"/>
  <c r="CI1995" i="1"/>
  <c r="BT1995" i="1"/>
  <c r="CM1994" i="1"/>
  <c r="CL1994" i="1"/>
  <c r="CJ1994" i="1"/>
  <c r="CI1994" i="1"/>
  <c r="BT1994" i="1"/>
  <c r="CM1993" i="1"/>
  <c r="CL1993" i="1"/>
  <c r="CJ1993" i="1"/>
  <c r="CI1993" i="1"/>
  <c r="BT1993" i="1"/>
  <c r="CM1992" i="1"/>
  <c r="CL1992" i="1"/>
  <c r="CJ1992" i="1"/>
  <c r="CI1992" i="1"/>
  <c r="BT1992" i="1"/>
  <c r="CM1991" i="1"/>
  <c r="CL1991" i="1"/>
  <c r="CJ1991" i="1"/>
  <c r="CI1991" i="1"/>
  <c r="BT1991" i="1"/>
  <c r="CM1990" i="1"/>
  <c r="CL1990" i="1"/>
  <c r="CJ1990" i="1"/>
  <c r="CI1990" i="1"/>
  <c r="BT1990" i="1"/>
  <c r="CM1989" i="1"/>
  <c r="CL1989" i="1"/>
  <c r="CJ1989" i="1"/>
  <c r="CI1989" i="1"/>
  <c r="BT1989" i="1"/>
  <c r="CM1988" i="1"/>
  <c r="CL1988" i="1"/>
  <c r="CJ1988" i="1"/>
  <c r="CI1988" i="1"/>
  <c r="BT1988" i="1"/>
  <c r="CM1987" i="1"/>
  <c r="CL1987" i="1"/>
  <c r="CJ1987" i="1"/>
  <c r="CI1987" i="1"/>
  <c r="BT1987" i="1"/>
  <c r="CM1986" i="1"/>
  <c r="CL1986" i="1"/>
  <c r="CJ1986" i="1"/>
  <c r="CI1986" i="1"/>
  <c r="BT1986" i="1"/>
  <c r="CM1985" i="1"/>
  <c r="CL1985" i="1"/>
  <c r="CJ1985" i="1"/>
  <c r="CI1985" i="1"/>
  <c r="BT1985" i="1"/>
  <c r="CM1984" i="1"/>
  <c r="CL1984" i="1"/>
  <c r="CJ1984" i="1"/>
  <c r="CI1984" i="1"/>
  <c r="BT1984" i="1"/>
  <c r="CM1983" i="1"/>
  <c r="CL1983" i="1"/>
  <c r="CJ1983" i="1"/>
  <c r="CI1983" i="1"/>
  <c r="BT1983" i="1"/>
  <c r="CM1982" i="1"/>
  <c r="CL1982" i="1"/>
  <c r="CJ1982" i="1"/>
  <c r="CI1982" i="1"/>
  <c r="BT1982" i="1"/>
  <c r="CM1981" i="1"/>
  <c r="CL1981" i="1"/>
  <c r="CJ1981" i="1"/>
  <c r="CI1981" i="1"/>
  <c r="BT1981" i="1"/>
  <c r="CM1980" i="1"/>
  <c r="CL1980" i="1"/>
  <c r="CJ1980" i="1"/>
  <c r="CI1980" i="1"/>
  <c r="BT1980" i="1"/>
  <c r="CM1979" i="1"/>
  <c r="CL1979" i="1"/>
  <c r="CJ1979" i="1"/>
  <c r="CI1979" i="1"/>
  <c r="BT1979" i="1"/>
  <c r="CM1978" i="1"/>
  <c r="CL1978" i="1"/>
  <c r="CJ1978" i="1"/>
  <c r="CI1978" i="1"/>
  <c r="BT1978" i="1"/>
  <c r="CM1977" i="1"/>
  <c r="CL1977" i="1"/>
  <c r="CJ1977" i="1"/>
  <c r="CI1977" i="1"/>
  <c r="BT1977" i="1"/>
  <c r="CM1976" i="1"/>
  <c r="CL1976" i="1"/>
  <c r="CJ1976" i="1"/>
  <c r="CI1976" i="1"/>
  <c r="BT1976" i="1"/>
  <c r="CM1975" i="1"/>
  <c r="CL1975" i="1"/>
  <c r="CJ1975" i="1"/>
  <c r="CI1975" i="1"/>
  <c r="BT1975" i="1"/>
  <c r="CM1974" i="1"/>
  <c r="CL1974" i="1"/>
  <c r="CJ1974" i="1"/>
  <c r="CI1974" i="1"/>
  <c r="BT1974" i="1"/>
  <c r="CM1973" i="1"/>
  <c r="CL1973" i="1"/>
  <c r="CJ1973" i="1"/>
  <c r="CI1973" i="1"/>
  <c r="BT1973" i="1"/>
  <c r="CM1972" i="1"/>
  <c r="CL1972" i="1"/>
  <c r="CJ1972" i="1"/>
  <c r="CI1972" i="1"/>
  <c r="BT1972" i="1"/>
  <c r="CM1971" i="1"/>
  <c r="CL1971" i="1"/>
  <c r="CJ1971" i="1"/>
  <c r="CI1971" i="1"/>
  <c r="BT1971" i="1"/>
  <c r="CM1970" i="1"/>
  <c r="CL1970" i="1"/>
  <c r="CJ1970" i="1"/>
  <c r="CI1970" i="1"/>
  <c r="BT1970" i="1"/>
  <c r="CM1969" i="1"/>
  <c r="CL1969" i="1"/>
  <c r="CJ1969" i="1"/>
  <c r="CI1969" i="1"/>
  <c r="BT1969" i="1"/>
  <c r="CM1968" i="1"/>
  <c r="CL1968" i="1"/>
  <c r="CJ1968" i="1"/>
  <c r="CI1968" i="1"/>
  <c r="BT1968" i="1"/>
  <c r="CM1967" i="1"/>
  <c r="CL1967" i="1"/>
  <c r="CJ1967" i="1"/>
  <c r="CI1967" i="1"/>
  <c r="BT1967" i="1"/>
  <c r="CM1966" i="1"/>
  <c r="CL1966" i="1"/>
  <c r="CJ1966" i="1"/>
  <c r="CI1966" i="1"/>
  <c r="BT1966" i="1"/>
  <c r="CM1965" i="1"/>
  <c r="CL1965" i="1"/>
  <c r="CJ1965" i="1"/>
  <c r="CI1965" i="1"/>
  <c r="BT1965" i="1"/>
  <c r="CM1964" i="1"/>
  <c r="CL1964" i="1"/>
  <c r="CJ1964" i="1"/>
  <c r="CI1964" i="1"/>
  <c r="BT1964" i="1"/>
  <c r="CM1963" i="1"/>
  <c r="CL1963" i="1"/>
  <c r="CJ1963" i="1"/>
  <c r="CI1963" i="1"/>
  <c r="BT1963" i="1"/>
  <c r="CM1962" i="1"/>
  <c r="CL1962" i="1"/>
  <c r="CJ1962" i="1"/>
  <c r="CI1962" i="1"/>
  <c r="BT1962" i="1"/>
  <c r="CM1961" i="1"/>
  <c r="CL1961" i="1"/>
  <c r="CJ1961" i="1"/>
  <c r="CI1961" i="1"/>
  <c r="BT1961" i="1"/>
  <c r="CM1960" i="1"/>
  <c r="CL1960" i="1"/>
  <c r="CJ1960" i="1"/>
  <c r="CI1960" i="1"/>
  <c r="BT1960" i="1"/>
  <c r="CM1959" i="1"/>
  <c r="CL1959" i="1"/>
  <c r="CJ1959" i="1"/>
  <c r="CI1959" i="1"/>
  <c r="BT1959" i="1"/>
  <c r="CM1958" i="1"/>
  <c r="CL1958" i="1"/>
  <c r="CJ1958" i="1"/>
  <c r="CI1958" i="1"/>
  <c r="BT1958" i="1"/>
  <c r="CM1957" i="1"/>
  <c r="CL1957" i="1"/>
  <c r="CJ1957" i="1"/>
  <c r="CI1957" i="1"/>
  <c r="BT1957" i="1"/>
  <c r="CM1956" i="1"/>
  <c r="CL1956" i="1"/>
  <c r="CJ1956" i="1"/>
  <c r="CI1956" i="1"/>
  <c r="BT1956" i="1"/>
  <c r="CM1955" i="1"/>
  <c r="CL1955" i="1"/>
  <c r="CJ1955" i="1"/>
  <c r="CI1955" i="1"/>
  <c r="BT1955" i="1"/>
  <c r="CM1954" i="1"/>
  <c r="CL1954" i="1"/>
  <c r="CJ1954" i="1"/>
  <c r="CI1954" i="1"/>
  <c r="BT1954" i="1"/>
  <c r="CM1953" i="1"/>
  <c r="CL1953" i="1"/>
  <c r="CJ1953" i="1"/>
  <c r="CI1953" i="1"/>
  <c r="BT1953" i="1"/>
  <c r="CM1952" i="1"/>
  <c r="CL1952" i="1"/>
  <c r="CJ1952" i="1"/>
  <c r="CI1952" i="1"/>
  <c r="BT1952" i="1"/>
  <c r="CM1951" i="1"/>
  <c r="CL1951" i="1"/>
  <c r="CJ1951" i="1"/>
  <c r="CI1951" i="1"/>
  <c r="BT1951" i="1"/>
  <c r="CM1950" i="1"/>
  <c r="CL1950" i="1"/>
  <c r="CJ1950" i="1"/>
  <c r="CI1950" i="1"/>
  <c r="BT1950" i="1"/>
  <c r="CM1949" i="1"/>
  <c r="CL1949" i="1"/>
  <c r="CJ1949" i="1"/>
  <c r="CI1949" i="1"/>
  <c r="BT1949" i="1"/>
  <c r="CM1948" i="1"/>
  <c r="CL1948" i="1"/>
  <c r="CJ1948" i="1"/>
  <c r="CI1948" i="1"/>
  <c r="BT1948" i="1"/>
  <c r="CM1947" i="1"/>
  <c r="CL1947" i="1"/>
  <c r="CJ1947" i="1"/>
  <c r="CI1947" i="1"/>
  <c r="BT1947" i="1"/>
  <c r="CM1946" i="1"/>
  <c r="CL1946" i="1"/>
  <c r="CJ1946" i="1"/>
  <c r="CI1946" i="1"/>
  <c r="BT1946" i="1"/>
  <c r="CM1945" i="1"/>
  <c r="CL1945" i="1"/>
  <c r="CJ1945" i="1"/>
  <c r="CI1945" i="1"/>
  <c r="BT1945" i="1"/>
  <c r="CM1944" i="1"/>
  <c r="CL1944" i="1"/>
  <c r="CJ1944" i="1"/>
  <c r="CI1944" i="1"/>
  <c r="BT1944" i="1"/>
  <c r="CM1943" i="1"/>
  <c r="CL1943" i="1"/>
  <c r="CJ1943" i="1"/>
  <c r="CI1943" i="1"/>
  <c r="BT1943" i="1"/>
  <c r="CM1942" i="1"/>
  <c r="CL1942" i="1"/>
  <c r="CJ1942" i="1"/>
  <c r="CI1942" i="1"/>
  <c r="BT1942" i="1"/>
  <c r="CM1941" i="1"/>
  <c r="CL1941" i="1"/>
  <c r="CJ1941" i="1"/>
  <c r="CI1941" i="1"/>
  <c r="BT1941" i="1"/>
  <c r="CM1940" i="1"/>
  <c r="CL1940" i="1"/>
  <c r="CJ1940" i="1"/>
  <c r="CI1940" i="1"/>
  <c r="BT1940" i="1"/>
  <c r="CM1939" i="1"/>
  <c r="CL1939" i="1"/>
  <c r="CJ1939" i="1"/>
  <c r="CI1939" i="1"/>
  <c r="BT1939" i="1"/>
  <c r="CM1938" i="1"/>
  <c r="CL1938" i="1"/>
  <c r="CJ1938" i="1"/>
  <c r="CI1938" i="1"/>
  <c r="BT1938" i="1"/>
  <c r="CM1937" i="1"/>
  <c r="CL1937" i="1"/>
  <c r="CJ1937" i="1"/>
  <c r="CI1937" i="1"/>
  <c r="BT1937" i="1"/>
  <c r="CM1936" i="1"/>
  <c r="CL1936" i="1"/>
  <c r="CJ1936" i="1"/>
  <c r="CI1936" i="1"/>
  <c r="BT1936" i="1"/>
  <c r="CM1935" i="1"/>
  <c r="CL1935" i="1"/>
  <c r="CJ1935" i="1"/>
  <c r="CI1935" i="1"/>
  <c r="BT1935" i="1"/>
  <c r="CM1934" i="1"/>
  <c r="CL1934" i="1"/>
  <c r="CJ1934" i="1"/>
  <c r="CI1934" i="1"/>
  <c r="BT1934" i="1"/>
  <c r="CM1933" i="1"/>
  <c r="CL1933" i="1"/>
  <c r="CJ1933" i="1"/>
  <c r="CI1933" i="1"/>
  <c r="BT1933" i="1"/>
  <c r="CM1932" i="1"/>
  <c r="CL1932" i="1"/>
  <c r="CJ1932" i="1"/>
  <c r="CI1932" i="1"/>
  <c r="BT1932" i="1"/>
  <c r="CM1931" i="1"/>
  <c r="CL1931" i="1"/>
  <c r="CJ1931" i="1"/>
  <c r="CI1931" i="1"/>
  <c r="BT1931" i="1"/>
  <c r="CM1930" i="1"/>
  <c r="CL1930" i="1"/>
  <c r="CJ1930" i="1"/>
  <c r="CI1930" i="1"/>
  <c r="BT1930" i="1"/>
  <c r="CM1929" i="1"/>
  <c r="CL1929" i="1"/>
  <c r="CJ1929" i="1"/>
  <c r="CI1929" i="1"/>
  <c r="BT1929" i="1"/>
  <c r="CM1928" i="1"/>
  <c r="CL1928" i="1"/>
  <c r="CJ1928" i="1"/>
  <c r="CI1928" i="1"/>
  <c r="BT1928" i="1"/>
  <c r="CM1927" i="1"/>
  <c r="CL1927" i="1"/>
  <c r="CJ1927" i="1"/>
  <c r="CI1927" i="1"/>
  <c r="BT1927" i="1"/>
  <c r="CM1926" i="1"/>
  <c r="CL1926" i="1"/>
  <c r="CJ1926" i="1"/>
  <c r="CI1926" i="1"/>
  <c r="BT1926" i="1"/>
  <c r="CM1925" i="1"/>
  <c r="CL1925" i="1"/>
  <c r="CJ1925" i="1"/>
  <c r="CI1925" i="1"/>
  <c r="BT1925" i="1"/>
  <c r="CM1924" i="1"/>
  <c r="CL1924" i="1"/>
  <c r="CJ1924" i="1"/>
  <c r="CI1924" i="1"/>
  <c r="BT1924" i="1"/>
  <c r="CM1923" i="1"/>
  <c r="CL1923" i="1"/>
  <c r="CJ1923" i="1"/>
  <c r="CI1923" i="1"/>
  <c r="BT1923" i="1"/>
  <c r="CM1922" i="1"/>
  <c r="CL1922" i="1"/>
  <c r="CJ1922" i="1"/>
  <c r="CI1922" i="1"/>
  <c r="BT1922" i="1"/>
  <c r="CM1921" i="1"/>
  <c r="CL1921" i="1"/>
  <c r="CJ1921" i="1"/>
  <c r="CI1921" i="1"/>
  <c r="BT1921" i="1"/>
  <c r="CM1920" i="1"/>
  <c r="CL1920" i="1"/>
  <c r="CJ1920" i="1"/>
  <c r="CI1920" i="1"/>
  <c r="BT1920" i="1"/>
  <c r="CM1919" i="1"/>
  <c r="CL1919" i="1"/>
  <c r="CJ1919" i="1"/>
  <c r="CI1919" i="1"/>
  <c r="BT1919" i="1"/>
  <c r="CM1918" i="1"/>
  <c r="CL1918" i="1"/>
  <c r="CJ1918" i="1"/>
  <c r="CI1918" i="1"/>
  <c r="BT1918" i="1"/>
  <c r="CM1917" i="1"/>
  <c r="CL1917" i="1"/>
  <c r="CJ1917" i="1"/>
  <c r="CI1917" i="1"/>
  <c r="BT1917" i="1"/>
  <c r="CM1916" i="1"/>
  <c r="CL1916" i="1"/>
  <c r="CJ1916" i="1"/>
  <c r="CI1916" i="1"/>
  <c r="BT1916" i="1"/>
  <c r="CM1915" i="1"/>
  <c r="CL1915" i="1"/>
  <c r="CJ1915" i="1"/>
  <c r="CI1915" i="1"/>
  <c r="BT1915" i="1"/>
  <c r="CM1914" i="1"/>
  <c r="CL1914" i="1"/>
  <c r="CJ1914" i="1"/>
  <c r="CI1914" i="1"/>
  <c r="BT1914" i="1"/>
  <c r="CM1913" i="1"/>
  <c r="CL1913" i="1"/>
  <c r="CJ1913" i="1"/>
  <c r="CI1913" i="1"/>
  <c r="BT1913" i="1"/>
  <c r="CM1912" i="1"/>
  <c r="CL1912" i="1"/>
  <c r="CJ1912" i="1"/>
  <c r="CI1912" i="1"/>
  <c r="BT1912" i="1"/>
  <c r="CM1911" i="1"/>
  <c r="CL1911" i="1"/>
  <c r="CJ1911" i="1"/>
  <c r="CI1911" i="1"/>
  <c r="BT1911" i="1"/>
  <c r="CM1910" i="1"/>
  <c r="CL1910" i="1"/>
  <c r="CJ1910" i="1"/>
  <c r="CI1910" i="1"/>
  <c r="BT1910" i="1"/>
  <c r="CM1909" i="1"/>
  <c r="CL1909" i="1"/>
  <c r="CJ1909" i="1"/>
  <c r="CI1909" i="1"/>
  <c r="BT1909" i="1"/>
  <c r="CM1908" i="1"/>
  <c r="CL1908" i="1"/>
  <c r="CJ1908" i="1"/>
  <c r="CI1908" i="1"/>
  <c r="BT1908" i="1"/>
  <c r="CM1907" i="1"/>
  <c r="CL1907" i="1"/>
  <c r="CJ1907" i="1"/>
  <c r="CI1907" i="1"/>
  <c r="BT1907" i="1"/>
  <c r="CM1906" i="1"/>
  <c r="CL1906" i="1"/>
  <c r="CJ1906" i="1"/>
  <c r="CI1906" i="1"/>
  <c r="BT1906" i="1"/>
  <c r="CM1905" i="1"/>
  <c r="CL1905" i="1"/>
  <c r="CJ1905" i="1"/>
  <c r="CI1905" i="1"/>
  <c r="BT1905" i="1"/>
  <c r="CM1904" i="1"/>
  <c r="CL1904" i="1"/>
  <c r="CJ1904" i="1"/>
  <c r="CI1904" i="1"/>
  <c r="BT1904" i="1"/>
  <c r="CM1903" i="1"/>
  <c r="CL1903" i="1"/>
  <c r="CJ1903" i="1"/>
  <c r="CI1903" i="1"/>
  <c r="BT1903" i="1"/>
  <c r="CM1902" i="1"/>
  <c r="CL1902" i="1"/>
  <c r="CJ1902" i="1"/>
  <c r="CI1902" i="1"/>
  <c r="BT1902" i="1"/>
  <c r="CM1901" i="1"/>
  <c r="CL1901" i="1"/>
  <c r="CJ1901" i="1"/>
  <c r="CI1901" i="1"/>
  <c r="BT1901" i="1"/>
  <c r="CM1900" i="1"/>
  <c r="CL1900" i="1"/>
  <c r="CJ1900" i="1"/>
  <c r="CI1900" i="1"/>
  <c r="BT1900" i="1"/>
  <c r="CM1899" i="1"/>
  <c r="CL1899" i="1"/>
  <c r="CJ1899" i="1"/>
  <c r="CI1899" i="1"/>
  <c r="BT1899" i="1"/>
  <c r="CM1898" i="1"/>
  <c r="CL1898" i="1"/>
  <c r="CJ1898" i="1"/>
  <c r="CI1898" i="1"/>
  <c r="BT1898" i="1"/>
  <c r="CM1897" i="1"/>
  <c r="CL1897" i="1"/>
  <c r="CJ1897" i="1"/>
  <c r="CI1897" i="1"/>
  <c r="BT1897" i="1"/>
  <c r="CM1896" i="1"/>
  <c r="CL1896" i="1"/>
  <c r="CJ1896" i="1"/>
  <c r="CI1896" i="1"/>
  <c r="BT1896" i="1"/>
  <c r="CM1895" i="1"/>
  <c r="CL1895" i="1"/>
  <c r="CJ1895" i="1"/>
  <c r="CI1895" i="1"/>
  <c r="BT1895" i="1"/>
  <c r="CM1894" i="1"/>
  <c r="CL1894" i="1"/>
  <c r="CJ1894" i="1"/>
  <c r="CI1894" i="1"/>
  <c r="BT1894" i="1"/>
  <c r="CM1893" i="1"/>
  <c r="CL1893" i="1"/>
  <c r="CJ1893" i="1"/>
  <c r="CI1893" i="1"/>
  <c r="BT1893" i="1"/>
  <c r="CM1892" i="1"/>
  <c r="CL1892" i="1"/>
  <c r="CJ1892" i="1"/>
  <c r="CI1892" i="1"/>
  <c r="BT1892" i="1"/>
  <c r="CM1891" i="1"/>
  <c r="CL1891" i="1"/>
  <c r="CJ1891" i="1"/>
  <c r="CI1891" i="1"/>
  <c r="BT1891" i="1"/>
  <c r="CM1890" i="1"/>
  <c r="CL1890" i="1"/>
  <c r="CJ1890" i="1"/>
  <c r="CI1890" i="1"/>
  <c r="BT1890" i="1"/>
  <c r="CM1889" i="1"/>
  <c r="CL1889" i="1"/>
  <c r="CJ1889" i="1"/>
  <c r="CI1889" i="1"/>
  <c r="BT1889" i="1"/>
  <c r="CM1888" i="1"/>
  <c r="CL1888" i="1"/>
  <c r="CJ1888" i="1"/>
  <c r="CI1888" i="1"/>
  <c r="BT1888" i="1"/>
  <c r="CM1887" i="1"/>
  <c r="CL1887" i="1"/>
  <c r="CJ1887" i="1"/>
  <c r="CI1887" i="1"/>
  <c r="BT1887" i="1"/>
  <c r="CM1886" i="1"/>
  <c r="CL1886" i="1"/>
  <c r="CJ1886" i="1"/>
  <c r="CI1886" i="1"/>
  <c r="BT1886" i="1"/>
  <c r="CM1885" i="1"/>
  <c r="CL1885" i="1"/>
  <c r="CJ1885" i="1"/>
  <c r="CI1885" i="1"/>
  <c r="BT1885" i="1"/>
  <c r="CM1884" i="1"/>
  <c r="CL1884" i="1"/>
  <c r="CJ1884" i="1"/>
  <c r="CI1884" i="1"/>
  <c r="BT1884" i="1"/>
  <c r="CM1883" i="1"/>
  <c r="CL1883" i="1"/>
  <c r="CJ1883" i="1"/>
  <c r="CI1883" i="1"/>
  <c r="BT1883" i="1"/>
  <c r="CM1882" i="1"/>
  <c r="CL1882" i="1"/>
  <c r="CJ1882" i="1"/>
  <c r="CI1882" i="1"/>
  <c r="BT1882" i="1"/>
  <c r="CM1881" i="1"/>
  <c r="CL1881" i="1"/>
  <c r="CJ1881" i="1"/>
  <c r="CI1881" i="1"/>
  <c r="BT1881" i="1"/>
  <c r="CM1880" i="1"/>
  <c r="CL1880" i="1"/>
  <c r="CJ1880" i="1"/>
  <c r="CI1880" i="1"/>
  <c r="BT1880" i="1"/>
  <c r="CM1879" i="1"/>
  <c r="CL1879" i="1"/>
  <c r="CJ1879" i="1"/>
  <c r="CI1879" i="1"/>
  <c r="BT1879" i="1"/>
  <c r="CM1878" i="1"/>
  <c r="CL1878" i="1"/>
  <c r="CJ1878" i="1"/>
  <c r="CI1878" i="1"/>
  <c r="BT1878" i="1"/>
  <c r="CM1877" i="1"/>
  <c r="CL1877" i="1"/>
  <c r="CJ1877" i="1"/>
  <c r="CI1877" i="1"/>
  <c r="BT1877" i="1"/>
  <c r="CM1876" i="1"/>
  <c r="CL1876" i="1"/>
  <c r="CJ1876" i="1"/>
  <c r="CI1876" i="1"/>
  <c r="BT1876" i="1"/>
  <c r="CM1875" i="1"/>
  <c r="CL1875" i="1"/>
  <c r="CJ1875" i="1"/>
  <c r="CI1875" i="1"/>
  <c r="BT1875" i="1"/>
  <c r="CM1874" i="1"/>
  <c r="CL1874" i="1"/>
  <c r="CJ1874" i="1"/>
  <c r="CI1874" i="1"/>
  <c r="BT1874" i="1"/>
  <c r="CM1873" i="1"/>
  <c r="CL1873" i="1"/>
  <c r="CJ1873" i="1"/>
  <c r="CI1873" i="1"/>
  <c r="BT1873" i="1"/>
  <c r="CM1872" i="1"/>
  <c r="CL1872" i="1"/>
  <c r="CJ1872" i="1"/>
  <c r="CI1872" i="1"/>
  <c r="BT1872" i="1"/>
  <c r="CM1871" i="1"/>
  <c r="CL1871" i="1"/>
  <c r="CJ1871" i="1"/>
  <c r="CI1871" i="1"/>
  <c r="BT1871" i="1"/>
  <c r="CM1870" i="1"/>
  <c r="CL1870" i="1"/>
  <c r="CJ1870" i="1"/>
  <c r="CI1870" i="1"/>
  <c r="BT1870" i="1"/>
  <c r="CM1869" i="1"/>
  <c r="CL1869" i="1"/>
  <c r="CJ1869" i="1"/>
  <c r="CI1869" i="1"/>
  <c r="BT1869" i="1"/>
  <c r="CM1868" i="1"/>
  <c r="CL1868" i="1"/>
  <c r="CJ1868" i="1"/>
  <c r="CI1868" i="1"/>
  <c r="BT1868" i="1"/>
  <c r="CM1867" i="1"/>
  <c r="CL1867" i="1"/>
  <c r="CJ1867" i="1"/>
  <c r="CI1867" i="1"/>
  <c r="BT1867" i="1"/>
  <c r="CM1866" i="1"/>
  <c r="CL1866" i="1"/>
  <c r="CJ1866" i="1"/>
  <c r="CI1866" i="1"/>
  <c r="BT1866" i="1"/>
  <c r="CM1865" i="1"/>
  <c r="CL1865" i="1"/>
  <c r="CJ1865" i="1"/>
  <c r="CI1865" i="1"/>
  <c r="BT1865" i="1"/>
  <c r="CM1864" i="1"/>
  <c r="CL1864" i="1"/>
  <c r="CJ1864" i="1"/>
  <c r="CI1864" i="1"/>
  <c r="BT1864" i="1"/>
  <c r="CM1863" i="1"/>
  <c r="CL1863" i="1"/>
  <c r="CJ1863" i="1"/>
  <c r="CI1863" i="1"/>
  <c r="BT1863" i="1"/>
  <c r="CM1862" i="1"/>
  <c r="CL1862" i="1"/>
  <c r="CJ1862" i="1"/>
  <c r="CI1862" i="1"/>
  <c r="BT1862" i="1"/>
  <c r="CM1861" i="1"/>
  <c r="CL1861" i="1"/>
  <c r="CJ1861" i="1"/>
  <c r="CI1861" i="1"/>
  <c r="BT1861" i="1"/>
  <c r="CM1860" i="1"/>
  <c r="CL1860" i="1"/>
  <c r="CJ1860" i="1"/>
  <c r="CI1860" i="1"/>
  <c r="BT1860" i="1"/>
  <c r="CM1859" i="1"/>
  <c r="CL1859" i="1"/>
  <c r="CJ1859" i="1"/>
  <c r="CI1859" i="1"/>
  <c r="BT1859" i="1"/>
  <c r="CM1858" i="1"/>
  <c r="CL1858" i="1"/>
  <c r="CJ1858" i="1"/>
  <c r="CI1858" i="1"/>
  <c r="BT1858" i="1"/>
  <c r="CM1857" i="1"/>
  <c r="CL1857" i="1"/>
  <c r="CJ1857" i="1"/>
  <c r="CI1857" i="1"/>
  <c r="BT1857" i="1"/>
  <c r="CM1856" i="1"/>
  <c r="CL1856" i="1"/>
  <c r="CJ1856" i="1"/>
  <c r="CI1856" i="1"/>
  <c r="BT1856" i="1"/>
  <c r="CM1855" i="1"/>
  <c r="CL1855" i="1"/>
  <c r="CJ1855" i="1"/>
  <c r="CI1855" i="1"/>
  <c r="BT1855" i="1"/>
  <c r="CM1854" i="1"/>
  <c r="CL1854" i="1"/>
  <c r="CJ1854" i="1"/>
  <c r="CI1854" i="1"/>
  <c r="BT1854" i="1"/>
  <c r="CM1853" i="1"/>
  <c r="CL1853" i="1"/>
  <c r="CJ1853" i="1"/>
  <c r="CI1853" i="1"/>
  <c r="BT1853" i="1"/>
  <c r="CM1852" i="1"/>
  <c r="CL1852" i="1"/>
  <c r="CJ1852" i="1"/>
  <c r="CI1852" i="1"/>
  <c r="BT1852" i="1"/>
  <c r="CM1851" i="1"/>
  <c r="CL1851" i="1"/>
  <c r="CJ1851" i="1"/>
  <c r="CI1851" i="1"/>
  <c r="BT1851" i="1"/>
  <c r="CM1850" i="1"/>
  <c r="CL1850" i="1"/>
  <c r="CJ1850" i="1"/>
  <c r="CI1850" i="1"/>
  <c r="BT1850" i="1"/>
  <c r="CM1849" i="1"/>
  <c r="CL1849" i="1"/>
  <c r="CJ1849" i="1"/>
  <c r="CI1849" i="1"/>
  <c r="BT1849" i="1"/>
  <c r="CM1848" i="1"/>
  <c r="CL1848" i="1"/>
  <c r="CJ1848" i="1"/>
  <c r="CI1848" i="1"/>
  <c r="BT1848" i="1"/>
  <c r="CM1847" i="1"/>
  <c r="CL1847" i="1"/>
  <c r="CJ1847" i="1"/>
  <c r="CI1847" i="1"/>
  <c r="BT1847" i="1"/>
  <c r="CM1846" i="1"/>
  <c r="CL1846" i="1"/>
  <c r="CJ1846" i="1"/>
  <c r="CI1846" i="1"/>
  <c r="BT1846" i="1"/>
  <c r="CM1845" i="1"/>
  <c r="CL1845" i="1"/>
  <c r="CJ1845" i="1"/>
  <c r="CI1845" i="1"/>
  <c r="BT1845" i="1"/>
  <c r="CM1844" i="1"/>
  <c r="CL1844" i="1"/>
  <c r="CJ1844" i="1"/>
  <c r="CI1844" i="1"/>
  <c r="BT1844" i="1"/>
  <c r="CM1843" i="1"/>
  <c r="CL1843" i="1"/>
  <c r="CJ1843" i="1"/>
  <c r="CI1843" i="1"/>
  <c r="BT1843" i="1"/>
  <c r="CM1842" i="1"/>
  <c r="CL1842" i="1"/>
  <c r="CJ1842" i="1"/>
  <c r="CI1842" i="1"/>
  <c r="BT1842" i="1"/>
  <c r="CM1841" i="1"/>
  <c r="CL1841" i="1"/>
  <c r="CJ1841" i="1"/>
  <c r="CI1841" i="1"/>
  <c r="BT1841" i="1"/>
  <c r="CM1840" i="1"/>
  <c r="CL1840" i="1"/>
  <c r="CJ1840" i="1"/>
  <c r="CI1840" i="1"/>
  <c r="BT1840" i="1"/>
  <c r="CM1839" i="1"/>
  <c r="CL1839" i="1"/>
  <c r="CJ1839" i="1"/>
  <c r="CI1839" i="1"/>
  <c r="BT1839" i="1"/>
  <c r="CM1838" i="1"/>
  <c r="CL1838" i="1"/>
  <c r="CJ1838" i="1"/>
  <c r="CI1838" i="1"/>
  <c r="BT1838" i="1"/>
  <c r="CM1837" i="1"/>
  <c r="CL1837" i="1"/>
  <c r="CJ1837" i="1"/>
  <c r="CI1837" i="1"/>
  <c r="BT1837" i="1"/>
  <c r="CM1836" i="1"/>
  <c r="CL1836" i="1"/>
  <c r="CJ1836" i="1"/>
  <c r="CI1836" i="1"/>
  <c r="BT1836" i="1"/>
  <c r="CM1835" i="1"/>
  <c r="CL1835" i="1"/>
  <c r="CJ1835" i="1"/>
  <c r="CI1835" i="1"/>
  <c r="BT1835" i="1"/>
  <c r="CM1834" i="1"/>
  <c r="CL1834" i="1"/>
  <c r="CJ1834" i="1"/>
  <c r="CI1834" i="1"/>
  <c r="BT1834" i="1"/>
  <c r="CM1833" i="1"/>
  <c r="CL1833" i="1"/>
  <c r="CJ1833" i="1"/>
  <c r="CI1833" i="1"/>
  <c r="BT1833" i="1"/>
  <c r="CM1832" i="1"/>
  <c r="CL1832" i="1"/>
  <c r="CJ1832" i="1"/>
  <c r="CI1832" i="1"/>
  <c r="BT1832" i="1"/>
  <c r="CM1831" i="1"/>
  <c r="CL1831" i="1"/>
  <c r="CJ1831" i="1"/>
  <c r="CI1831" i="1"/>
  <c r="BT1831" i="1"/>
  <c r="CM1830" i="1"/>
  <c r="CL1830" i="1"/>
  <c r="CJ1830" i="1"/>
  <c r="CI1830" i="1"/>
  <c r="BT1830" i="1"/>
  <c r="CM1829" i="1"/>
  <c r="CL1829" i="1"/>
  <c r="CJ1829" i="1"/>
  <c r="CI1829" i="1"/>
  <c r="BT1829" i="1"/>
  <c r="CM1828" i="1"/>
  <c r="CL1828" i="1"/>
  <c r="CJ1828" i="1"/>
  <c r="CI1828" i="1"/>
  <c r="BT1828" i="1"/>
  <c r="CM1827" i="1"/>
  <c r="CL1827" i="1"/>
  <c r="CJ1827" i="1"/>
  <c r="CI1827" i="1"/>
  <c r="BT1827" i="1"/>
  <c r="CM1826" i="1"/>
  <c r="CL1826" i="1"/>
  <c r="CJ1826" i="1"/>
  <c r="CI1826" i="1"/>
  <c r="BT1826" i="1"/>
  <c r="CM1825" i="1"/>
  <c r="CL1825" i="1"/>
  <c r="CJ1825" i="1"/>
  <c r="CI1825" i="1"/>
  <c r="BT1825" i="1"/>
  <c r="CM1824" i="1"/>
  <c r="CL1824" i="1"/>
  <c r="CJ1824" i="1"/>
  <c r="CI1824" i="1"/>
  <c r="BT1824" i="1"/>
  <c r="CM1823" i="1"/>
  <c r="CL1823" i="1"/>
  <c r="CJ1823" i="1"/>
  <c r="CI1823" i="1"/>
  <c r="BT1823" i="1"/>
  <c r="CM1822" i="1"/>
  <c r="CL1822" i="1"/>
  <c r="CJ1822" i="1"/>
  <c r="CI1822" i="1"/>
  <c r="BT1822" i="1"/>
  <c r="CM1821" i="1"/>
  <c r="CL1821" i="1"/>
  <c r="CJ1821" i="1"/>
  <c r="CI1821" i="1"/>
  <c r="BT1821" i="1"/>
  <c r="CM1820" i="1"/>
  <c r="CL1820" i="1"/>
  <c r="CJ1820" i="1"/>
  <c r="CI1820" i="1"/>
  <c r="BT1820" i="1"/>
  <c r="CM1819" i="1"/>
  <c r="CL1819" i="1"/>
  <c r="CJ1819" i="1"/>
  <c r="CI1819" i="1"/>
  <c r="BT1819" i="1"/>
  <c r="CM1818" i="1"/>
  <c r="CL1818" i="1"/>
  <c r="CJ1818" i="1"/>
  <c r="CI1818" i="1"/>
  <c r="BT1818" i="1"/>
  <c r="CM1817" i="1"/>
  <c r="CL1817" i="1"/>
  <c r="CJ1817" i="1"/>
  <c r="CI1817" i="1"/>
  <c r="BT1817" i="1"/>
  <c r="CM1816" i="1"/>
  <c r="CL1816" i="1"/>
  <c r="CJ1816" i="1"/>
  <c r="CI1816" i="1"/>
  <c r="BT1816" i="1"/>
  <c r="CM1815" i="1"/>
  <c r="CL1815" i="1"/>
  <c r="CJ1815" i="1"/>
  <c r="CI1815" i="1"/>
  <c r="BT1815" i="1"/>
  <c r="CM1814" i="1"/>
  <c r="CL1814" i="1"/>
  <c r="CJ1814" i="1"/>
  <c r="CI1814" i="1"/>
  <c r="BT1814" i="1"/>
  <c r="CM1813" i="1"/>
  <c r="CL1813" i="1"/>
  <c r="CJ1813" i="1"/>
  <c r="CI1813" i="1"/>
  <c r="BT1813" i="1"/>
  <c r="CM1812" i="1"/>
  <c r="CL1812" i="1"/>
  <c r="CJ1812" i="1"/>
  <c r="CI1812" i="1"/>
  <c r="BT1812" i="1"/>
  <c r="CM1811" i="1"/>
  <c r="CL1811" i="1"/>
  <c r="CJ1811" i="1"/>
  <c r="CI1811" i="1"/>
  <c r="BT1811" i="1"/>
  <c r="CM1810" i="1"/>
  <c r="CL1810" i="1"/>
  <c r="CJ1810" i="1"/>
  <c r="CI1810" i="1"/>
  <c r="BT1810" i="1"/>
  <c r="CM1809" i="1"/>
  <c r="CL1809" i="1"/>
  <c r="CJ1809" i="1"/>
  <c r="CI1809" i="1"/>
  <c r="BT1809" i="1"/>
  <c r="CM1808" i="1"/>
  <c r="CL1808" i="1"/>
  <c r="CJ1808" i="1"/>
  <c r="CI1808" i="1"/>
  <c r="BT1808" i="1"/>
  <c r="CM1807" i="1"/>
  <c r="CL1807" i="1"/>
  <c r="CJ1807" i="1"/>
  <c r="CI1807" i="1"/>
  <c r="BT1807" i="1"/>
  <c r="CM1806" i="1"/>
  <c r="CL1806" i="1"/>
  <c r="CJ1806" i="1"/>
  <c r="CI1806" i="1"/>
  <c r="BT1806" i="1"/>
  <c r="CM1805" i="1"/>
  <c r="CL1805" i="1"/>
  <c r="CJ1805" i="1"/>
  <c r="CI1805" i="1"/>
  <c r="BT1805" i="1"/>
  <c r="CM1804" i="1"/>
  <c r="CL1804" i="1"/>
  <c r="CJ1804" i="1"/>
  <c r="CI1804" i="1"/>
  <c r="BT1804" i="1"/>
  <c r="CM1803" i="1"/>
  <c r="CL1803" i="1"/>
  <c r="CJ1803" i="1"/>
  <c r="CI1803" i="1"/>
  <c r="BT1803" i="1"/>
  <c r="CM1802" i="1"/>
  <c r="CL1802" i="1"/>
  <c r="CJ1802" i="1"/>
  <c r="CI1802" i="1"/>
  <c r="BT1802" i="1"/>
  <c r="CM1801" i="1"/>
  <c r="CL1801" i="1"/>
  <c r="CJ1801" i="1"/>
  <c r="CI1801" i="1"/>
  <c r="BT1801" i="1"/>
  <c r="CM1800" i="1"/>
  <c r="CL1800" i="1"/>
  <c r="CJ1800" i="1"/>
  <c r="CI1800" i="1"/>
  <c r="BT1800" i="1"/>
  <c r="CM1799" i="1"/>
  <c r="CL1799" i="1"/>
  <c r="CJ1799" i="1"/>
  <c r="CI1799" i="1"/>
  <c r="BT1799" i="1"/>
  <c r="CM1798" i="1"/>
  <c r="CL1798" i="1"/>
  <c r="CJ1798" i="1"/>
  <c r="CI1798" i="1"/>
  <c r="BT1798" i="1"/>
  <c r="CM1797" i="1"/>
  <c r="CL1797" i="1"/>
  <c r="CJ1797" i="1"/>
  <c r="CI1797" i="1"/>
  <c r="BT1797" i="1"/>
  <c r="CM1796" i="1"/>
  <c r="CL1796" i="1"/>
  <c r="CJ1796" i="1"/>
  <c r="CI1796" i="1"/>
  <c r="BT1796" i="1"/>
  <c r="CM1795" i="1"/>
  <c r="CL1795" i="1"/>
  <c r="CJ1795" i="1"/>
  <c r="CI1795" i="1"/>
  <c r="BT1795" i="1"/>
  <c r="CM1794" i="1"/>
  <c r="CL1794" i="1"/>
  <c r="CJ1794" i="1"/>
  <c r="CI1794" i="1"/>
  <c r="BT1794" i="1"/>
  <c r="CM1793" i="1"/>
  <c r="CL1793" i="1"/>
  <c r="CJ1793" i="1"/>
  <c r="CI1793" i="1"/>
  <c r="BT1793" i="1"/>
  <c r="CM1792" i="1"/>
  <c r="CL1792" i="1"/>
  <c r="CJ1792" i="1"/>
  <c r="CI1792" i="1"/>
  <c r="BT1792" i="1"/>
  <c r="CM1791" i="1"/>
  <c r="CL1791" i="1"/>
  <c r="CJ1791" i="1"/>
  <c r="CI1791" i="1"/>
  <c r="BT1791" i="1"/>
  <c r="CM1790" i="1"/>
  <c r="CL1790" i="1"/>
  <c r="CJ1790" i="1"/>
  <c r="CI1790" i="1"/>
  <c r="BT1790" i="1"/>
  <c r="CM1789" i="1"/>
  <c r="CL1789" i="1"/>
  <c r="CJ1789" i="1"/>
  <c r="CI1789" i="1"/>
  <c r="BT1789" i="1"/>
  <c r="CM1788" i="1"/>
  <c r="CL1788" i="1"/>
  <c r="CJ1788" i="1"/>
  <c r="CI1788" i="1"/>
  <c r="BT1788" i="1"/>
  <c r="CM1787" i="1"/>
  <c r="CL1787" i="1"/>
  <c r="CJ1787" i="1"/>
  <c r="CI1787" i="1"/>
  <c r="BT1787" i="1"/>
  <c r="CM1786" i="1"/>
  <c r="CL1786" i="1"/>
  <c r="CJ1786" i="1"/>
  <c r="CI1786" i="1"/>
  <c r="BT1786" i="1"/>
  <c r="CM1785" i="1"/>
  <c r="CL1785" i="1"/>
  <c r="CJ1785" i="1"/>
  <c r="CI1785" i="1"/>
  <c r="BT1785" i="1"/>
  <c r="CM1784" i="1"/>
  <c r="CL1784" i="1"/>
  <c r="CJ1784" i="1"/>
  <c r="CI1784" i="1"/>
  <c r="BT1784" i="1"/>
  <c r="CM1783" i="1"/>
  <c r="CL1783" i="1"/>
  <c r="CJ1783" i="1"/>
  <c r="CI1783" i="1"/>
  <c r="BT1783" i="1"/>
  <c r="CM1782" i="1"/>
  <c r="CL1782" i="1"/>
  <c r="CJ1782" i="1"/>
  <c r="CI1782" i="1"/>
  <c r="BT1782" i="1"/>
  <c r="CM1781" i="1"/>
  <c r="CL1781" i="1"/>
  <c r="CJ1781" i="1"/>
  <c r="CI1781" i="1"/>
  <c r="BT1781" i="1"/>
  <c r="CM1780" i="1"/>
  <c r="CL1780" i="1"/>
  <c r="CJ1780" i="1"/>
  <c r="CI1780" i="1"/>
  <c r="BT1780" i="1"/>
  <c r="CM1779" i="1"/>
  <c r="CL1779" i="1"/>
  <c r="CJ1779" i="1"/>
  <c r="CI1779" i="1"/>
  <c r="BT1779" i="1"/>
  <c r="CM1778" i="1"/>
  <c r="CL1778" i="1"/>
  <c r="CJ1778" i="1"/>
  <c r="CI1778" i="1"/>
  <c r="BT1778" i="1"/>
  <c r="CM1777" i="1"/>
  <c r="CL1777" i="1"/>
  <c r="CJ1777" i="1"/>
  <c r="CI1777" i="1"/>
  <c r="BT1777" i="1"/>
  <c r="CM1776" i="1"/>
  <c r="CL1776" i="1"/>
  <c r="CJ1776" i="1"/>
  <c r="CI1776" i="1"/>
  <c r="BT1776" i="1"/>
  <c r="CM1775" i="1"/>
  <c r="CL1775" i="1"/>
  <c r="CJ1775" i="1"/>
  <c r="CI1775" i="1"/>
  <c r="BT1775" i="1"/>
  <c r="CM1774" i="1"/>
  <c r="CL1774" i="1"/>
  <c r="CJ1774" i="1"/>
  <c r="CI1774" i="1"/>
  <c r="BT1774" i="1"/>
  <c r="CM1773" i="1"/>
  <c r="CL1773" i="1"/>
  <c r="CJ1773" i="1"/>
  <c r="CI1773" i="1"/>
  <c r="BT1773" i="1"/>
  <c r="CM1772" i="1"/>
  <c r="CL1772" i="1"/>
  <c r="CJ1772" i="1"/>
  <c r="CI1772" i="1"/>
  <c r="BT1772" i="1"/>
  <c r="CM1771" i="1"/>
  <c r="CL1771" i="1"/>
  <c r="CJ1771" i="1"/>
  <c r="CI1771" i="1"/>
  <c r="BT1771" i="1"/>
  <c r="CM1770" i="1"/>
  <c r="CL1770" i="1"/>
  <c r="CJ1770" i="1"/>
  <c r="CI1770" i="1"/>
  <c r="BT1770" i="1"/>
  <c r="CM1769" i="1"/>
  <c r="CL1769" i="1"/>
  <c r="CJ1769" i="1"/>
  <c r="CI1769" i="1"/>
  <c r="BT1769" i="1"/>
  <c r="CM1768" i="1"/>
  <c r="CL1768" i="1"/>
  <c r="CJ1768" i="1"/>
  <c r="CI1768" i="1"/>
  <c r="BT1768" i="1"/>
  <c r="CM1767" i="1"/>
  <c r="CL1767" i="1"/>
  <c r="CJ1767" i="1"/>
  <c r="CI1767" i="1"/>
  <c r="BT1767" i="1"/>
  <c r="CM1766" i="1"/>
  <c r="CL1766" i="1"/>
  <c r="CJ1766" i="1"/>
  <c r="CI1766" i="1"/>
  <c r="BT1766" i="1"/>
  <c r="CM1765" i="1"/>
  <c r="CL1765" i="1"/>
  <c r="CJ1765" i="1"/>
  <c r="CI1765" i="1"/>
  <c r="BT1765" i="1"/>
  <c r="CM1764" i="1"/>
  <c r="CL1764" i="1"/>
  <c r="CJ1764" i="1"/>
  <c r="CI1764" i="1"/>
  <c r="BT1764" i="1"/>
  <c r="CM1763" i="1"/>
  <c r="CL1763" i="1"/>
  <c r="CJ1763" i="1"/>
  <c r="CI1763" i="1"/>
  <c r="BT1763" i="1"/>
  <c r="CM1762" i="1"/>
  <c r="CL1762" i="1"/>
  <c r="CJ1762" i="1"/>
  <c r="CI1762" i="1"/>
  <c r="BT1762" i="1"/>
  <c r="CM1761" i="1"/>
  <c r="CL1761" i="1"/>
  <c r="CJ1761" i="1"/>
  <c r="CI1761" i="1"/>
  <c r="BT1761" i="1"/>
  <c r="CM1760" i="1"/>
  <c r="CL1760" i="1"/>
  <c r="CJ1760" i="1"/>
  <c r="CI1760" i="1"/>
  <c r="BT1760" i="1"/>
  <c r="CM1759" i="1"/>
  <c r="CL1759" i="1"/>
  <c r="CJ1759" i="1"/>
  <c r="CI1759" i="1"/>
  <c r="BT1759" i="1"/>
  <c r="CM1758" i="1"/>
  <c r="CL1758" i="1"/>
  <c r="CJ1758" i="1"/>
  <c r="CI1758" i="1"/>
  <c r="BT1758" i="1"/>
  <c r="CM1757" i="1"/>
  <c r="CL1757" i="1"/>
  <c r="CJ1757" i="1"/>
  <c r="CI1757" i="1"/>
  <c r="BT1757" i="1"/>
  <c r="CM1756" i="1"/>
  <c r="CL1756" i="1"/>
  <c r="CJ1756" i="1"/>
  <c r="CI1756" i="1"/>
  <c r="BT1756" i="1"/>
  <c r="CM1755" i="1"/>
  <c r="CL1755" i="1"/>
  <c r="CJ1755" i="1"/>
  <c r="CI1755" i="1"/>
  <c r="BT1755" i="1"/>
  <c r="CM1754" i="1"/>
  <c r="CL1754" i="1"/>
  <c r="CJ1754" i="1"/>
  <c r="CI1754" i="1"/>
  <c r="BT1754" i="1"/>
  <c r="CM1753" i="1"/>
  <c r="CL1753" i="1"/>
  <c r="CJ1753" i="1"/>
  <c r="CI1753" i="1"/>
  <c r="BT1753" i="1"/>
  <c r="CM1752" i="1"/>
  <c r="CL1752" i="1"/>
  <c r="CJ1752" i="1"/>
  <c r="CI1752" i="1"/>
  <c r="BT1752" i="1"/>
  <c r="CM1751" i="1"/>
  <c r="CL1751" i="1"/>
  <c r="CJ1751" i="1"/>
  <c r="CI1751" i="1"/>
  <c r="BT1751" i="1"/>
  <c r="CM1750" i="1"/>
  <c r="CL1750" i="1"/>
  <c r="CJ1750" i="1"/>
  <c r="CI1750" i="1"/>
  <c r="BT1750" i="1"/>
  <c r="CM1749" i="1"/>
  <c r="CL1749" i="1"/>
  <c r="CJ1749" i="1"/>
  <c r="CI1749" i="1"/>
  <c r="BT1749" i="1"/>
  <c r="CM1748" i="1"/>
  <c r="CL1748" i="1"/>
  <c r="CJ1748" i="1"/>
  <c r="CI1748" i="1"/>
  <c r="BT1748" i="1"/>
  <c r="CM1747" i="1"/>
  <c r="CL1747" i="1"/>
  <c r="CJ1747" i="1"/>
  <c r="CI1747" i="1"/>
  <c r="BT1747" i="1"/>
  <c r="CM1746" i="1"/>
  <c r="CL1746" i="1"/>
  <c r="CJ1746" i="1"/>
  <c r="CI1746" i="1"/>
  <c r="BT1746" i="1"/>
  <c r="CM1745" i="1"/>
  <c r="CL1745" i="1"/>
  <c r="CJ1745" i="1"/>
  <c r="CI1745" i="1"/>
  <c r="BT1745" i="1"/>
  <c r="CM1744" i="1"/>
  <c r="CL1744" i="1"/>
  <c r="CJ1744" i="1"/>
  <c r="CI1744" i="1"/>
  <c r="BT1744" i="1"/>
  <c r="CM1743" i="1"/>
  <c r="CL1743" i="1"/>
  <c r="CJ1743" i="1"/>
  <c r="CI1743" i="1"/>
  <c r="BT1743" i="1"/>
  <c r="CM1742" i="1"/>
  <c r="CL1742" i="1"/>
  <c r="CJ1742" i="1"/>
  <c r="CI1742" i="1"/>
  <c r="BT1742" i="1"/>
  <c r="CM1741" i="1"/>
  <c r="CL1741" i="1"/>
  <c r="CJ1741" i="1"/>
  <c r="CI1741" i="1"/>
  <c r="BT1741" i="1"/>
  <c r="CM1740" i="1"/>
  <c r="CL1740" i="1"/>
  <c r="CJ1740" i="1"/>
  <c r="CI1740" i="1"/>
  <c r="BT1740" i="1"/>
  <c r="CM1739" i="1"/>
  <c r="CL1739" i="1"/>
  <c r="CJ1739" i="1"/>
  <c r="CI1739" i="1"/>
  <c r="BT1739" i="1"/>
  <c r="CM1738" i="1"/>
  <c r="CL1738" i="1"/>
  <c r="CJ1738" i="1"/>
  <c r="CI1738" i="1"/>
  <c r="BT1738" i="1"/>
  <c r="CM1737" i="1"/>
  <c r="CL1737" i="1"/>
  <c r="CJ1737" i="1"/>
  <c r="CI1737" i="1"/>
  <c r="BT1737" i="1"/>
  <c r="CM1736" i="1"/>
  <c r="CL1736" i="1"/>
  <c r="CJ1736" i="1"/>
  <c r="CI1736" i="1"/>
  <c r="BT1736" i="1"/>
  <c r="CM1735" i="1"/>
  <c r="CL1735" i="1"/>
  <c r="CJ1735" i="1"/>
  <c r="CI1735" i="1"/>
  <c r="BT1735" i="1"/>
  <c r="CM1734" i="1"/>
  <c r="CL1734" i="1"/>
  <c r="CJ1734" i="1"/>
  <c r="CI1734" i="1"/>
  <c r="BT1734" i="1"/>
  <c r="CM1733" i="1"/>
  <c r="CL1733" i="1"/>
  <c r="CJ1733" i="1"/>
  <c r="CI1733" i="1"/>
  <c r="BT1733" i="1"/>
  <c r="CM1732" i="1"/>
  <c r="CL1732" i="1"/>
  <c r="CJ1732" i="1"/>
  <c r="CI1732" i="1"/>
  <c r="BT1732" i="1"/>
  <c r="CM1731" i="1"/>
  <c r="CL1731" i="1"/>
  <c r="CJ1731" i="1"/>
  <c r="CI1731" i="1"/>
  <c r="BT1731" i="1"/>
  <c r="CM1730" i="1"/>
  <c r="CL1730" i="1"/>
  <c r="CJ1730" i="1"/>
  <c r="CI1730" i="1"/>
  <c r="BT1730" i="1"/>
  <c r="CM1729" i="1"/>
  <c r="CL1729" i="1"/>
  <c r="CJ1729" i="1"/>
  <c r="CI1729" i="1"/>
  <c r="BT1729" i="1"/>
  <c r="CM1728" i="1"/>
  <c r="CL1728" i="1"/>
  <c r="CJ1728" i="1"/>
  <c r="CI1728" i="1"/>
  <c r="BT1728" i="1"/>
  <c r="CM1727" i="1"/>
  <c r="CL1727" i="1"/>
  <c r="CJ1727" i="1"/>
  <c r="CI1727" i="1"/>
  <c r="BT1727" i="1"/>
  <c r="CM1726" i="1"/>
  <c r="CL1726" i="1"/>
  <c r="CJ1726" i="1"/>
  <c r="CI1726" i="1"/>
  <c r="BT1726" i="1"/>
  <c r="CM1725" i="1"/>
  <c r="CL1725" i="1"/>
  <c r="CJ1725" i="1"/>
  <c r="CI1725" i="1"/>
  <c r="BT1725" i="1"/>
  <c r="CM1724" i="1"/>
  <c r="CL1724" i="1"/>
  <c r="CJ1724" i="1"/>
  <c r="CI1724" i="1"/>
  <c r="BT1724" i="1"/>
  <c r="CM1723" i="1"/>
  <c r="CL1723" i="1"/>
  <c r="CJ1723" i="1"/>
  <c r="CI1723" i="1"/>
  <c r="BT1723" i="1"/>
  <c r="CM1722" i="1"/>
  <c r="CL1722" i="1"/>
  <c r="CJ1722" i="1"/>
  <c r="CI1722" i="1"/>
  <c r="BT1722" i="1"/>
  <c r="CM1721" i="1"/>
  <c r="CL1721" i="1"/>
  <c r="CJ1721" i="1"/>
  <c r="CI1721" i="1"/>
  <c r="BT1721" i="1"/>
  <c r="CM1720" i="1"/>
  <c r="CL1720" i="1"/>
  <c r="CJ1720" i="1"/>
  <c r="CI1720" i="1"/>
  <c r="BT1720" i="1"/>
  <c r="CM1719" i="1"/>
  <c r="CL1719" i="1"/>
  <c r="CJ1719" i="1"/>
  <c r="CI1719" i="1"/>
  <c r="BT1719" i="1"/>
  <c r="CM1718" i="1"/>
  <c r="CL1718" i="1"/>
  <c r="CJ1718" i="1"/>
  <c r="CI1718" i="1"/>
  <c r="BT1718" i="1"/>
  <c r="CM1717" i="1"/>
  <c r="CL1717" i="1"/>
  <c r="CJ1717" i="1"/>
  <c r="CI1717" i="1"/>
  <c r="BT1717" i="1"/>
  <c r="CM1716" i="1"/>
  <c r="CL1716" i="1"/>
  <c r="CJ1716" i="1"/>
  <c r="CI1716" i="1"/>
  <c r="BT1716" i="1"/>
  <c r="CM1715" i="1"/>
  <c r="CL1715" i="1"/>
  <c r="CJ1715" i="1"/>
  <c r="CI1715" i="1"/>
  <c r="BT1715" i="1"/>
  <c r="CM1714" i="1"/>
  <c r="CL1714" i="1"/>
  <c r="CJ1714" i="1"/>
  <c r="CI1714" i="1"/>
  <c r="BT1714" i="1"/>
  <c r="CM1713" i="1"/>
  <c r="CL1713" i="1"/>
  <c r="CJ1713" i="1"/>
  <c r="CI1713" i="1"/>
  <c r="BT1713" i="1"/>
  <c r="CM1712" i="1"/>
  <c r="CL1712" i="1"/>
  <c r="CJ1712" i="1"/>
  <c r="CI1712" i="1"/>
  <c r="BT1712" i="1"/>
  <c r="CM1711" i="1"/>
  <c r="CL1711" i="1"/>
  <c r="CJ1711" i="1"/>
  <c r="CI1711" i="1"/>
  <c r="BT1711" i="1"/>
  <c r="CM1710" i="1"/>
  <c r="CL1710" i="1"/>
  <c r="CJ1710" i="1"/>
  <c r="CI1710" i="1"/>
  <c r="BT1710" i="1"/>
  <c r="CM1709" i="1"/>
  <c r="CL1709" i="1"/>
  <c r="CJ1709" i="1"/>
  <c r="CI1709" i="1"/>
  <c r="BT1709" i="1"/>
  <c r="CM1708" i="1"/>
  <c r="CL1708" i="1"/>
  <c r="CJ1708" i="1"/>
  <c r="CI1708" i="1"/>
  <c r="BT1708" i="1"/>
  <c r="CM1707" i="1"/>
  <c r="CL1707" i="1"/>
  <c r="CJ1707" i="1"/>
  <c r="CI1707" i="1"/>
  <c r="BT1707" i="1"/>
  <c r="CM1706" i="1"/>
  <c r="CL1706" i="1"/>
  <c r="CJ1706" i="1"/>
  <c r="CI1706" i="1"/>
  <c r="BT1706" i="1"/>
  <c r="CM1705" i="1"/>
  <c r="CL1705" i="1"/>
  <c r="CJ1705" i="1"/>
  <c r="CI1705" i="1"/>
  <c r="BT1705" i="1"/>
  <c r="CM1704" i="1"/>
  <c r="CL1704" i="1"/>
  <c r="CJ1704" i="1"/>
  <c r="CI1704" i="1"/>
  <c r="BT1704" i="1"/>
  <c r="CM1703" i="1"/>
  <c r="CL1703" i="1"/>
  <c r="CJ1703" i="1"/>
  <c r="CI1703" i="1"/>
  <c r="BT1703" i="1"/>
  <c r="CM1702" i="1"/>
  <c r="CL1702" i="1"/>
  <c r="CJ1702" i="1"/>
  <c r="CI1702" i="1"/>
  <c r="BT1702" i="1"/>
  <c r="CM1701" i="1"/>
  <c r="CL1701" i="1"/>
  <c r="CJ1701" i="1"/>
  <c r="CI1701" i="1"/>
  <c r="BT1701" i="1"/>
  <c r="CM1700" i="1"/>
  <c r="CL1700" i="1"/>
  <c r="CJ1700" i="1"/>
  <c r="CI1700" i="1"/>
  <c r="BT1700" i="1"/>
  <c r="CM1699" i="1"/>
  <c r="CL1699" i="1"/>
  <c r="CJ1699" i="1"/>
  <c r="CI1699" i="1"/>
  <c r="BT1699" i="1"/>
  <c r="CM1698" i="1"/>
  <c r="CL1698" i="1"/>
  <c r="CJ1698" i="1"/>
  <c r="CI1698" i="1"/>
  <c r="BT1698" i="1"/>
  <c r="CM1697" i="1"/>
  <c r="CL1697" i="1"/>
  <c r="CJ1697" i="1"/>
  <c r="CI1697" i="1"/>
  <c r="BT1697" i="1"/>
  <c r="CM1696" i="1"/>
  <c r="CL1696" i="1"/>
  <c r="CJ1696" i="1"/>
  <c r="CI1696" i="1"/>
  <c r="BT1696" i="1"/>
  <c r="CM1695" i="1"/>
  <c r="CL1695" i="1"/>
  <c r="CJ1695" i="1"/>
  <c r="CI1695" i="1"/>
  <c r="BT1695" i="1"/>
  <c r="CM1694" i="1"/>
  <c r="CL1694" i="1"/>
  <c r="CJ1694" i="1"/>
  <c r="CI1694" i="1"/>
  <c r="BT1694" i="1"/>
  <c r="CM1693" i="1"/>
  <c r="CL1693" i="1"/>
  <c r="CJ1693" i="1"/>
  <c r="CI1693" i="1"/>
  <c r="BT1693" i="1"/>
  <c r="CM1692" i="1"/>
  <c r="CL1692" i="1"/>
  <c r="CJ1692" i="1"/>
  <c r="CI1692" i="1"/>
  <c r="BT1692" i="1"/>
  <c r="CM1691" i="1"/>
  <c r="CL1691" i="1"/>
  <c r="CJ1691" i="1"/>
  <c r="CI1691" i="1"/>
  <c r="BT1691" i="1"/>
  <c r="CM1690" i="1"/>
  <c r="CL1690" i="1"/>
  <c r="CJ1690" i="1"/>
  <c r="CI1690" i="1"/>
  <c r="BT1690" i="1"/>
  <c r="CM1689" i="1"/>
  <c r="CL1689" i="1"/>
  <c r="CJ1689" i="1"/>
  <c r="CI1689" i="1"/>
  <c r="BT1689" i="1"/>
  <c r="CM1688" i="1"/>
  <c r="CL1688" i="1"/>
  <c r="CJ1688" i="1"/>
  <c r="CI1688" i="1"/>
  <c r="BT1688" i="1"/>
  <c r="CM1687" i="1"/>
  <c r="CL1687" i="1"/>
  <c r="CJ1687" i="1"/>
  <c r="CI1687" i="1"/>
  <c r="BT1687" i="1"/>
  <c r="CM1686" i="1"/>
  <c r="CL1686" i="1"/>
  <c r="CJ1686" i="1"/>
  <c r="CI1686" i="1"/>
  <c r="BT1686" i="1"/>
  <c r="CM1685" i="1"/>
  <c r="CL1685" i="1"/>
  <c r="CJ1685" i="1"/>
  <c r="CI1685" i="1"/>
  <c r="BT1685" i="1"/>
  <c r="CM1684" i="1"/>
  <c r="CL1684" i="1"/>
  <c r="CJ1684" i="1"/>
  <c r="CI1684" i="1"/>
  <c r="BT1684" i="1"/>
  <c r="CM1683" i="1"/>
  <c r="CL1683" i="1"/>
  <c r="CJ1683" i="1"/>
  <c r="CI1683" i="1"/>
  <c r="BT1683" i="1"/>
  <c r="CM1682" i="1"/>
  <c r="CL1682" i="1"/>
  <c r="CJ1682" i="1"/>
  <c r="CI1682" i="1"/>
  <c r="BT1682" i="1"/>
  <c r="CM1681" i="1"/>
  <c r="CL1681" i="1"/>
  <c r="CJ1681" i="1"/>
  <c r="CI1681" i="1"/>
  <c r="BT1681" i="1"/>
  <c r="CM1680" i="1"/>
  <c r="CL1680" i="1"/>
  <c r="CJ1680" i="1"/>
  <c r="CI1680" i="1"/>
  <c r="BT1680" i="1"/>
  <c r="CM1679" i="1"/>
  <c r="CL1679" i="1"/>
  <c r="CJ1679" i="1"/>
  <c r="CI1679" i="1"/>
  <c r="BT1679" i="1"/>
  <c r="CM1678" i="1"/>
  <c r="CL1678" i="1"/>
  <c r="CJ1678" i="1"/>
  <c r="CI1678" i="1"/>
  <c r="BT1678" i="1"/>
  <c r="CM1677" i="1"/>
  <c r="CL1677" i="1"/>
  <c r="CJ1677" i="1"/>
  <c r="CI1677" i="1"/>
  <c r="BT1677" i="1"/>
  <c r="CM1676" i="1"/>
  <c r="CL1676" i="1"/>
  <c r="CJ1676" i="1"/>
  <c r="CI1676" i="1"/>
  <c r="BT1676" i="1"/>
  <c r="CM1675" i="1"/>
  <c r="CL1675" i="1"/>
  <c r="CJ1675" i="1"/>
  <c r="CI1675" i="1"/>
  <c r="BT1675" i="1"/>
  <c r="CM1674" i="1"/>
  <c r="CL1674" i="1"/>
  <c r="CJ1674" i="1"/>
  <c r="CI1674" i="1"/>
  <c r="BT1674" i="1"/>
  <c r="CM1673" i="1"/>
  <c r="CL1673" i="1"/>
  <c r="CJ1673" i="1"/>
  <c r="CI1673" i="1"/>
  <c r="BT1673" i="1"/>
  <c r="CM1672" i="1"/>
  <c r="CL1672" i="1"/>
  <c r="CJ1672" i="1"/>
  <c r="CI1672" i="1"/>
  <c r="BT1672" i="1"/>
  <c r="CM1671" i="1"/>
  <c r="CL1671" i="1"/>
  <c r="CJ1671" i="1"/>
  <c r="CI1671" i="1"/>
  <c r="BT1671" i="1"/>
  <c r="CM1670" i="1"/>
  <c r="CL1670" i="1"/>
  <c r="CJ1670" i="1"/>
  <c r="CI1670" i="1"/>
  <c r="BT1670" i="1"/>
  <c r="CM1669" i="1"/>
  <c r="CL1669" i="1"/>
  <c r="CJ1669" i="1"/>
  <c r="CI1669" i="1"/>
  <c r="BT1669" i="1"/>
  <c r="CM1668" i="1"/>
  <c r="CL1668" i="1"/>
  <c r="CJ1668" i="1"/>
  <c r="CI1668" i="1"/>
  <c r="BT1668" i="1"/>
  <c r="CM1667" i="1"/>
  <c r="CL1667" i="1"/>
  <c r="CJ1667" i="1"/>
  <c r="CI1667" i="1"/>
  <c r="BT1667" i="1"/>
  <c r="CM1666" i="1"/>
  <c r="CL1666" i="1"/>
  <c r="CJ1666" i="1"/>
  <c r="CI1666" i="1"/>
  <c r="BT1666" i="1"/>
  <c r="CM1665" i="1"/>
  <c r="CL1665" i="1"/>
  <c r="CJ1665" i="1"/>
  <c r="CI1665" i="1"/>
  <c r="BT1665" i="1"/>
  <c r="CM1664" i="1"/>
  <c r="CL1664" i="1"/>
  <c r="CJ1664" i="1"/>
  <c r="CI1664" i="1"/>
  <c r="BT1664" i="1"/>
  <c r="CM1663" i="1"/>
  <c r="CL1663" i="1"/>
  <c r="CJ1663" i="1"/>
  <c r="CI1663" i="1"/>
  <c r="BT1663" i="1"/>
  <c r="CM1662" i="1"/>
  <c r="CL1662" i="1"/>
  <c r="CJ1662" i="1"/>
  <c r="CI1662" i="1"/>
  <c r="BT1662" i="1"/>
  <c r="CM1661" i="1"/>
  <c r="CL1661" i="1"/>
  <c r="CJ1661" i="1"/>
  <c r="CI1661" i="1"/>
  <c r="BT1661" i="1"/>
  <c r="CM1660" i="1"/>
  <c r="CL1660" i="1"/>
  <c r="CJ1660" i="1"/>
  <c r="CI1660" i="1"/>
  <c r="BT1660" i="1"/>
  <c r="CM1659" i="1"/>
  <c r="CL1659" i="1"/>
  <c r="CJ1659" i="1"/>
  <c r="CI1659" i="1"/>
  <c r="BT1659" i="1"/>
  <c r="CM1658" i="1"/>
  <c r="CL1658" i="1"/>
  <c r="CJ1658" i="1"/>
  <c r="CI1658" i="1"/>
  <c r="BT1658" i="1"/>
  <c r="CM1657" i="1"/>
  <c r="CL1657" i="1"/>
  <c r="CJ1657" i="1"/>
  <c r="CI1657" i="1"/>
  <c r="BT1657" i="1"/>
  <c r="CM1656" i="1"/>
  <c r="CL1656" i="1"/>
  <c r="CJ1656" i="1"/>
  <c r="CI1656" i="1"/>
  <c r="BT1656" i="1"/>
  <c r="CM1655" i="1"/>
  <c r="CL1655" i="1"/>
  <c r="CJ1655" i="1"/>
  <c r="CI1655" i="1"/>
  <c r="BT1655" i="1"/>
  <c r="CM1654" i="1"/>
  <c r="CL1654" i="1"/>
  <c r="CJ1654" i="1"/>
  <c r="CI1654" i="1"/>
  <c r="BT1654" i="1"/>
  <c r="CM1653" i="1"/>
  <c r="CL1653" i="1"/>
  <c r="CJ1653" i="1"/>
  <c r="CI1653" i="1"/>
  <c r="BT1653" i="1"/>
  <c r="CM1652" i="1"/>
  <c r="CL1652" i="1"/>
  <c r="CJ1652" i="1"/>
  <c r="CI1652" i="1"/>
  <c r="BT1652" i="1"/>
  <c r="CM1651" i="1"/>
  <c r="CL1651" i="1"/>
  <c r="CJ1651" i="1"/>
  <c r="CI1651" i="1"/>
  <c r="BT1651" i="1"/>
  <c r="CM1650" i="1"/>
  <c r="CL1650" i="1"/>
  <c r="CJ1650" i="1"/>
  <c r="CI1650" i="1"/>
  <c r="BT1650" i="1"/>
  <c r="CM1649" i="1"/>
  <c r="CL1649" i="1"/>
  <c r="CJ1649" i="1"/>
  <c r="CI1649" i="1"/>
  <c r="BT1649" i="1"/>
  <c r="CM1648" i="1"/>
  <c r="CL1648" i="1"/>
  <c r="CJ1648" i="1"/>
  <c r="CI1648" i="1"/>
  <c r="BT1648" i="1"/>
  <c r="CM1647" i="1"/>
  <c r="CL1647" i="1"/>
  <c r="CJ1647" i="1"/>
  <c r="CI1647" i="1"/>
  <c r="BT1647" i="1"/>
  <c r="CM1646" i="1"/>
  <c r="CL1646" i="1"/>
  <c r="CJ1646" i="1"/>
  <c r="CI1646" i="1"/>
  <c r="BT1646" i="1"/>
  <c r="CM1645" i="1"/>
  <c r="CL1645" i="1"/>
  <c r="CJ1645" i="1"/>
  <c r="CI1645" i="1"/>
  <c r="BT1645" i="1"/>
  <c r="CM1644" i="1"/>
  <c r="CL1644" i="1"/>
  <c r="CJ1644" i="1"/>
  <c r="CI1644" i="1"/>
  <c r="BT1644" i="1"/>
  <c r="CM1643" i="1"/>
  <c r="CL1643" i="1"/>
  <c r="CJ1643" i="1"/>
  <c r="CI1643" i="1"/>
  <c r="BT1643" i="1"/>
  <c r="CM1642" i="1"/>
  <c r="CL1642" i="1"/>
  <c r="CJ1642" i="1"/>
  <c r="CI1642" i="1"/>
  <c r="BT1642" i="1"/>
  <c r="CM1641" i="1"/>
  <c r="CL1641" i="1"/>
  <c r="CJ1641" i="1"/>
  <c r="CI1641" i="1"/>
  <c r="BT1641" i="1"/>
  <c r="CM1640" i="1"/>
  <c r="CL1640" i="1"/>
  <c r="CJ1640" i="1"/>
  <c r="CI1640" i="1"/>
  <c r="BT1640" i="1"/>
  <c r="CM1639" i="1"/>
  <c r="CL1639" i="1"/>
  <c r="CJ1639" i="1"/>
  <c r="CI1639" i="1"/>
  <c r="BT1639" i="1"/>
  <c r="CM1638" i="1"/>
  <c r="CL1638" i="1"/>
  <c r="CJ1638" i="1"/>
  <c r="CI1638" i="1"/>
  <c r="BT1638" i="1"/>
  <c r="CM1637" i="1"/>
  <c r="CL1637" i="1"/>
  <c r="CJ1637" i="1"/>
  <c r="CI1637" i="1"/>
  <c r="BT1637" i="1"/>
  <c r="CM1636" i="1"/>
  <c r="CL1636" i="1"/>
  <c r="CJ1636" i="1"/>
  <c r="CI1636" i="1"/>
  <c r="BT1636" i="1"/>
  <c r="CM1635" i="1"/>
  <c r="CL1635" i="1"/>
  <c r="CJ1635" i="1"/>
  <c r="CI1635" i="1"/>
  <c r="BT1635" i="1"/>
  <c r="CM1634" i="1"/>
  <c r="CL1634" i="1"/>
  <c r="CJ1634" i="1"/>
  <c r="CI1634" i="1"/>
  <c r="BT1634" i="1"/>
  <c r="CM1633" i="1"/>
  <c r="CL1633" i="1"/>
  <c r="CJ1633" i="1"/>
  <c r="CI1633" i="1"/>
  <c r="BT1633" i="1"/>
  <c r="CM1632" i="1"/>
  <c r="CL1632" i="1"/>
  <c r="CJ1632" i="1"/>
  <c r="CI1632" i="1"/>
  <c r="BT1632" i="1"/>
  <c r="CM1631" i="1"/>
  <c r="CL1631" i="1"/>
  <c r="CJ1631" i="1"/>
  <c r="CI1631" i="1"/>
  <c r="BT1631" i="1"/>
  <c r="CM1630" i="1"/>
  <c r="CL1630" i="1"/>
  <c r="CJ1630" i="1"/>
  <c r="CI1630" i="1"/>
  <c r="BT1630" i="1"/>
  <c r="CM1629" i="1"/>
  <c r="CL1629" i="1"/>
  <c r="CJ1629" i="1"/>
  <c r="CI1629" i="1"/>
  <c r="BT1629" i="1"/>
  <c r="CM1628" i="1"/>
  <c r="CL1628" i="1"/>
  <c r="CJ1628" i="1"/>
  <c r="CI1628" i="1"/>
  <c r="BT1628" i="1"/>
  <c r="CM1627" i="1"/>
  <c r="CL1627" i="1"/>
  <c r="CJ1627" i="1"/>
  <c r="CI1627" i="1"/>
  <c r="BT1627" i="1"/>
  <c r="CM1626" i="1"/>
  <c r="CL1626" i="1"/>
  <c r="CJ1626" i="1"/>
  <c r="CI1626" i="1"/>
  <c r="BT1626" i="1"/>
  <c r="CM1625" i="1"/>
  <c r="CL1625" i="1"/>
  <c r="CJ1625" i="1"/>
  <c r="CI1625" i="1"/>
  <c r="BT1625" i="1"/>
  <c r="CM1624" i="1"/>
  <c r="CL1624" i="1"/>
  <c r="CJ1624" i="1"/>
  <c r="CI1624" i="1"/>
  <c r="BT1624" i="1"/>
  <c r="CM1623" i="1"/>
  <c r="CL1623" i="1"/>
  <c r="CJ1623" i="1"/>
  <c r="CI1623" i="1"/>
  <c r="BT1623" i="1"/>
  <c r="CM1622" i="1"/>
  <c r="CL1622" i="1"/>
  <c r="CJ1622" i="1"/>
  <c r="CI1622" i="1"/>
  <c r="BT1622" i="1"/>
  <c r="CM1621" i="1"/>
  <c r="CL1621" i="1"/>
  <c r="CJ1621" i="1"/>
  <c r="CI1621" i="1"/>
  <c r="BT1621" i="1"/>
  <c r="CM1620" i="1"/>
  <c r="CL1620" i="1"/>
  <c r="CJ1620" i="1"/>
  <c r="CI1620" i="1"/>
  <c r="BT1620" i="1"/>
  <c r="CM1619" i="1"/>
  <c r="CL1619" i="1"/>
  <c r="CJ1619" i="1"/>
  <c r="CI1619" i="1"/>
  <c r="BT1619" i="1"/>
  <c r="CM1618" i="1"/>
  <c r="CL1618" i="1"/>
  <c r="CJ1618" i="1"/>
  <c r="CI1618" i="1"/>
  <c r="BT1618" i="1"/>
  <c r="CM1617" i="1"/>
  <c r="CL1617" i="1"/>
  <c r="CJ1617" i="1"/>
  <c r="CI1617" i="1"/>
  <c r="BT1617" i="1"/>
  <c r="CM1616" i="1"/>
  <c r="CL1616" i="1"/>
  <c r="CJ1616" i="1"/>
  <c r="CI1616" i="1"/>
  <c r="BT1616" i="1"/>
  <c r="CM1615" i="1"/>
  <c r="CL1615" i="1"/>
  <c r="CJ1615" i="1"/>
  <c r="CI1615" i="1"/>
  <c r="BT1615" i="1"/>
  <c r="CM1614" i="1"/>
  <c r="CL1614" i="1"/>
  <c r="CJ1614" i="1"/>
  <c r="CI1614" i="1"/>
  <c r="BT1614" i="1"/>
  <c r="CM1613" i="1"/>
  <c r="CL1613" i="1"/>
  <c r="CJ1613" i="1"/>
  <c r="CI1613" i="1"/>
  <c r="BT1613" i="1"/>
  <c r="CM1612" i="1"/>
  <c r="CL1612" i="1"/>
  <c r="CJ1612" i="1"/>
  <c r="CI1612" i="1"/>
  <c r="BT1612" i="1"/>
  <c r="CM1611" i="1"/>
  <c r="CL1611" i="1"/>
  <c r="CJ1611" i="1"/>
  <c r="CI1611" i="1"/>
  <c r="BT1611" i="1"/>
  <c r="CM1610" i="1"/>
  <c r="CL1610" i="1"/>
  <c r="CJ1610" i="1"/>
  <c r="CI1610" i="1"/>
  <c r="BT1610" i="1"/>
  <c r="CM1609" i="1"/>
  <c r="CL1609" i="1"/>
  <c r="CJ1609" i="1"/>
  <c r="CI1609" i="1"/>
  <c r="BT1609" i="1"/>
  <c r="CM1608" i="1"/>
  <c r="CL1608" i="1"/>
  <c r="CJ1608" i="1"/>
  <c r="CI1608" i="1"/>
  <c r="BT1608" i="1"/>
  <c r="CM1607" i="1"/>
  <c r="CL1607" i="1"/>
  <c r="CJ1607" i="1"/>
  <c r="CI1607" i="1"/>
  <c r="BT1607" i="1"/>
  <c r="CM1606" i="1"/>
  <c r="CL1606" i="1"/>
  <c r="CJ1606" i="1"/>
  <c r="CI1606" i="1"/>
  <c r="BT1606" i="1"/>
  <c r="CM1605" i="1"/>
  <c r="CL1605" i="1"/>
  <c r="CJ1605" i="1"/>
  <c r="CI1605" i="1"/>
  <c r="BT1605" i="1"/>
  <c r="CM1604" i="1"/>
  <c r="CL1604" i="1"/>
  <c r="CJ1604" i="1"/>
  <c r="CI1604" i="1"/>
  <c r="BT1604" i="1"/>
  <c r="CM1603" i="1"/>
  <c r="CL1603" i="1"/>
  <c r="CJ1603" i="1"/>
  <c r="CI1603" i="1"/>
  <c r="BT1603" i="1"/>
  <c r="CM1602" i="1"/>
  <c r="CL1602" i="1"/>
  <c r="CJ1602" i="1"/>
  <c r="CI1602" i="1"/>
  <c r="BT1602" i="1"/>
  <c r="CM1601" i="1"/>
  <c r="CL1601" i="1"/>
  <c r="CJ1601" i="1"/>
  <c r="CI1601" i="1"/>
  <c r="BT1601" i="1"/>
  <c r="CM1600" i="1"/>
  <c r="CL1600" i="1"/>
  <c r="CJ1600" i="1"/>
  <c r="CI1600" i="1"/>
  <c r="BT1600" i="1"/>
  <c r="CM1599" i="1"/>
  <c r="CL1599" i="1"/>
  <c r="CJ1599" i="1"/>
  <c r="CI1599" i="1"/>
  <c r="BT1599" i="1"/>
  <c r="CM1598" i="1"/>
  <c r="CL1598" i="1"/>
  <c r="CJ1598" i="1"/>
  <c r="CI1598" i="1"/>
  <c r="BT1598" i="1"/>
  <c r="CM1597" i="1"/>
  <c r="CL1597" i="1"/>
  <c r="CJ1597" i="1"/>
  <c r="CI1597" i="1"/>
  <c r="BT1597" i="1"/>
  <c r="CM1596" i="1"/>
  <c r="CL1596" i="1"/>
  <c r="CJ1596" i="1"/>
  <c r="CI1596" i="1"/>
  <c r="BT1596" i="1"/>
  <c r="CM1595" i="1"/>
  <c r="CL1595" i="1"/>
  <c r="CJ1595" i="1"/>
  <c r="CI1595" i="1"/>
  <c r="BT1595" i="1"/>
  <c r="CM1594" i="1"/>
  <c r="CL1594" i="1"/>
  <c r="CJ1594" i="1"/>
  <c r="CI1594" i="1"/>
  <c r="BT1594" i="1"/>
  <c r="CM1593" i="1"/>
  <c r="CL1593" i="1"/>
  <c r="CJ1593" i="1"/>
  <c r="CI1593" i="1"/>
  <c r="BT1593" i="1"/>
  <c r="CM1592" i="1"/>
  <c r="CL1592" i="1"/>
  <c r="CJ1592" i="1"/>
  <c r="CI1592" i="1"/>
  <c r="BT1592" i="1"/>
  <c r="CM1591" i="1"/>
  <c r="CL1591" i="1"/>
  <c r="CJ1591" i="1"/>
  <c r="CI1591" i="1"/>
  <c r="BT1591" i="1"/>
  <c r="CM1590" i="1"/>
  <c r="CL1590" i="1"/>
  <c r="CJ1590" i="1"/>
  <c r="CI1590" i="1"/>
  <c r="BT1590" i="1"/>
  <c r="CM1589" i="1"/>
  <c r="CL1589" i="1"/>
  <c r="CJ1589" i="1"/>
  <c r="CI1589" i="1"/>
  <c r="BT1589" i="1"/>
  <c r="CM1588" i="1"/>
  <c r="CL1588" i="1"/>
  <c r="CJ1588" i="1"/>
  <c r="CI1588" i="1"/>
  <c r="BT1588" i="1"/>
  <c r="CM1587" i="1"/>
  <c r="CL1587" i="1"/>
  <c r="CJ1587" i="1"/>
  <c r="CI1587" i="1"/>
  <c r="BT1587" i="1"/>
  <c r="CM1586" i="1"/>
  <c r="CL1586" i="1"/>
  <c r="CJ1586" i="1"/>
  <c r="CI1586" i="1"/>
  <c r="BT1586" i="1"/>
  <c r="CM1585" i="1"/>
  <c r="CL1585" i="1"/>
  <c r="CJ1585" i="1"/>
  <c r="CI1585" i="1"/>
  <c r="BT1585" i="1"/>
  <c r="CM1584" i="1"/>
  <c r="CL1584" i="1"/>
  <c r="CJ1584" i="1"/>
  <c r="CI1584" i="1"/>
  <c r="BT1584" i="1"/>
  <c r="CM1583" i="1"/>
  <c r="CL1583" i="1"/>
  <c r="CJ1583" i="1"/>
  <c r="CI1583" i="1"/>
  <c r="BT1583" i="1"/>
  <c r="CM1582" i="1"/>
  <c r="CL1582" i="1"/>
  <c r="CJ1582" i="1"/>
  <c r="CI1582" i="1"/>
  <c r="BT1582" i="1"/>
  <c r="CM1581" i="1"/>
  <c r="CL1581" i="1"/>
  <c r="CJ1581" i="1"/>
  <c r="CI1581" i="1"/>
  <c r="BT1581" i="1"/>
  <c r="CM1580" i="1"/>
  <c r="CL1580" i="1"/>
  <c r="CJ1580" i="1"/>
  <c r="CI1580" i="1"/>
  <c r="BT1580" i="1"/>
  <c r="CM1579" i="1"/>
  <c r="CL1579" i="1"/>
  <c r="CJ1579" i="1"/>
  <c r="CI1579" i="1"/>
  <c r="BT1579" i="1"/>
  <c r="CM1578" i="1"/>
  <c r="CL1578" i="1"/>
  <c r="CJ1578" i="1"/>
  <c r="CI1578" i="1"/>
  <c r="BT1578" i="1"/>
  <c r="CM1577" i="1"/>
  <c r="CL1577" i="1"/>
  <c r="CJ1577" i="1"/>
  <c r="CI1577" i="1"/>
  <c r="BT1577" i="1"/>
  <c r="CM1576" i="1"/>
  <c r="CL1576" i="1"/>
  <c r="CJ1576" i="1"/>
  <c r="CI1576" i="1"/>
  <c r="BT1576" i="1"/>
  <c r="CM1575" i="1"/>
  <c r="CL1575" i="1"/>
  <c r="CJ1575" i="1"/>
  <c r="CI1575" i="1"/>
  <c r="BT1575" i="1"/>
  <c r="CM1574" i="1"/>
  <c r="CL1574" i="1"/>
  <c r="CJ1574" i="1"/>
  <c r="CI1574" i="1"/>
  <c r="BT1574" i="1"/>
  <c r="CM1573" i="1"/>
  <c r="CL1573" i="1"/>
  <c r="CJ1573" i="1"/>
  <c r="CI1573" i="1"/>
  <c r="BT1573" i="1"/>
  <c r="CM1572" i="1"/>
  <c r="CL1572" i="1"/>
  <c r="CJ1572" i="1"/>
  <c r="CI1572" i="1"/>
  <c r="BT1572" i="1"/>
  <c r="CM1571" i="1"/>
  <c r="CL1571" i="1"/>
  <c r="CJ1571" i="1"/>
  <c r="CI1571" i="1"/>
  <c r="BT1571" i="1"/>
  <c r="CM1570" i="1"/>
  <c r="CL1570" i="1"/>
  <c r="CJ1570" i="1"/>
  <c r="CI1570" i="1"/>
  <c r="BT1570" i="1"/>
  <c r="CM1569" i="1"/>
  <c r="CL1569" i="1"/>
  <c r="CJ1569" i="1"/>
  <c r="CI1569" i="1"/>
  <c r="BT1569" i="1"/>
  <c r="CM1568" i="1"/>
  <c r="CL1568" i="1"/>
  <c r="CJ1568" i="1"/>
  <c r="CI1568" i="1"/>
  <c r="BT1568" i="1"/>
  <c r="CM1567" i="1"/>
  <c r="CL1567" i="1"/>
  <c r="CJ1567" i="1"/>
  <c r="CI1567" i="1"/>
  <c r="BT1567" i="1"/>
  <c r="CM1566" i="1"/>
  <c r="CL1566" i="1"/>
  <c r="CJ1566" i="1"/>
  <c r="CI1566" i="1"/>
  <c r="BT1566" i="1"/>
  <c r="CM1565" i="1"/>
  <c r="CL1565" i="1"/>
  <c r="CJ1565" i="1"/>
  <c r="CI1565" i="1"/>
  <c r="BT1565" i="1"/>
  <c r="CM1564" i="1"/>
  <c r="CL1564" i="1"/>
  <c r="CJ1564" i="1"/>
  <c r="CI1564" i="1"/>
  <c r="BT1564" i="1"/>
  <c r="CM1563" i="1"/>
  <c r="CL1563" i="1"/>
  <c r="CJ1563" i="1"/>
  <c r="CI1563" i="1"/>
  <c r="BT1563" i="1"/>
  <c r="CM1562" i="1"/>
  <c r="CL1562" i="1"/>
  <c r="CJ1562" i="1"/>
  <c r="CI1562" i="1"/>
  <c r="BT1562" i="1"/>
  <c r="CM1561" i="1"/>
  <c r="CL1561" i="1"/>
  <c r="CJ1561" i="1"/>
  <c r="CI1561" i="1"/>
  <c r="BT1561" i="1"/>
  <c r="CM1560" i="1"/>
  <c r="CL1560" i="1"/>
  <c r="CJ1560" i="1"/>
  <c r="CI1560" i="1"/>
  <c r="BT1560" i="1"/>
  <c r="CM1559" i="1"/>
  <c r="CL1559" i="1"/>
  <c r="CJ1559" i="1"/>
  <c r="CI1559" i="1"/>
  <c r="BT1559" i="1"/>
  <c r="CM1558" i="1"/>
  <c r="CL1558" i="1"/>
  <c r="CJ1558" i="1"/>
  <c r="CI1558" i="1"/>
  <c r="BT1558" i="1"/>
  <c r="CM1557" i="1"/>
  <c r="CL1557" i="1"/>
  <c r="CJ1557" i="1"/>
  <c r="CI1557" i="1"/>
  <c r="BT1557" i="1"/>
  <c r="CM1556" i="1"/>
  <c r="CL1556" i="1"/>
  <c r="CJ1556" i="1"/>
  <c r="CI1556" i="1"/>
  <c r="BT1556" i="1"/>
  <c r="CM1555" i="1"/>
  <c r="CL1555" i="1"/>
  <c r="CJ1555" i="1"/>
  <c r="CI1555" i="1"/>
  <c r="BT1555" i="1"/>
  <c r="CM1554" i="1"/>
  <c r="CL1554" i="1"/>
  <c r="CJ1554" i="1"/>
  <c r="CI1554" i="1"/>
  <c r="BT1554" i="1"/>
  <c r="CM1553" i="1"/>
  <c r="CL1553" i="1"/>
  <c r="CJ1553" i="1"/>
  <c r="CI1553" i="1"/>
  <c r="BT1553" i="1"/>
  <c r="CM1552" i="1"/>
  <c r="CL1552" i="1"/>
  <c r="CJ1552" i="1"/>
  <c r="CI1552" i="1"/>
  <c r="BT1552" i="1"/>
  <c r="CM1551" i="1"/>
  <c r="CL1551" i="1"/>
  <c r="CJ1551" i="1"/>
  <c r="CI1551" i="1"/>
  <c r="BT1551" i="1"/>
  <c r="CM1550" i="1"/>
  <c r="CL1550" i="1"/>
  <c r="CJ1550" i="1"/>
  <c r="CI1550" i="1"/>
  <c r="BT1550" i="1"/>
  <c r="CM1549" i="1"/>
  <c r="CL1549" i="1"/>
  <c r="CJ1549" i="1"/>
  <c r="CI1549" i="1"/>
  <c r="BT1549" i="1"/>
  <c r="CM1548" i="1"/>
  <c r="CL1548" i="1"/>
  <c r="CJ1548" i="1"/>
  <c r="CI1548" i="1"/>
  <c r="BT1548" i="1"/>
  <c r="CM1547" i="1"/>
  <c r="CL1547" i="1"/>
  <c r="CJ1547" i="1"/>
  <c r="CI1547" i="1"/>
  <c r="BT1547" i="1"/>
  <c r="CM1546" i="1"/>
  <c r="CL1546" i="1"/>
  <c r="CJ1546" i="1"/>
  <c r="CI1546" i="1"/>
  <c r="BT1546" i="1"/>
  <c r="CM1545" i="1"/>
  <c r="CL1545" i="1"/>
  <c r="CJ1545" i="1"/>
  <c r="CI1545" i="1"/>
  <c r="BT1545" i="1"/>
  <c r="CM1544" i="1"/>
  <c r="CL1544" i="1"/>
  <c r="CJ1544" i="1"/>
  <c r="CI1544" i="1"/>
  <c r="BT1544" i="1"/>
  <c r="CM1543" i="1"/>
  <c r="CL1543" i="1"/>
  <c r="CJ1543" i="1"/>
  <c r="CI1543" i="1"/>
  <c r="BT1543" i="1"/>
  <c r="CM1542" i="1"/>
  <c r="CL1542" i="1"/>
  <c r="CJ1542" i="1"/>
  <c r="CI1542" i="1"/>
  <c r="BT1542" i="1"/>
  <c r="CM1541" i="1"/>
  <c r="CL1541" i="1"/>
  <c r="CJ1541" i="1"/>
  <c r="CI1541" i="1"/>
  <c r="BT1541" i="1"/>
  <c r="CM1540" i="1"/>
  <c r="CL1540" i="1"/>
  <c r="CJ1540" i="1"/>
  <c r="CI1540" i="1"/>
  <c r="BT1540" i="1"/>
  <c r="CM1539" i="1"/>
  <c r="CL1539" i="1"/>
  <c r="CJ1539" i="1"/>
  <c r="CI1539" i="1"/>
  <c r="BT1539" i="1"/>
  <c r="CM1538" i="1"/>
  <c r="CL1538" i="1"/>
  <c r="CJ1538" i="1"/>
  <c r="CI1538" i="1"/>
  <c r="BT1538" i="1"/>
  <c r="CM1537" i="1"/>
  <c r="CL1537" i="1"/>
  <c r="CJ1537" i="1"/>
  <c r="CI1537" i="1"/>
  <c r="BT1537" i="1"/>
  <c r="CM1536" i="1"/>
  <c r="CL1536" i="1"/>
  <c r="CJ1536" i="1"/>
  <c r="CI1536" i="1"/>
  <c r="BT1536" i="1"/>
  <c r="CM1535" i="1"/>
  <c r="CL1535" i="1"/>
  <c r="CJ1535" i="1"/>
  <c r="CI1535" i="1"/>
  <c r="BT1535" i="1"/>
  <c r="CM1534" i="1"/>
  <c r="CL1534" i="1"/>
  <c r="CJ1534" i="1"/>
  <c r="CI1534" i="1"/>
  <c r="BT1534" i="1"/>
  <c r="CM1533" i="1"/>
  <c r="CL1533" i="1"/>
  <c r="CJ1533" i="1"/>
  <c r="CI1533" i="1"/>
  <c r="BT1533" i="1"/>
  <c r="CM1532" i="1"/>
  <c r="CL1532" i="1"/>
  <c r="CJ1532" i="1"/>
  <c r="CI1532" i="1"/>
  <c r="BT1532" i="1"/>
  <c r="CM1531" i="1"/>
  <c r="CL1531" i="1"/>
  <c r="CJ1531" i="1"/>
  <c r="CI1531" i="1"/>
  <c r="BT1531" i="1"/>
  <c r="CM1530" i="1"/>
  <c r="CL1530" i="1"/>
  <c r="CJ1530" i="1"/>
  <c r="CI1530" i="1"/>
  <c r="BT1530" i="1"/>
  <c r="CM1529" i="1"/>
  <c r="CL1529" i="1"/>
  <c r="CJ1529" i="1"/>
  <c r="CI1529" i="1"/>
  <c r="BT1529" i="1"/>
  <c r="CM1528" i="1"/>
  <c r="CL1528" i="1"/>
  <c r="CJ1528" i="1"/>
  <c r="CI1528" i="1"/>
  <c r="BT1528" i="1"/>
  <c r="CM1527" i="1"/>
  <c r="CL1527" i="1"/>
  <c r="CJ1527" i="1"/>
  <c r="CI1527" i="1"/>
  <c r="BT1527" i="1"/>
  <c r="CM1526" i="1"/>
  <c r="CL1526" i="1"/>
  <c r="CJ1526" i="1"/>
  <c r="CI1526" i="1"/>
  <c r="BT1526" i="1"/>
  <c r="CM1525" i="1"/>
  <c r="CL1525" i="1"/>
  <c r="CJ1525" i="1"/>
  <c r="CI1525" i="1"/>
  <c r="BT1525" i="1"/>
  <c r="CM1524" i="1"/>
  <c r="CL1524" i="1"/>
  <c r="CJ1524" i="1"/>
  <c r="CI1524" i="1"/>
  <c r="BT1524" i="1"/>
  <c r="CM1523" i="1"/>
  <c r="CL1523" i="1"/>
  <c r="CJ1523" i="1"/>
  <c r="CI1523" i="1"/>
  <c r="BT1523" i="1"/>
  <c r="CM1522" i="1"/>
  <c r="CL1522" i="1"/>
  <c r="CJ1522" i="1"/>
  <c r="CI1522" i="1"/>
  <c r="BT1522" i="1"/>
  <c r="CM1521" i="1"/>
  <c r="CL1521" i="1"/>
  <c r="CJ1521" i="1"/>
  <c r="CI1521" i="1"/>
  <c r="BT1521" i="1"/>
  <c r="CM1520" i="1"/>
  <c r="CL1520" i="1"/>
  <c r="CJ1520" i="1"/>
  <c r="CI1520" i="1"/>
  <c r="BT1520" i="1"/>
  <c r="CM1519" i="1"/>
  <c r="CL1519" i="1"/>
  <c r="CJ1519" i="1"/>
  <c r="CI1519" i="1"/>
  <c r="BT1519" i="1"/>
  <c r="CM1518" i="1"/>
  <c r="CL1518" i="1"/>
  <c r="CJ1518" i="1"/>
  <c r="CI1518" i="1"/>
  <c r="BT1518" i="1"/>
  <c r="CM1517" i="1"/>
  <c r="CL1517" i="1"/>
  <c r="CJ1517" i="1"/>
  <c r="CI1517" i="1"/>
  <c r="BT1517" i="1"/>
  <c r="CM1516" i="1"/>
  <c r="CL1516" i="1"/>
  <c r="CJ1516" i="1"/>
  <c r="CI1516" i="1"/>
  <c r="BT1516" i="1"/>
  <c r="CM1515" i="1"/>
  <c r="CL1515" i="1"/>
  <c r="CJ1515" i="1"/>
  <c r="CI1515" i="1"/>
  <c r="BT1515" i="1"/>
  <c r="CM1514" i="1"/>
  <c r="CL1514" i="1"/>
  <c r="CJ1514" i="1"/>
  <c r="CI1514" i="1"/>
  <c r="BT1514" i="1"/>
  <c r="CM1513" i="1"/>
  <c r="CL1513" i="1"/>
  <c r="CJ1513" i="1"/>
  <c r="CI1513" i="1"/>
  <c r="BT1513" i="1"/>
  <c r="CM1512" i="1"/>
  <c r="CL1512" i="1"/>
  <c r="CJ1512" i="1"/>
  <c r="CI1512" i="1"/>
  <c r="BT1512" i="1"/>
  <c r="CM1511" i="1"/>
  <c r="CL1511" i="1"/>
  <c r="CJ1511" i="1"/>
  <c r="CI1511" i="1"/>
  <c r="BT1511" i="1"/>
  <c r="CM1510" i="1"/>
  <c r="CL1510" i="1"/>
  <c r="CJ1510" i="1"/>
  <c r="CI1510" i="1"/>
  <c r="BT1510" i="1"/>
  <c r="CM1509" i="1"/>
  <c r="CL1509" i="1"/>
  <c r="CJ1509" i="1"/>
  <c r="CI1509" i="1"/>
  <c r="BT1509" i="1"/>
  <c r="CM1508" i="1"/>
  <c r="CL1508" i="1"/>
  <c r="CJ1508" i="1"/>
  <c r="CI1508" i="1"/>
  <c r="BT1508" i="1"/>
  <c r="CM1507" i="1"/>
  <c r="CL1507" i="1"/>
  <c r="CJ1507" i="1"/>
  <c r="CI1507" i="1"/>
  <c r="BT1507" i="1"/>
  <c r="CM1506" i="1"/>
  <c r="CL1506" i="1"/>
  <c r="CJ1506" i="1"/>
  <c r="CI1506" i="1"/>
  <c r="BT1506" i="1"/>
  <c r="CM1505" i="1"/>
  <c r="CL1505" i="1"/>
  <c r="CJ1505" i="1"/>
  <c r="CI1505" i="1"/>
  <c r="BT1505" i="1"/>
  <c r="CM1504" i="1"/>
  <c r="CL1504" i="1"/>
  <c r="CJ1504" i="1"/>
  <c r="CI1504" i="1"/>
  <c r="BT1504" i="1"/>
  <c r="CM1503" i="1"/>
  <c r="CL1503" i="1"/>
  <c r="CJ1503" i="1"/>
  <c r="CI1503" i="1"/>
  <c r="BT1503" i="1"/>
  <c r="CM1502" i="1"/>
  <c r="CL1502" i="1"/>
  <c r="CJ1502" i="1"/>
  <c r="CI1502" i="1"/>
  <c r="BT1502" i="1"/>
  <c r="CM1501" i="1"/>
  <c r="CL1501" i="1"/>
  <c r="CJ1501" i="1"/>
  <c r="CI1501" i="1"/>
  <c r="BT1501" i="1"/>
  <c r="CM1500" i="1"/>
  <c r="CL1500" i="1"/>
  <c r="CJ1500" i="1"/>
  <c r="CI1500" i="1"/>
  <c r="BT1500" i="1"/>
  <c r="CM1499" i="1"/>
  <c r="CL1499" i="1"/>
  <c r="CJ1499" i="1"/>
  <c r="CI1499" i="1"/>
  <c r="BT1499" i="1"/>
  <c r="CM1498" i="1"/>
  <c r="CL1498" i="1"/>
  <c r="CJ1498" i="1"/>
  <c r="CI1498" i="1"/>
  <c r="BT1498" i="1"/>
  <c r="CM1497" i="1"/>
  <c r="CL1497" i="1"/>
  <c r="CJ1497" i="1"/>
  <c r="CI1497" i="1"/>
  <c r="BT1497" i="1"/>
  <c r="CM1496" i="1"/>
  <c r="CL1496" i="1"/>
  <c r="CJ1496" i="1"/>
  <c r="CI1496" i="1"/>
  <c r="BT1496" i="1"/>
  <c r="CM1495" i="1"/>
  <c r="CL1495" i="1"/>
  <c r="CJ1495" i="1"/>
  <c r="CI1495" i="1"/>
  <c r="BT1495" i="1"/>
  <c r="CM1494" i="1"/>
  <c r="CL1494" i="1"/>
  <c r="CJ1494" i="1"/>
  <c r="CI1494" i="1"/>
  <c r="BT1494" i="1"/>
  <c r="CM1493" i="1"/>
  <c r="CL1493" i="1"/>
  <c r="CJ1493" i="1"/>
  <c r="CI1493" i="1"/>
  <c r="BT1493" i="1"/>
  <c r="CM1492" i="1"/>
  <c r="CL1492" i="1"/>
  <c r="CJ1492" i="1"/>
  <c r="CI1492" i="1"/>
  <c r="BT1492" i="1"/>
  <c r="CM1491" i="1"/>
  <c r="CL1491" i="1"/>
  <c r="CJ1491" i="1"/>
  <c r="CI1491" i="1"/>
  <c r="BT1491" i="1"/>
  <c r="CM1490" i="1"/>
  <c r="CL1490" i="1"/>
  <c r="CJ1490" i="1"/>
  <c r="CI1490" i="1"/>
  <c r="BT1490" i="1"/>
  <c r="CM1489" i="1"/>
  <c r="CL1489" i="1"/>
  <c r="CJ1489" i="1"/>
  <c r="CI1489" i="1"/>
  <c r="BT1489" i="1"/>
  <c r="CM1488" i="1"/>
  <c r="CL1488" i="1"/>
  <c r="CJ1488" i="1"/>
  <c r="CI1488" i="1"/>
  <c r="BT1488" i="1"/>
  <c r="CM1487" i="1"/>
  <c r="CL1487" i="1"/>
  <c r="CJ1487" i="1"/>
  <c r="CI1487" i="1"/>
  <c r="BT1487" i="1"/>
  <c r="CM1486" i="1"/>
  <c r="CL1486" i="1"/>
  <c r="CJ1486" i="1"/>
  <c r="CI1486" i="1"/>
  <c r="BT1486" i="1"/>
  <c r="CM1485" i="1"/>
  <c r="CL1485" i="1"/>
  <c r="CJ1485" i="1"/>
  <c r="CI1485" i="1"/>
  <c r="BT1485" i="1"/>
  <c r="CM1484" i="1"/>
  <c r="CL1484" i="1"/>
  <c r="CJ1484" i="1"/>
  <c r="CI1484" i="1"/>
  <c r="BT1484" i="1"/>
  <c r="CM1483" i="1"/>
  <c r="CL1483" i="1"/>
  <c r="CJ1483" i="1"/>
  <c r="CI1483" i="1"/>
  <c r="BT1483" i="1"/>
  <c r="CM1482" i="1"/>
  <c r="CL1482" i="1"/>
  <c r="CJ1482" i="1"/>
  <c r="CI1482" i="1"/>
  <c r="BT1482" i="1"/>
  <c r="CM1481" i="1"/>
  <c r="CL1481" i="1"/>
  <c r="CJ1481" i="1"/>
  <c r="CI1481" i="1"/>
  <c r="BT1481" i="1"/>
  <c r="CM1480" i="1"/>
  <c r="CL1480" i="1"/>
  <c r="CJ1480" i="1"/>
  <c r="CI1480" i="1"/>
  <c r="BT1480" i="1"/>
  <c r="CM1479" i="1"/>
  <c r="CL1479" i="1"/>
  <c r="CJ1479" i="1"/>
  <c r="CI1479" i="1"/>
  <c r="BT1479" i="1"/>
  <c r="CM1478" i="1"/>
  <c r="CL1478" i="1"/>
  <c r="CJ1478" i="1"/>
  <c r="CI1478" i="1"/>
  <c r="BT1478" i="1"/>
  <c r="CM1477" i="1"/>
  <c r="CL1477" i="1"/>
  <c r="CJ1477" i="1"/>
  <c r="CI1477" i="1"/>
  <c r="BT1477" i="1"/>
  <c r="CM1476" i="1"/>
  <c r="CL1476" i="1"/>
  <c r="CJ1476" i="1"/>
  <c r="CI1476" i="1"/>
  <c r="BT1476" i="1"/>
  <c r="CM1475" i="1"/>
  <c r="CL1475" i="1"/>
  <c r="CJ1475" i="1"/>
  <c r="CI1475" i="1"/>
  <c r="BT1475" i="1"/>
  <c r="CM1474" i="1"/>
  <c r="CL1474" i="1"/>
  <c r="CJ1474" i="1"/>
  <c r="CI1474" i="1"/>
  <c r="BT1474" i="1"/>
  <c r="CM1473" i="1"/>
  <c r="CL1473" i="1"/>
  <c r="CJ1473" i="1"/>
  <c r="CI1473" i="1"/>
  <c r="BT1473" i="1"/>
  <c r="CM1472" i="1"/>
  <c r="CL1472" i="1"/>
  <c r="CJ1472" i="1"/>
  <c r="CI1472" i="1"/>
  <c r="BT1472" i="1"/>
  <c r="CM1471" i="1"/>
  <c r="CL1471" i="1"/>
  <c r="CJ1471" i="1"/>
  <c r="CI1471" i="1"/>
  <c r="BT1471" i="1"/>
  <c r="CM1470" i="1"/>
  <c r="CL1470" i="1"/>
  <c r="CJ1470" i="1"/>
  <c r="CI1470" i="1"/>
  <c r="BT1470" i="1"/>
  <c r="CM1469" i="1"/>
  <c r="CL1469" i="1"/>
  <c r="CJ1469" i="1"/>
  <c r="CI1469" i="1"/>
  <c r="BT1469" i="1"/>
  <c r="CM1468" i="1"/>
  <c r="CL1468" i="1"/>
  <c r="CJ1468" i="1"/>
  <c r="CI1468" i="1"/>
  <c r="BT1468" i="1"/>
  <c r="CM1467" i="1"/>
  <c r="CL1467" i="1"/>
  <c r="CJ1467" i="1"/>
  <c r="CI1467" i="1"/>
  <c r="BT1467" i="1"/>
  <c r="CM1466" i="1"/>
  <c r="CL1466" i="1"/>
  <c r="CJ1466" i="1"/>
  <c r="CI1466" i="1"/>
  <c r="BT1466" i="1"/>
  <c r="CM1465" i="1"/>
  <c r="CL1465" i="1"/>
  <c r="CJ1465" i="1"/>
  <c r="CI1465" i="1"/>
  <c r="BT1465" i="1"/>
  <c r="CM1464" i="1"/>
  <c r="CL1464" i="1"/>
  <c r="CJ1464" i="1"/>
  <c r="CI1464" i="1"/>
  <c r="BT1464" i="1"/>
  <c r="CM1463" i="1"/>
  <c r="CL1463" i="1"/>
  <c r="CJ1463" i="1"/>
  <c r="CI1463" i="1"/>
  <c r="BT1463" i="1"/>
  <c r="CM1462" i="1"/>
  <c r="CL1462" i="1"/>
  <c r="CJ1462" i="1"/>
  <c r="CI1462" i="1"/>
  <c r="BT1462" i="1"/>
  <c r="CM1461" i="1"/>
  <c r="CL1461" i="1"/>
  <c r="CJ1461" i="1"/>
  <c r="CI1461" i="1"/>
  <c r="BT1461" i="1"/>
  <c r="CM1460" i="1"/>
  <c r="CL1460" i="1"/>
  <c r="CJ1460" i="1"/>
  <c r="CI1460" i="1"/>
  <c r="BT1460" i="1"/>
  <c r="CM1459" i="1"/>
  <c r="CL1459" i="1"/>
  <c r="CJ1459" i="1"/>
  <c r="CI1459" i="1"/>
  <c r="BT1459" i="1"/>
  <c r="CM1458" i="1"/>
  <c r="CL1458" i="1"/>
  <c r="CJ1458" i="1"/>
  <c r="CI1458" i="1"/>
  <c r="BT1458" i="1"/>
  <c r="CM1457" i="1"/>
  <c r="CL1457" i="1"/>
  <c r="CJ1457" i="1"/>
  <c r="CI1457" i="1"/>
  <c r="BT1457" i="1"/>
  <c r="CM1456" i="1"/>
  <c r="CL1456" i="1"/>
  <c r="CJ1456" i="1"/>
  <c r="CI1456" i="1"/>
  <c r="BT1456" i="1"/>
  <c r="CM1455" i="1"/>
  <c r="CL1455" i="1"/>
  <c r="CJ1455" i="1"/>
  <c r="CI1455" i="1"/>
  <c r="BT1455" i="1"/>
  <c r="CM1454" i="1"/>
  <c r="CL1454" i="1"/>
  <c r="CJ1454" i="1"/>
  <c r="CI1454" i="1"/>
  <c r="BT1454" i="1"/>
  <c r="CM1453" i="1"/>
  <c r="CL1453" i="1"/>
  <c r="CJ1453" i="1"/>
  <c r="CI1453" i="1"/>
  <c r="BT1453" i="1"/>
  <c r="CM1452" i="1"/>
  <c r="CL1452" i="1"/>
  <c r="CJ1452" i="1"/>
  <c r="CI1452" i="1"/>
  <c r="BT1452" i="1"/>
  <c r="CM1451" i="1"/>
  <c r="CL1451" i="1"/>
  <c r="CJ1451" i="1"/>
  <c r="CI1451" i="1"/>
  <c r="BT1451" i="1"/>
  <c r="CM1450" i="1"/>
  <c r="CL1450" i="1"/>
  <c r="CJ1450" i="1"/>
  <c r="CI1450" i="1"/>
  <c r="BT1450" i="1"/>
  <c r="CM1449" i="1"/>
  <c r="CL1449" i="1"/>
  <c r="CJ1449" i="1"/>
  <c r="CI1449" i="1"/>
  <c r="BT1449" i="1"/>
  <c r="CM1448" i="1"/>
  <c r="CL1448" i="1"/>
  <c r="CJ1448" i="1"/>
  <c r="CI1448" i="1"/>
  <c r="BT1448" i="1"/>
  <c r="CM1447" i="1"/>
  <c r="CL1447" i="1"/>
  <c r="CJ1447" i="1"/>
  <c r="CI1447" i="1"/>
  <c r="BT1447" i="1"/>
  <c r="CM1446" i="1"/>
  <c r="CL1446" i="1"/>
  <c r="CJ1446" i="1"/>
  <c r="CI1446" i="1"/>
  <c r="BT1446" i="1"/>
  <c r="CM1445" i="1"/>
  <c r="CL1445" i="1"/>
  <c r="CJ1445" i="1"/>
  <c r="CI1445" i="1"/>
  <c r="BT1445" i="1"/>
  <c r="CM1444" i="1"/>
  <c r="CL1444" i="1"/>
  <c r="CJ1444" i="1"/>
  <c r="CI1444" i="1"/>
  <c r="BT1444" i="1"/>
  <c r="CM1443" i="1"/>
  <c r="CL1443" i="1"/>
  <c r="CJ1443" i="1"/>
  <c r="CI1443" i="1"/>
  <c r="BT1443" i="1"/>
  <c r="CM1442" i="1"/>
  <c r="CL1442" i="1"/>
  <c r="CJ1442" i="1"/>
  <c r="CI1442" i="1"/>
  <c r="BT1442" i="1"/>
  <c r="CM1441" i="1"/>
  <c r="CL1441" i="1"/>
  <c r="CJ1441" i="1"/>
  <c r="CI1441" i="1"/>
  <c r="BT1441" i="1"/>
  <c r="CM1440" i="1"/>
  <c r="CL1440" i="1"/>
  <c r="CJ1440" i="1"/>
  <c r="CI1440" i="1"/>
  <c r="BT1440" i="1"/>
  <c r="CM1439" i="1"/>
  <c r="CL1439" i="1"/>
  <c r="CJ1439" i="1"/>
  <c r="CI1439" i="1"/>
  <c r="BT1439" i="1"/>
  <c r="CM1438" i="1"/>
  <c r="CL1438" i="1"/>
  <c r="CJ1438" i="1"/>
  <c r="CI1438" i="1"/>
  <c r="BT1438" i="1"/>
  <c r="CM1437" i="1"/>
  <c r="CL1437" i="1"/>
  <c r="CJ1437" i="1"/>
  <c r="CI1437" i="1"/>
  <c r="BT1437" i="1"/>
  <c r="CM1436" i="1"/>
  <c r="CL1436" i="1"/>
  <c r="CJ1436" i="1"/>
  <c r="CI1436" i="1"/>
  <c r="BT1436" i="1"/>
  <c r="CM1435" i="1"/>
  <c r="CL1435" i="1"/>
  <c r="CJ1435" i="1"/>
  <c r="CI1435" i="1"/>
  <c r="BT1435" i="1"/>
  <c r="CM1434" i="1"/>
  <c r="CL1434" i="1"/>
  <c r="CJ1434" i="1"/>
  <c r="CI1434" i="1"/>
  <c r="BT1434" i="1"/>
  <c r="CM1433" i="1"/>
  <c r="CL1433" i="1"/>
  <c r="CJ1433" i="1"/>
  <c r="CI1433" i="1"/>
  <c r="BT1433" i="1"/>
  <c r="CM1432" i="1"/>
  <c r="CL1432" i="1"/>
  <c r="CJ1432" i="1"/>
  <c r="CI1432" i="1"/>
  <c r="BT1432" i="1"/>
  <c r="CM1431" i="1"/>
  <c r="CL1431" i="1"/>
  <c r="CJ1431" i="1"/>
  <c r="CI1431" i="1"/>
  <c r="BT1431" i="1"/>
  <c r="CM1430" i="1"/>
  <c r="CL1430" i="1"/>
  <c r="CJ1430" i="1"/>
  <c r="CI1430" i="1"/>
  <c r="BT1430" i="1"/>
  <c r="CM1429" i="1"/>
  <c r="CL1429" i="1"/>
  <c r="CJ1429" i="1"/>
  <c r="CI1429" i="1"/>
  <c r="BT1429" i="1"/>
  <c r="CM1428" i="1"/>
  <c r="CL1428" i="1"/>
  <c r="CJ1428" i="1"/>
  <c r="CI1428" i="1"/>
  <c r="BT1428" i="1"/>
  <c r="CM1427" i="1"/>
  <c r="CL1427" i="1"/>
  <c r="CJ1427" i="1"/>
  <c r="CI1427" i="1"/>
  <c r="BT1427" i="1"/>
  <c r="CM1426" i="1"/>
  <c r="CL1426" i="1"/>
  <c r="CJ1426" i="1"/>
  <c r="CI1426" i="1"/>
  <c r="BT1426" i="1"/>
  <c r="CM1425" i="1"/>
  <c r="CL1425" i="1"/>
  <c r="CJ1425" i="1"/>
  <c r="CI1425" i="1"/>
  <c r="BT1425" i="1"/>
  <c r="CM1424" i="1"/>
  <c r="CL1424" i="1"/>
  <c r="CJ1424" i="1"/>
  <c r="CI1424" i="1"/>
  <c r="BT1424" i="1"/>
  <c r="CM1423" i="1"/>
  <c r="CL1423" i="1"/>
  <c r="CJ1423" i="1"/>
  <c r="CI1423" i="1"/>
  <c r="BT1423" i="1"/>
  <c r="CM1422" i="1"/>
  <c r="CL1422" i="1"/>
  <c r="CJ1422" i="1"/>
  <c r="CI1422" i="1"/>
  <c r="BT1422" i="1"/>
  <c r="CM1421" i="1"/>
  <c r="CL1421" i="1"/>
  <c r="CJ1421" i="1"/>
  <c r="CI1421" i="1"/>
  <c r="BT1421" i="1"/>
  <c r="CM1420" i="1"/>
  <c r="CL1420" i="1"/>
  <c r="CJ1420" i="1"/>
  <c r="CI1420" i="1"/>
  <c r="BT1420" i="1"/>
  <c r="CM1419" i="1"/>
  <c r="CL1419" i="1"/>
  <c r="CJ1419" i="1"/>
  <c r="CI1419" i="1"/>
  <c r="BT1419" i="1"/>
  <c r="CM1418" i="1"/>
  <c r="CL1418" i="1"/>
  <c r="CJ1418" i="1"/>
  <c r="CI1418" i="1"/>
  <c r="BT1418" i="1"/>
  <c r="CM1417" i="1"/>
  <c r="CL1417" i="1"/>
  <c r="CJ1417" i="1"/>
  <c r="CI1417" i="1"/>
  <c r="BT1417" i="1"/>
  <c r="CM1416" i="1"/>
  <c r="CL1416" i="1"/>
  <c r="CJ1416" i="1"/>
  <c r="CI1416" i="1"/>
  <c r="BT1416" i="1"/>
  <c r="CM1415" i="1"/>
  <c r="CL1415" i="1"/>
  <c r="CJ1415" i="1"/>
  <c r="CI1415" i="1"/>
  <c r="BT1415" i="1"/>
  <c r="CM1414" i="1"/>
  <c r="CL1414" i="1"/>
  <c r="CJ1414" i="1"/>
  <c r="CI1414" i="1"/>
  <c r="BT1414" i="1"/>
  <c r="CM1413" i="1"/>
  <c r="CL1413" i="1"/>
  <c r="CJ1413" i="1"/>
  <c r="CI1413" i="1"/>
  <c r="BT1413" i="1"/>
  <c r="CM1412" i="1"/>
  <c r="CL1412" i="1"/>
  <c r="CJ1412" i="1"/>
  <c r="CI1412" i="1"/>
  <c r="BT1412" i="1"/>
  <c r="CM1411" i="1"/>
  <c r="CL1411" i="1"/>
  <c r="CJ1411" i="1"/>
  <c r="CI1411" i="1"/>
  <c r="BT1411" i="1"/>
  <c r="CM1410" i="1"/>
  <c r="CL1410" i="1"/>
  <c r="CJ1410" i="1"/>
  <c r="CI1410" i="1"/>
  <c r="BT1410" i="1"/>
  <c r="CM1409" i="1"/>
  <c r="CL1409" i="1"/>
  <c r="CJ1409" i="1"/>
  <c r="CI1409" i="1"/>
  <c r="BT1409" i="1"/>
  <c r="CM1408" i="1"/>
  <c r="CL1408" i="1"/>
  <c r="CJ1408" i="1"/>
  <c r="CI1408" i="1"/>
  <c r="BT1408" i="1"/>
  <c r="CM1407" i="1"/>
  <c r="CL1407" i="1"/>
  <c r="CJ1407" i="1"/>
  <c r="CI1407" i="1"/>
  <c r="BT1407" i="1"/>
  <c r="CM1406" i="1"/>
  <c r="CL1406" i="1"/>
  <c r="CJ1406" i="1"/>
  <c r="CI1406" i="1"/>
  <c r="BT1406" i="1"/>
  <c r="CM1405" i="1"/>
  <c r="CL1405" i="1"/>
  <c r="CJ1405" i="1"/>
  <c r="CI1405" i="1"/>
  <c r="BT1405" i="1"/>
  <c r="CM1404" i="1"/>
  <c r="CL1404" i="1"/>
  <c r="CJ1404" i="1"/>
  <c r="CI1404" i="1"/>
  <c r="BT1404" i="1"/>
  <c r="CM1403" i="1"/>
  <c r="CL1403" i="1"/>
  <c r="CJ1403" i="1"/>
  <c r="CI1403" i="1"/>
  <c r="BT1403" i="1"/>
  <c r="CM1402" i="1"/>
  <c r="CL1402" i="1"/>
  <c r="CJ1402" i="1"/>
  <c r="CI1402" i="1"/>
  <c r="BT1402" i="1"/>
  <c r="CM1401" i="1"/>
  <c r="CL1401" i="1"/>
  <c r="CJ1401" i="1"/>
  <c r="CI1401" i="1"/>
  <c r="BT1401" i="1"/>
  <c r="CM1400" i="1"/>
  <c r="CL1400" i="1"/>
  <c r="CJ1400" i="1"/>
  <c r="CI1400" i="1"/>
  <c r="BT1400" i="1"/>
  <c r="CM1399" i="1"/>
  <c r="CL1399" i="1"/>
  <c r="CJ1399" i="1"/>
  <c r="CI1399" i="1"/>
  <c r="BT1399" i="1"/>
  <c r="CM1398" i="1"/>
  <c r="CL1398" i="1"/>
  <c r="CJ1398" i="1"/>
  <c r="CI1398" i="1"/>
  <c r="BT1398" i="1"/>
  <c r="CM1397" i="1"/>
  <c r="CL1397" i="1"/>
  <c r="CJ1397" i="1"/>
  <c r="CI1397" i="1"/>
  <c r="BT1397" i="1"/>
  <c r="CM1396" i="1"/>
  <c r="CL1396" i="1"/>
  <c r="CJ1396" i="1"/>
  <c r="CI1396" i="1"/>
  <c r="BT1396" i="1"/>
  <c r="CM1395" i="1"/>
  <c r="CL1395" i="1"/>
  <c r="CJ1395" i="1"/>
  <c r="CI1395" i="1"/>
  <c r="BT1395" i="1"/>
  <c r="CM1394" i="1"/>
  <c r="CL1394" i="1"/>
  <c r="CJ1394" i="1"/>
  <c r="CI1394" i="1"/>
  <c r="BT1394" i="1"/>
  <c r="CM1393" i="1"/>
  <c r="CL1393" i="1"/>
  <c r="CJ1393" i="1"/>
  <c r="CI1393" i="1"/>
  <c r="BT1393" i="1"/>
  <c r="CM1392" i="1"/>
  <c r="CL1392" i="1"/>
  <c r="CJ1392" i="1"/>
  <c r="CI1392" i="1"/>
  <c r="BT1392" i="1"/>
  <c r="CM1391" i="1"/>
  <c r="CL1391" i="1"/>
  <c r="CJ1391" i="1"/>
  <c r="CI1391" i="1"/>
  <c r="BT1391" i="1"/>
  <c r="CM1390" i="1"/>
  <c r="CL1390" i="1"/>
  <c r="CJ1390" i="1"/>
  <c r="CI1390" i="1"/>
  <c r="BT1390" i="1"/>
  <c r="CM1389" i="1"/>
  <c r="CL1389" i="1"/>
  <c r="CJ1389" i="1"/>
  <c r="CI1389" i="1"/>
  <c r="BT1389" i="1"/>
  <c r="CM1388" i="1"/>
  <c r="CL1388" i="1"/>
  <c r="CJ1388" i="1"/>
  <c r="CI1388" i="1"/>
  <c r="BT1388" i="1"/>
  <c r="CM1387" i="1"/>
  <c r="CL1387" i="1"/>
  <c r="CJ1387" i="1"/>
  <c r="CI1387" i="1"/>
  <c r="BT1387" i="1"/>
  <c r="CM1386" i="1"/>
  <c r="CL1386" i="1"/>
  <c r="CJ1386" i="1"/>
  <c r="CI1386" i="1"/>
  <c r="BT1386" i="1"/>
  <c r="CM1385" i="1"/>
  <c r="CL1385" i="1"/>
  <c r="CJ1385" i="1"/>
  <c r="CI1385" i="1"/>
  <c r="BT1385" i="1"/>
  <c r="CM1384" i="1"/>
  <c r="CL1384" i="1"/>
  <c r="CJ1384" i="1"/>
  <c r="CI1384" i="1"/>
  <c r="BT1384" i="1"/>
  <c r="CM1383" i="1"/>
  <c r="CL1383" i="1"/>
  <c r="CJ1383" i="1"/>
  <c r="CI1383" i="1"/>
  <c r="BT1383" i="1"/>
  <c r="CM1382" i="1"/>
  <c r="CL1382" i="1"/>
  <c r="CJ1382" i="1"/>
  <c r="CI1382" i="1"/>
  <c r="BT1382" i="1"/>
  <c r="CM1381" i="1"/>
  <c r="CL1381" i="1"/>
  <c r="CJ1381" i="1"/>
  <c r="CI1381" i="1"/>
  <c r="BT1381" i="1"/>
  <c r="CM1380" i="1"/>
  <c r="CL1380" i="1"/>
  <c r="CJ1380" i="1"/>
  <c r="CI1380" i="1"/>
  <c r="BT1380" i="1"/>
  <c r="CM1379" i="1"/>
  <c r="CL1379" i="1"/>
  <c r="CJ1379" i="1"/>
  <c r="CI1379" i="1"/>
  <c r="BT1379" i="1"/>
  <c r="CM1378" i="1"/>
  <c r="CL1378" i="1"/>
  <c r="CJ1378" i="1"/>
  <c r="CI1378" i="1"/>
  <c r="BT1378" i="1"/>
  <c r="CM1377" i="1"/>
  <c r="CL1377" i="1"/>
  <c r="CJ1377" i="1"/>
  <c r="CI1377" i="1"/>
  <c r="BT1377" i="1"/>
  <c r="CM1376" i="1"/>
  <c r="CL1376" i="1"/>
  <c r="CJ1376" i="1"/>
  <c r="CI1376" i="1"/>
  <c r="BT1376" i="1"/>
  <c r="CM1375" i="1"/>
  <c r="CL1375" i="1"/>
  <c r="CJ1375" i="1"/>
  <c r="CI1375" i="1"/>
  <c r="BT1375" i="1"/>
  <c r="CM1374" i="1"/>
  <c r="CL1374" i="1"/>
  <c r="CJ1374" i="1"/>
  <c r="CI1374" i="1"/>
  <c r="BT1374" i="1"/>
  <c r="CM1373" i="1"/>
  <c r="CL1373" i="1"/>
  <c r="CJ1373" i="1"/>
  <c r="CI1373" i="1"/>
  <c r="BT1373" i="1"/>
  <c r="CM1372" i="1"/>
  <c r="CL1372" i="1"/>
  <c r="CJ1372" i="1"/>
  <c r="CI1372" i="1"/>
  <c r="BT1372" i="1"/>
  <c r="CM1371" i="1"/>
  <c r="CL1371" i="1"/>
  <c r="CJ1371" i="1"/>
  <c r="CI1371" i="1"/>
  <c r="BT1371" i="1"/>
  <c r="CM1370" i="1"/>
  <c r="CL1370" i="1"/>
  <c r="CJ1370" i="1"/>
  <c r="CI1370" i="1"/>
  <c r="BT1370" i="1"/>
  <c r="CM1369" i="1"/>
  <c r="CL1369" i="1"/>
  <c r="CJ1369" i="1"/>
  <c r="CI1369" i="1"/>
  <c r="BT1369" i="1"/>
  <c r="CM1368" i="1"/>
  <c r="CL1368" i="1"/>
  <c r="CJ1368" i="1"/>
  <c r="CI1368" i="1"/>
  <c r="BT1368" i="1"/>
  <c r="CM1367" i="1"/>
  <c r="CL1367" i="1"/>
  <c r="CJ1367" i="1"/>
  <c r="CI1367" i="1"/>
  <c r="BT1367" i="1"/>
  <c r="CM1366" i="1"/>
  <c r="CL1366" i="1"/>
  <c r="CJ1366" i="1"/>
  <c r="CI1366" i="1"/>
  <c r="BT1366" i="1"/>
  <c r="CM1365" i="1"/>
  <c r="CL1365" i="1"/>
  <c r="CJ1365" i="1"/>
  <c r="CI1365" i="1"/>
  <c r="BT1365" i="1"/>
  <c r="CM1364" i="1"/>
  <c r="CL1364" i="1"/>
  <c r="CJ1364" i="1"/>
  <c r="CI1364" i="1"/>
  <c r="BT1364" i="1"/>
  <c r="CM1363" i="1"/>
  <c r="CL1363" i="1"/>
  <c r="CJ1363" i="1"/>
  <c r="CI1363" i="1"/>
  <c r="BT1363" i="1"/>
  <c r="CM1362" i="1"/>
  <c r="CL1362" i="1"/>
  <c r="CJ1362" i="1"/>
  <c r="CI1362" i="1"/>
  <c r="BT1362" i="1"/>
  <c r="CM1361" i="1"/>
  <c r="CL1361" i="1"/>
  <c r="CJ1361" i="1"/>
  <c r="CI1361" i="1"/>
  <c r="BT1361" i="1"/>
  <c r="CM1360" i="1"/>
  <c r="CL1360" i="1"/>
  <c r="CJ1360" i="1"/>
  <c r="CI1360" i="1"/>
  <c r="BT1360" i="1"/>
  <c r="CM1359" i="1"/>
  <c r="CL1359" i="1"/>
  <c r="CJ1359" i="1"/>
  <c r="CI1359" i="1"/>
  <c r="BT1359" i="1"/>
  <c r="CM1358" i="1"/>
  <c r="CL1358" i="1"/>
  <c r="CJ1358" i="1"/>
  <c r="CI1358" i="1"/>
  <c r="BT1358" i="1"/>
  <c r="CM1357" i="1"/>
  <c r="CL1357" i="1"/>
  <c r="CJ1357" i="1"/>
  <c r="CI1357" i="1"/>
  <c r="BT1357" i="1"/>
  <c r="CM1356" i="1"/>
  <c r="CL1356" i="1"/>
  <c r="CJ1356" i="1"/>
  <c r="CI1356" i="1"/>
  <c r="BT1356" i="1"/>
  <c r="CM1355" i="1"/>
  <c r="CL1355" i="1"/>
  <c r="CJ1355" i="1"/>
  <c r="CI1355" i="1"/>
  <c r="BT1355" i="1"/>
  <c r="CM1354" i="1"/>
  <c r="CL1354" i="1"/>
  <c r="CJ1354" i="1"/>
  <c r="CI1354" i="1"/>
  <c r="BT1354" i="1"/>
  <c r="CM1353" i="1"/>
  <c r="CL1353" i="1"/>
  <c r="CJ1353" i="1"/>
  <c r="CI1353" i="1"/>
  <c r="BT1353" i="1"/>
  <c r="CM1352" i="1"/>
  <c r="CL1352" i="1"/>
  <c r="CJ1352" i="1"/>
  <c r="CI1352" i="1"/>
  <c r="BT1352" i="1"/>
  <c r="CM1351" i="1"/>
  <c r="CL1351" i="1"/>
  <c r="CJ1351" i="1"/>
  <c r="CI1351" i="1"/>
  <c r="BT1351" i="1"/>
  <c r="CM1350" i="1"/>
  <c r="CL1350" i="1"/>
  <c r="CJ1350" i="1"/>
  <c r="CI1350" i="1"/>
  <c r="BT1350" i="1"/>
  <c r="CM1349" i="1"/>
  <c r="CL1349" i="1"/>
  <c r="CJ1349" i="1"/>
  <c r="CI1349" i="1"/>
  <c r="BT1349" i="1"/>
  <c r="CM1348" i="1"/>
  <c r="CL1348" i="1"/>
  <c r="CJ1348" i="1"/>
  <c r="CI1348" i="1"/>
  <c r="BT1348" i="1"/>
  <c r="CM1347" i="1"/>
  <c r="CL1347" i="1"/>
  <c r="CJ1347" i="1"/>
  <c r="CI1347" i="1"/>
  <c r="BT1347" i="1"/>
  <c r="CM1346" i="1"/>
  <c r="CL1346" i="1"/>
  <c r="CJ1346" i="1"/>
  <c r="CI1346" i="1"/>
  <c r="BT1346" i="1"/>
  <c r="CM1345" i="1"/>
  <c r="CL1345" i="1"/>
  <c r="CJ1345" i="1"/>
  <c r="CI1345" i="1"/>
  <c r="BT1345" i="1"/>
  <c r="CM1344" i="1"/>
  <c r="CL1344" i="1"/>
  <c r="CJ1344" i="1"/>
  <c r="CI1344" i="1"/>
  <c r="BT1344" i="1"/>
  <c r="CM1343" i="1"/>
  <c r="CL1343" i="1"/>
  <c r="CJ1343" i="1"/>
  <c r="CI1343" i="1"/>
  <c r="BT1343" i="1"/>
  <c r="CM1342" i="1"/>
  <c r="CL1342" i="1"/>
  <c r="CJ1342" i="1"/>
  <c r="CI1342" i="1"/>
  <c r="BT1342" i="1"/>
  <c r="CM1341" i="1"/>
  <c r="CL1341" i="1"/>
  <c r="CJ1341" i="1"/>
  <c r="CI1341" i="1"/>
  <c r="BT1341" i="1"/>
  <c r="CM1340" i="1"/>
  <c r="CL1340" i="1"/>
  <c r="CJ1340" i="1"/>
  <c r="CI1340" i="1"/>
  <c r="BT1340" i="1"/>
  <c r="CM1339" i="1"/>
  <c r="CL1339" i="1"/>
  <c r="CJ1339" i="1"/>
  <c r="CI1339" i="1"/>
  <c r="BT1339" i="1"/>
  <c r="CM1338" i="1"/>
  <c r="CL1338" i="1"/>
  <c r="CJ1338" i="1"/>
  <c r="CI1338" i="1"/>
  <c r="BT1338" i="1"/>
  <c r="CM1337" i="1"/>
  <c r="CL1337" i="1"/>
  <c r="CJ1337" i="1"/>
  <c r="CI1337" i="1"/>
  <c r="BT1337" i="1"/>
  <c r="CM1336" i="1"/>
  <c r="CL1336" i="1"/>
  <c r="CJ1336" i="1"/>
  <c r="CI1336" i="1"/>
  <c r="BT1336" i="1"/>
  <c r="CM1335" i="1"/>
  <c r="CL1335" i="1"/>
  <c r="CJ1335" i="1"/>
  <c r="CI1335" i="1"/>
  <c r="BT1335" i="1"/>
  <c r="CM1334" i="1"/>
  <c r="CL1334" i="1"/>
  <c r="CJ1334" i="1"/>
  <c r="CI1334" i="1"/>
  <c r="BT1334" i="1"/>
  <c r="CM1333" i="1"/>
  <c r="CL1333" i="1"/>
  <c r="CJ1333" i="1"/>
  <c r="CI1333" i="1"/>
  <c r="BT1333" i="1"/>
  <c r="CM1332" i="1"/>
  <c r="CL1332" i="1"/>
  <c r="CJ1332" i="1"/>
  <c r="CI1332" i="1"/>
  <c r="BT1332" i="1"/>
  <c r="CM1331" i="1"/>
  <c r="CL1331" i="1"/>
  <c r="CJ1331" i="1"/>
  <c r="CI1331" i="1"/>
  <c r="BT1331" i="1"/>
  <c r="CM1330" i="1"/>
  <c r="CL1330" i="1"/>
  <c r="CJ1330" i="1"/>
  <c r="CI1330" i="1"/>
  <c r="BT1330" i="1"/>
  <c r="CM1329" i="1"/>
  <c r="CL1329" i="1"/>
  <c r="CJ1329" i="1"/>
  <c r="CI1329" i="1"/>
  <c r="BT1329" i="1"/>
  <c r="CM1328" i="1"/>
  <c r="CL1328" i="1"/>
  <c r="CJ1328" i="1"/>
  <c r="CI1328" i="1"/>
  <c r="BT1328" i="1"/>
  <c r="CM1327" i="1"/>
  <c r="CL1327" i="1"/>
  <c r="CJ1327" i="1"/>
  <c r="CI1327" i="1"/>
  <c r="BT1327" i="1"/>
  <c r="CM1326" i="1"/>
  <c r="CL1326" i="1"/>
  <c r="CJ1326" i="1"/>
  <c r="CI1326" i="1"/>
  <c r="BT1326" i="1"/>
  <c r="CM1325" i="1"/>
  <c r="CL1325" i="1"/>
  <c r="CJ1325" i="1"/>
  <c r="CI1325" i="1"/>
  <c r="BT1325" i="1"/>
  <c r="CM1324" i="1"/>
  <c r="CL1324" i="1"/>
  <c r="CJ1324" i="1"/>
  <c r="CI1324" i="1"/>
  <c r="BT1324" i="1"/>
  <c r="CM1323" i="1"/>
  <c r="CL1323" i="1"/>
  <c r="CJ1323" i="1"/>
  <c r="CI1323" i="1"/>
  <c r="BT1323" i="1"/>
  <c r="CM1322" i="1"/>
  <c r="CL1322" i="1"/>
  <c r="CJ1322" i="1"/>
  <c r="CI1322" i="1"/>
  <c r="BT1322" i="1"/>
  <c r="CM1321" i="1"/>
  <c r="CL1321" i="1"/>
  <c r="CJ1321" i="1"/>
  <c r="CI1321" i="1"/>
  <c r="BT1321" i="1"/>
  <c r="CM1320" i="1"/>
  <c r="CL1320" i="1"/>
  <c r="CJ1320" i="1"/>
  <c r="CI1320" i="1"/>
  <c r="BT1320" i="1"/>
  <c r="CM1319" i="1"/>
  <c r="CL1319" i="1"/>
  <c r="CJ1319" i="1"/>
  <c r="CI1319" i="1"/>
  <c r="BT1319" i="1"/>
  <c r="CM1318" i="1"/>
  <c r="CL1318" i="1"/>
  <c r="CJ1318" i="1"/>
  <c r="CI1318" i="1"/>
  <c r="BT1318" i="1"/>
  <c r="CM1317" i="1"/>
  <c r="CL1317" i="1"/>
  <c r="CJ1317" i="1"/>
  <c r="CI1317" i="1"/>
  <c r="BT1317" i="1"/>
  <c r="CM1316" i="1"/>
  <c r="CL1316" i="1"/>
  <c r="CJ1316" i="1"/>
  <c r="CI1316" i="1"/>
  <c r="BT1316" i="1"/>
  <c r="CM1315" i="1"/>
  <c r="CL1315" i="1"/>
  <c r="CJ1315" i="1"/>
  <c r="CI1315" i="1"/>
  <c r="BT1315" i="1"/>
  <c r="CM1314" i="1"/>
  <c r="CL1314" i="1"/>
  <c r="CJ1314" i="1"/>
  <c r="CI1314" i="1"/>
  <c r="BT1314" i="1"/>
  <c r="CM1313" i="1"/>
  <c r="CL1313" i="1"/>
  <c r="CJ1313" i="1"/>
  <c r="CI1313" i="1"/>
  <c r="BT1313" i="1"/>
  <c r="CM1312" i="1"/>
  <c r="CL1312" i="1"/>
  <c r="CJ1312" i="1"/>
  <c r="CI1312" i="1"/>
  <c r="BT1312" i="1"/>
  <c r="CM1311" i="1"/>
  <c r="CL1311" i="1"/>
  <c r="CJ1311" i="1"/>
  <c r="CI1311" i="1"/>
  <c r="BT1311" i="1"/>
  <c r="CM1310" i="1"/>
  <c r="CL1310" i="1"/>
  <c r="CJ1310" i="1"/>
  <c r="CI1310" i="1"/>
  <c r="BT1310" i="1"/>
  <c r="CM1309" i="1"/>
  <c r="CL1309" i="1"/>
  <c r="CJ1309" i="1"/>
  <c r="CI1309" i="1"/>
  <c r="BT1309" i="1"/>
  <c r="CM1308" i="1"/>
  <c r="CL1308" i="1"/>
  <c r="CJ1308" i="1"/>
  <c r="CI1308" i="1"/>
  <c r="BT1308" i="1"/>
  <c r="CM1307" i="1"/>
  <c r="CL1307" i="1"/>
  <c r="CJ1307" i="1"/>
  <c r="CI1307" i="1"/>
  <c r="BT1307" i="1"/>
  <c r="CM1306" i="1"/>
  <c r="CL1306" i="1"/>
  <c r="CJ1306" i="1"/>
  <c r="CI1306" i="1"/>
  <c r="BT1306" i="1"/>
  <c r="CM1305" i="1"/>
  <c r="CL1305" i="1"/>
  <c r="CJ1305" i="1"/>
  <c r="CI1305" i="1"/>
  <c r="BT1305" i="1"/>
  <c r="CM1304" i="1"/>
  <c r="CL1304" i="1"/>
  <c r="CJ1304" i="1"/>
  <c r="CI1304" i="1"/>
  <c r="BT1304" i="1"/>
  <c r="CM1303" i="1"/>
  <c r="CL1303" i="1"/>
  <c r="CJ1303" i="1"/>
  <c r="CI1303" i="1"/>
  <c r="BT1303" i="1"/>
  <c r="CM1302" i="1"/>
  <c r="CL1302" i="1"/>
  <c r="CJ1302" i="1"/>
  <c r="CI1302" i="1"/>
  <c r="BT1302" i="1"/>
  <c r="CM1301" i="1"/>
  <c r="CL1301" i="1"/>
  <c r="CJ1301" i="1"/>
  <c r="CI1301" i="1"/>
  <c r="BT1301" i="1"/>
  <c r="CM1300" i="1"/>
  <c r="CL1300" i="1"/>
  <c r="CJ1300" i="1"/>
  <c r="CI1300" i="1"/>
  <c r="BT1300" i="1"/>
  <c r="CM1299" i="1"/>
  <c r="CL1299" i="1"/>
  <c r="CJ1299" i="1"/>
  <c r="CI1299" i="1"/>
  <c r="BT1299" i="1"/>
  <c r="CM1298" i="1"/>
  <c r="CL1298" i="1"/>
  <c r="CJ1298" i="1"/>
  <c r="CI1298" i="1"/>
  <c r="BT1298" i="1"/>
  <c r="CM1297" i="1"/>
  <c r="CL1297" i="1"/>
  <c r="CJ1297" i="1"/>
  <c r="CI1297" i="1"/>
  <c r="BT1297" i="1"/>
  <c r="CM1296" i="1"/>
  <c r="CL1296" i="1"/>
  <c r="CJ1296" i="1"/>
  <c r="CI1296" i="1"/>
  <c r="BT1296" i="1"/>
  <c r="CM1295" i="1"/>
  <c r="CL1295" i="1"/>
  <c r="CJ1295" i="1"/>
  <c r="CI1295" i="1"/>
  <c r="BT1295" i="1"/>
  <c r="CM1294" i="1"/>
  <c r="CL1294" i="1"/>
  <c r="CJ1294" i="1"/>
  <c r="CI1294" i="1"/>
  <c r="BT1294" i="1"/>
  <c r="CM1293" i="1"/>
  <c r="CL1293" i="1"/>
  <c r="CJ1293" i="1"/>
  <c r="CI1293" i="1"/>
  <c r="BT1293" i="1"/>
  <c r="CM1292" i="1"/>
  <c r="CL1292" i="1"/>
  <c r="CJ1292" i="1"/>
  <c r="CI1292" i="1"/>
  <c r="BT1292" i="1"/>
  <c r="CM1291" i="1"/>
  <c r="CL1291" i="1"/>
  <c r="CJ1291" i="1"/>
  <c r="CI1291" i="1"/>
  <c r="BT1291" i="1"/>
  <c r="CM1290" i="1"/>
  <c r="CL1290" i="1"/>
  <c r="CJ1290" i="1"/>
  <c r="CI1290" i="1"/>
  <c r="BT1290" i="1"/>
  <c r="CM1289" i="1"/>
  <c r="CL1289" i="1"/>
  <c r="CJ1289" i="1"/>
  <c r="CI1289" i="1"/>
  <c r="BT1289" i="1"/>
  <c r="CM1288" i="1"/>
  <c r="CL1288" i="1"/>
  <c r="CJ1288" i="1"/>
  <c r="CI1288" i="1"/>
  <c r="BT1288" i="1"/>
  <c r="CM1287" i="1"/>
  <c r="CL1287" i="1"/>
  <c r="CJ1287" i="1"/>
  <c r="CI1287" i="1"/>
  <c r="BT1287" i="1"/>
  <c r="CM1286" i="1"/>
  <c r="CL1286" i="1"/>
  <c r="CJ1286" i="1"/>
  <c r="CI1286" i="1"/>
  <c r="BT1286" i="1"/>
  <c r="CM1285" i="1"/>
  <c r="CL1285" i="1"/>
  <c r="CJ1285" i="1"/>
  <c r="CI1285" i="1"/>
  <c r="BT1285" i="1"/>
  <c r="CM1284" i="1"/>
  <c r="CL1284" i="1"/>
  <c r="CJ1284" i="1"/>
  <c r="CI1284" i="1"/>
  <c r="BT1284" i="1"/>
  <c r="CM1283" i="1"/>
  <c r="CL1283" i="1"/>
  <c r="CJ1283" i="1"/>
  <c r="CI1283" i="1"/>
  <c r="BT1283" i="1"/>
  <c r="CM1282" i="1"/>
  <c r="CL1282" i="1"/>
  <c r="CJ1282" i="1"/>
  <c r="CI1282" i="1"/>
  <c r="BT1282" i="1"/>
  <c r="CM1281" i="1"/>
  <c r="CL1281" i="1"/>
  <c r="CJ1281" i="1"/>
  <c r="CI1281" i="1"/>
  <c r="BT1281" i="1"/>
  <c r="CM1280" i="1"/>
  <c r="CL1280" i="1"/>
  <c r="CJ1280" i="1"/>
  <c r="CI1280" i="1"/>
  <c r="BT1280" i="1"/>
  <c r="CM1279" i="1"/>
  <c r="CL1279" i="1"/>
  <c r="CJ1279" i="1"/>
  <c r="CI1279" i="1"/>
  <c r="BT1279" i="1"/>
  <c r="CM1278" i="1"/>
  <c r="CL1278" i="1"/>
  <c r="CJ1278" i="1"/>
  <c r="CI1278" i="1"/>
  <c r="BT1278" i="1"/>
  <c r="CM1277" i="1"/>
  <c r="CL1277" i="1"/>
  <c r="CJ1277" i="1"/>
  <c r="CI1277" i="1"/>
  <c r="BT1277" i="1"/>
  <c r="CM1276" i="1"/>
  <c r="CL1276" i="1"/>
  <c r="CJ1276" i="1"/>
  <c r="CI1276" i="1"/>
  <c r="BT1276" i="1"/>
  <c r="CM1275" i="1"/>
  <c r="CL1275" i="1"/>
  <c r="CJ1275" i="1"/>
  <c r="CI1275" i="1"/>
  <c r="BT1275" i="1"/>
  <c r="CM1274" i="1"/>
  <c r="CL1274" i="1"/>
  <c r="CJ1274" i="1"/>
  <c r="CI1274" i="1"/>
  <c r="BT1274" i="1"/>
  <c r="CM1273" i="1"/>
  <c r="CL1273" i="1"/>
  <c r="CJ1273" i="1"/>
  <c r="CI1273" i="1"/>
  <c r="BT1273" i="1"/>
  <c r="CM1272" i="1"/>
  <c r="CL1272" i="1"/>
  <c r="CJ1272" i="1"/>
  <c r="CI1272" i="1"/>
  <c r="BT1272" i="1"/>
  <c r="CM1271" i="1"/>
  <c r="CL1271" i="1"/>
  <c r="CJ1271" i="1"/>
  <c r="CI1271" i="1"/>
  <c r="BT1271" i="1"/>
  <c r="CM1270" i="1"/>
  <c r="CL1270" i="1"/>
  <c r="CJ1270" i="1"/>
  <c r="CI1270" i="1"/>
  <c r="BT1270" i="1"/>
  <c r="CM1269" i="1"/>
  <c r="CL1269" i="1"/>
  <c r="CJ1269" i="1"/>
  <c r="CI1269" i="1"/>
  <c r="BT1269" i="1"/>
  <c r="CM1268" i="1"/>
  <c r="CL1268" i="1"/>
  <c r="CJ1268" i="1"/>
  <c r="CI1268" i="1"/>
  <c r="BT1268" i="1"/>
  <c r="CM1267" i="1"/>
  <c r="CL1267" i="1"/>
  <c r="CJ1267" i="1"/>
  <c r="CI1267" i="1"/>
  <c r="BT1267" i="1"/>
  <c r="CM1266" i="1"/>
  <c r="CL1266" i="1"/>
  <c r="CJ1266" i="1"/>
  <c r="CI1266" i="1"/>
  <c r="BT1266" i="1"/>
  <c r="CM1265" i="1"/>
  <c r="CL1265" i="1"/>
  <c r="CJ1265" i="1"/>
  <c r="CI1265" i="1"/>
  <c r="BT1265" i="1"/>
  <c r="CM1264" i="1"/>
  <c r="CL1264" i="1"/>
  <c r="CJ1264" i="1"/>
  <c r="CI1264" i="1"/>
  <c r="BT1264" i="1"/>
  <c r="CM1263" i="1"/>
  <c r="CL1263" i="1"/>
  <c r="CJ1263" i="1"/>
  <c r="CI1263" i="1"/>
  <c r="BT1263" i="1"/>
  <c r="CM1262" i="1"/>
  <c r="CL1262" i="1"/>
  <c r="CJ1262" i="1"/>
  <c r="CI1262" i="1"/>
  <c r="BT1262" i="1"/>
  <c r="CM1261" i="1"/>
  <c r="CL1261" i="1"/>
  <c r="CJ1261" i="1"/>
  <c r="CI1261" i="1"/>
  <c r="BT1261" i="1"/>
  <c r="CM1260" i="1"/>
  <c r="CL1260" i="1"/>
  <c r="CJ1260" i="1"/>
  <c r="CI1260" i="1"/>
  <c r="BT1260" i="1"/>
  <c r="CM1259" i="1"/>
  <c r="CL1259" i="1"/>
  <c r="CJ1259" i="1"/>
  <c r="CI1259" i="1"/>
  <c r="BT1259" i="1"/>
  <c r="CM1258" i="1"/>
  <c r="CL1258" i="1"/>
  <c r="CJ1258" i="1"/>
  <c r="CI1258" i="1"/>
  <c r="BT1258" i="1"/>
  <c r="CM1257" i="1"/>
  <c r="CL1257" i="1"/>
  <c r="CJ1257" i="1"/>
  <c r="CI1257" i="1"/>
  <c r="BT1257" i="1"/>
  <c r="CM1256" i="1"/>
  <c r="CL1256" i="1"/>
  <c r="CJ1256" i="1"/>
  <c r="CI1256" i="1"/>
  <c r="BT1256" i="1"/>
  <c r="CM1255" i="1"/>
  <c r="CL1255" i="1"/>
  <c r="CJ1255" i="1"/>
  <c r="CI1255" i="1"/>
  <c r="BT1255" i="1"/>
  <c r="CM1254" i="1"/>
  <c r="CL1254" i="1"/>
  <c r="CJ1254" i="1"/>
  <c r="CI1254" i="1"/>
  <c r="BT1254" i="1"/>
  <c r="CM1253" i="1"/>
  <c r="CL1253" i="1"/>
  <c r="CJ1253" i="1"/>
  <c r="CI1253" i="1"/>
  <c r="BT1253" i="1"/>
  <c r="CM1252" i="1"/>
  <c r="CL1252" i="1"/>
  <c r="CJ1252" i="1"/>
  <c r="CI1252" i="1"/>
  <c r="BT1252" i="1"/>
  <c r="CM1251" i="1"/>
  <c r="CL1251" i="1"/>
  <c r="CJ1251" i="1"/>
  <c r="CI1251" i="1"/>
  <c r="BT1251" i="1"/>
  <c r="CM1250" i="1"/>
  <c r="CL1250" i="1"/>
  <c r="CJ1250" i="1"/>
  <c r="CI1250" i="1"/>
  <c r="BT1250" i="1"/>
  <c r="CM1249" i="1"/>
  <c r="CL1249" i="1"/>
  <c r="CJ1249" i="1"/>
  <c r="CI1249" i="1"/>
  <c r="BT1249" i="1"/>
  <c r="CM1248" i="1"/>
  <c r="CL1248" i="1"/>
  <c r="CJ1248" i="1"/>
  <c r="CI1248" i="1"/>
  <c r="BT1248" i="1"/>
  <c r="CM1247" i="1"/>
  <c r="CL1247" i="1"/>
  <c r="CJ1247" i="1"/>
  <c r="CI1247" i="1"/>
  <c r="BT1247" i="1"/>
  <c r="CM1246" i="1"/>
  <c r="CL1246" i="1"/>
  <c r="CJ1246" i="1"/>
  <c r="CI1246" i="1"/>
  <c r="BT1246" i="1"/>
  <c r="CM1245" i="1"/>
  <c r="CL1245" i="1"/>
  <c r="CJ1245" i="1"/>
  <c r="CI1245" i="1"/>
  <c r="BT1245" i="1"/>
  <c r="CM1244" i="1"/>
  <c r="CL1244" i="1"/>
  <c r="CJ1244" i="1"/>
  <c r="CI1244" i="1"/>
  <c r="BT1244" i="1"/>
  <c r="CM1243" i="1"/>
  <c r="CL1243" i="1"/>
  <c r="CJ1243" i="1"/>
  <c r="CI1243" i="1"/>
  <c r="BT1243" i="1"/>
  <c r="CM1242" i="1"/>
  <c r="CL1242" i="1"/>
  <c r="CJ1242" i="1"/>
  <c r="CI1242" i="1"/>
  <c r="BT1242" i="1"/>
  <c r="CM1241" i="1"/>
  <c r="CL1241" i="1"/>
  <c r="CJ1241" i="1"/>
  <c r="CI1241" i="1"/>
  <c r="BT1241" i="1"/>
  <c r="CM1240" i="1"/>
  <c r="CL1240" i="1"/>
  <c r="CJ1240" i="1"/>
  <c r="CI1240" i="1"/>
  <c r="BT1240" i="1"/>
  <c r="CM1239" i="1"/>
  <c r="CL1239" i="1"/>
  <c r="CJ1239" i="1"/>
  <c r="CI1239" i="1"/>
  <c r="BT1239" i="1"/>
  <c r="CM1238" i="1"/>
  <c r="CL1238" i="1"/>
  <c r="CJ1238" i="1"/>
  <c r="CI1238" i="1"/>
  <c r="BT1238" i="1"/>
  <c r="CM1237" i="1"/>
  <c r="CL1237" i="1"/>
  <c r="CJ1237" i="1"/>
  <c r="CI1237" i="1"/>
  <c r="BT1237" i="1"/>
  <c r="CM1236" i="1"/>
  <c r="CL1236" i="1"/>
  <c r="CJ1236" i="1"/>
  <c r="CI1236" i="1"/>
  <c r="BT1236" i="1"/>
  <c r="CM1235" i="1"/>
  <c r="CL1235" i="1"/>
  <c r="CJ1235" i="1"/>
  <c r="CI1235" i="1"/>
  <c r="BT1235" i="1"/>
  <c r="CM1234" i="1"/>
  <c r="CL1234" i="1"/>
  <c r="CJ1234" i="1"/>
  <c r="CI1234" i="1"/>
  <c r="BT1234" i="1"/>
  <c r="CM1233" i="1"/>
  <c r="CL1233" i="1"/>
  <c r="CJ1233" i="1"/>
  <c r="CI1233" i="1"/>
  <c r="BT1233" i="1"/>
  <c r="CM1232" i="1"/>
  <c r="CL1232" i="1"/>
  <c r="CJ1232" i="1"/>
  <c r="CI1232" i="1"/>
  <c r="BT1232" i="1"/>
  <c r="CM1231" i="1"/>
  <c r="CL1231" i="1"/>
  <c r="CJ1231" i="1"/>
  <c r="CI1231" i="1"/>
  <c r="BT1231" i="1"/>
  <c r="CM1230" i="1"/>
  <c r="CL1230" i="1"/>
  <c r="CJ1230" i="1"/>
  <c r="CI1230" i="1"/>
  <c r="BT1230" i="1"/>
  <c r="CM1229" i="1"/>
  <c r="CL1229" i="1"/>
  <c r="CJ1229" i="1"/>
  <c r="CI1229" i="1"/>
  <c r="BT1229" i="1"/>
  <c r="CM1228" i="1"/>
  <c r="CL1228" i="1"/>
  <c r="CJ1228" i="1"/>
  <c r="CI1228" i="1"/>
  <c r="BT1228" i="1"/>
  <c r="CM1227" i="1"/>
  <c r="CL1227" i="1"/>
  <c r="CJ1227" i="1"/>
  <c r="CI1227" i="1"/>
  <c r="BT1227" i="1"/>
  <c r="CM1226" i="1"/>
  <c r="CL1226" i="1"/>
  <c r="CJ1226" i="1"/>
  <c r="CI1226" i="1"/>
  <c r="BT1226" i="1"/>
  <c r="CM1225" i="1"/>
  <c r="CL1225" i="1"/>
  <c r="CJ1225" i="1"/>
  <c r="CI1225" i="1"/>
  <c r="BT1225" i="1"/>
  <c r="CM1224" i="1"/>
  <c r="CL1224" i="1"/>
  <c r="CJ1224" i="1"/>
  <c r="CI1224" i="1"/>
  <c r="BT1224" i="1"/>
  <c r="CM1223" i="1"/>
  <c r="CL1223" i="1"/>
  <c r="CJ1223" i="1"/>
  <c r="CI1223" i="1"/>
  <c r="BT1223" i="1"/>
  <c r="CM1222" i="1"/>
  <c r="CL1222" i="1"/>
  <c r="CJ1222" i="1"/>
  <c r="CI1222" i="1"/>
  <c r="BT1222" i="1"/>
  <c r="CM1221" i="1"/>
  <c r="CL1221" i="1"/>
  <c r="CJ1221" i="1"/>
  <c r="CI1221" i="1"/>
  <c r="BT1221" i="1"/>
  <c r="CM1220" i="1"/>
  <c r="CL1220" i="1"/>
  <c r="CJ1220" i="1"/>
  <c r="CI1220" i="1"/>
  <c r="BT1220" i="1"/>
  <c r="CM1219" i="1"/>
  <c r="CL1219" i="1"/>
  <c r="CJ1219" i="1"/>
  <c r="CI1219" i="1"/>
  <c r="BT1219" i="1"/>
  <c r="CM1218" i="1"/>
  <c r="CL1218" i="1"/>
  <c r="CJ1218" i="1"/>
  <c r="CI1218" i="1"/>
  <c r="BT1218" i="1"/>
  <c r="CM1217" i="1"/>
  <c r="CL1217" i="1"/>
  <c r="CJ1217" i="1"/>
  <c r="CI1217" i="1"/>
  <c r="BT1217" i="1"/>
  <c r="CM1216" i="1"/>
  <c r="CL1216" i="1"/>
  <c r="CJ1216" i="1"/>
  <c r="CI1216" i="1"/>
  <c r="BT1216" i="1"/>
  <c r="CM1215" i="1"/>
  <c r="CL1215" i="1"/>
  <c r="CJ1215" i="1"/>
  <c r="CI1215" i="1"/>
  <c r="BT1215" i="1"/>
  <c r="CM1214" i="1"/>
  <c r="CL1214" i="1"/>
  <c r="CJ1214" i="1"/>
  <c r="CI1214" i="1"/>
  <c r="BT1214" i="1"/>
  <c r="CM1213" i="1"/>
  <c r="CL1213" i="1"/>
  <c r="CJ1213" i="1"/>
  <c r="CI1213" i="1"/>
  <c r="BT1213" i="1"/>
  <c r="CM1212" i="1"/>
  <c r="CL1212" i="1"/>
  <c r="CJ1212" i="1"/>
  <c r="CI1212" i="1"/>
  <c r="BT1212" i="1"/>
  <c r="CM1211" i="1"/>
  <c r="CL1211" i="1"/>
  <c r="CJ1211" i="1"/>
  <c r="CI1211" i="1"/>
  <c r="BT1211" i="1"/>
  <c r="CM1210" i="1"/>
  <c r="CL1210" i="1"/>
  <c r="CJ1210" i="1"/>
  <c r="CI1210" i="1"/>
  <c r="BT1210" i="1"/>
  <c r="CM1209" i="1"/>
  <c r="CL1209" i="1"/>
  <c r="CJ1209" i="1"/>
  <c r="CI1209" i="1"/>
  <c r="BT1209" i="1"/>
  <c r="CM1208" i="1"/>
  <c r="CL1208" i="1"/>
  <c r="CJ1208" i="1"/>
  <c r="CI1208" i="1"/>
  <c r="BT1208" i="1"/>
  <c r="CM1207" i="1"/>
  <c r="CL1207" i="1"/>
  <c r="CJ1207" i="1"/>
  <c r="CI1207" i="1"/>
  <c r="BT1207" i="1"/>
  <c r="CM1206" i="1"/>
  <c r="CL1206" i="1"/>
  <c r="CJ1206" i="1"/>
  <c r="CI1206" i="1"/>
  <c r="BT1206" i="1"/>
  <c r="CM1205" i="1"/>
  <c r="CL1205" i="1"/>
  <c r="CJ1205" i="1"/>
  <c r="CI1205" i="1"/>
  <c r="BT1205" i="1"/>
  <c r="CM1204" i="1"/>
  <c r="CL1204" i="1"/>
  <c r="CJ1204" i="1"/>
  <c r="CI1204" i="1"/>
  <c r="BT1204" i="1"/>
  <c r="CM1203" i="1"/>
  <c r="CL1203" i="1"/>
  <c r="CJ1203" i="1"/>
  <c r="CI1203" i="1"/>
  <c r="BT1203" i="1"/>
  <c r="CM1202" i="1"/>
  <c r="CL1202" i="1"/>
  <c r="CJ1202" i="1"/>
  <c r="CI1202" i="1"/>
  <c r="BT1202" i="1"/>
  <c r="CM1201" i="1"/>
  <c r="CL1201" i="1"/>
  <c r="CJ1201" i="1"/>
  <c r="CI1201" i="1"/>
  <c r="BT1201" i="1"/>
  <c r="CM1200" i="1"/>
  <c r="CL1200" i="1"/>
  <c r="CJ1200" i="1"/>
  <c r="CI1200" i="1"/>
  <c r="BT1200" i="1"/>
  <c r="CM1199" i="1"/>
  <c r="CL1199" i="1"/>
  <c r="CJ1199" i="1"/>
  <c r="CI1199" i="1"/>
  <c r="BT1199" i="1"/>
  <c r="CM1198" i="1"/>
  <c r="CL1198" i="1"/>
  <c r="CJ1198" i="1"/>
  <c r="CI1198" i="1"/>
  <c r="BT1198" i="1"/>
  <c r="CM1197" i="1"/>
  <c r="CL1197" i="1"/>
  <c r="CJ1197" i="1"/>
  <c r="CI1197" i="1"/>
  <c r="BT1197" i="1"/>
  <c r="CM1196" i="1"/>
  <c r="CL1196" i="1"/>
  <c r="CJ1196" i="1"/>
  <c r="CI1196" i="1"/>
  <c r="BT1196" i="1"/>
  <c r="CM1195" i="1"/>
  <c r="CL1195" i="1"/>
  <c r="CJ1195" i="1"/>
  <c r="CI1195" i="1"/>
  <c r="BT1195" i="1"/>
  <c r="CM1194" i="1"/>
  <c r="CL1194" i="1"/>
  <c r="CJ1194" i="1"/>
  <c r="CI1194" i="1"/>
  <c r="BT1194" i="1"/>
  <c r="CM1193" i="1"/>
  <c r="CL1193" i="1"/>
  <c r="CJ1193" i="1"/>
  <c r="CI1193" i="1"/>
  <c r="BT1193" i="1"/>
  <c r="CM1192" i="1"/>
  <c r="CL1192" i="1"/>
  <c r="CJ1192" i="1"/>
  <c r="CI1192" i="1"/>
  <c r="BT1192" i="1"/>
  <c r="CM1191" i="1"/>
  <c r="CL1191" i="1"/>
  <c r="CJ1191" i="1"/>
  <c r="CI1191" i="1"/>
  <c r="BT1191" i="1"/>
  <c r="CM1190" i="1"/>
  <c r="CL1190" i="1"/>
  <c r="CJ1190" i="1"/>
  <c r="CI1190" i="1"/>
  <c r="BT1190" i="1"/>
  <c r="CM1189" i="1"/>
  <c r="CL1189" i="1"/>
  <c r="CJ1189" i="1"/>
  <c r="CI1189" i="1"/>
  <c r="BT1189" i="1"/>
  <c r="CM1188" i="1"/>
  <c r="CL1188" i="1"/>
  <c r="CJ1188" i="1"/>
  <c r="CI1188" i="1"/>
  <c r="BT1188" i="1"/>
  <c r="CM1187" i="1"/>
  <c r="CL1187" i="1"/>
  <c r="CJ1187" i="1"/>
  <c r="CI1187" i="1"/>
  <c r="BT1187" i="1"/>
  <c r="CM1186" i="1"/>
  <c r="CL1186" i="1"/>
  <c r="CJ1186" i="1"/>
  <c r="CI1186" i="1"/>
  <c r="BT1186" i="1"/>
  <c r="CM1185" i="1"/>
  <c r="CL1185" i="1"/>
  <c r="CJ1185" i="1"/>
  <c r="CI1185" i="1"/>
  <c r="BT1185" i="1"/>
  <c r="CM1184" i="1"/>
  <c r="CL1184" i="1"/>
  <c r="CJ1184" i="1"/>
  <c r="CI1184" i="1"/>
  <c r="BT1184" i="1"/>
  <c r="CM1183" i="1"/>
  <c r="CL1183" i="1"/>
  <c r="CJ1183" i="1"/>
  <c r="CI1183" i="1"/>
  <c r="BT1183" i="1"/>
  <c r="CM1182" i="1"/>
  <c r="CL1182" i="1"/>
  <c r="CJ1182" i="1"/>
  <c r="CI1182" i="1"/>
  <c r="BT1182" i="1"/>
  <c r="CM1181" i="1"/>
  <c r="CL1181" i="1"/>
  <c r="CJ1181" i="1"/>
  <c r="CI1181" i="1"/>
  <c r="BT1181" i="1"/>
  <c r="CM1180" i="1"/>
  <c r="CL1180" i="1"/>
  <c r="CJ1180" i="1"/>
  <c r="CI1180" i="1"/>
  <c r="BT1180" i="1"/>
  <c r="CM1179" i="1"/>
  <c r="CL1179" i="1"/>
  <c r="CJ1179" i="1"/>
  <c r="CI1179" i="1"/>
  <c r="BT1179" i="1"/>
  <c r="CM1178" i="1"/>
  <c r="CL1178" i="1"/>
  <c r="CJ1178" i="1"/>
  <c r="CI1178" i="1"/>
  <c r="BT1178" i="1"/>
  <c r="CM1177" i="1"/>
  <c r="CL1177" i="1"/>
  <c r="CJ1177" i="1"/>
  <c r="CI1177" i="1"/>
  <c r="BT1177" i="1"/>
  <c r="CM1176" i="1"/>
  <c r="CL1176" i="1"/>
  <c r="CJ1176" i="1"/>
  <c r="CI1176" i="1"/>
  <c r="BT1176" i="1"/>
  <c r="CM1175" i="1"/>
  <c r="CL1175" i="1"/>
  <c r="CJ1175" i="1"/>
  <c r="CI1175" i="1"/>
  <c r="BT1175" i="1"/>
  <c r="CM1174" i="1"/>
  <c r="CL1174" i="1"/>
  <c r="CJ1174" i="1"/>
  <c r="CI1174" i="1"/>
  <c r="BT1174" i="1"/>
  <c r="CM1173" i="1"/>
  <c r="CL1173" i="1"/>
  <c r="CJ1173" i="1"/>
  <c r="CI1173" i="1"/>
  <c r="BT1173" i="1"/>
  <c r="CM1172" i="1"/>
  <c r="CL1172" i="1"/>
  <c r="CJ1172" i="1"/>
  <c r="CI1172" i="1"/>
  <c r="BT1172" i="1"/>
  <c r="CM1171" i="1"/>
  <c r="CL1171" i="1"/>
  <c r="CJ1171" i="1"/>
  <c r="CI1171" i="1"/>
  <c r="BT1171" i="1"/>
  <c r="CM1170" i="1"/>
  <c r="CL1170" i="1"/>
  <c r="CJ1170" i="1"/>
  <c r="CI1170" i="1"/>
  <c r="BT1170" i="1"/>
  <c r="CM1169" i="1"/>
  <c r="CL1169" i="1"/>
  <c r="CJ1169" i="1"/>
  <c r="CI1169" i="1"/>
  <c r="BT1169" i="1"/>
  <c r="CM1168" i="1"/>
  <c r="CL1168" i="1"/>
  <c r="CJ1168" i="1"/>
  <c r="CI1168" i="1"/>
  <c r="BT1168" i="1"/>
  <c r="CM1167" i="1"/>
  <c r="CL1167" i="1"/>
  <c r="CJ1167" i="1"/>
  <c r="CI1167" i="1"/>
  <c r="BT1167" i="1"/>
  <c r="CM1166" i="1"/>
  <c r="CL1166" i="1"/>
  <c r="CJ1166" i="1"/>
  <c r="CI1166" i="1"/>
  <c r="BT1166" i="1"/>
  <c r="CM1165" i="1"/>
  <c r="CL1165" i="1"/>
  <c r="CJ1165" i="1"/>
  <c r="CI1165" i="1"/>
  <c r="BT1165" i="1"/>
  <c r="CM1164" i="1"/>
  <c r="CL1164" i="1"/>
  <c r="CJ1164" i="1"/>
  <c r="CI1164" i="1"/>
  <c r="BT1164" i="1"/>
  <c r="CM1163" i="1"/>
  <c r="CL1163" i="1"/>
  <c r="CJ1163" i="1"/>
  <c r="CI1163" i="1"/>
  <c r="BT1163" i="1"/>
  <c r="CM1162" i="1"/>
  <c r="CL1162" i="1"/>
  <c r="CJ1162" i="1"/>
  <c r="CI1162" i="1"/>
  <c r="BT1162" i="1"/>
  <c r="CM1161" i="1"/>
  <c r="CL1161" i="1"/>
  <c r="CJ1161" i="1"/>
  <c r="CI1161" i="1"/>
  <c r="BT1161" i="1"/>
  <c r="CM1160" i="1"/>
  <c r="CL1160" i="1"/>
  <c r="CJ1160" i="1"/>
  <c r="CI1160" i="1"/>
  <c r="BT1160" i="1"/>
  <c r="CM1159" i="1"/>
  <c r="CL1159" i="1"/>
  <c r="CJ1159" i="1"/>
  <c r="CI1159" i="1"/>
  <c r="BT1159" i="1"/>
  <c r="CM1158" i="1"/>
  <c r="CL1158" i="1"/>
  <c r="CJ1158" i="1"/>
  <c r="CI1158" i="1"/>
  <c r="BT1158" i="1"/>
  <c r="CM1157" i="1"/>
  <c r="CL1157" i="1"/>
  <c r="CJ1157" i="1"/>
  <c r="CI1157" i="1"/>
  <c r="BT1157" i="1"/>
  <c r="CM1156" i="1"/>
  <c r="CL1156" i="1"/>
  <c r="CJ1156" i="1"/>
  <c r="CI1156" i="1"/>
  <c r="BT1156" i="1"/>
  <c r="CM1155" i="1"/>
  <c r="CL1155" i="1"/>
  <c r="CJ1155" i="1"/>
  <c r="CI1155" i="1"/>
  <c r="BT1155" i="1"/>
  <c r="CM1154" i="1"/>
  <c r="CL1154" i="1"/>
  <c r="CJ1154" i="1"/>
  <c r="CI1154" i="1"/>
  <c r="BT1154" i="1"/>
  <c r="CM1153" i="1"/>
  <c r="CL1153" i="1"/>
  <c r="CJ1153" i="1"/>
  <c r="CI1153" i="1"/>
  <c r="BT1153" i="1"/>
  <c r="CM1152" i="1"/>
  <c r="CL1152" i="1"/>
  <c r="CJ1152" i="1"/>
  <c r="CI1152" i="1"/>
  <c r="BT1152" i="1"/>
  <c r="CM1151" i="1"/>
  <c r="CL1151" i="1"/>
  <c r="CJ1151" i="1"/>
  <c r="CI1151" i="1"/>
  <c r="BT1151" i="1"/>
  <c r="CM1150" i="1"/>
  <c r="CL1150" i="1"/>
  <c r="CJ1150" i="1"/>
  <c r="CI1150" i="1"/>
  <c r="BT1150" i="1"/>
  <c r="CM1149" i="1"/>
  <c r="CL1149" i="1"/>
  <c r="CJ1149" i="1"/>
  <c r="CI1149" i="1"/>
  <c r="BT1149" i="1"/>
  <c r="CM1148" i="1"/>
  <c r="CL1148" i="1"/>
  <c r="CJ1148" i="1"/>
  <c r="CI1148" i="1"/>
  <c r="BT1148" i="1"/>
  <c r="CM1147" i="1"/>
  <c r="CL1147" i="1"/>
  <c r="CJ1147" i="1"/>
  <c r="CI1147" i="1"/>
  <c r="BT1147" i="1"/>
  <c r="CM1146" i="1"/>
  <c r="CL1146" i="1"/>
  <c r="CJ1146" i="1"/>
  <c r="CI1146" i="1"/>
  <c r="BT1146" i="1"/>
  <c r="CM1145" i="1"/>
  <c r="CL1145" i="1"/>
  <c r="CJ1145" i="1"/>
  <c r="CI1145" i="1"/>
  <c r="BT1145" i="1"/>
  <c r="CM1144" i="1"/>
  <c r="CL1144" i="1"/>
  <c r="CJ1144" i="1"/>
  <c r="CI1144" i="1"/>
  <c r="BT1144" i="1"/>
  <c r="CM1143" i="1"/>
  <c r="CL1143" i="1"/>
  <c r="CJ1143" i="1"/>
  <c r="CI1143" i="1"/>
  <c r="BT1143" i="1"/>
  <c r="CM1142" i="1"/>
  <c r="CL1142" i="1"/>
  <c r="CJ1142" i="1"/>
  <c r="CI1142" i="1"/>
  <c r="BT1142" i="1"/>
  <c r="CM1141" i="1"/>
  <c r="CL1141" i="1"/>
  <c r="CJ1141" i="1"/>
  <c r="CI1141" i="1"/>
  <c r="BT1141" i="1"/>
  <c r="CM1140" i="1"/>
  <c r="CL1140" i="1"/>
  <c r="CJ1140" i="1"/>
  <c r="CI1140" i="1"/>
  <c r="BT1140" i="1"/>
  <c r="CM1139" i="1"/>
  <c r="CL1139" i="1"/>
  <c r="CJ1139" i="1"/>
  <c r="CI1139" i="1"/>
  <c r="BT1139" i="1"/>
  <c r="CM1138" i="1"/>
  <c r="CL1138" i="1"/>
  <c r="CJ1138" i="1"/>
  <c r="CI1138" i="1"/>
  <c r="BT1138" i="1"/>
  <c r="CM1137" i="1"/>
  <c r="CL1137" i="1"/>
  <c r="CJ1137" i="1"/>
  <c r="CI1137" i="1"/>
  <c r="BT1137" i="1"/>
  <c r="CM1136" i="1"/>
  <c r="CL1136" i="1"/>
  <c r="CJ1136" i="1"/>
  <c r="CI1136" i="1"/>
  <c r="BT1136" i="1"/>
  <c r="CM1135" i="1"/>
  <c r="CL1135" i="1"/>
  <c r="CJ1135" i="1"/>
  <c r="CI1135" i="1"/>
  <c r="BT1135" i="1"/>
  <c r="CM1134" i="1"/>
  <c r="CL1134" i="1"/>
  <c r="CJ1134" i="1"/>
  <c r="CI1134" i="1"/>
  <c r="BT1134" i="1"/>
  <c r="CM1133" i="1"/>
  <c r="CL1133" i="1"/>
  <c r="CJ1133" i="1"/>
  <c r="CI1133" i="1"/>
  <c r="BT1133" i="1"/>
  <c r="CM1132" i="1"/>
  <c r="CL1132" i="1"/>
  <c r="CJ1132" i="1"/>
  <c r="CI1132" i="1"/>
  <c r="BT1132" i="1"/>
  <c r="CM1131" i="1"/>
  <c r="CL1131" i="1"/>
  <c r="CJ1131" i="1"/>
  <c r="CI1131" i="1"/>
  <c r="BT1131" i="1"/>
  <c r="CM1130" i="1"/>
  <c r="CL1130" i="1"/>
  <c r="CJ1130" i="1"/>
  <c r="CI1130" i="1"/>
  <c r="BT1130" i="1"/>
  <c r="CM1129" i="1"/>
  <c r="CL1129" i="1"/>
  <c r="CJ1129" i="1"/>
  <c r="CI1129" i="1"/>
  <c r="BT1129" i="1"/>
  <c r="CM1128" i="1"/>
  <c r="CL1128" i="1"/>
  <c r="CJ1128" i="1"/>
  <c r="CI1128" i="1"/>
  <c r="BT1128" i="1"/>
  <c r="CM1127" i="1"/>
  <c r="CL1127" i="1"/>
  <c r="CJ1127" i="1"/>
  <c r="CI1127" i="1"/>
  <c r="BT1127" i="1"/>
  <c r="CM1126" i="1"/>
  <c r="CL1126" i="1"/>
  <c r="CJ1126" i="1"/>
  <c r="CI1126" i="1"/>
  <c r="BT1126" i="1"/>
  <c r="CM1125" i="1"/>
  <c r="CL1125" i="1"/>
  <c r="CJ1125" i="1"/>
  <c r="CI1125" i="1"/>
  <c r="BT1125" i="1"/>
  <c r="CM1124" i="1"/>
  <c r="CL1124" i="1"/>
  <c r="CJ1124" i="1"/>
  <c r="CI1124" i="1"/>
  <c r="BT1124" i="1"/>
  <c r="CM1123" i="1"/>
  <c r="CL1123" i="1"/>
  <c r="CJ1123" i="1"/>
  <c r="CI1123" i="1"/>
  <c r="BT1123" i="1"/>
  <c r="CM1122" i="1"/>
  <c r="CL1122" i="1"/>
  <c r="CJ1122" i="1"/>
  <c r="CI1122" i="1"/>
  <c r="BT1122" i="1"/>
  <c r="CM1121" i="1"/>
  <c r="CL1121" i="1"/>
  <c r="CJ1121" i="1"/>
  <c r="CI1121" i="1"/>
  <c r="BT1121" i="1"/>
  <c r="CM1120" i="1"/>
  <c r="CL1120" i="1"/>
  <c r="CJ1120" i="1"/>
  <c r="CI1120" i="1"/>
  <c r="BT1120" i="1"/>
  <c r="CM1119" i="1"/>
  <c r="CL1119" i="1"/>
  <c r="CJ1119" i="1"/>
  <c r="CI1119" i="1"/>
  <c r="BT1119" i="1"/>
  <c r="CM1118" i="1"/>
  <c r="CL1118" i="1"/>
  <c r="CJ1118" i="1"/>
  <c r="CI1118" i="1"/>
  <c r="BT1118" i="1"/>
  <c r="CM1117" i="1"/>
  <c r="CL1117" i="1"/>
  <c r="CJ1117" i="1"/>
  <c r="CI1117" i="1"/>
  <c r="BT1117" i="1"/>
  <c r="CM1116" i="1"/>
  <c r="CL1116" i="1"/>
  <c r="CJ1116" i="1"/>
  <c r="CI1116" i="1"/>
  <c r="BT1116" i="1"/>
  <c r="CM1115" i="1"/>
  <c r="CL1115" i="1"/>
  <c r="CJ1115" i="1"/>
  <c r="CI1115" i="1"/>
  <c r="BT1115" i="1"/>
  <c r="CM1114" i="1"/>
  <c r="CL1114" i="1"/>
  <c r="CJ1114" i="1"/>
  <c r="CI1114" i="1"/>
  <c r="BT1114" i="1"/>
  <c r="CM1113" i="1"/>
  <c r="CL1113" i="1"/>
  <c r="CJ1113" i="1"/>
  <c r="CI1113" i="1"/>
  <c r="BT1113" i="1"/>
  <c r="CM1112" i="1"/>
  <c r="CL1112" i="1"/>
  <c r="CJ1112" i="1"/>
  <c r="CI1112" i="1"/>
  <c r="BT1112" i="1"/>
  <c r="CM1111" i="1"/>
  <c r="CL1111" i="1"/>
  <c r="CJ1111" i="1"/>
  <c r="CI1111" i="1"/>
  <c r="BT1111" i="1"/>
  <c r="CM1110" i="1"/>
  <c r="CL1110" i="1"/>
  <c r="CJ1110" i="1"/>
  <c r="CI1110" i="1"/>
  <c r="BT1110" i="1"/>
  <c r="CM1109" i="1"/>
  <c r="CL1109" i="1"/>
  <c r="CJ1109" i="1"/>
  <c r="CI1109" i="1"/>
  <c r="BT1109" i="1"/>
  <c r="CM1108" i="1"/>
  <c r="CL1108" i="1"/>
  <c r="CJ1108" i="1"/>
  <c r="CI1108" i="1"/>
  <c r="BT1108" i="1"/>
  <c r="CM1107" i="1"/>
  <c r="CL1107" i="1"/>
  <c r="CJ1107" i="1"/>
  <c r="CI1107" i="1"/>
  <c r="BT1107" i="1"/>
  <c r="CM1106" i="1"/>
  <c r="CL1106" i="1"/>
  <c r="CJ1106" i="1"/>
  <c r="CI1106" i="1"/>
  <c r="BT1106" i="1"/>
  <c r="CM1105" i="1"/>
  <c r="CL1105" i="1"/>
  <c r="CJ1105" i="1"/>
  <c r="CI1105" i="1"/>
  <c r="BT1105" i="1"/>
  <c r="CM1104" i="1"/>
  <c r="CL1104" i="1"/>
  <c r="CJ1104" i="1"/>
  <c r="CI1104" i="1"/>
  <c r="BT1104" i="1"/>
  <c r="CM1103" i="1"/>
  <c r="CL1103" i="1"/>
  <c r="CJ1103" i="1"/>
  <c r="CI1103" i="1"/>
  <c r="BT1103" i="1"/>
  <c r="CM1102" i="1"/>
  <c r="CL1102" i="1"/>
  <c r="CJ1102" i="1"/>
  <c r="CI1102" i="1"/>
  <c r="BT1102" i="1"/>
  <c r="CM1101" i="1"/>
  <c r="CL1101" i="1"/>
  <c r="CJ1101" i="1"/>
  <c r="CI1101" i="1"/>
  <c r="BT1101" i="1"/>
  <c r="CM1100" i="1"/>
  <c r="CL1100" i="1"/>
  <c r="CJ1100" i="1"/>
  <c r="CI1100" i="1"/>
  <c r="BT1100" i="1"/>
  <c r="CM1099" i="1"/>
  <c r="CL1099" i="1"/>
  <c r="CJ1099" i="1"/>
  <c r="CI1099" i="1"/>
  <c r="BT1099" i="1"/>
  <c r="CM1098" i="1"/>
  <c r="CL1098" i="1"/>
  <c r="CJ1098" i="1"/>
  <c r="CI1098" i="1"/>
  <c r="BT1098" i="1"/>
  <c r="CM1097" i="1"/>
  <c r="CL1097" i="1"/>
  <c r="CJ1097" i="1"/>
  <c r="CI1097" i="1"/>
  <c r="BT1097" i="1"/>
  <c r="CM1096" i="1"/>
  <c r="CL1096" i="1"/>
  <c r="CJ1096" i="1"/>
  <c r="CI1096" i="1"/>
  <c r="BT1096" i="1"/>
  <c r="CM1095" i="1"/>
  <c r="CL1095" i="1"/>
  <c r="CJ1095" i="1"/>
  <c r="CI1095" i="1"/>
  <c r="BT1095" i="1"/>
  <c r="CM1094" i="1"/>
  <c r="CL1094" i="1"/>
  <c r="CJ1094" i="1"/>
  <c r="CI1094" i="1"/>
  <c r="BT1094" i="1"/>
  <c r="CM1093" i="1"/>
  <c r="CL1093" i="1"/>
  <c r="CJ1093" i="1"/>
  <c r="CI1093" i="1"/>
  <c r="BT1093" i="1"/>
  <c r="CM1092" i="1"/>
  <c r="CL1092" i="1"/>
  <c r="CJ1092" i="1"/>
  <c r="CI1092" i="1"/>
  <c r="BT1092" i="1"/>
  <c r="CM1091" i="1"/>
  <c r="CL1091" i="1"/>
  <c r="CJ1091" i="1"/>
  <c r="CI1091" i="1"/>
  <c r="BT1091" i="1"/>
  <c r="CM1090" i="1"/>
  <c r="CL1090" i="1"/>
  <c r="CJ1090" i="1"/>
  <c r="CI1090" i="1"/>
  <c r="BT1090" i="1"/>
  <c r="CM1089" i="1"/>
  <c r="CL1089" i="1"/>
  <c r="CJ1089" i="1"/>
  <c r="CI1089" i="1"/>
  <c r="BT1089" i="1"/>
  <c r="CM1088" i="1"/>
  <c r="CL1088" i="1"/>
  <c r="CJ1088" i="1"/>
  <c r="CI1088" i="1"/>
  <c r="BT1088" i="1"/>
  <c r="CM1087" i="1"/>
  <c r="CL1087" i="1"/>
  <c r="CJ1087" i="1"/>
  <c r="CI1087" i="1"/>
  <c r="BT1087" i="1"/>
  <c r="CM1086" i="1"/>
  <c r="CL1086" i="1"/>
  <c r="CJ1086" i="1"/>
  <c r="CI1086" i="1"/>
  <c r="BT1086" i="1"/>
  <c r="CM1085" i="1"/>
  <c r="CL1085" i="1"/>
  <c r="CJ1085" i="1"/>
  <c r="CI1085" i="1"/>
  <c r="BT1085" i="1"/>
  <c r="CM1084" i="1"/>
  <c r="CL1084" i="1"/>
  <c r="CJ1084" i="1"/>
  <c r="CI1084" i="1"/>
  <c r="BT1084" i="1"/>
  <c r="CM1083" i="1"/>
  <c r="CL1083" i="1"/>
  <c r="CJ1083" i="1"/>
  <c r="CI1083" i="1"/>
  <c r="BT1083" i="1"/>
  <c r="CM1082" i="1"/>
  <c r="CL1082" i="1"/>
  <c r="CJ1082" i="1"/>
  <c r="CI1082" i="1"/>
  <c r="BT1082" i="1"/>
  <c r="CM1081" i="1"/>
  <c r="CL1081" i="1"/>
  <c r="CJ1081" i="1"/>
  <c r="CI1081" i="1"/>
  <c r="BT1081" i="1"/>
  <c r="CM1080" i="1"/>
  <c r="CL1080" i="1"/>
  <c r="CJ1080" i="1"/>
  <c r="CI1080" i="1"/>
  <c r="BT1080" i="1"/>
  <c r="CM1079" i="1"/>
  <c r="CL1079" i="1"/>
  <c r="CJ1079" i="1"/>
  <c r="CI1079" i="1"/>
  <c r="BT1079" i="1"/>
  <c r="CM1078" i="1"/>
  <c r="CL1078" i="1"/>
  <c r="CJ1078" i="1"/>
  <c r="CI1078" i="1"/>
  <c r="BT1078" i="1"/>
  <c r="CM1077" i="1"/>
  <c r="CL1077" i="1"/>
  <c r="CJ1077" i="1"/>
  <c r="CI1077" i="1"/>
  <c r="BT1077" i="1"/>
  <c r="CM1076" i="1"/>
  <c r="CL1076" i="1"/>
  <c r="CJ1076" i="1"/>
  <c r="CI1076" i="1"/>
  <c r="BT1076" i="1"/>
  <c r="CM1075" i="1"/>
  <c r="CL1075" i="1"/>
  <c r="CJ1075" i="1"/>
  <c r="CI1075" i="1"/>
  <c r="BT1075" i="1"/>
  <c r="CM1074" i="1"/>
  <c r="CL1074" i="1"/>
  <c r="CJ1074" i="1"/>
  <c r="CI1074" i="1"/>
  <c r="BT1074" i="1"/>
  <c r="CM1073" i="1"/>
  <c r="CL1073" i="1"/>
  <c r="CJ1073" i="1"/>
  <c r="CI1073" i="1"/>
  <c r="BT1073" i="1"/>
  <c r="CM1072" i="1"/>
  <c r="CL1072" i="1"/>
  <c r="CJ1072" i="1"/>
  <c r="CI1072" i="1"/>
  <c r="BT1072" i="1"/>
  <c r="CM1071" i="1"/>
  <c r="CL1071" i="1"/>
  <c r="CJ1071" i="1"/>
  <c r="CI1071" i="1"/>
  <c r="BT1071" i="1"/>
  <c r="CM1070" i="1"/>
  <c r="CL1070" i="1"/>
  <c r="CJ1070" i="1"/>
  <c r="CI1070" i="1"/>
  <c r="BT1070" i="1"/>
  <c r="CM1069" i="1"/>
  <c r="CL1069" i="1"/>
  <c r="CJ1069" i="1"/>
  <c r="CI1069" i="1"/>
  <c r="BT1069" i="1"/>
  <c r="CM1068" i="1"/>
  <c r="CL1068" i="1"/>
  <c r="CJ1068" i="1"/>
  <c r="CI1068" i="1"/>
  <c r="BT1068" i="1"/>
  <c r="CM1067" i="1"/>
  <c r="CL1067" i="1"/>
  <c r="CJ1067" i="1"/>
  <c r="CI1067" i="1"/>
  <c r="BT1067" i="1"/>
  <c r="CM1066" i="1"/>
  <c r="CL1066" i="1"/>
  <c r="CJ1066" i="1"/>
  <c r="CI1066" i="1"/>
  <c r="BT1066" i="1"/>
  <c r="CM1065" i="1"/>
  <c r="CL1065" i="1"/>
  <c r="CJ1065" i="1"/>
  <c r="CI1065" i="1"/>
  <c r="BT1065" i="1"/>
  <c r="CM1064" i="1"/>
  <c r="CL1064" i="1"/>
  <c r="CJ1064" i="1"/>
  <c r="CI1064" i="1"/>
  <c r="BT1064" i="1"/>
  <c r="CM1063" i="1"/>
  <c r="CL1063" i="1"/>
  <c r="CJ1063" i="1"/>
  <c r="CI1063" i="1"/>
  <c r="BT1063" i="1"/>
  <c r="CM1062" i="1"/>
  <c r="CL1062" i="1"/>
  <c r="CJ1062" i="1"/>
  <c r="CI1062" i="1"/>
  <c r="BT1062" i="1"/>
  <c r="CM1061" i="1"/>
  <c r="CL1061" i="1"/>
  <c r="CJ1061" i="1"/>
  <c r="CI1061" i="1"/>
  <c r="BT1061" i="1"/>
  <c r="CM1060" i="1"/>
  <c r="CL1060" i="1"/>
  <c r="CJ1060" i="1"/>
  <c r="CI1060" i="1"/>
  <c r="BT1060" i="1"/>
  <c r="CM1059" i="1"/>
  <c r="CL1059" i="1"/>
  <c r="CJ1059" i="1"/>
  <c r="CI1059" i="1"/>
  <c r="BT1059" i="1"/>
  <c r="CM1058" i="1"/>
  <c r="CL1058" i="1"/>
  <c r="CJ1058" i="1"/>
  <c r="CI1058" i="1"/>
  <c r="BT1058" i="1"/>
  <c r="CM1057" i="1"/>
  <c r="CL1057" i="1"/>
  <c r="CJ1057" i="1"/>
  <c r="CI1057" i="1"/>
  <c r="BT1057" i="1"/>
  <c r="CM1056" i="1"/>
  <c r="CL1056" i="1"/>
  <c r="CJ1056" i="1"/>
  <c r="CI1056" i="1"/>
  <c r="BT1056" i="1"/>
  <c r="CM1055" i="1"/>
  <c r="CL1055" i="1"/>
  <c r="CJ1055" i="1"/>
  <c r="CI1055" i="1"/>
  <c r="BT1055" i="1"/>
  <c r="CM1054" i="1"/>
  <c r="CL1054" i="1"/>
  <c r="CJ1054" i="1"/>
  <c r="CI1054" i="1"/>
  <c r="BT1054" i="1"/>
  <c r="CM1053" i="1"/>
  <c r="CL1053" i="1"/>
  <c r="CJ1053" i="1"/>
  <c r="CI1053" i="1"/>
  <c r="BT1053" i="1"/>
  <c r="CM1052" i="1"/>
  <c r="CL1052" i="1"/>
  <c r="CJ1052" i="1"/>
  <c r="CI1052" i="1"/>
  <c r="BT1052" i="1"/>
  <c r="CM1051" i="1"/>
  <c r="CL1051" i="1"/>
  <c r="CJ1051" i="1"/>
  <c r="CI1051" i="1"/>
  <c r="BT1051" i="1"/>
  <c r="CM1050" i="1"/>
  <c r="CL1050" i="1"/>
  <c r="CJ1050" i="1"/>
  <c r="CI1050" i="1"/>
  <c r="BT1050" i="1"/>
  <c r="CM1049" i="1"/>
  <c r="CL1049" i="1"/>
  <c r="CJ1049" i="1"/>
  <c r="CI1049" i="1"/>
  <c r="BT1049" i="1"/>
  <c r="CM1048" i="1"/>
  <c r="CL1048" i="1"/>
  <c r="CJ1048" i="1"/>
  <c r="CI1048" i="1"/>
  <c r="BT1048" i="1"/>
  <c r="CM1047" i="1"/>
  <c r="CL1047" i="1"/>
  <c r="CJ1047" i="1"/>
  <c r="CI1047" i="1"/>
  <c r="BT1047" i="1"/>
  <c r="CM1046" i="1"/>
  <c r="CL1046" i="1"/>
  <c r="CJ1046" i="1"/>
  <c r="CI1046" i="1"/>
  <c r="BT1046" i="1"/>
  <c r="CM1045" i="1"/>
  <c r="CL1045" i="1"/>
  <c r="CJ1045" i="1"/>
  <c r="CI1045" i="1"/>
  <c r="BT1045" i="1"/>
  <c r="CM1044" i="1"/>
  <c r="CL1044" i="1"/>
  <c r="CJ1044" i="1"/>
  <c r="CI1044" i="1"/>
  <c r="BT1044" i="1"/>
  <c r="CM1043" i="1"/>
  <c r="CL1043" i="1"/>
  <c r="CJ1043" i="1"/>
  <c r="CI1043" i="1"/>
  <c r="BT1043" i="1"/>
  <c r="CM1042" i="1"/>
  <c r="CL1042" i="1"/>
  <c r="CJ1042" i="1"/>
  <c r="CI1042" i="1"/>
  <c r="BT1042" i="1"/>
  <c r="CM1041" i="1"/>
  <c r="CL1041" i="1"/>
  <c r="CJ1041" i="1"/>
  <c r="CI1041" i="1"/>
  <c r="BT1041" i="1"/>
  <c r="CM1040" i="1"/>
  <c r="CL1040" i="1"/>
  <c r="CJ1040" i="1"/>
  <c r="CI1040" i="1"/>
  <c r="BT1040" i="1"/>
  <c r="CM1039" i="1"/>
  <c r="CL1039" i="1"/>
  <c r="CJ1039" i="1"/>
  <c r="CI1039" i="1"/>
  <c r="BT1039" i="1"/>
  <c r="CM1038" i="1"/>
  <c r="CL1038" i="1"/>
  <c r="CJ1038" i="1"/>
  <c r="CI1038" i="1"/>
  <c r="BT1038" i="1"/>
  <c r="CM1037" i="1"/>
  <c r="CL1037" i="1"/>
  <c r="CJ1037" i="1"/>
  <c r="CI1037" i="1"/>
  <c r="BT1037" i="1"/>
  <c r="CM1036" i="1"/>
  <c r="CL1036" i="1"/>
  <c r="CJ1036" i="1"/>
  <c r="CI1036" i="1"/>
  <c r="BT1036" i="1"/>
  <c r="CM1035" i="1"/>
  <c r="CL1035" i="1"/>
  <c r="CJ1035" i="1"/>
  <c r="CI1035" i="1"/>
  <c r="BT1035" i="1"/>
  <c r="CM1034" i="1"/>
  <c r="CL1034" i="1"/>
  <c r="CJ1034" i="1"/>
  <c r="CI1034" i="1"/>
  <c r="BT1034" i="1"/>
  <c r="CM1033" i="1"/>
  <c r="CL1033" i="1"/>
  <c r="CJ1033" i="1"/>
  <c r="CI1033" i="1"/>
  <c r="BT1033" i="1"/>
  <c r="CM1032" i="1"/>
  <c r="CL1032" i="1"/>
  <c r="CJ1032" i="1"/>
  <c r="CI1032" i="1"/>
  <c r="BT1032" i="1"/>
  <c r="CM1031" i="1"/>
  <c r="CL1031" i="1"/>
  <c r="CJ1031" i="1"/>
  <c r="CI1031" i="1"/>
  <c r="BT1031" i="1"/>
  <c r="CM1030" i="1"/>
  <c r="CL1030" i="1"/>
  <c r="CJ1030" i="1"/>
  <c r="CI1030" i="1"/>
  <c r="BT1030" i="1"/>
  <c r="CM1029" i="1"/>
  <c r="CL1029" i="1"/>
  <c r="CJ1029" i="1"/>
  <c r="CI1029" i="1"/>
  <c r="BT1029" i="1"/>
  <c r="CM1028" i="1"/>
  <c r="CL1028" i="1"/>
  <c r="CJ1028" i="1"/>
  <c r="CI1028" i="1"/>
  <c r="BT1028" i="1"/>
  <c r="CM1027" i="1"/>
  <c r="CL1027" i="1"/>
  <c r="CJ1027" i="1"/>
  <c r="CI1027" i="1"/>
  <c r="BT1027" i="1"/>
  <c r="CM1026" i="1"/>
  <c r="CL1026" i="1"/>
  <c r="CJ1026" i="1"/>
  <c r="CI1026" i="1"/>
  <c r="BT1026" i="1"/>
  <c r="CM1025" i="1"/>
  <c r="CL1025" i="1"/>
  <c r="CJ1025" i="1"/>
  <c r="CI1025" i="1"/>
  <c r="BT1025" i="1"/>
  <c r="CM1024" i="1"/>
  <c r="CL1024" i="1"/>
  <c r="CJ1024" i="1"/>
  <c r="CI1024" i="1"/>
  <c r="BT1024" i="1"/>
  <c r="CM1023" i="1"/>
  <c r="CL1023" i="1"/>
  <c r="CJ1023" i="1"/>
  <c r="CI1023" i="1"/>
  <c r="BT1023" i="1"/>
  <c r="CM1022" i="1"/>
  <c r="CL1022" i="1"/>
  <c r="CJ1022" i="1"/>
  <c r="CI1022" i="1"/>
  <c r="BT1022" i="1"/>
  <c r="CM1021" i="1"/>
  <c r="CL1021" i="1"/>
  <c r="CJ1021" i="1"/>
  <c r="CI1021" i="1"/>
  <c r="BT1021" i="1"/>
  <c r="CM1020" i="1"/>
  <c r="CL1020" i="1"/>
  <c r="CJ1020" i="1"/>
  <c r="CI1020" i="1"/>
  <c r="BT1020" i="1"/>
  <c r="CM1019" i="1"/>
  <c r="CL1019" i="1"/>
  <c r="CJ1019" i="1"/>
  <c r="CI1019" i="1"/>
  <c r="BT1019" i="1"/>
  <c r="CM1018" i="1"/>
  <c r="CL1018" i="1"/>
  <c r="CJ1018" i="1"/>
  <c r="CI1018" i="1"/>
  <c r="BT1018" i="1"/>
  <c r="CM1017" i="1"/>
  <c r="CL1017" i="1"/>
  <c r="CJ1017" i="1"/>
  <c r="CI1017" i="1"/>
  <c r="BT1017" i="1"/>
  <c r="CM1016" i="1"/>
  <c r="CL1016" i="1"/>
  <c r="CJ1016" i="1"/>
  <c r="CI1016" i="1"/>
  <c r="BT1016" i="1"/>
  <c r="CM1015" i="1"/>
  <c r="CL1015" i="1"/>
  <c r="CJ1015" i="1"/>
  <c r="CI1015" i="1"/>
  <c r="BT1015" i="1"/>
  <c r="CM1014" i="1"/>
  <c r="CL1014" i="1"/>
  <c r="CJ1014" i="1"/>
  <c r="CI1014" i="1"/>
  <c r="BT1014" i="1"/>
  <c r="CM1013" i="1"/>
  <c r="CL1013" i="1"/>
  <c r="CJ1013" i="1"/>
  <c r="CI1013" i="1"/>
  <c r="BT1013" i="1"/>
  <c r="CM1012" i="1"/>
  <c r="CL1012" i="1"/>
  <c r="CJ1012" i="1"/>
  <c r="CI1012" i="1"/>
  <c r="BT1012" i="1"/>
  <c r="CM1011" i="1"/>
  <c r="CL1011" i="1"/>
  <c r="CJ1011" i="1"/>
  <c r="CI1011" i="1"/>
  <c r="BT1011" i="1"/>
  <c r="CM1010" i="1"/>
  <c r="CL1010" i="1"/>
  <c r="CJ1010" i="1"/>
  <c r="CI1010" i="1"/>
  <c r="BT1010" i="1"/>
  <c r="CM1009" i="1"/>
  <c r="CL1009" i="1"/>
  <c r="CJ1009" i="1"/>
  <c r="CI1009" i="1"/>
  <c r="BT1009" i="1"/>
  <c r="CM1008" i="1"/>
  <c r="CL1008" i="1"/>
  <c r="CJ1008" i="1"/>
  <c r="CI1008" i="1"/>
  <c r="BT1008" i="1"/>
  <c r="CM1007" i="1"/>
  <c r="CL1007" i="1"/>
  <c r="CJ1007" i="1"/>
  <c r="CI1007" i="1"/>
  <c r="BT1007" i="1"/>
  <c r="CM1006" i="1"/>
  <c r="CL1006" i="1"/>
  <c r="CJ1006" i="1"/>
  <c r="CI1006" i="1"/>
  <c r="BT1006" i="1"/>
  <c r="CM1005" i="1"/>
  <c r="CL1005" i="1"/>
  <c r="CJ1005" i="1"/>
  <c r="CI1005" i="1"/>
  <c r="BT1005" i="1"/>
  <c r="CM1004" i="1"/>
  <c r="CL1004" i="1"/>
  <c r="CJ1004" i="1"/>
  <c r="CI1004" i="1"/>
  <c r="BT1004" i="1"/>
  <c r="CM1003" i="1"/>
  <c r="CL1003" i="1"/>
  <c r="CJ1003" i="1"/>
  <c r="CI1003" i="1"/>
  <c r="BT1003" i="1"/>
  <c r="CM1002" i="1"/>
  <c r="CL1002" i="1"/>
  <c r="CJ1002" i="1"/>
  <c r="CI1002" i="1"/>
  <c r="BT1002" i="1"/>
  <c r="CM1001" i="1"/>
  <c r="CL1001" i="1"/>
  <c r="CJ1001" i="1"/>
  <c r="CI1001" i="1"/>
  <c r="BT1001" i="1"/>
  <c r="CM1000" i="1"/>
  <c r="CL1000" i="1"/>
  <c r="CJ1000" i="1"/>
  <c r="CI1000" i="1"/>
  <c r="BT1000" i="1"/>
  <c r="CM999" i="1"/>
  <c r="CL999" i="1"/>
  <c r="CJ999" i="1"/>
  <c r="CI999" i="1"/>
  <c r="BT999" i="1"/>
  <c r="CM998" i="1"/>
  <c r="CL998" i="1"/>
  <c r="CJ998" i="1"/>
  <c r="CI998" i="1"/>
  <c r="BT998" i="1"/>
  <c r="CM997" i="1"/>
  <c r="CL997" i="1"/>
  <c r="CJ997" i="1"/>
  <c r="CI997" i="1"/>
  <c r="BT997" i="1"/>
  <c r="CM996" i="1"/>
  <c r="CL996" i="1"/>
  <c r="CJ996" i="1"/>
  <c r="CI996" i="1"/>
  <c r="BT996" i="1"/>
  <c r="CM995" i="1"/>
  <c r="CL995" i="1"/>
  <c r="CJ995" i="1"/>
  <c r="CI995" i="1"/>
  <c r="BT995" i="1"/>
  <c r="CM994" i="1"/>
  <c r="CL994" i="1"/>
  <c r="CJ994" i="1"/>
  <c r="CI994" i="1"/>
  <c r="BT994" i="1"/>
  <c r="CM993" i="1"/>
  <c r="CL993" i="1"/>
  <c r="CJ993" i="1"/>
  <c r="CI993" i="1"/>
  <c r="BT993" i="1"/>
  <c r="CM992" i="1"/>
  <c r="CL992" i="1"/>
  <c r="CJ992" i="1"/>
  <c r="CI992" i="1"/>
  <c r="BT992" i="1"/>
  <c r="CM991" i="1"/>
  <c r="CL991" i="1"/>
  <c r="CJ991" i="1"/>
  <c r="CI991" i="1"/>
  <c r="BT991" i="1"/>
  <c r="CM990" i="1"/>
  <c r="CL990" i="1"/>
  <c r="CJ990" i="1"/>
  <c r="CI990" i="1"/>
  <c r="BT990" i="1"/>
  <c r="CM989" i="1"/>
  <c r="CL989" i="1"/>
  <c r="CJ989" i="1"/>
  <c r="CI989" i="1"/>
  <c r="BT989" i="1"/>
  <c r="CM988" i="1"/>
  <c r="CL988" i="1"/>
  <c r="CJ988" i="1"/>
  <c r="CI988" i="1"/>
  <c r="BT988" i="1"/>
  <c r="CM987" i="1"/>
  <c r="CL987" i="1"/>
  <c r="CJ987" i="1"/>
  <c r="CI987" i="1"/>
  <c r="BT987" i="1"/>
  <c r="CM986" i="1"/>
  <c r="CL986" i="1"/>
  <c r="CJ986" i="1"/>
  <c r="CI986" i="1"/>
  <c r="BT986" i="1"/>
  <c r="CM985" i="1"/>
  <c r="CL985" i="1"/>
  <c r="CJ985" i="1"/>
  <c r="CI985" i="1"/>
  <c r="BT985" i="1"/>
  <c r="CM984" i="1"/>
  <c r="CL984" i="1"/>
  <c r="CJ984" i="1"/>
  <c r="CI984" i="1"/>
  <c r="BT984" i="1"/>
  <c r="CM983" i="1"/>
  <c r="CL983" i="1"/>
  <c r="CJ983" i="1"/>
  <c r="CI983" i="1"/>
  <c r="BT983" i="1"/>
  <c r="CM982" i="1"/>
  <c r="CL982" i="1"/>
  <c r="CJ982" i="1"/>
  <c r="CI982" i="1"/>
  <c r="BT982" i="1"/>
  <c r="CM981" i="1"/>
  <c r="CL981" i="1"/>
  <c r="CJ981" i="1"/>
  <c r="CI981" i="1"/>
  <c r="BT981" i="1"/>
  <c r="CM980" i="1"/>
  <c r="CL980" i="1"/>
  <c r="CJ980" i="1"/>
  <c r="CI980" i="1"/>
  <c r="BT980" i="1"/>
  <c r="CM979" i="1"/>
  <c r="CL979" i="1"/>
  <c r="CJ979" i="1"/>
  <c r="CI979" i="1"/>
  <c r="BT979" i="1"/>
  <c r="CM978" i="1"/>
  <c r="CL978" i="1"/>
  <c r="CJ978" i="1"/>
  <c r="CI978" i="1"/>
  <c r="BT978" i="1"/>
  <c r="CM977" i="1"/>
  <c r="CL977" i="1"/>
  <c r="CJ977" i="1"/>
  <c r="CI977" i="1"/>
  <c r="BT977" i="1"/>
  <c r="CM976" i="1"/>
  <c r="CL976" i="1"/>
  <c r="CJ976" i="1"/>
  <c r="CI976" i="1"/>
  <c r="BT976" i="1"/>
  <c r="CM975" i="1"/>
  <c r="CL975" i="1"/>
  <c r="CJ975" i="1"/>
  <c r="CI975" i="1"/>
  <c r="BT975" i="1"/>
  <c r="CM974" i="1"/>
  <c r="CL974" i="1"/>
  <c r="CJ974" i="1"/>
  <c r="CI974" i="1"/>
  <c r="BT974" i="1"/>
  <c r="CM973" i="1"/>
  <c r="CL973" i="1"/>
  <c r="CJ973" i="1"/>
  <c r="CI973" i="1"/>
  <c r="BT973" i="1"/>
  <c r="CM972" i="1"/>
  <c r="CL972" i="1"/>
  <c r="CJ972" i="1"/>
  <c r="CI972" i="1"/>
  <c r="BT972" i="1"/>
  <c r="CM971" i="1"/>
  <c r="CL971" i="1"/>
  <c r="CJ971" i="1"/>
  <c r="CI971" i="1"/>
  <c r="BT971" i="1"/>
  <c r="CM970" i="1"/>
  <c r="CL970" i="1"/>
  <c r="CJ970" i="1"/>
  <c r="CI970" i="1"/>
  <c r="BT970" i="1"/>
  <c r="CM969" i="1"/>
  <c r="CL969" i="1"/>
  <c r="CJ969" i="1"/>
  <c r="CI969" i="1"/>
  <c r="BT969" i="1"/>
  <c r="CM968" i="1"/>
  <c r="CL968" i="1"/>
  <c r="CJ968" i="1"/>
  <c r="CI968" i="1"/>
  <c r="BT968" i="1"/>
  <c r="CM967" i="1"/>
  <c r="CL967" i="1"/>
  <c r="CJ967" i="1"/>
  <c r="CI967" i="1"/>
  <c r="BT967" i="1"/>
  <c r="CM966" i="1"/>
  <c r="CL966" i="1"/>
  <c r="CJ966" i="1"/>
  <c r="CI966" i="1"/>
  <c r="BT966" i="1"/>
  <c r="CM965" i="1"/>
  <c r="CL965" i="1"/>
  <c r="CJ965" i="1"/>
  <c r="CI965" i="1"/>
  <c r="BT965" i="1"/>
  <c r="CM964" i="1"/>
  <c r="CL964" i="1"/>
  <c r="CJ964" i="1"/>
  <c r="CI964" i="1"/>
  <c r="BT964" i="1"/>
  <c r="CM963" i="1"/>
  <c r="CL963" i="1"/>
  <c r="CJ963" i="1"/>
  <c r="CI963" i="1"/>
  <c r="BT963" i="1"/>
  <c r="CM962" i="1"/>
  <c r="CL962" i="1"/>
  <c r="CJ962" i="1"/>
  <c r="CI962" i="1"/>
  <c r="BT962" i="1"/>
  <c r="CM961" i="1"/>
  <c r="CL961" i="1"/>
  <c r="CJ961" i="1"/>
  <c r="CI961" i="1"/>
  <c r="BT961" i="1"/>
  <c r="CM960" i="1"/>
  <c r="CL960" i="1"/>
  <c r="CJ960" i="1"/>
  <c r="CI960" i="1"/>
  <c r="BT960" i="1"/>
  <c r="CM959" i="1"/>
  <c r="CL959" i="1"/>
  <c r="CJ959" i="1"/>
  <c r="CI959" i="1"/>
  <c r="BT959" i="1"/>
  <c r="CM958" i="1"/>
  <c r="CL958" i="1"/>
  <c r="CJ958" i="1"/>
  <c r="CI958" i="1"/>
  <c r="BT958" i="1"/>
  <c r="CM957" i="1"/>
  <c r="CL957" i="1"/>
  <c r="CJ957" i="1"/>
  <c r="CI957" i="1"/>
  <c r="BT957" i="1"/>
  <c r="CM956" i="1"/>
  <c r="CL956" i="1"/>
  <c r="CJ956" i="1"/>
  <c r="CI956" i="1"/>
  <c r="BT956" i="1"/>
  <c r="CM955" i="1"/>
  <c r="CL955" i="1"/>
  <c r="CJ955" i="1"/>
  <c r="CI955" i="1"/>
  <c r="BT955" i="1"/>
  <c r="CM954" i="1"/>
  <c r="CL954" i="1"/>
  <c r="CJ954" i="1"/>
  <c r="CI954" i="1"/>
  <c r="BT954" i="1"/>
  <c r="CM953" i="1"/>
  <c r="CL953" i="1"/>
  <c r="CJ953" i="1"/>
  <c r="CI953" i="1"/>
  <c r="BT953" i="1"/>
  <c r="CM952" i="1"/>
  <c r="CL952" i="1"/>
  <c r="CJ952" i="1"/>
  <c r="CI952" i="1"/>
  <c r="BT952" i="1"/>
  <c r="CM951" i="1"/>
  <c r="CL951" i="1"/>
  <c r="CJ951" i="1"/>
  <c r="CI951" i="1"/>
  <c r="BT951" i="1"/>
  <c r="CM950" i="1"/>
  <c r="CL950" i="1"/>
  <c r="CJ950" i="1"/>
  <c r="CI950" i="1"/>
  <c r="BT950" i="1"/>
  <c r="CM949" i="1"/>
  <c r="CL949" i="1"/>
  <c r="CJ949" i="1"/>
  <c r="CI949" i="1"/>
  <c r="BT949" i="1"/>
  <c r="CM948" i="1"/>
  <c r="CL948" i="1"/>
  <c r="CJ948" i="1"/>
  <c r="CI948" i="1"/>
  <c r="BT948" i="1"/>
  <c r="CM947" i="1"/>
  <c r="CL947" i="1"/>
  <c r="CJ947" i="1"/>
  <c r="CI947" i="1"/>
  <c r="BT947" i="1"/>
  <c r="CM946" i="1"/>
  <c r="CL946" i="1"/>
  <c r="CJ946" i="1"/>
  <c r="CI946" i="1"/>
  <c r="BT946" i="1"/>
  <c r="CM945" i="1"/>
  <c r="CL945" i="1"/>
  <c r="CJ945" i="1"/>
  <c r="CI945" i="1"/>
  <c r="BT945" i="1"/>
  <c r="CM944" i="1"/>
  <c r="CL944" i="1"/>
  <c r="CJ944" i="1"/>
  <c r="CI944" i="1"/>
  <c r="BT944" i="1"/>
  <c r="CM943" i="1"/>
  <c r="CL943" i="1"/>
  <c r="CJ943" i="1"/>
  <c r="CI943" i="1"/>
  <c r="BT943" i="1"/>
  <c r="CM942" i="1"/>
  <c r="CL942" i="1"/>
  <c r="CJ942" i="1"/>
  <c r="CI942" i="1"/>
  <c r="BT942" i="1"/>
  <c r="CM941" i="1"/>
  <c r="CL941" i="1"/>
  <c r="CJ941" i="1"/>
  <c r="CI941" i="1"/>
  <c r="BT941" i="1"/>
  <c r="CM940" i="1"/>
  <c r="CL940" i="1"/>
  <c r="CJ940" i="1"/>
  <c r="CI940" i="1"/>
  <c r="BT940" i="1"/>
  <c r="CM939" i="1"/>
  <c r="CL939" i="1"/>
  <c r="CJ939" i="1"/>
  <c r="CI939" i="1"/>
  <c r="BT939" i="1"/>
  <c r="CM938" i="1"/>
  <c r="CL938" i="1"/>
  <c r="CJ938" i="1"/>
  <c r="CI938" i="1"/>
  <c r="BT938" i="1"/>
  <c r="CM937" i="1"/>
  <c r="CL937" i="1"/>
  <c r="CJ937" i="1"/>
  <c r="CI937" i="1"/>
  <c r="BT937" i="1"/>
  <c r="CM936" i="1"/>
  <c r="CL936" i="1"/>
  <c r="CJ936" i="1"/>
  <c r="CI936" i="1"/>
  <c r="BT936" i="1"/>
  <c r="CM935" i="1"/>
  <c r="CL935" i="1"/>
  <c r="CJ935" i="1"/>
  <c r="CI935" i="1"/>
  <c r="BT935" i="1"/>
  <c r="CM934" i="1"/>
  <c r="CL934" i="1"/>
  <c r="CJ934" i="1"/>
  <c r="CI934" i="1"/>
  <c r="BT934" i="1"/>
  <c r="CM933" i="1"/>
  <c r="CL933" i="1"/>
  <c r="CJ933" i="1"/>
  <c r="CI933" i="1"/>
  <c r="BT933" i="1"/>
  <c r="CM932" i="1"/>
  <c r="CL932" i="1"/>
  <c r="CJ932" i="1"/>
  <c r="CI932" i="1"/>
  <c r="BT932" i="1"/>
  <c r="CM931" i="1"/>
  <c r="CL931" i="1"/>
  <c r="CJ931" i="1"/>
  <c r="CI931" i="1"/>
  <c r="BT931" i="1"/>
  <c r="CM930" i="1"/>
  <c r="CL930" i="1"/>
  <c r="CJ930" i="1"/>
  <c r="CI930" i="1"/>
  <c r="BT930" i="1"/>
  <c r="CM929" i="1"/>
  <c r="CL929" i="1"/>
  <c r="CJ929" i="1"/>
  <c r="CI929" i="1"/>
  <c r="BT929" i="1"/>
  <c r="CM928" i="1"/>
  <c r="CL928" i="1"/>
  <c r="CJ928" i="1"/>
  <c r="CI928" i="1"/>
  <c r="BT928" i="1"/>
  <c r="CM927" i="1"/>
  <c r="CL927" i="1"/>
  <c r="CJ927" i="1"/>
  <c r="CI927" i="1"/>
  <c r="BT927" i="1"/>
  <c r="CM926" i="1"/>
  <c r="CL926" i="1"/>
  <c r="CJ926" i="1"/>
  <c r="CI926" i="1"/>
  <c r="BT926" i="1"/>
  <c r="CM925" i="1"/>
  <c r="CL925" i="1"/>
  <c r="CJ925" i="1"/>
  <c r="CI925" i="1"/>
  <c r="BT925" i="1"/>
  <c r="CM924" i="1"/>
  <c r="CL924" i="1"/>
  <c r="CJ924" i="1"/>
  <c r="CI924" i="1"/>
  <c r="BT924" i="1"/>
  <c r="CM923" i="1"/>
  <c r="CL923" i="1"/>
  <c r="CJ923" i="1"/>
  <c r="CI923" i="1"/>
  <c r="BT923" i="1"/>
  <c r="CM922" i="1"/>
  <c r="CL922" i="1"/>
  <c r="CJ922" i="1"/>
  <c r="CI922" i="1"/>
  <c r="BT922" i="1"/>
  <c r="CM921" i="1"/>
  <c r="CL921" i="1"/>
  <c r="CJ921" i="1"/>
  <c r="CI921" i="1"/>
  <c r="BT921" i="1"/>
  <c r="CM920" i="1"/>
  <c r="CL920" i="1"/>
  <c r="CJ920" i="1"/>
  <c r="CI920" i="1"/>
  <c r="BT920" i="1"/>
  <c r="CM919" i="1"/>
  <c r="CL919" i="1"/>
  <c r="CJ919" i="1"/>
  <c r="CI919" i="1"/>
  <c r="BT919" i="1"/>
  <c r="CM918" i="1"/>
  <c r="CL918" i="1"/>
  <c r="CJ918" i="1"/>
  <c r="CI918" i="1"/>
  <c r="BT918" i="1"/>
  <c r="CM917" i="1"/>
  <c r="CL917" i="1"/>
  <c r="CJ917" i="1"/>
  <c r="CI917" i="1"/>
  <c r="BT917" i="1"/>
  <c r="CM916" i="1"/>
  <c r="CL916" i="1"/>
  <c r="CJ916" i="1"/>
  <c r="CI916" i="1"/>
  <c r="BT916" i="1"/>
  <c r="CM915" i="1"/>
  <c r="CL915" i="1"/>
  <c r="CJ915" i="1"/>
  <c r="CI915" i="1"/>
  <c r="BT915" i="1"/>
  <c r="CM914" i="1"/>
  <c r="CL914" i="1"/>
  <c r="CJ914" i="1"/>
  <c r="CI914" i="1"/>
  <c r="BT914" i="1"/>
  <c r="CM913" i="1"/>
  <c r="CL913" i="1"/>
  <c r="CJ913" i="1"/>
  <c r="CI913" i="1"/>
  <c r="BT913" i="1"/>
  <c r="CM912" i="1"/>
  <c r="CL912" i="1"/>
  <c r="CJ912" i="1"/>
  <c r="CI912" i="1"/>
  <c r="BT912" i="1"/>
  <c r="CM911" i="1"/>
  <c r="CL911" i="1"/>
  <c r="CJ911" i="1"/>
  <c r="CI911" i="1"/>
  <c r="BT911" i="1"/>
  <c r="CM910" i="1"/>
  <c r="CL910" i="1"/>
  <c r="CJ910" i="1"/>
  <c r="CI910" i="1"/>
  <c r="BT910" i="1"/>
  <c r="CM909" i="1"/>
  <c r="CL909" i="1"/>
  <c r="CJ909" i="1"/>
  <c r="CI909" i="1"/>
  <c r="BT909" i="1"/>
  <c r="CM908" i="1"/>
  <c r="CL908" i="1"/>
  <c r="CJ908" i="1"/>
  <c r="CI908" i="1"/>
  <c r="BT908" i="1"/>
  <c r="CM907" i="1"/>
  <c r="CL907" i="1"/>
  <c r="CJ907" i="1"/>
  <c r="CI907" i="1"/>
  <c r="BT907" i="1"/>
  <c r="CM906" i="1"/>
  <c r="CL906" i="1"/>
  <c r="CJ906" i="1"/>
  <c r="CI906" i="1"/>
  <c r="BT906" i="1"/>
  <c r="CM905" i="1"/>
  <c r="CL905" i="1"/>
  <c r="CJ905" i="1"/>
  <c r="CI905" i="1"/>
  <c r="BT905" i="1"/>
  <c r="CM904" i="1"/>
  <c r="CL904" i="1"/>
  <c r="CJ904" i="1"/>
  <c r="CI904" i="1"/>
  <c r="BT904" i="1"/>
  <c r="CM903" i="1"/>
  <c r="CL903" i="1"/>
  <c r="CJ903" i="1"/>
  <c r="CI903" i="1"/>
  <c r="BT903" i="1"/>
  <c r="CM902" i="1"/>
  <c r="CL902" i="1"/>
  <c r="CJ902" i="1"/>
  <c r="CI902" i="1"/>
  <c r="BT902" i="1"/>
  <c r="CM901" i="1"/>
  <c r="CL901" i="1"/>
  <c r="CJ901" i="1"/>
  <c r="CI901" i="1"/>
  <c r="BT901" i="1"/>
  <c r="CM900" i="1"/>
  <c r="CL900" i="1"/>
  <c r="CJ900" i="1"/>
  <c r="CI900" i="1"/>
  <c r="BT900" i="1"/>
  <c r="CM899" i="1"/>
  <c r="CL899" i="1"/>
  <c r="CJ899" i="1"/>
  <c r="CI899" i="1"/>
  <c r="BT899" i="1"/>
  <c r="CM898" i="1"/>
  <c r="CL898" i="1"/>
  <c r="CJ898" i="1"/>
  <c r="CI898" i="1"/>
  <c r="BT898" i="1"/>
  <c r="CM897" i="1"/>
  <c r="CL897" i="1"/>
  <c r="CJ897" i="1"/>
  <c r="CI897" i="1"/>
  <c r="BT897" i="1"/>
  <c r="CM896" i="1"/>
  <c r="CL896" i="1"/>
  <c r="CJ896" i="1"/>
  <c r="CI896" i="1"/>
  <c r="BT896" i="1"/>
  <c r="CM895" i="1"/>
  <c r="CL895" i="1"/>
  <c r="CJ895" i="1"/>
  <c r="CI895" i="1"/>
  <c r="BT895" i="1"/>
  <c r="CM894" i="1"/>
  <c r="CL894" i="1"/>
  <c r="CJ894" i="1"/>
  <c r="CI894" i="1"/>
  <c r="BT894" i="1"/>
  <c r="CM893" i="1"/>
  <c r="CL893" i="1"/>
  <c r="CJ893" i="1"/>
  <c r="CI893" i="1"/>
  <c r="BT893" i="1"/>
  <c r="CM892" i="1"/>
  <c r="CL892" i="1"/>
  <c r="CJ892" i="1"/>
  <c r="CI892" i="1"/>
  <c r="BT892" i="1"/>
  <c r="CM891" i="1"/>
  <c r="CL891" i="1"/>
  <c r="CJ891" i="1"/>
  <c r="CI891" i="1"/>
  <c r="BT891" i="1"/>
  <c r="CM890" i="1"/>
  <c r="CL890" i="1"/>
  <c r="CJ890" i="1"/>
  <c r="CI890" i="1"/>
  <c r="BT890" i="1"/>
  <c r="CM889" i="1"/>
  <c r="CL889" i="1"/>
  <c r="CJ889" i="1"/>
  <c r="CI889" i="1"/>
  <c r="BT889" i="1"/>
  <c r="CM888" i="1"/>
  <c r="CL888" i="1"/>
  <c r="CJ888" i="1"/>
  <c r="CI888" i="1"/>
  <c r="BT888" i="1"/>
  <c r="CM887" i="1"/>
  <c r="CL887" i="1"/>
  <c r="CJ887" i="1"/>
  <c r="CI887" i="1"/>
  <c r="BT887" i="1"/>
  <c r="CM886" i="1"/>
  <c r="CL886" i="1"/>
  <c r="CJ886" i="1"/>
  <c r="CI886" i="1"/>
  <c r="BT886" i="1"/>
  <c r="CM885" i="1"/>
  <c r="CL885" i="1"/>
  <c r="CJ885" i="1"/>
  <c r="CI885" i="1"/>
  <c r="BT885" i="1"/>
  <c r="CM884" i="1"/>
  <c r="CL884" i="1"/>
  <c r="CJ884" i="1"/>
  <c r="CI884" i="1"/>
  <c r="BT884" i="1"/>
  <c r="CM883" i="1"/>
  <c r="CL883" i="1"/>
  <c r="CJ883" i="1"/>
  <c r="CI883" i="1"/>
  <c r="BT883" i="1"/>
  <c r="CM882" i="1"/>
  <c r="CL882" i="1"/>
  <c r="CJ882" i="1"/>
  <c r="CI882" i="1"/>
  <c r="BT882" i="1"/>
  <c r="CM881" i="1"/>
  <c r="CL881" i="1"/>
  <c r="CJ881" i="1"/>
  <c r="CI881" i="1"/>
  <c r="BT881" i="1"/>
  <c r="CM880" i="1"/>
  <c r="CL880" i="1"/>
  <c r="CJ880" i="1"/>
  <c r="CI880" i="1"/>
  <c r="BT880" i="1"/>
  <c r="CM879" i="1"/>
  <c r="CL879" i="1"/>
  <c r="CJ879" i="1"/>
  <c r="CI879" i="1"/>
  <c r="BT879" i="1"/>
  <c r="CM878" i="1"/>
  <c r="CL878" i="1"/>
  <c r="CJ878" i="1"/>
  <c r="CI878" i="1"/>
  <c r="BT878" i="1"/>
  <c r="CM877" i="1"/>
  <c r="CL877" i="1"/>
  <c r="CJ877" i="1"/>
  <c r="CI877" i="1"/>
  <c r="BT877" i="1"/>
  <c r="CM876" i="1"/>
  <c r="CL876" i="1"/>
  <c r="CJ876" i="1"/>
  <c r="CI876" i="1"/>
  <c r="BT876" i="1"/>
  <c r="CM875" i="1"/>
  <c r="CL875" i="1"/>
  <c r="CJ875" i="1"/>
  <c r="CI875" i="1"/>
  <c r="BT875" i="1"/>
  <c r="CM874" i="1"/>
  <c r="CL874" i="1"/>
  <c r="CJ874" i="1"/>
  <c r="CI874" i="1"/>
  <c r="BT874" i="1"/>
  <c r="CM873" i="1"/>
  <c r="CL873" i="1"/>
  <c r="CJ873" i="1"/>
  <c r="CI873" i="1"/>
  <c r="BT873" i="1"/>
  <c r="CM872" i="1"/>
  <c r="CL872" i="1"/>
  <c r="CJ872" i="1"/>
  <c r="CI872" i="1"/>
  <c r="BT872" i="1"/>
  <c r="CM871" i="1"/>
  <c r="CL871" i="1"/>
  <c r="CJ871" i="1"/>
  <c r="CI871" i="1"/>
  <c r="BT871" i="1"/>
  <c r="CM870" i="1"/>
  <c r="CL870" i="1"/>
  <c r="CJ870" i="1"/>
  <c r="CI870" i="1"/>
  <c r="BT870" i="1"/>
  <c r="CM869" i="1"/>
  <c r="CL869" i="1"/>
  <c r="CJ869" i="1"/>
  <c r="CI869" i="1"/>
  <c r="BT869" i="1"/>
  <c r="CM868" i="1"/>
  <c r="CL868" i="1"/>
  <c r="CJ868" i="1"/>
  <c r="CI868" i="1"/>
  <c r="BT868" i="1"/>
  <c r="CM867" i="1"/>
  <c r="CL867" i="1"/>
  <c r="CJ867" i="1"/>
  <c r="CI867" i="1"/>
  <c r="BT867" i="1"/>
  <c r="CM866" i="1"/>
  <c r="CL866" i="1"/>
  <c r="CJ866" i="1"/>
  <c r="CI866" i="1"/>
  <c r="BT866" i="1"/>
  <c r="CM865" i="1"/>
  <c r="CL865" i="1"/>
  <c r="CJ865" i="1"/>
  <c r="CI865" i="1"/>
  <c r="BT865" i="1"/>
  <c r="CM864" i="1"/>
  <c r="CL864" i="1"/>
  <c r="CJ864" i="1"/>
  <c r="CI864" i="1"/>
  <c r="BT864" i="1"/>
  <c r="CM863" i="1"/>
  <c r="CL863" i="1"/>
  <c r="CJ863" i="1"/>
  <c r="CI863" i="1"/>
  <c r="BT863" i="1"/>
  <c r="CM862" i="1"/>
  <c r="CL862" i="1"/>
  <c r="CJ862" i="1"/>
  <c r="CI862" i="1"/>
  <c r="BT862" i="1"/>
  <c r="CM861" i="1"/>
  <c r="CL861" i="1"/>
  <c r="CJ861" i="1"/>
  <c r="CI861" i="1"/>
  <c r="BT861" i="1"/>
  <c r="CM860" i="1"/>
  <c r="CL860" i="1"/>
  <c r="CJ860" i="1"/>
  <c r="CI860" i="1"/>
  <c r="BT860" i="1"/>
  <c r="CM859" i="1"/>
  <c r="CL859" i="1"/>
  <c r="CJ859" i="1"/>
  <c r="CI859" i="1"/>
  <c r="BT859" i="1"/>
  <c r="CM858" i="1"/>
  <c r="CL858" i="1"/>
  <c r="CJ858" i="1"/>
  <c r="CI858" i="1"/>
  <c r="BT858" i="1"/>
  <c r="CM857" i="1"/>
  <c r="CL857" i="1"/>
  <c r="CJ857" i="1"/>
  <c r="CI857" i="1"/>
  <c r="BT857" i="1"/>
  <c r="CM856" i="1"/>
  <c r="CL856" i="1"/>
  <c r="CJ856" i="1"/>
  <c r="CI856" i="1"/>
  <c r="BT856" i="1"/>
  <c r="CM855" i="1"/>
  <c r="CL855" i="1"/>
  <c r="CJ855" i="1"/>
  <c r="CI855" i="1"/>
  <c r="BT855" i="1"/>
  <c r="CM854" i="1"/>
  <c r="CL854" i="1"/>
  <c r="CJ854" i="1"/>
  <c r="CI854" i="1"/>
  <c r="BT854" i="1"/>
  <c r="CM853" i="1"/>
  <c r="CL853" i="1"/>
  <c r="CJ853" i="1"/>
  <c r="CI853" i="1"/>
  <c r="BT853" i="1"/>
  <c r="CM852" i="1"/>
  <c r="CL852" i="1"/>
  <c r="CJ852" i="1"/>
  <c r="CI852" i="1"/>
  <c r="BT852" i="1"/>
  <c r="CM851" i="1"/>
  <c r="CL851" i="1"/>
  <c r="CJ851" i="1"/>
  <c r="CI851" i="1"/>
  <c r="BT851" i="1"/>
  <c r="CM850" i="1"/>
  <c r="CL850" i="1"/>
  <c r="CJ850" i="1"/>
  <c r="CI850" i="1"/>
  <c r="BT850" i="1"/>
  <c r="CM849" i="1"/>
  <c r="CL849" i="1"/>
  <c r="CJ849" i="1"/>
  <c r="CI849" i="1"/>
  <c r="BT849" i="1"/>
  <c r="CM848" i="1"/>
  <c r="CL848" i="1"/>
  <c r="CJ848" i="1"/>
  <c r="CI848" i="1"/>
  <c r="BT848" i="1"/>
  <c r="CM847" i="1"/>
  <c r="CL847" i="1"/>
  <c r="CJ847" i="1"/>
  <c r="CI847" i="1"/>
  <c r="BT847" i="1"/>
  <c r="CM846" i="1"/>
  <c r="CL846" i="1"/>
  <c r="CJ846" i="1"/>
  <c r="CI846" i="1"/>
  <c r="BT846" i="1"/>
  <c r="CM845" i="1"/>
  <c r="CL845" i="1"/>
  <c r="CJ845" i="1"/>
  <c r="CI845" i="1"/>
  <c r="BT845" i="1"/>
  <c r="CM844" i="1"/>
  <c r="CL844" i="1"/>
  <c r="CJ844" i="1"/>
  <c r="CI844" i="1"/>
  <c r="BT844" i="1"/>
  <c r="CM843" i="1"/>
  <c r="CL843" i="1"/>
  <c r="CJ843" i="1"/>
  <c r="CI843" i="1"/>
  <c r="BT843" i="1"/>
  <c r="CM842" i="1"/>
  <c r="CL842" i="1"/>
  <c r="CJ842" i="1"/>
  <c r="CI842" i="1"/>
  <c r="BT842" i="1"/>
  <c r="CM841" i="1"/>
  <c r="CL841" i="1"/>
  <c r="CJ841" i="1"/>
  <c r="CI841" i="1"/>
  <c r="BT841" i="1"/>
  <c r="CM840" i="1"/>
  <c r="CL840" i="1"/>
  <c r="CJ840" i="1"/>
  <c r="CI840" i="1"/>
  <c r="BT840" i="1"/>
  <c r="CM839" i="1"/>
  <c r="CL839" i="1"/>
  <c r="CJ839" i="1"/>
  <c r="CI839" i="1"/>
  <c r="BT839" i="1"/>
  <c r="CM838" i="1"/>
  <c r="CL838" i="1"/>
  <c r="CJ838" i="1"/>
  <c r="CI838" i="1"/>
  <c r="BT838" i="1"/>
  <c r="CM837" i="1"/>
  <c r="CL837" i="1"/>
  <c r="CJ837" i="1"/>
  <c r="CI837" i="1"/>
  <c r="BT837" i="1"/>
  <c r="CM836" i="1"/>
  <c r="CL836" i="1"/>
  <c r="CJ836" i="1"/>
  <c r="CI836" i="1"/>
  <c r="BT836" i="1"/>
  <c r="CM835" i="1"/>
  <c r="CL835" i="1"/>
  <c r="CJ835" i="1"/>
  <c r="CI835" i="1"/>
  <c r="BT835" i="1"/>
  <c r="CM834" i="1"/>
  <c r="CL834" i="1"/>
  <c r="CJ834" i="1"/>
  <c r="CI834" i="1"/>
  <c r="BT834" i="1"/>
  <c r="CM833" i="1"/>
  <c r="CL833" i="1"/>
  <c r="CJ833" i="1"/>
  <c r="CI833" i="1"/>
  <c r="BT833" i="1"/>
  <c r="CM832" i="1"/>
  <c r="CL832" i="1"/>
  <c r="CJ832" i="1"/>
  <c r="CI832" i="1"/>
  <c r="BT832" i="1"/>
  <c r="CM831" i="1"/>
  <c r="CL831" i="1"/>
  <c r="CJ831" i="1"/>
  <c r="CI831" i="1"/>
  <c r="BT831" i="1"/>
  <c r="CM830" i="1"/>
  <c r="CL830" i="1"/>
  <c r="CJ830" i="1"/>
  <c r="CI830" i="1"/>
  <c r="BT830" i="1"/>
  <c r="CM829" i="1"/>
  <c r="CL829" i="1"/>
  <c r="CJ829" i="1"/>
  <c r="CI829" i="1"/>
  <c r="BT829" i="1"/>
  <c r="CM828" i="1"/>
  <c r="CL828" i="1"/>
  <c r="CJ828" i="1"/>
  <c r="CI828" i="1"/>
  <c r="BT828" i="1"/>
  <c r="CM827" i="1"/>
  <c r="CL827" i="1"/>
  <c r="CJ827" i="1"/>
  <c r="CI827" i="1"/>
  <c r="BT827" i="1"/>
  <c r="CM826" i="1"/>
  <c r="CL826" i="1"/>
  <c r="CJ826" i="1"/>
  <c r="CI826" i="1"/>
  <c r="BT826" i="1"/>
  <c r="CM825" i="1"/>
  <c r="CL825" i="1"/>
  <c r="CJ825" i="1"/>
  <c r="CI825" i="1"/>
  <c r="BT825" i="1"/>
  <c r="CM824" i="1"/>
  <c r="CL824" i="1"/>
  <c r="CJ824" i="1"/>
  <c r="CI824" i="1"/>
  <c r="BT824" i="1"/>
  <c r="CM823" i="1"/>
  <c r="CL823" i="1"/>
  <c r="CJ823" i="1"/>
  <c r="CI823" i="1"/>
  <c r="BT823" i="1"/>
  <c r="CM822" i="1"/>
  <c r="CL822" i="1"/>
  <c r="CJ822" i="1"/>
  <c r="CI822" i="1"/>
  <c r="BT822" i="1"/>
  <c r="CM821" i="1"/>
  <c r="CL821" i="1"/>
  <c r="CJ821" i="1"/>
  <c r="CI821" i="1"/>
  <c r="BT821" i="1"/>
  <c r="CM820" i="1"/>
  <c r="CL820" i="1"/>
  <c r="CJ820" i="1"/>
  <c r="CI820" i="1"/>
  <c r="BT820" i="1"/>
  <c r="CM819" i="1"/>
  <c r="CL819" i="1"/>
  <c r="CJ819" i="1"/>
  <c r="CI819" i="1"/>
  <c r="BT819" i="1"/>
  <c r="CM818" i="1"/>
  <c r="CL818" i="1"/>
  <c r="CJ818" i="1"/>
  <c r="CI818" i="1"/>
  <c r="BT818" i="1"/>
  <c r="CM817" i="1"/>
  <c r="CL817" i="1"/>
  <c r="CJ817" i="1"/>
  <c r="CI817" i="1"/>
  <c r="BT817" i="1"/>
  <c r="CM816" i="1"/>
  <c r="CL816" i="1"/>
  <c r="CJ816" i="1"/>
  <c r="CI816" i="1"/>
  <c r="BT816" i="1"/>
  <c r="CM815" i="1"/>
  <c r="CL815" i="1"/>
  <c r="CJ815" i="1"/>
  <c r="CI815" i="1"/>
  <c r="BT815" i="1"/>
  <c r="CM814" i="1"/>
  <c r="CL814" i="1"/>
  <c r="CJ814" i="1"/>
  <c r="CI814" i="1"/>
  <c r="BT814" i="1"/>
  <c r="CM813" i="1"/>
  <c r="CL813" i="1"/>
  <c r="CJ813" i="1"/>
  <c r="CI813" i="1"/>
  <c r="BT813" i="1"/>
  <c r="CM812" i="1"/>
  <c r="CL812" i="1"/>
  <c r="CJ812" i="1"/>
  <c r="CI812" i="1"/>
  <c r="BT812" i="1"/>
  <c r="CM811" i="1"/>
  <c r="CL811" i="1"/>
  <c r="CJ811" i="1"/>
  <c r="CI811" i="1"/>
  <c r="BT811" i="1"/>
  <c r="CM810" i="1"/>
  <c r="CL810" i="1"/>
  <c r="CJ810" i="1"/>
  <c r="CI810" i="1"/>
  <c r="BT810" i="1"/>
  <c r="CM809" i="1"/>
  <c r="CL809" i="1"/>
  <c r="CJ809" i="1"/>
  <c r="CI809" i="1"/>
  <c r="BT809" i="1"/>
  <c r="CM808" i="1"/>
  <c r="CL808" i="1"/>
  <c r="CJ808" i="1"/>
  <c r="CI808" i="1"/>
  <c r="BT808" i="1"/>
  <c r="CM807" i="1"/>
  <c r="CL807" i="1"/>
  <c r="CJ807" i="1"/>
  <c r="CI807" i="1"/>
  <c r="BT807" i="1"/>
  <c r="CM806" i="1"/>
  <c r="CL806" i="1"/>
  <c r="CJ806" i="1"/>
  <c r="CI806" i="1"/>
  <c r="BT806" i="1"/>
  <c r="CM805" i="1"/>
  <c r="CL805" i="1"/>
  <c r="CJ805" i="1"/>
  <c r="CI805" i="1"/>
  <c r="BT805" i="1"/>
  <c r="CM804" i="1"/>
  <c r="CL804" i="1"/>
  <c r="CJ804" i="1"/>
  <c r="CI804" i="1"/>
  <c r="BT804" i="1"/>
  <c r="CM803" i="1"/>
  <c r="CL803" i="1"/>
  <c r="CJ803" i="1"/>
  <c r="CI803" i="1"/>
  <c r="BT803" i="1"/>
  <c r="CM802" i="1"/>
  <c r="CL802" i="1"/>
  <c r="CJ802" i="1"/>
  <c r="CI802" i="1"/>
  <c r="BT802" i="1"/>
  <c r="CM801" i="1"/>
  <c r="CL801" i="1"/>
  <c r="CJ801" i="1"/>
  <c r="CI801" i="1"/>
  <c r="BT801" i="1"/>
  <c r="CM800" i="1"/>
  <c r="CL800" i="1"/>
  <c r="CJ800" i="1"/>
  <c r="CI800" i="1"/>
  <c r="BT800" i="1"/>
  <c r="CM799" i="1"/>
  <c r="CL799" i="1"/>
  <c r="CJ799" i="1"/>
  <c r="CI799" i="1"/>
  <c r="BT799" i="1"/>
  <c r="CM798" i="1"/>
  <c r="CL798" i="1"/>
  <c r="CJ798" i="1"/>
  <c r="CI798" i="1"/>
  <c r="BT798" i="1"/>
  <c r="CM797" i="1"/>
  <c r="CL797" i="1"/>
  <c r="CJ797" i="1"/>
  <c r="CI797" i="1"/>
  <c r="BT797" i="1"/>
  <c r="CM796" i="1"/>
  <c r="CL796" i="1"/>
  <c r="CJ796" i="1"/>
  <c r="CI796" i="1"/>
  <c r="BT796" i="1"/>
  <c r="CM795" i="1"/>
  <c r="CL795" i="1"/>
  <c r="CJ795" i="1"/>
  <c r="CI795" i="1"/>
  <c r="BT795" i="1"/>
  <c r="CM794" i="1"/>
  <c r="CL794" i="1"/>
  <c r="CJ794" i="1"/>
  <c r="CI794" i="1"/>
  <c r="BT794" i="1"/>
  <c r="CM793" i="1"/>
  <c r="CL793" i="1"/>
  <c r="CJ793" i="1"/>
  <c r="CI793" i="1"/>
  <c r="BT793" i="1"/>
  <c r="CM792" i="1"/>
  <c r="CL792" i="1"/>
  <c r="CJ792" i="1"/>
  <c r="CI792" i="1"/>
  <c r="BT792" i="1"/>
  <c r="CM791" i="1"/>
  <c r="CL791" i="1"/>
  <c r="CJ791" i="1"/>
  <c r="CI791" i="1"/>
  <c r="BT791" i="1"/>
  <c r="CM790" i="1"/>
  <c r="CL790" i="1"/>
  <c r="CJ790" i="1"/>
  <c r="CI790" i="1"/>
  <c r="BT790" i="1"/>
  <c r="CM789" i="1"/>
  <c r="CL789" i="1"/>
  <c r="CJ789" i="1"/>
  <c r="CI789" i="1"/>
  <c r="BT789" i="1"/>
  <c r="CM788" i="1"/>
  <c r="CL788" i="1"/>
  <c r="CJ788" i="1"/>
  <c r="CI788" i="1"/>
  <c r="BT788" i="1"/>
  <c r="CM787" i="1"/>
  <c r="CL787" i="1"/>
  <c r="CJ787" i="1"/>
  <c r="CI787" i="1"/>
  <c r="BT787" i="1"/>
  <c r="CM786" i="1"/>
  <c r="CL786" i="1"/>
  <c r="CJ786" i="1"/>
  <c r="CI786" i="1"/>
  <c r="BT786" i="1"/>
  <c r="CM785" i="1"/>
  <c r="CL785" i="1"/>
  <c r="CJ785" i="1"/>
  <c r="CI785" i="1"/>
  <c r="BT785" i="1"/>
  <c r="CM784" i="1"/>
  <c r="CL784" i="1"/>
  <c r="CJ784" i="1"/>
  <c r="CI784" i="1"/>
  <c r="BT784" i="1"/>
  <c r="CM783" i="1"/>
  <c r="CL783" i="1"/>
  <c r="CJ783" i="1"/>
  <c r="CI783" i="1"/>
  <c r="BT783" i="1"/>
  <c r="CM782" i="1"/>
  <c r="CL782" i="1"/>
  <c r="CJ782" i="1"/>
  <c r="CI782" i="1"/>
  <c r="BT782" i="1"/>
  <c r="CM781" i="1"/>
  <c r="CL781" i="1"/>
  <c r="CJ781" i="1"/>
  <c r="CI781" i="1"/>
  <c r="BT781" i="1"/>
  <c r="CM780" i="1"/>
  <c r="CL780" i="1"/>
  <c r="CJ780" i="1"/>
  <c r="CI780" i="1"/>
  <c r="BT780" i="1"/>
  <c r="CM779" i="1"/>
  <c r="CL779" i="1"/>
  <c r="CJ779" i="1"/>
  <c r="CI779" i="1"/>
  <c r="BT779" i="1"/>
  <c r="CM778" i="1"/>
  <c r="CL778" i="1"/>
  <c r="CJ778" i="1"/>
  <c r="CI778" i="1"/>
  <c r="BT778" i="1"/>
  <c r="CM777" i="1"/>
  <c r="CL777" i="1"/>
  <c r="CJ777" i="1"/>
  <c r="CI777" i="1"/>
  <c r="BT777" i="1"/>
  <c r="CM776" i="1"/>
  <c r="CL776" i="1"/>
  <c r="CJ776" i="1"/>
  <c r="CI776" i="1"/>
  <c r="BT776" i="1"/>
  <c r="CM775" i="1"/>
  <c r="CL775" i="1"/>
  <c r="CJ775" i="1"/>
  <c r="CI775" i="1"/>
  <c r="BT775" i="1"/>
  <c r="CM774" i="1"/>
  <c r="CL774" i="1"/>
  <c r="CJ774" i="1"/>
  <c r="CI774" i="1"/>
  <c r="BT774" i="1"/>
  <c r="CM773" i="1"/>
  <c r="CL773" i="1"/>
  <c r="CJ773" i="1"/>
  <c r="CI773" i="1"/>
  <c r="BT773" i="1"/>
  <c r="CM772" i="1"/>
  <c r="CL772" i="1"/>
  <c r="CJ772" i="1"/>
  <c r="CI772" i="1"/>
  <c r="BT772" i="1"/>
  <c r="CM771" i="1"/>
  <c r="CL771" i="1"/>
  <c r="CJ771" i="1"/>
  <c r="CI771" i="1"/>
  <c r="BT771" i="1"/>
  <c r="CM770" i="1"/>
  <c r="CL770" i="1"/>
  <c r="CJ770" i="1"/>
  <c r="CI770" i="1"/>
  <c r="BT770" i="1"/>
  <c r="CM769" i="1"/>
  <c r="CL769" i="1"/>
  <c r="CJ769" i="1"/>
  <c r="CI769" i="1"/>
  <c r="BT769" i="1"/>
  <c r="CM768" i="1"/>
  <c r="CL768" i="1"/>
  <c r="CJ768" i="1"/>
  <c r="CI768" i="1"/>
  <c r="BT768" i="1"/>
  <c r="CM767" i="1"/>
  <c r="CL767" i="1"/>
  <c r="CJ767" i="1"/>
  <c r="CI767" i="1"/>
  <c r="BT767" i="1"/>
  <c r="CM766" i="1"/>
  <c r="CL766" i="1"/>
  <c r="CJ766" i="1"/>
  <c r="CI766" i="1"/>
  <c r="BT766" i="1"/>
  <c r="CM765" i="1"/>
  <c r="CL765" i="1"/>
  <c r="CJ765" i="1"/>
  <c r="CI765" i="1"/>
  <c r="BT765" i="1"/>
  <c r="CM764" i="1"/>
  <c r="CL764" i="1"/>
  <c r="CJ764" i="1"/>
  <c r="CI764" i="1"/>
  <c r="BT764" i="1"/>
  <c r="CM763" i="1"/>
  <c r="CL763" i="1"/>
  <c r="CJ763" i="1"/>
  <c r="CI763" i="1"/>
  <c r="BT763" i="1"/>
  <c r="CM762" i="1"/>
  <c r="CL762" i="1"/>
  <c r="CJ762" i="1"/>
  <c r="CI762" i="1"/>
  <c r="BT762" i="1"/>
  <c r="CM761" i="1"/>
  <c r="CL761" i="1"/>
  <c r="CJ761" i="1"/>
  <c r="CI761" i="1"/>
  <c r="BT761" i="1"/>
  <c r="CM760" i="1"/>
  <c r="CL760" i="1"/>
  <c r="CJ760" i="1"/>
  <c r="CI760" i="1"/>
  <c r="BT760" i="1"/>
  <c r="CM759" i="1"/>
  <c r="CL759" i="1"/>
  <c r="CJ759" i="1"/>
  <c r="CI759" i="1"/>
  <c r="BT759" i="1"/>
  <c r="CM758" i="1"/>
  <c r="CL758" i="1"/>
  <c r="CJ758" i="1"/>
  <c r="CI758" i="1"/>
  <c r="BT758" i="1"/>
  <c r="CM757" i="1"/>
  <c r="CL757" i="1"/>
  <c r="CJ757" i="1"/>
  <c r="CI757" i="1"/>
  <c r="BT757" i="1"/>
  <c r="CM756" i="1"/>
  <c r="CL756" i="1"/>
  <c r="CJ756" i="1"/>
  <c r="CI756" i="1"/>
  <c r="BT756" i="1"/>
  <c r="CM755" i="1"/>
  <c r="CL755" i="1"/>
  <c r="CJ755" i="1"/>
  <c r="CI755" i="1"/>
  <c r="BT755" i="1"/>
  <c r="CM754" i="1"/>
  <c r="CL754" i="1"/>
  <c r="CJ754" i="1"/>
  <c r="CI754" i="1"/>
  <c r="BT754" i="1"/>
  <c r="CM753" i="1"/>
  <c r="CL753" i="1"/>
  <c r="CJ753" i="1"/>
  <c r="CI753" i="1"/>
  <c r="BT753" i="1"/>
  <c r="CM752" i="1"/>
  <c r="CL752" i="1"/>
  <c r="CJ752" i="1"/>
  <c r="CI752" i="1"/>
  <c r="BT752" i="1"/>
  <c r="CM751" i="1"/>
  <c r="CL751" i="1"/>
  <c r="CJ751" i="1"/>
  <c r="CI751" i="1"/>
  <c r="BT751" i="1"/>
  <c r="CM750" i="1"/>
  <c r="CL750" i="1"/>
  <c r="CJ750" i="1"/>
  <c r="CI750" i="1"/>
  <c r="BT750" i="1"/>
  <c r="CM749" i="1"/>
  <c r="CL749" i="1"/>
  <c r="CJ749" i="1"/>
  <c r="CI749" i="1"/>
  <c r="BT749" i="1"/>
  <c r="CM748" i="1"/>
  <c r="CL748" i="1"/>
  <c r="CJ748" i="1"/>
  <c r="CI748" i="1"/>
  <c r="BT748" i="1"/>
  <c r="CM747" i="1"/>
  <c r="CL747" i="1"/>
  <c r="CJ747" i="1"/>
  <c r="CI747" i="1"/>
  <c r="BT747" i="1"/>
  <c r="CM746" i="1"/>
  <c r="CL746" i="1"/>
  <c r="CJ746" i="1"/>
  <c r="CI746" i="1"/>
  <c r="BT746" i="1"/>
  <c r="CM745" i="1"/>
  <c r="CL745" i="1"/>
  <c r="CJ745" i="1"/>
  <c r="CI745" i="1"/>
  <c r="BT745" i="1"/>
  <c r="CM744" i="1"/>
  <c r="CL744" i="1"/>
  <c r="CJ744" i="1"/>
  <c r="CI744" i="1"/>
  <c r="BT744" i="1"/>
  <c r="CM743" i="1"/>
  <c r="CL743" i="1"/>
  <c r="CJ743" i="1"/>
  <c r="CI743" i="1"/>
  <c r="BT743" i="1"/>
  <c r="CM742" i="1"/>
  <c r="CL742" i="1"/>
  <c r="CJ742" i="1"/>
  <c r="CI742" i="1"/>
  <c r="BT742" i="1"/>
  <c r="CM741" i="1"/>
  <c r="CL741" i="1"/>
  <c r="CJ741" i="1"/>
  <c r="CI741" i="1"/>
  <c r="BT741" i="1"/>
  <c r="CM740" i="1"/>
  <c r="CL740" i="1"/>
  <c r="CJ740" i="1"/>
  <c r="CI740" i="1"/>
  <c r="BT740" i="1"/>
  <c r="CM739" i="1"/>
  <c r="CL739" i="1"/>
  <c r="CJ739" i="1"/>
  <c r="CI739" i="1"/>
  <c r="BT739" i="1"/>
  <c r="CM738" i="1"/>
  <c r="CL738" i="1"/>
  <c r="CJ738" i="1"/>
  <c r="CI738" i="1"/>
  <c r="BT738" i="1"/>
  <c r="CM737" i="1"/>
  <c r="CL737" i="1"/>
  <c r="CJ737" i="1"/>
  <c r="CI737" i="1"/>
  <c r="BT737" i="1"/>
  <c r="CM736" i="1"/>
  <c r="CL736" i="1"/>
  <c r="CJ736" i="1"/>
  <c r="CI736" i="1"/>
  <c r="BT736" i="1"/>
  <c r="CM735" i="1"/>
  <c r="CL735" i="1"/>
  <c r="CJ735" i="1"/>
  <c r="CI735" i="1"/>
  <c r="BT735" i="1"/>
  <c r="CM734" i="1"/>
  <c r="CL734" i="1"/>
  <c r="CJ734" i="1"/>
  <c r="CI734" i="1"/>
  <c r="BT734" i="1"/>
  <c r="CM733" i="1"/>
  <c r="CL733" i="1"/>
  <c r="CJ733" i="1"/>
  <c r="CI733" i="1"/>
  <c r="BT733" i="1"/>
  <c r="CM732" i="1"/>
  <c r="CL732" i="1"/>
  <c r="CJ732" i="1"/>
  <c r="CI732" i="1"/>
  <c r="BT732" i="1"/>
  <c r="CM731" i="1"/>
  <c r="CL731" i="1"/>
  <c r="CJ731" i="1"/>
  <c r="CI731" i="1"/>
  <c r="BT731" i="1"/>
  <c r="CM730" i="1"/>
  <c r="CL730" i="1"/>
  <c r="CJ730" i="1"/>
  <c r="CI730" i="1"/>
  <c r="BT730" i="1"/>
  <c r="CM729" i="1"/>
  <c r="CL729" i="1"/>
  <c r="CJ729" i="1"/>
  <c r="CI729" i="1"/>
  <c r="BT729" i="1"/>
  <c r="CM728" i="1"/>
  <c r="CL728" i="1"/>
  <c r="CJ728" i="1"/>
  <c r="CI728" i="1"/>
  <c r="BT728" i="1"/>
  <c r="CM727" i="1"/>
  <c r="CL727" i="1"/>
  <c r="CJ727" i="1"/>
  <c r="CI727" i="1"/>
  <c r="BT727" i="1"/>
  <c r="CM726" i="1"/>
  <c r="CL726" i="1"/>
  <c r="CJ726" i="1"/>
  <c r="CI726" i="1"/>
  <c r="BT726" i="1"/>
  <c r="CM725" i="1"/>
  <c r="CL725" i="1"/>
  <c r="CJ725" i="1"/>
  <c r="CI725" i="1"/>
  <c r="BT725" i="1"/>
  <c r="CM724" i="1"/>
  <c r="CL724" i="1"/>
  <c r="CJ724" i="1"/>
  <c r="CI724" i="1"/>
  <c r="BT724" i="1"/>
  <c r="CM723" i="1"/>
  <c r="CL723" i="1"/>
  <c r="CJ723" i="1"/>
  <c r="CI723" i="1"/>
  <c r="BT723" i="1"/>
  <c r="CM722" i="1"/>
  <c r="CL722" i="1"/>
  <c r="CJ722" i="1"/>
  <c r="CI722" i="1"/>
  <c r="BT722" i="1"/>
  <c r="CM721" i="1"/>
  <c r="CL721" i="1"/>
  <c r="CJ721" i="1"/>
  <c r="CI721" i="1"/>
  <c r="BT721" i="1"/>
  <c r="CM720" i="1"/>
  <c r="CL720" i="1"/>
  <c r="CJ720" i="1"/>
  <c r="CI720" i="1"/>
  <c r="BT720" i="1"/>
  <c r="CM719" i="1"/>
  <c r="CL719" i="1"/>
  <c r="CJ719" i="1"/>
  <c r="CI719" i="1"/>
  <c r="BT719" i="1"/>
  <c r="CM718" i="1"/>
  <c r="CL718" i="1"/>
  <c r="CJ718" i="1"/>
  <c r="CI718" i="1"/>
  <c r="BT718" i="1"/>
  <c r="CM717" i="1"/>
  <c r="CL717" i="1"/>
  <c r="CJ717" i="1"/>
  <c r="CI717" i="1"/>
  <c r="BT717" i="1"/>
  <c r="CM716" i="1"/>
  <c r="CL716" i="1"/>
  <c r="CJ716" i="1"/>
  <c r="CI716" i="1"/>
  <c r="BT716" i="1"/>
  <c r="CM715" i="1"/>
  <c r="CL715" i="1"/>
  <c r="CJ715" i="1"/>
  <c r="CI715" i="1"/>
  <c r="BT715" i="1"/>
  <c r="CM714" i="1"/>
  <c r="CL714" i="1"/>
  <c r="CJ714" i="1"/>
  <c r="CI714" i="1"/>
  <c r="BT714" i="1"/>
  <c r="CM713" i="1"/>
  <c r="CL713" i="1"/>
  <c r="CJ713" i="1"/>
  <c r="CI713" i="1"/>
  <c r="BT713" i="1"/>
  <c r="CM712" i="1"/>
  <c r="CL712" i="1"/>
  <c r="CJ712" i="1"/>
  <c r="CI712" i="1"/>
  <c r="BT712" i="1"/>
  <c r="CM711" i="1"/>
  <c r="CL711" i="1"/>
  <c r="CJ711" i="1"/>
  <c r="CI711" i="1"/>
  <c r="BT711" i="1"/>
  <c r="CM710" i="1"/>
  <c r="CL710" i="1"/>
  <c r="CJ710" i="1"/>
  <c r="CI710" i="1"/>
  <c r="BT710" i="1"/>
  <c r="CM709" i="1"/>
  <c r="CL709" i="1"/>
  <c r="CJ709" i="1"/>
  <c r="CI709" i="1"/>
  <c r="BT709" i="1"/>
  <c r="CM708" i="1"/>
  <c r="CL708" i="1"/>
  <c r="CJ708" i="1"/>
  <c r="CI708" i="1"/>
  <c r="BT708" i="1"/>
  <c r="CM707" i="1"/>
  <c r="CL707" i="1"/>
  <c r="CJ707" i="1"/>
  <c r="CI707" i="1"/>
  <c r="BT707" i="1"/>
  <c r="CM706" i="1"/>
  <c r="CL706" i="1"/>
  <c r="CJ706" i="1"/>
  <c r="CI706" i="1"/>
  <c r="BT706" i="1"/>
  <c r="CM705" i="1"/>
  <c r="CL705" i="1"/>
  <c r="CJ705" i="1"/>
  <c r="CI705" i="1"/>
  <c r="BT705" i="1"/>
  <c r="CM704" i="1"/>
  <c r="CL704" i="1"/>
  <c r="CJ704" i="1"/>
  <c r="CI704" i="1"/>
  <c r="BT704" i="1"/>
  <c r="CM703" i="1"/>
  <c r="CL703" i="1"/>
  <c r="CJ703" i="1"/>
  <c r="CI703" i="1"/>
  <c r="BT703" i="1"/>
  <c r="CM702" i="1"/>
  <c r="CL702" i="1"/>
  <c r="CJ702" i="1"/>
  <c r="CI702" i="1"/>
  <c r="BT702" i="1"/>
  <c r="CM701" i="1"/>
  <c r="CL701" i="1"/>
  <c r="CJ701" i="1"/>
  <c r="CI701" i="1"/>
  <c r="BT701" i="1"/>
  <c r="CM700" i="1"/>
  <c r="CL700" i="1"/>
  <c r="CJ700" i="1"/>
  <c r="CI700" i="1"/>
  <c r="BT700" i="1"/>
  <c r="CM699" i="1"/>
  <c r="CL699" i="1"/>
  <c r="CJ699" i="1"/>
  <c r="CI699" i="1"/>
  <c r="BT699" i="1"/>
  <c r="CM698" i="1"/>
  <c r="CL698" i="1"/>
  <c r="CJ698" i="1"/>
  <c r="CI698" i="1"/>
  <c r="BT698" i="1"/>
  <c r="CM697" i="1"/>
  <c r="CL697" i="1"/>
  <c r="CJ697" i="1"/>
  <c r="CI697" i="1"/>
  <c r="BT697" i="1"/>
  <c r="CM696" i="1"/>
  <c r="CL696" i="1"/>
  <c r="CJ696" i="1"/>
  <c r="CI696" i="1"/>
  <c r="BT696" i="1"/>
  <c r="CM695" i="1"/>
  <c r="CL695" i="1"/>
  <c r="CJ695" i="1"/>
  <c r="CI695" i="1"/>
  <c r="BT695" i="1"/>
  <c r="CM694" i="1"/>
  <c r="CL694" i="1"/>
  <c r="CJ694" i="1"/>
  <c r="CI694" i="1"/>
  <c r="BT694" i="1"/>
  <c r="CM693" i="1"/>
  <c r="CL693" i="1"/>
  <c r="CJ693" i="1"/>
  <c r="CI693" i="1"/>
  <c r="BT693" i="1"/>
  <c r="CM692" i="1"/>
  <c r="CL692" i="1"/>
  <c r="CJ692" i="1"/>
  <c r="CI692" i="1"/>
  <c r="BT692" i="1"/>
  <c r="CM691" i="1"/>
  <c r="CL691" i="1"/>
  <c r="CJ691" i="1"/>
  <c r="CI691" i="1"/>
  <c r="BT691" i="1"/>
  <c r="CM690" i="1"/>
  <c r="CL690" i="1"/>
  <c r="CJ690" i="1"/>
  <c r="CI690" i="1"/>
  <c r="BT690" i="1"/>
  <c r="CM689" i="1"/>
  <c r="CL689" i="1"/>
  <c r="CJ689" i="1"/>
  <c r="CI689" i="1"/>
  <c r="BT689" i="1"/>
  <c r="CM688" i="1"/>
  <c r="CL688" i="1"/>
  <c r="CJ688" i="1"/>
  <c r="CI688" i="1"/>
  <c r="BT688" i="1"/>
  <c r="CM687" i="1"/>
  <c r="CL687" i="1"/>
  <c r="CJ687" i="1"/>
  <c r="CI687" i="1"/>
  <c r="BT687" i="1"/>
  <c r="CM686" i="1"/>
  <c r="CL686" i="1"/>
  <c r="CJ686" i="1"/>
  <c r="CI686" i="1"/>
  <c r="BT686" i="1"/>
  <c r="CM685" i="1"/>
  <c r="CL685" i="1"/>
  <c r="CJ685" i="1"/>
  <c r="CI685" i="1"/>
  <c r="BT685" i="1"/>
  <c r="CM684" i="1"/>
  <c r="CL684" i="1"/>
  <c r="CJ684" i="1"/>
  <c r="CI684" i="1"/>
  <c r="BT684" i="1"/>
  <c r="CM683" i="1"/>
  <c r="CL683" i="1"/>
  <c r="CJ683" i="1"/>
  <c r="CI683" i="1"/>
  <c r="BT683" i="1"/>
  <c r="CM682" i="1"/>
  <c r="CL682" i="1"/>
  <c r="CJ682" i="1"/>
  <c r="CI682" i="1"/>
  <c r="BT682" i="1"/>
  <c r="CM681" i="1"/>
  <c r="CL681" i="1"/>
  <c r="CJ681" i="1"/>
  <c r="CI681" i="1"/>
  <c r="BT681" i="1"/>
  <c r="CM680" i="1"/>
  <c r="CL680" i="1"/>
  <c r="CJ680" i="1"/>
  <c r="CI680" i="1"/>
  <c r="BT680" i="1"/>
  <c r="CM679" i="1"/>
  <c r="CL679" i="1"/>
  <c r="CJ679" i="1"/>
  <c r="CI679" i="1"/>
  <c r="BT679" i="1"/>
  <c r="CM678" i="1"/>
  <c r="CL678" i="1"/>
  <c r="CJ678" i="1"/>
  <c r="CI678" i="1"/>
  <c r="BT678" i="1"/>
  <c r="CM677" i="1"/>
  <c r="CL677" i="1"/>
  <c r="CJ677" i="1"/>
  <c r="CI677" i="1"/>
  <c r="BT677" i="1"/>
  <c r="CM676" i="1"/>
  <c r="CL676" i="1"/>
  <c r="CJ676" i="1"/>
  <c r="CI676" i="1"/>
  <c r="BT676" i="1"/>
  <c r="CM675" i="1"/>
  <c r="CL675" i="1"/>
  <c r="CJ675" i="1"/>
  <c r="CI675" i="1"/>
  <c r="BT675" i="1"/>
  <c r="CM674" i="1"/>
  <c r="CL674" i="1"/>
  <c r="CJ674" i="1"/>
  <c r="CI674" i="1"/>
  <c r="BT674" i="1"/>
  <c r="CM673" i="1"/>
  <c r="CL673" i="1"/>
  <c r="CJ673" i="1"/>
  <c r="CI673" i="1"/>
  <c r="BT673" i="1"/>
  <c r="CM672" i="1"/>
  <c r="CL672" i="1"/>
  <c r="CJ672" i="1"/>
  <c r="CI672" i="1"/>
  <c r="BT672" i="1"/>
  <c r="CM671" i="1"/>
  <c r="CL671" i="1"/>
  <c r="CJ671" i="1"/>
  <c r="CI671" i="1"/>
  <c r="BT671" i="1"/>
  <c r="CM670" i="1"/>
  <c r="CL670" i="1"/>
  <c r="CJ670" i="1"/>
  <c r="CI670" i="1"/>
  <c r="BT670" i="1"/>
  <c r="CM669" i="1"/>
  <c r="CL669" i="1"/>
  <c r="CJ669" i="1"/>
  <c r="CI669" i="1"/>
  <c r="BT669" i="1"/>
  <c r="CM668" i="1"/>
  <c r="CL668" i="1"/>
  <c r="CJ668" i="1"/>
  <c r="CI668" i="1"/>
  <c r="BT668" i="1"/>
  <c r="CM667" i="1"/>
  <c r="CL667" i="1"/>
  <c r="CJ667" i="1"/>
  <c r="CI667" i="1"/>
  <c r="BT667" i="1"/>
  <c r="CM666" i="1"/>
  <c r="CL666" i="1"/>
  <c r="CJ666" i="1"/>
  <c r="CI666" i="1"/>
  <c r="BT666" i="1"/>
  <c r="CM665" i="1"/>
  <c r="CL665" i="1"/>
  <c r="CJ665" i="1"/>
  <c r="CI665" i="1"/>
  <c r="BT665" i="1"/>
  <c r="CM664" i="1"/>
  <c r="CL664" i="1"/>
  <c r="CJ664" i="1"/>
  <c r="CI664" i="1"/>
  <c r="BT664" i="1"/>
  <c r="CM663" i="1"/>
  <c r="CL663" i="1"/>
  <c r="CJ663" i="1"/>
  <c r="CI663" i="1"/>
  <c r="BT663" i="1"/>
  <c r="CM662" i="1"/>
  <c r="CL662" i="1"/>
  <c r="CJ662" i="1"/>
  <c r="CI662" i="1"/>
  <c r="BT662" i="1"/>
  <c r="CM661" i="1"/>
  <c r="CL661" i="1"/>
  <c r="CJ661" i="1"/>
  <c r="CI661" i="1"/>
  <c r="BT661" i="1"/>
  <c r="CM660" i="1"/>
  <c r="CL660" i="1"/>
  <c r="CJ660" i="1"/>
  <c r="CI660" i="1"/>
  <c r="BT660" i="1"/>
  <c r="CM659" i="1"/>
  <c r="CL659" i="1"/>
  <c r="CJ659" i="1"/>
  <c r="CI659" i="1"/>
  <c r="BT659" i="1"/>
  <c r="CM658" i="1"/>
  <c r="CL658" i="1"/>
  <c r="CJ658" i="1"/>
  <c r="CI658" i="1"/>
  <c r="BT658" i="1"/>
  <c r="CM657" i="1"/>
  <c r="CL657" i="1"/>
  <c r="CJ657" i="1"/>
  <c r="CI657" i="1"/>
  <c r="BT657" i="1"/>
  <c r="CM656" i="1"/>
  <c r="CL656" i="1"/>
  <c r="CJ656" i="1"/>
  <c r="CI656" i="1"/>
  <c r="BT656" i="1"/>
  <c r="CM655" i="1"/>
  <c r="CL655" i="1"/>
  <c r="CJ655" i="1"/>
  <c r="CI655" i="1"/>
  <c r="BT655" i="1"/>
  <c r="CM654" i="1"/>
  <c r="CL654" i="1"/>
  <c r="CJ654" i="1"/>
  <c r="CI654" i="1"/>
  <c r="BT654" i="1"/>
  <c r="CM653" i="1"/>
  <c r="CL653" i="1"/>
  <c r="CJ653" i="1"/>
  <c r="CI653" i="1"/>
  <c r="BT653" i="1"/>
  <c r="CM652" i="1"/>
  <c r="CL652" i="1"/>
  <c r="CJ652" i="1"/>
  <c r="CI652" i="1"/>
  <c r="BT652" i="1"/>
  <c r="CM651" i="1"/>
  <c r="CL651" i="1"/>
  <c r="CJ651" i="1"/>
  <c r="CI651" i="1"/>
  <c r="BT651" i="1"/>
  <c r="CM650" i="1"/>
  <c r="CL650" i="1"/>
  <c r="CJ650" i="1"/>
  <c r="CI650" i="1"/>
  <c r="BT650" i="1"/>
  <c r="CM649" i="1"/>
  <c r="CL649" i="1"/>
  <c r="CJ649" i="1"/>
  <c r="CI649" i="1"/>
  <c r="BT649" i="1"/>
  <c r="CM648" i="1"/>
  <c r="CL648" i="1"/>
  <c r="CJ648" i="1"/>
  <c r="CI648" i="1"/>
  <c r="BT648" i="1"/>
  <c r="CM647" i="1"/>
  <c r="CL647" i="1"/>
  <c r="CJ647" i="1"/>
  <c r="CI647" i="1"/>
  <c r="BT647" i="1"/>
  <c r="CM646" i="1"/>
  <c r="CL646" i="1"/>
  <c r="CJ646" i="1"/>
  <c r="CI646" i="1"/>
  <c r="BT646" i="1"/>
  <c r="CM645" i="1"/>
  <c r="CL645" i="1"/>
  <c r="CJ645" i="1"/>
  <c r="CI645" i="1"/>
  <c r="BT645" i="1"/>
  <c r="CM644" i="1"/>
  <c r="CL644" i="1"/>
  <c r="CJ644" i="1"/>
  <c r="CI644" i="1"/>
  <c r="BT644" i="1"/>
  <c r="CM643" i="1"/>
  <c r="CL643" i="1"/>
  <c r="CJ643" i="1"/>
  <c r="CI643" i="1"/>
  <c r="BT643" i="1"/>
  <c r="CM642" i="1"/>
  <c r="CL642" i="1"/>
  <c r="CJ642" i="1"/>
  <c r="CI642" i="1"/>
  <c r="BT642" i="1"/>
  <c r="CM641" i="1"/>
  <c r="CL641" i="1"/>
  <c r="CJ641" i="1"/>
  <c r="CI641" i="1"/>
  <c r="BT641" i="1"/>
  <c r="CM640" i="1"/>
  <c r="CL640" i="1"/>
  <c r="CJ640" i="1"/>
  <c r="CI640" i="1"/>
  <c r="BT640" i="1"/>
  <c r="CM639" i="1"/>
  <c r="CL639" i="1"/>
  <c r="CJ639" i="1"/>
  <c r="CI639" i="1"/>
  <c r="BT639" i="1"/>
  <c r="CM638" i="1"/>
  <c r="CL638" i="1"/>
  <c r="CJ638" i="1"/>
  <c r="CI638" i="1"/>
  <c r="BT638" i="1"/>
  <c r="CM637" i="1"/>
  <c r="CL637" i="1"/>
  <c r="CJ637" i="1"/>
  <c r="CI637" i="1"/>
  <c r="BT637" i="1"/>
  <c r="CM636" i="1"/>
  <c r="CL636" i="1"/>
  <c r="CJ636" i="1"/>
  <c r="CI636" i="1"/>
  <c r="BT636" i="1"/>
  <c r="CM635" i="1"/>
  <c r="CL635" i="1"/>
  <c r="CJ635" i="1"/>
  <c r="CI635" i="1"/>
  <c r="BT635" i="1"/>
  <c r="CM634" i="1"/>
  <c r="CL634" i="1"/>
  <c r="CJ634" i="1"/>
  <c r="CI634" i="1"/>
  <c r="BT634" i="1"/>
  <c r="CM633" i="1"/>
  <c r="CL633" i="1"/>
  <c r="CJ633" i="1"/>
  <c r="CI633" i="1"/>
  <c r="BT633" i="1"/>
  <c r="CM632" i="1"/>
  <c r="CL632" i="1"/>
  <c r="CJ632" i="1"/>
  <c r="CI632" i="1"/>
  <c r="BT632" i="1"/>
  <c r="CM631" i="1"/>
  <c r="CL631" i="1"/>
  <c r="CJ631" i="1"/>
  <c r="CI631" i="1"/>
  <c r="BT631" i="1"/>
  <c r="CM630" i="1"/>
  <c r="CL630" i="1"/>
  <c r="CJ630" i="1"/>
  <c r="CI630" i="1"/>
  <c r="BT630" i="1"/>
  <c r="CM629" i="1"/>
  <c r="CL629" i="1"/>
  <c r="CJ629" i="1"/>
  <c r="CI629" i="1"/>
  <c r="BT629" i="1"/>
  <c r="CM628" i="1"/>
  <c r="CL628" i="1"/>
  <c r="CJ628" i="1"/>
  <c r="CI628" i="1"/>
  <c r="BT628" i="1"/>
  <c r="CM627" i="1"/>
  <c r="CL627" i="1"/>
  <c r="CJ627" i="1"/>
  <c r="CI627" i="1"/>
  <c r="BT627" i="1"/>
  <c r="CM626" i="1"/>
  <c r="CL626" i="1"/>
  <c r="CJ626" i="1"/>
  <c r="CI626" i="1"/>
  <c r="BT626" i="1"/>
  <c r="CM625" i="1"/>
  <c r="CL625" i="1"/>
  <c r="CJ625" i="1"/>
  <c r="CI625" i="1"/>
  <c r="BT625" i="1"/>
  <c r="CM624" i="1"/>
  <c r="CL624" i="1"/>
  <c r="CJ624" i="1"/>
  <c r="CI624" i="1"/>
  <c r="BT624" i="1"/>
  <c r="CM623" i="1"/>
  <c r="CL623" i="1"/>
  <c r="CJ623" i="1"/>
  <c r="CI623" i="1"/>
  <c r="BT623" i="1"/>
  <c r="CM622" i="1"/>
  <c r="CL622" i="1"/>
  <c r="CJ622" i="1"/>
  <c r="CI622" i="1"/>
  <c r="BT622" i="1"/>
  <c r="CM621" i="1"/>
  <c r="CL621" i="1"/>
  <c r="CJ621" i="1"/>
  <c r="CI621" i="1"/>
  <c r="BT621" i="1"/>
  <c r="CM620" i="1"/>
  <c r="CL620" i="1"/>
  <c r="CJ620" i="1"/>
  <c r="CI620" i="1"/>
  <c r="BT620" i="1"/>
  <c r="CM619" i="1"/>
  <c r="CL619" i="1"/>
  <c r="CJ619" i="1"/>
  <c r="CI619" i="1"/>
  <c r="BT619" i="1"/>
  <c r="CM618" i="1"/>
  <c r="CL618" i="1"/>
  <c r="CJ618" i="1"/>
  <c r="CI618" i="1"/>
  <c r="BT618" i="1"/>
  <c r="CM617" i="1"/>
  <c r="CL617" i="1"/>
  <c r="CJ617" i="1"/>
  <c r="CI617" i="1"/>
  <c r="BT617" i="1"/>
  <c r="CM616" i="1"/>
  <c r="CL616" i="1"/>
  <c r="CJ616" i="1"/>
  <c r="CI616" i="1"/>
  <c r="BT616" i="1"/>
  <c r="CM615" i="1"/>
  <c r="CL615" i="1"/>
  <c r="CJ615" i="1"/>
  <c r="CI615" i="1"/>
  <c r="BT615" i="1"/>
  <c r="CM614" i="1"/>
  <c r="CL614" i="1"/>
  <c r="CJ614" i="1"/>
  <c r="CI614" i="1"/>
  <c r="BT614" i="1"/>
  <c r="CM613" i="1"/>
  <c r="CL613" i="1"/>
  <c r="CJ613" i="1"/>
  <c r="CI613" i="1"/>
  <c r="BT613" i="1"/>
  <c r="CM612" i="1"/>
  <c r="CL612" i="1"/>
  <c r="CJ612" i="1"/>
  <c r="CI612" i="1"/>
  <c r="BT612" i="1"/>
  <c r="CM611" i="1"/>
  <c r="CL611" i="1"/>
  <c r="CJ611" i="1"/>
  <c r="CI611" i="1"/>
  <c r="BT611" i="1"/>
  <c r="CM610" i="1"/>
  <c r="CL610" i="1"/>
  <c r="CJ610" i="1"/>
  <c r="CI610" i="1"/>
  <c r="BT610" i="1"/>
  <c r="CM609" i="1"/>
  <c r="CL609" i="1"/>
  <c r="CJ609" i="1"/>
  <c r="CI609" i="1"/>
  <c r="BT609" i="1"/>
  <c r="CM608" i="1"/>
  <c r="CL608" i="1"/>
  <c r="CJ608" i="1"/>
  <c r="CI608" i="1"/>
  <c r="BT608" i="1"/>
  <c r="CM607" i="1"/>
  <c r="CL607" i="1"/>
  <c r="CJ607" i="1"/>
  <c r="CI607" i="1"/>
  <c r="BT607" i="1"/>
  <c r="CM606" i="1"/>
  <c r="CL606" i="1"/>
  <c r="CJ606" i="1"/>
  <c r="CI606" i="1"/>
  <c r="BT606" i="1"/>
  <c r="CM605" i="1"/>
  <c r="CL605" i="1"/>
  <c r="CJ605" i="1"/>
  <c r="CI605" i="1"/>
  <c r="BT605" i="1"/>
  <c r="CM604" i="1"/>
  <c r="CL604" i="1"/>
  <c r="CJ604" i="1"/>
  <c r="CI604" i="1"/>
  <c r="BT604" i="1"/>
  <c r="CM603" i="1"/>
  <c r="CL603" i="1"/>
  <c r="CJ603" i="1"/>
  <c r="CI603" i="1"/>
  <c r="BT603" i="1"/>
  <c r="CM602" i="1"/>
  <c r="CL602" i="1"/>
  <c r="CJ602" i="1"/>
  <c r="CI602" i="1"/>
  <c r="BT602" i="1"/>
  <c r="CM601" i="1"/>
  <c r="CL601" i="1"/>
  <c r="CJ601" i="1"/>
  <c r="CI601" i="1"/>
  <c r="BT601" i="1"/>
  <c r="CM600" i="1"/>
  <c r="CL600" i="1"/>
  <c r="CJ600" i="1"/>
  <c r="CI600" i="1"/>
  <c r="BT600" i="1"/>
  <c r="CM599" i="1"/>
  <c r="CL599" i="1"/>
  <c r="CJ599" i="1"/>
  <c r="CI599" i="1"/>
  <c r="BT599" i="1"/>
  <c r="CM598" i="1"/>
  <c r="CL598" i="1"/>
  <c r="CJ598" i="1"/>
  <c r="CI598" i="1"/>
  <c r="BT598" i="1"/>
  <c r="CM597" i="1"/>
  <c r="CL597" i="1"/>
  <c r="CJ597" i="1"/>
  <c r="CI597" i="1"/>
  <c r="BT597" i="1"/>
  <c r="CM596" i="1"/>
  <c r="CL596" i="1"/>
  <c r="CJ596" i="1"/>
  <c r="CI596" i="1"/>
  <c r="BT596" i="1"/>
  <c r="CM595" i="1"/>
  <c r="CL595" i="1"/>
  <c r="CJ595" i="1"/>
  <c r="CI595" i="1"/>
  <c r="BT595" i="1"/>
  <c r="CM594" i="1"/>
  <c r="CL594" i="1"/>
  <c r="CJ594" i="1"/>
  <c r="CI594" i="1"/>
  <c r="BT594" i="1"/>
  <c r="CM593" i="1"/>
  <c r="CL593" i="1"/>
  <c r="CJ593" i="1"/>
  <c r="CI593" i="1"/>
  <c r="BT593" i="1"/>
  <c r="CM592" i="1"/>
  <c r="CL592" i="1"/>
  <c r="CJ592" i="1"/>
  <c r="CI592" i="1"/>
  <c r="BT592" i="1"/>
  <c r="CM591" i="1"/>
  <c r="CL591" i="1"/>
  <c r="CJ591" i="1"/>
  <c r="CI591" i="1"/>
  <c r="BT591" i="1"/>
  <c r="CM590" i="1"/>
  <c r="CL590" i="1"/>
  <c r="CJ590" i="1"/>
  <c r="CI590" i="1"/>
  <c r="BT590" i="1"/>
  <c r="CM589" i="1"/>
  <c r="CL589" i="1"/>
  <c r="CJ589" i="1"/>
  <c r="CI589" i="1"/>
  <c r="BT589" i="1"/>
  <c r="CM588" i="1"/>
  <c r="CL588" i="1"/>
  <c r="CJ588" i="1"/>
  <c r="CI588" i="1"/>
  <c r="BT588" i="1"/>
  <c r="CM587" i="1"/>
  <c r="CL587" i="1"/>
  <c r="CJ587" i="1"/>
  <c r="CI587" i="1"/>
  <c r="BT587" i="1"/>
  <c r="CM586" i="1"/>
  <c r="CL586" i="1"/>
  <c r="CJ586" i="1"/>
  <c r="CI586" i="1"/>
  <c r="BT586" i="1"/>
  <c r="CM585" i="1"/>
  <c r="CL585" i="1"/>
  <c r="CJ585" i="1"/>
  <c r="CI585" i="1"/>
  <c r="BT585" i="1"/>
  <c r="CM584" i="1"/>
  <c r="CL584" i="1"/>
  <c r="CJ584" i="1"/>
  <c r="CI584" i="1"/>
  <c r="BT584" i="1"/>
  <c r="CM583" i="1"/>
  <c r="CL583" i="1"/>
  <c r="CJ583" i="1"/>
  <c r="CI583" i="1"/>
  <c r="BT583" i="1"/>
  <c r="CM582" i="1"/>
  <c r="CL582" i="1"/>
  <c r="CJ582" i="1"/>
  <c r="CI582" i="1"/>
  <c r="BT582" i="1"/>
  <c r="CM581" i="1"/>
  <c r="CL581" i="1"/>
  <c r="CJ581" i="1"/>
  <c r="CI581" i="1"/>
  <c r="BT581" i="1"/>
  <c r="CM580" i="1"/>
  <c r="CL580" i="1"/>
  <c r="CJ580" i="1"/>
  <c r="CI580" i="1"/>
  <c r="BT580" i="1"/>
  <c r="CM579" i="1"/>
  <c r="CL579" i="1"/>
  <c r="CJ579" i="1"/>
  <c r="CI579" i="1"/>
  <c r="BT579" i="1"/>
  <c r="CM578" i="1"/>
  <c r="CL578" i="1"/>
  <c r="CJ578" i="1"/>
  <c r="CI578" i="1"/>
  <c r="BT578" i="1"/>
  <c r="CM577" i="1"/>
  <c r="CL577" i="1"/>
  <c r="CJ577" i="1"/>
  <c r="CI577" i="1"/>
  <c r="BT577" i="1"/>
  <c r="CM576" i="1"/>
  <c r="CL576" i="1"/>
  <c r="CJ576" i="1"/>
  <c r="CI576" i="1"/>
  <c r="BT576" i="1"/>
  <c r="CM575" i="1"/>
  <c r="CL575" i="1"/>
  <c r="CJ575" i="1"/>
  <c r="CI575" i="1"/>
  <c r="BT575" i="1"/>
  <c r="CM574" i="1"/>
  <c r="CL574" i="1"/>
  <c r="CJ574" i="1"/>
  <c r="CI574" i="1"/>
  <c r="BT574" i="1"/>
  <c r="CM573" i="1"/>
  <c r="CL573" i="1"/>
  <c r="CJ573" i="1"/>
  <c r="CI573" i="1"/>
  <c r="BT573" i="1"/>
  <c r="CM572" i="1"/>
  <c r="CL572" i="1"/>
  <c r="CJ572" i="1"/>
  <c r="CI572" i="1"/>
  <c r="BT572" i="1"/>
  <c r="CM571" i="1"/>
  <c r="CL571" i="1"/>
  <c r="CJ571" i="1"/>
  <c r="CI571" i="1"/>
  <c r="BT571" i="1"/>
  <c r="CM570" i="1"/>
  <c r="CL570" i="1"/>
  <c r="CJ570" i="1"/>
  <c r="CI570" i="1"/>
  <c r="BT570" i="1"/>
  <c r="CM569" i="1"/>
  <c r="CL569" i="1"/>
  <c r="CJ569" i="1"/>
  <c r="CI569" i="1"/>
  <c r="BT569" i="1"/>
  <c r="CM568" i="1"/>
  <c r="CL568" i="1"/>
  <c r="CJ568" i="1"/>
  <c r="CI568" i="1"/>
  <c r="BT568" i="1"/>
  <c r="CM567" i="1"/>
  <c r="CL567" i="1"/>
  <c r="CJ567" i="1"/>
  <c r="CI567" i="1"/>
  <c r="BT567" i="1"/>
  <c r="CM566" i="1"/>
  <c r="CL566" i="1"/>
  <c r="CJ566" i="1"/>
  <c r="CI566" i="1"/>
  <c r="BT566" i="1"/>
  <c r="CM565" i="1"/>
  <c r="CL565" i="1"/>
  <c r="CJ565" i="1"/>
  <c r="CI565" i="1"/>
  <c r="BT565" i="1"/>
  <c r="CM564" i="1"/>
  <c r="CL564" i="1"/>
  <c r="CJ564" i="1"/>
  <c r="CI564" i="1"/>
  <c r="BT564" i="1"/>
  <c r="CM563" i="1"/>
  <c r="CL563" i="1"/>
  <c r="CJ563" i="1"/>
  <c r="CI563" i="1"/>
  <c r="BT563" i="1"/>
  <c r="CM562" i="1"/>
  <c r="CL562" i="1"/>
  <c r="CJ562" i="1"/>
  <c r="CI562" i="1"/>
  <c r="BT562" i="1"/>
  <c r="CM561" i="1"/>
  <c r="CL561" i="1"/>
  <c r="CJ561" i="1"/>
  <c r="CI561" i="1"/>
  <c r="BT561" i="1"/>
  <c r="CM560" i="1"/>
  <c r="CL560" i="1"/>
  <c r="CJ560" i="1"/>
  <c r="CI560" i="1"/>
  <c r="BT560" i="1"/>
  <c r="CM559" i="1"/>
  <c r="CL559" i="1"/>
  <c r="CJ559" i="1"/>
  <c r="CI559" i="1"/>
  <c r="BT559" i="1"/>
  <c r="CM558" i="1"/>
  <c r="CL558" i="1"/>
  <c r="CJ558" i="1"/>
  <c r="CI558" i="1"/>
  <c r="BT558" i="1"/>
  <c r="CM557" i="1"/>
  <c r="CL557" i="1"/>
  <c r="CJ557" i="1"/>
  <c r="CI557" i="1"/>
  <c r="BT557" i="1"/>
  <c r="CM556" i="1"/>
  <c r="CL556" i="1"/>
  <c r="CJ556" i="1"/>
  <c r="CI556" i="1"/>
  <c r="BT556" i="1"/>
  <c r="CM555" i="1"/>
  <c r="CL555" i="1"/>
  <c r="CJ555" i="1"/>
  <c r="CI555" i="1"/>
  <c r="BT555" i="1"/>
  <c r="CM554" i="1"/>
  <c r="CL554" i="1"/>
  <c r="CJ554" i="1"/>
  <c r="CI554" i="1"/>
  <c r="BT554" i="1"/>
  <c r="CM553" i="1"/>
  <c r="CL553" i="1"/>
  <c r="CJ553" i="1"/>
  <c r="CI553" i="1"/>
  <c r="BT553" i="1"/>
  <c r="CM552" i="1"/>
  <c r="CL552" i="1"/>
  <c r="CJ552" i="1"/>
  <c r="CI552" i="1"/>
  <c r="BT552" i="1"/>
  <c r="CM551" i="1"/>
  <c r="CL551" i="1"/>
  <c r="CJ551" i="1"/>
  <c r="CI551" i="1"/>
  <c r="BT551" i="1"/>
  <c r="CM550" i="1"/>
  <c r="CL550" i="1"/>
  <c r="CJ550" i="1"/>
  <c r="CI550" i="1"/>
  <c r="BT550" i="1"/>
  <c r="CM549" i="1"/>
  <c r="CL549" i="1"/>
  <c r="CJ549" i="1"/>
  <c r="CI549" i="1"/>
  <c r="BT549" i="1"/>
  <c r="CM548" i="1"/>
  <c r="CL548" i="1"/>
  <c r="CJ548" i="1"/>
  <c r="CI548" i="1"/>
  <c r="BT548" i="1"/>
  <c r="CM547" i="1"/>
  <c r="CL547" i="1"/>
  <c r="CJ547" i="1"/>
  <c r="CI547" i="1"/>
  <c r="BT547" i="1"/>
  <c r="CM546" i="1"/>
  <c r="CL546" i="1"/>
  <c r="CJ546" i="1"/>
  <c r="CI546" i="1"/>
  <c r="BT546" i="1"/>
  <c r="CM545" i="1"/>
  <c r="CL545" i="1"/>
  <c r="CJ545" i="1"/>
  <c r="CI545" i="1"/>
  <c r="BT545" i="1"/>
  <c r="CM544" i="1"/>
  <c r="CL544" i="1"/>
  <c r="CJ544" i="1"/>
  <c r="CI544" i="1"/>
  <c r="BT544" i="1"/>
  <c r="CM543" i="1"/>
  <c r="CL543" i="1"/>
  <c r="CJ543" i="1"/>
  <c r="CI543" i="1"/>
  <c r="BT543" i="1"/>
  <c r="CM542" i="1"/>
  <c r="CL542" i="1"/>
  <c r="CJ542" i="1"/>
  <c r="CI542" i="1"/>
  <c r="BT542" i="1"/>
  <c r="CM541" i="1"/>
  <c r="CL541" i="1"/>
  <c r="CJ541" i="1"/>
  <c r="CI541" i="1"/>
  <c r="BT541" i="1"/>
  <c r="CM540" i="1"/>
  <c r="CL540" i="1"/>
  <c r="CJ540" i="1"/>
  <c r="CI540" i="1"/>
  <c r="BT540" i="1"/>
  <c r="CM539" i="1"/>
  <c r="CL539" i="1"/>
  <c r="CJ539" i="1"/>
  <c r="CI539" i="1"/>
  <c r="BT539" i="1"/>
  <c r="CM538" i="1"/>
  <c r="CL538" i="1"/>
  <c r="CJ538" i="1"/>
  <c r="CI538" i="1"/>
  <c r="BT538" i="1"/>
  <c r="CM537" i="1"/>
  <c r="CL537" i="1"/>
  <c r="CJ537" i="1"/>
  <c r="CI537" i="1"/>
  <c r="BT537" i="1"/>
  <c r="CM536" i="1"/>
  <c r="CL536" i="1"/>
  <c r="CJ536" i="1"/>
  <c r="CI536" i="1"/>
  <c r="BT536" i="1"/>
  <c r="CM535" i="1"/>
  <c r="CL535" i="1"/>
  <c r="CJ535" i="1"/>
  <c r="CI535" i="1"/>
  <c r="BT535" i="1"/>
  <c r="CM534" i="1"/>
  <c r="CL534" i="1"/>
  <c r="CJ534" i="1"/>
  <c r="CI534" i="1"/>
  <c r="BT534" i="1"/>
  <c r="CM533" i="1"/>
  <c r="CL533" i="1"/>
  <c r="CJ533" i="1"/>
  <c r="CI533" i="1"/>
  <c r="BT533" i="1"/>
  <c r="CM532" i="1"/>
  <c r="CL532" i="1"/>
  <c r="CJ532" i="1"/>
  <c r="CI532" i="1"/>
  <c r="BT532" i="1"/>
  <c r="CM531" i="1"/>
  <c r="CL531" i="1"/>
  <c r="CJ531" i="1"/>
  <c r="CI531" i="1"/>
  <c r="BT531" i="1"/>
  <c r="CM530" i="1"/>
  <c r="CL530" i="1"/>
  <c r="CJ530" i="1"/>
  <c r="CI530" i="1"/>
  <c r="BT530" i="1"/>
  <c r="CM529" i="1"/>
  <c r="CL529" i="1"/>
  <c r="CJ529" i="1"/>
  <c r="CI529" i="1"/>
  <c r="BT529" i="1"/>
  <c r="CM528" i="1"/>
  <c r="CL528" i="1"/>
  <c r="CJ528" i="1"/>
  <c r="CI528" i="1"/>
  <c r="BT528" i="1"/>
  <c r="CM527" i="1"/>
  <c r="CL527" i="1"/>
  <c r="CJ527" i="1"/>
  <c r="CI527" i="1"/>
  <c r="BT527" i="1"/>
  <c r="CM526" i="1"/>
  <c r="CL526" i="1"/>
  <c r="CJ526" i="1"/>
  <c r="CI526" i="1"/>
  <c r="BT526" i="1"/>
  <c r="CM525" i="1"/>
  <c r="CL525" i="1"/>
  <c r="CJ525" i="1"/>
  <c r="CI525" i="1"/>
  <c r="BT525" i="1"/>
  <c r="CM524" i="1"/>
  <c r="CL524" i="1"/>
  <c r="CJ524" i="1"/>
  <c r="CI524" i="1"/>
  <c r="BT524" i="1"/>
  <c r="CM523" i="1"/>
  <c r="CL523" i="1"/>
  <c r="CJ523" i="1"/>
  <c r="CI523" i="1"/>
  <c r="BT523" i="1"/>
  <c r="CM522" i="1"/>
  <c r="CL522" i="1"/>
  <c r="CJ522" i="1"/>
  <c r="CI522" i="1"/>
  <c r="BT522" i="1"/>
  <c r="CM521" i="1"/>
  <c r="CL521" i="1"/>
  <c r="CJ521" i="1"/>
  <c r="CI521" i="1"/>
  <c r="BT521" i="1"/>
  <c r="CM520" i="1"/>
  <c r="CL520" i="1"/>
  <c r="CJ520" i="1"/>
  <c r="CI520" i="1"/>
  <c r="BT520" i="1"/>
  <c r="CM519" i="1"/>
  <c r="CL519" i="1"/>
  <c r="CJ519" i="1"/>
  <c r="CI519" i="1"/>
  <c r="BT519" i="1"/>
  <c r="CM518" i="1"/>
  <c r="CL518" i="1"/>
  <c r="CJ518" i="1"/>
  <c r="CI518" i="1"/>
  <c r="BT518" i="1"/>
  <c r="CM517" i="1"/>
  <c r="CL517" i="1"/>
  <c r="CJ517" i="1"/>
  <c r="CI517" i="1"/>
  <c r="BT517" i="1"/>
  <c r="CM516" i="1"/>
  <c r="CL516" i="1"/>
  <c r="CJ516" i="1"/>
  <c r="CI516" i="1"/>
  <c r="BT516" i="1"/>
  <c r="CM515" i="1"/>
  <c r="CL515" i="1"/>
  <c r="CJ515" i="1"/>
  <c r="CI515" i="1"/>
  <c r="BT515" i="1"/>
  <c r="CM514" i="1"/>
  <c r="CL514" i="1"/>
  <c r="CJ514" i="1"/>
  <c r="CI514" i="1"/>
  <c r="BT514" i="1"/>
  <c r="CM513" i="1"/>
  <c r="CL513" i="1"/>
  <c r="CJ513" i="1"/>
  <c r="CI513" i="1"/>
  <c r="BT513" i="1"/>
  <c r="CM512" i="1"/>
  <c r="CL512" i="1"/>
  <c r="CJ512" i="1"/>
  <c r="CI512" i="1"/>
  <c r="BT512" i="1"/>
  <c r="CM511" i="1"/>
  <c r="CL511" i="1"/>
  <c r="CJ511" i="1"/>
  <c r="CI511" i="1"/>
  <c r="BT511" i="1"/>
  <c r="CM510" i="1"/>
  <c r="CL510" i="1"/>
  <c r="CJ510" i="1"/>
  <c r="CI510" i="1"/>
  <c r="BT510" i="1"/>
  <c r="CM509" i="1"/>
  <c r="CL509" i="1"/>
  <c r="CJ509" i="1"/>
  <c r="CI509" i="1"/>
  <c r="BT509" i="1"/>
  <c r="CM508" i="1"/>
  <c r="CL508" i="1"/>
  <c r="CJ508" i="1"/>
  <c r="CI508" i="1"/>
  <c r="BT508" i="1"/>
  <c r="CM507" i="1"/>
  <c r="CL507" i="1"/>
  <c r="CJ507" i="1"/>
  <c r="CI507" i="1"/>
  <c r="BT507" i="1"/>
  <c r="CM506" i="1"/>
  <c r="CL506" i="1"/>
  <c r="CJ506" i="1"/>
  <c r="CI506" i="1"/>
  <c r="BT506" i="1"/>
  <c r="CM505" i="1"/>
  <c r="CL505" i="1"/>
  <c r="CJ505" i="1"/>
  <c r="CI505" i="1"/>
  <c r="BT505" i="1"/>
  <c r="CM504" i="1"/>
  <c r="CL504" i="1"/>
  <c r="CJ504" i="1"/>
  <c r="CI504" i="1"/>
  <c r="BT504" i="1"/>
  <c r="CM503" i="1"/>
  <c r="CL503" i="1"/>
  <c r="CJ503" i="1"/>
  <c r="CI503" i="1"/>
  <c r="BT503" i="1"/>
  <c r="CM502" i="1"/>
  <c r="CL502" i="1"/>
  <c r="CJ502" i="1"/>
  <c r="CI502" i="1"/>
  <c r="BT502" i="1"/>
  <c r="CM501" i="1"/>
  <c r="CL501" i="1"/>
  <c r="CJ501" i="1"/>
  <c r="CI501" i="1"/>
  <c r="BT501" i="1"/>
  <c r="CM500" i="1"/>
  <c r="CL500" i="1"/>
  <c r="CJ500" i="1"/>
  <c r="CI500" i="1"/>
  <c r="BT500" i="1"/>
  <c r="CM499" i="1"/>
  <c r="CL499" i="1"/>
  <c r="CJ499" i="1"/>
  <c r="CI499" i="1"/>
  <c r="BT499" i="1"/>
  <c r="CM498" i="1"/>
  <c r="CL498" i="1"/>
  <c r="CJ498" i="1"/>
  <c r="CI498" i="1"/>
  <c r="BT498" i="1"/>
  <c r="CM497" i="1"/>
  <c r="CL497" i="1"/>
  <c r="CJ497" i="1"/>
  <c r="CI497" i="1"/>
  <c r="BT497" i="1"/>
  <c r="CM496" i="1"/>
  <c r="CL496" i="1"/>
  <c r="CJ496" i="1"/>
  <c r="CI496" i="1"/>
  <c r="BT496" i="1"/>
  <c r="CM495" i="1"/>
  <c r="CL495" i="1"/>
  <c r="CJ495" i="1"/>
  <c r="CI495" i="1"/>
  <c r="BT495" i="1"/>
  <c r="CM494" i="1"/>
  <c r="CL494" i="1"/>
  <c r="CJ494" i="1"/>
  <c r="CI494" i="1"/>
  <c r="BT494" i="1"/>
  <c r="CM493" i="1"/>
  <c r="CL493" i="1"/>
  <c r="CJ493" i="1"/>
  <c r="CI493" i="1"/>
  <c r="BT493" i="1"/>
  <c r="CM492" i="1"/>
  <c r="CL492" i="1"/>
  <c r="CJ492" i="1"/>
  <c r="CI492" i="1"/>
  <c r="BT492" i="1"/>
  <c r="CM491" i="1"/>
  <c r="CL491" i="1"/>
  <c r="CJ491" i="1"/>
  <c r="CI491" i="1"/>
  <c r="BT491" i="1"/>
  <c r="CM490" i="1"/>
  <c r="CL490" i="1"/>
  <c r="CJ490" i="1"/>
  <c r="CI490" i="1"/>
  <c r="BT490" i="1"/>
  <c r="CM489" i="1"/>
  <c r="CL489" i="1"/>
  <c r="CJ489" i="1"/>
  <c r="CI489" i="1"/>
  <c r="BT489" i="1"/>
  <c r="CM488" i="1"/>
  <c r="CL488" i="1"/>
  <c r="CJ488" i="1"/>
  <c r="CI488" i="1"/>
  <c r="BT488" i="1"/>
  <c r="CM487" i="1"/>
  <c r="CL487" i="1"/>
  <c r="CJ487" i="1"/>
  <c r="CI487" i="1"/>
  <c r="BT487" i="1"/>
  <c r="CM486" i="1"/>
  <c r="CL486" i="1"/>
  <c r="CJ486" i="1"/>
  <c r="CI486" i="1"/>
  <c r="BT486" i="1"/>
  <c r="CM485" i="1"/>
  <c r="CL485" i="1"/>
  <c r="CJ485" i="1"/>
  <c r="CI485" i="1"/>
  <c r="BT485" i="1"/>
  <c r="CM484" i="1"/>
  <c r="CL484" i="1"/>
  <c r="CJ484" i="1"/>
  <c r="CI484" i="1"/>
  <c r="BT484" i="1"/>
  <c r="CM483" i="1"/>
  <c r="CL483" i="1"/>
  <c r="CJ483" i="1"/>
  <c r="CI483" i="1"/>
  <c r="BT483" i="1"/>
  <c r="CM482" i="1"/>
  <c r="CL482" i="1"/>
  <c r="CJ482" i="1"/>
  <c r="CI482" i="1"/>
  <c r="BT482" i="1"/>
  <c r="CM481" i="1"/>
  <c r="CL481" i="1"/>
  <c r="CJ481" i="1"/>
  <c r="CI481" i="1"/>
  <c r="BT481" i="1"/>
  <c r="CM480" i="1"/>
  <c r="CL480" i="1"/>
  <c r="CJ480" i="1"/>
  <c r="CI480" i="1"/>
  <c r="BT480" i="1"/>
  <c r="CM479" i="1"/>
  <c r="CL479" i="1"/>
  <c r="CJ479" i="1"/>
  <c r="CI479" i="1"/>
  <c r="BT479" i="1"/>
  <c r="CM478" i="1"/>
  <c r="CL478" i="1"/>
  <c r="CJ478" i="1"/>
  <c r="CI478" i="1"/>
  <c r="BT478" i="1"/>
  <c r="CM477" i="1"/>
  <c r="CL477" i="1"/>
  <c r="CJ477" i="1"/>
  <c r="CI477" i="1"/>
  <c r="BT477" i="1"/>
  <c r="CM476" i="1"/>
  <c r="CL476" i="1"/>
  <c r="CJ476" i="1"/>
  <c r="CI476" i="1"/>
  <c r="BT476" i="1"/>
  <c r="CM475" i="1"/>
  <c r="CL475" i="1"/>
  <c r="CJ475" i="1"/>
  <c r="CI475" i="1"/>
  <c r="BT475" i="1"/>
  <c r="CM474" i="1"/>
  <c r="CL474" i="1"/>
  <c r="CJ474" i="1"/>
  <c r="CI474" i="1"/>
  <c r="BT474" i="1"/>
  <c r="CM473" i="1"/>
  <c r="CL473" i="1"/>
  <c r="CJ473" i="1"/>
  <c r="CI473" i="1"/>
  <c r="BT473" i="1"/>
  <c r="CM472" i="1"/>
  <c r="CL472" i="1"/>
  <c r="CJ472" i="1"/>
  <c r="CI472" i="1"/>
  <c r="BT472" i="1"/>
  <c r="CM471" i="1"/>
  <c r="CL471" i="1"/>
  <c r="CJ471" i="1"/>
  <c r="CI471" i="1"/>
  <c r="BT471" i="1"/>
  <c r="CM470" i="1"/>
  <c r="CL470" i="1"/>
  <c r="CJ470" i="1"/>
  <c r="CI470" i="1"/>
  <c r="BT470" i="1"/>
  <c r="CM469" i="1"/>
  <c r="CL469" i="1"/>
  <c r="CJ469" i="1"/>
  <c r="CI469" i="1"/>
  <c r="BT469" i="1"/>
  <c r="CM468" i="1"/>
  <c r="CL468" i="1"/>
  <c r="CJ468" i="1"/>
  <c r="CI468" i="1"/>
  <c r="BT468" i="1"/>
  <c r="CM467" i="1"/>
  <c r="CL467" i="1"/>
  <c r="CJ467" i="1"/>
  <c r="CI467" i="1"/>
  <c r="BT467" i="1"/>
  <c r="CM466" i="1"/>
  <c r="CL466" i="1"/>
  <c r="CJ466" i="1"/>
  <c r="CI466" i="1"/>
  <c r="BT466" i="1"/>
  <c r="CM465" i="1"/>
  <c r="CL465" i="1"/>
  <c r="CJ465" i="1"/>
  <c r="CI465" i="1"/>
  <c r="BT465" i="1"/>
  <c r="CM464" i="1"/>
  <c r="CL464" i="1"/>
  <c r="CJ464" i="1"/>
  <c r="CI464" i="1"/>
  <c r="BT464" i="1"/>
  <c r="CM463" i="1"/>
  <c r="CL463" i="1"/>
  <c r="CJ463" i="1"/>
  <c r="CI463" i="1"/>
  <c r="BT463" i="1"/>
  <c r="CM462" i="1"/>
  <c r="CL462" i="1"/>
  <c r="CJ462" i="1"/>
  <c r="CI462" i="1"/>
  <c r="BT462" i="1"/>
  <c r="CM461" i="1"/>
  <c r="CL461" i="1"/>
  <c r="CJ461" i="1"/>
  <c r="CI461" i="1"/>
  <c r="BT461" i="1"/>
  <c r="CM460" i="1"/>
  <c r="CL460" i="1"/>
  <c r="CJ460" i="1"/>
  <c r="CI460" i="1"/>
  <c r="BT460" i="1"/>
  <c r="CM459" i="1"/>
  <c r="CL459" i="1"/>
  <c r="CJ459" i="1"/>
  <c r="CI459" i="1"/>
  <c r="BT459" i="1"/>
  <c r="CM458" i="1"/>
  <c r="CL458" i="1"/>
  <c r="CJ458" i="1"/>
  <c r="CI458" i="1"/>
  <c r="BT458" i="1"/>
  <c r="CM457" i="1"/>
  <c r="CL457" i="1"/>
  <c r="CJ457" i="1"/>
  <c r="CI457" i="1"/>
  <c r="BT457" i="1"/>
  <c r="CM456" i="1"/>
  <c r="CL456" i="1"/>
  <c r="CJ456" i="1"/>
  <c r="CI456" i="1"/>
  <c r="BT456" i="1"/>
  <c r="CM455" i="1"/>
  <c r="CL455" i="1"/>
  <c r="CJ455" i="1"/>
  <c r="CI455" i="1"/>
  <c r="BT455" i="1"/>
  <c r="CM454" i="1"/>
  <c r="CL454" i="1"/>
  <c r="CJ454" i="1"/>
  <c r="CI454" i="1"/>
  <c r="BT454" i="1"/>
  <c r="CM453" i="1"/>
  <c r="CL453" i="1"/>
  <c r="CJ453" i="1"/>
  <c r="CI453" i="1"/>
  <c r="BT453" i="1"/>
  <c r="CM452" i="1"/>
  <c r="CL452" i="1"/>
  <c r="CJ452" i="1"/>
  <c r="CI452" i="1"/>
  <c r="BT452" i="1"/>
  <c r="CM451" i="1"/>
  <c r="CL451" i="1"/>
  <c r="CJ451" i="1"/>
  <c r="CI451" i="1"/>
  <c r="BT451" i="1"/>
  <c r="CM450" i="1"/>
  <c r="CL450" i="1"/>
  <c r="CJ450" i="1"/>
  <c r="CI450" i="1"/>
  <c r="BT450" i="1"/>
  <c r="CM449" i="1"/>
  <c r="CL449" i="1"/>
  <c r="CJ449" i="1"/>
  <c r="CI449" i="1"/>
  <c r="BT449" i="1"/>
  <c r="CM448" i="1"/>
  <c r="CL448" i="1"/>
  <c r="CJ448" i="1"/>
  <c r="CI448" i="1"/>
  <c r="BT448" i="1"/>
  <c r="CM447" i="1"/>
  <c r="CL447" i="1"/>
  <c r="CJ447" i="1"/>
  <c r="CI447" i="1"/>
  <c r="BT447" i="1"/>
  <c r="CM446" i="1"/>
  <c r="CL446" i="1"/>
  <c r="CJ446" i="1"/>
  <c r="CI446" i="1"/>
  <c r="BT446" i="1"/>
  <c r="CM445" i="1"/>
  <c r="CL445" i="1"/>
  <c r="CJ445" i="1"/>
  <c r="CI445" i="1"/>
  <c r="BT445" i="1"/>
  <c r="CM444" i="1"/>
  <c r="CL444" i="1"/>
  <c r="CJ444" i="1"/>
  <c r="CI444" i="1"/>
  <c r="BT444" i="1"/>
  <c r="CM443" i="1"/>
  <c r="CL443" i="1"/>
  <c r="CJ443" i="1"/>
  <c r="CI443" i="1"/>
  <c r="BT443" i="1"/>
  <c r="CM442" i="1"/>
  <c r="CL442" i="1"/>
  <c r="CJ442" i="1"/>
  <c r="CI442" i="1"/>
  <c r="BT442" i="1"/>
  <c r="CM441" i="1"/>
  <c r="CL441" i="1"/>
  <c r="CJ441" i="1"/>
  <c r="CI441" i="1"/>
  <c r="BT441" i="1"/>
  <c r="CM440" i="1"/>
  <c r="CL440" i="1"/>
  <c r="CJ440" i="1"/>
  <c r="CI440" i="1"/>
  <c r="BT440" i="1"/>
  <c r="CM439" i="1"/>
  <c r="CL439" i="1"/>
  <c r="CJ439" i="1"/>
  <c r="CI439" i="1"/>
  <c r="BT439" i="1"/>
  <c r="CM438" i="1"/>
  <c r="CL438" i="1"/>
  <c r="CJ438" i="1"/>
  <c r="CI438" i="1"/>
  <c r="BT438" i="1"/>
  <c r="CM437" i="1"/>
  <c r="CL437" i="1"/>
  <c r="CJ437" i="1"/>
  <c r="CI437" i="1"/>
  <c r="BT437" i="1"/>
  <c r="CM436" i="1"/>
  <c r="CL436" i="1"/>
  <c r="CJ436" i="1"/>
  <c r="CI436" i="1"/>
  <c r="BT436" i="1"/>
  <c r="CM435" i="1"/>
  <c r="CL435" i="1"/>
  <c r="CJ435" i="1"/>
  <c r="CI435" i="1"/>
  <c r="BT435" i="1"/>
  <c r="CM434" i="1"/>
  <c r="CL434" i="1"/>
  <c r="CJ434" i="1"/>
  <c r="CI434" i="1"/>
  <c r="BT434" i="1"/>
  <c r="CM433" i="1"/>
  <c r="CL433" i="1"/>
  <c r="CJ433" i="1"/>
  <c r="CI433" i="1"/>
  <c r="BT433" i="1"/>
  <c r="CM432" i="1"/>
  <c r="CL432" i="1"/>
  <c r="CJ432" i="1"/>
  <c r="CI432" i="1"/>
  <c r="BT432" i="1"/>
  <c r="CM431" i="1"/>
  <c r="CL431" i="1"/>
  <c r="CJ431" i="1"/>
  <c r="CI431" i="1"/>
  <c r="BT431" i="1"/>
  <c r="CM430" i="1"/>
  <c r="CL430" i="1"/>
  <c r="CJ430" i="1"/>
  <c r="CI430" i="1"/>
  <c r="BT430" i="1"/>
  <c r="CM429" i="1"/>
  <c r="CL429" i="1"/>
  <c r="CJ429" i="1"/>
  <c r="CI429" i="1"/>
  <c r="BT429" i="1"/>
  <c r="CM428" i="1"/>
  <c r="CL428" i="1"/>
  <c r="CJ428" i="1"/>
  <c r="CI428" i="1"/>
  <c r="BT428" i="1"/>
  <c r="CM427" i="1"/>
  <c r="CL427" i="1"/>
  <c r="CJ427" i="1"/>
  <c r="CI427" i="1"/>
  <c r="BT427" i="1"/>
  <c r="CM426" i="1"/>
  <c r="CL426" i="1"/>
  <c r="CJ426" i="1"/>
  <c r="CI426" i="1"/>
  <c r="BT426" i="1"/>
  <c r="CM425" i="1"/>
  <c r="CL425" i="1"/>
  <c r="CJ425" i="1"/>
  <c r="CI425" i="1"/>
  <c r="BT425" i="1"/>
  <c r="CM424" i="1"/>
  <c r="CL424" i="1"/>
  <c r="CJ424" i="1"/>
  <c r="CI424" i="1"/>
  <c r="BT424" i="1"/>
  <c r="CM423" i="1"/>
  <c r="CL423" i="1"/>
  <c r="CJ423" i="1"/>
  <c r="CI423" i="1"/>
  <c r="BT423" i="1"/>
  <c r="CM422" i="1"/>
  <c r="CL422" i="1"/>
  <c r="CJ422" i="1"/>
  <c r="CI422" i="1"/>
  <c r="BT422" i="1"/>
  <c r="CM421" i="1"/>
  <c r="CL421" i="1"/>
  <c r="CJ421" i="1"/>
  <c r="CI421" i="1"/>
  <c r="BT421" i="1"/>
  <c r="CM420" i="1"/>
  <c r="CL420" i="1"/>
  <c r="CJ420" i="1"/>
  <c r="CI420" i="1"/>
  <c r="BT420" i="1"/>
  <c r="CM419" i="1"/>
  <c r="CL419" i="1"/>
  <c r="CJ419" i="1"/>
  <c r="CI419" i="1"/>
  <c r="BT419" i="1"/>
  <c r="CM418" i="1"/>
  <c r="CL418" i="1"/>
  <c r="CJ418" i="1"/>
  <c r="CI418" i="1"/>
  <c r="BT418" i="1"/>
  <c r="CM417" i="1"/>
  <c r="CL417" i="1"/>
  <c r="CJ417" i="1"/>
  <c r="CI417" i="1"/>
  <c r="BT417" i="1"/>
  <c r="CM416" i="1"/>
  <c r="CL416" i="1"/>
  <c r="CJ416" i="1"/>
  <c r="CI416" i="1"/>
  <c r="BT416" i="1"/>
  <c r="CM415" i="1"/>
  <c r="CL415" i="1"/>
  <c r="CJ415" i="1"/>
  <c r="CI415" i="1"/>
  <c r="BT415" i="1"/>
  <c r="CM414" i="1"/>
  <c r="CL414" i="1"/>
  <c r="CJ414" i="1"/>
  <c r="CI414" i="1"/>
  <c r="BT414" i="1"/>
  <c r="CM413" i="1"/>
  <c r="CL413" i="1"/>
  <c r="CJ413" i="1"/>
  <c r="CI413" i="1"/>
  <c r="BT413" i="1"/>
  <c r="CM412" i="1"/>
  <c r="CL412" i="1"/>
  <c r="CJ412" i="1"/>
  <c r="CI412" i="1"/>
  <c r="BT412" i="1"/>
  <c r="CM411" i="1"/>
  <c r="CL411" i="1"/>
  <c r="CJ411" i="1"/>
  <c r="CI411" i="1"/>
  <c r="BT411" i="1"/>
  <c r="CM410" i="1"/>
  <c r="CL410" i="1"/>
  <c r="CJ410" i="1"/>
  <c r="CI410" i="1"/>
  <c r="BT410" i="1"/>
  <c r="CM409" i="1"/>
  <c r="CL409" i="1"/>
  <c r="CJ409" i="1"/>
  <c r="CI409" i="1"/>
  <c r="BT409" i="1"/>
  <c r="CM408" i="1"/>
  <c r="CL408" i="1"/>
  <c r="CJ408" i="1"/>
  <c r="CI408" i="1"/>
  <c r="BT408" i="1"/>
  <c r="CM407" i="1"/>
  <c r="CL407" i="1"/>
  <c r="CJ407" i="1"/>
  <c r="CI407" i="1"/>
  <c r="BT407" i="1"/>
  <c r="CM406" i="1"/>
  <c r="CL406" i="1"/>
  <c r="CJ406" i="1"/>
  <c r="CI406" i="1"/>
  <c r="BT406" i="1"/>
  <c r="CM405" i="1"/>
  <c r="CL405" i="1"/>
  <c r="CJ405" i="1"/>
  <c r="CI405" i="1"/>
  <c r="BT405" i="1"/>
  <c r="CM404" i="1"/>
  <c r="CL404" i="1"/>
  <c r="CJ404" i="1"/>
  <c r="CI404" i="1"/>
  <c r="BT404" i="1"/>
  <c r="CM403" i="1"/>
  <c r="CL403" i="1"/>
  <c r="CJ403" i="1"/>
  <c r="CI403" i="1"/>
  <c r="BT403" i="1"/>
  <c r="CM402" i="1"/>
  <c r="CL402" i="1"/>
  <c r="CJ402" i="1"/>
  <c r="CI402" i="1"/>
  <c r="BT402" i="1"/>
  <c r="CM401" i="1"/>
  <c r="CL401" i="1"/>
  <c r="CJ401" i="1"/>
  <c r="CI401" i="1"/>
  <c r="BT401" i="1"/>
  <c r="CM400" i="1"/>
  <c r="CL400" i="1"/>
  <c r="CJ400" i="1"/>
  <c r="CI400" i="1"/>
  <c r="BT400" i="1"/>
  <c r="CM399" i="1"/>
  <c r="CL399" i="1"/>
  <c r="CJ399" i="1"/>
  <c r="CI399" i="1"/>
  <c r="BT399" i="1"/>
  <c r="CM398" i="1"/>
  <c r="CL398" i="1"/>
  <c r="CJ398" i="1"/>
  <c r="CI398" i="1"/>
  <c r="BT398" i="1"/>
  <c r="CM397" i="1"/>
  <c r="CL397" i="1"/>
  <c r="CJ397" i="1"/>
  <c r="CI397" i="1"/>
  <c r="BT397" i="1"/>
  <c r="CM396" i="1"/>
  <c r="CL396" i="1"/>
  <c r="CJ396" i="1"/>
  <c r="CI396" i="1"/>
  <c r="BT396" i="1"/>
  <c r="CM395" i="1"/>
  <c r="CL395" i="1"/>
  <c r="CJ395" i="1"/>
  <c r="CI395" i="1"/>
  <c r="BT395" i="1"/>
  <c r="CM394" i="1"/>
  <c r="CL394" i="1"/>
  <c r="CJ394" i="1"/>
  <c r="CI394" i="1"/>
  <c r="BT394" i="1"/>
  <c r="CM393" i="1"/>
  <c r="CL393" i="1"/>
  <c r="CJ393" i="1"/>
  <c r="CI393" i="1"/>
  <c r="BT393" i="1"/>
  <c r="CM392" i="1"/>
  <c r="CL392" i="1"/>
  <c r="CJ392" i="1"/>
  <c r="CI392" i="1"/>
  <c r="BT392" i="1"/>
  <c r="CM391" i="1"/>
  <c r="CL391" i="1"/>
  <c r="CJ391" i="1"/>
  <c r="CI391" i="1"/>
  <c r="BT391" i="1"/>
  <c r="CM390" i="1"/>
  <c r="CL390" i="1"/>
  <c r="CJ390" i="1"/>
  <c r="CI390" i="1"/>
  <c r="BT390" i="1"/>
  <c r="CM389" i="1"/>
  <c r="CL389" i="1"/>
  <c r="CJ389" i="1"/>
  <c r="CI389" i="1"/>
  <c r="BT389" i="1"/>
  <c r="CM388" i="1"/>
  <c r="CL388" i="1"/>
  <c r="CJ388" i="1"/>
  <c r="CI388" i="1"/>
  <c r="BT388" i="1"/>
  <c r="CM387" i="1"/>
  <c r="CL387" i="1"/>
  <c r="CJ387" i="1"/>
  <c r="CI387" i="1"/>
  <c r="BT387" i="1"/>
  <c r="CM386" i="1"/>
  <c r="CL386" i="1"/>
  <c r="CJ386" i="1"/>
  <c r="CI386" i="1"/>
  <c r="BT386" i="1"/>
  <c r="CM385" i="1"/>
  <c r="CL385" i="1"/>
  <c r="CJ385" i="1"/>
  <c r="CI385" i="1"/>
  <c r="BT385" i="1"/>
  <c r="CM384" i="1"/>
  <c r="CL384" i="1"/>
  <c r="CJ384" i="1"/>
  <c r="CI384" i="1"/>
  <c r="BT384" i="1"/>
  <c r="CM383" i="1"/>
  <c r="CL383" i="1"/>
  <c r="CJ383" i="1"/>
  <c r="CI383" i="1"/>
  <c r="BT383" i="1"/>
  <c r="CM382" i="1"/>
  <c r="CL382" i="1"/>
  <c r="CJ382" i="1"/>
  <c r="CI382" i="1"/>
  <c r="BT382" i="1"/>
  <c r="CM381" i="1"/>
  <c r="CL381" i="1"/>
  <c r="CJ381" i="1"/>
  <c r="CI381" i="1"/>
  <c r="BT381" i="1"/>
  <c r="CM380" i="1"/>
  <c r="CL380" i="1"/>
  <c r="CJ380" i="1"/>
  <c r="CI380" i="1"/>
  <c r="BT380" i="1"/>
  <c r="CM379" i="1"/>
  <c r="CL379" i="1"/>
  <c r="CJ379" i="1"/>
  <c r="CI379" i="1"/>
  <c r="BT379" i="1"/>
  <c r="CM378" i="1"/>
  <c r="CL378" i="1"/>
  <c r="CJ378" i="1"/>
  <c r="CI378" i="1"/>
  <c r="BT378" i="1"/>
  <c r="CM377" i="1"/>
  <c r="CL377" i="1"/>
  <c r="CJ377" i="1"/>
  <c r="CI377" i="1"/>
  <c r="BT377" i="1"/>
  <c r="CM376" i="1"/>
  <c r="CL376" i="1"/>
  <c r="CJ376" i="1"/>
  <c r="CI376" i="1"/>
  <c r="BT376" i="1"/>
  <c r="CM375" i="1"/>
  <c r="CL375" i="1"/>
  <c r="CJ375" i="1"/>
  <c r="CI375" i="1"/>
  <c r="BT375" i="1"/>
  <c r="CM374" i="1"/>
  <c r="CL374" i="1"/>
  <c r="CJ374" i="1"/>
  <c r="CI374" i="1"/>
  <c r="BT374" i="1"/>
  <c r="CM373" i="1"/>
  <c r="CL373" i="1"/>
  <c r="CJ373" i="1"/>
  <c r="CI373" i="1"/>
  <c r="BT373" i="1"/>
  <c r="CM372" i="1"/>
  <c r="CL372" i="1"/>
  <c r="CJ372" i="1"/>
  <c r="CI372" i="1"/>
  <c r="BT372" i="1"/>
  <c r="CM371" i="1"/>
  <c r="CL371" i="1"/>
  <c r="CJ371" i="1"/>
  <c r="CI371" i="1"/>
  <c r="BT371" i="1"/>
  <c r="CM370" i="1"/>
  <c r="CL370" i="1"/>
  <c r="CJ370" i="1"/>
  <c r="CI370" i="1"/>
  <c r="BT370" i="1"/>
  <c r="CM369" i="1"/>
  <c r="CL369" i="1"/>
  <c r="CJ369" i="1"/>
  <c r="CI369" i="1"/>
  <c r="BT369" i="1"/>
  <c r="CM368" i="1"/>
  <c r="CL368" i="1"/>
  <c r="CJ368" i="1"/>
  <c r="CI368" i="1"/>
  <c r="BT368" i="1"/>
  <c r="CM367" i="1"/>
  <c r="CL367" i="1"/>
  <c r="CJ367" i="1"/>
  <c r="CI367" i="1"/>
  <c r="BT367" i="1"/>
  <c r="CM366" i="1"/>
  <c r="CL366" i="1"/>
  <c r="CJ366" i="1"/>
  <c r="CI366" i="1"/>
  <c r="BT366" i="1"/>
  <c r="CM365" i="1"/>
  <c r="CL365" i="1"/>
  <c r="CJ365" i="1"/>
  <c r="CI365" i="1"/>
  <c r="BT365" i="1"/>
  <c r="CM364" i="1"/>
  <c r="CL364" i="1"/>
  <c r="CJ364" i="1"/>
  <c r="CI364" i="1"/>
  <c r="BT364" i="1"/>
  <c r="CM363" i="1"/>
  <c r="CL363" i="1"/>
  <c r="CJ363" i="1"/>
  <c r="CI363" i="1"/>
  <c r="BT363" i="1"/>
  <c r="CM362" i="1"/>
  <c r="CL362" i="1"/>
  <c r="CJ362" i="1"/>
  <c r="CI362" i="1"/>
  <c r="BT362" i="1"/>
  <c r="CM361" i="1"/>
  <c r="CL361" i="1"/>
  <c r="CJ361" i="1"/>
  <c r="CI361" i="1"/>
  <c r="BT361" i="1"/>
  <c r="CM360" i="1"/>
  <c r="CL360" i="1"/>
  <c r="CJ360" i="1"/>
  <c r="CI360" i="1"/>
  <c r="BT360" i="1"/>
  <c r="CM359" i="1"/>
  <c r="CL359" i="1"/>
  <c r="CJ359" i="1"/>
  <c r="CI359" i="1"/>
  <c r="BT359" i="1"/>
  <c r="CM358" i="1"/>
  <c r="CL358" i="1"/>
  <c r="CJ358" i="1"/>
  <c r="CI358" i="1"/>
  <c r="BT358" i="1"/>
  <c r="CM357" i="1"/>
  <c r="CL357" i="1"/>
  <c r="CJ357" i="1"/>
  <c r="CI357" i="1"/>
  <c r="BT357" i="1"/>
  <c r="CM356" i="1"/>
  <c r="CL356" i="1"/>
  <c r="CJ356" i="1"/>
  <c r="CI356" i="1"/>
  <c r="BT356" i="1"/>
  <c r="CM355" i="1"/>
  <c r="CL355" i="1"/>
  <c r="CJ355" i="1"/>
  <c r="CI355" i="1"/>
  <c r="BT355" i="1"/>
  <c r="CM354" i="1"/>
  <c r="CL354" i="1"/>
  <c r="CJ354" i="1"/>
  <c r="CI354" i="1"/>
  <c r="BT354" i="1"/>
  <c r="CM353" i="1"/>
  <c r="CL353" i="1"/>
  <c r="CJ353" i="1"/>
  <c r="CI353" i="1"/>
  <c r="BT353" i="1"/>
  <c r="CM352" i="1"/>
  <c r="CL352" i="1"/>
  <c r="CJ352" i="1"/>
  <c r="CI352" i="1"/>
  <c r="BT352" i="1"/>
  <c r="CM351" i="1"/>
  <c r="CL351" i="1"/>
  <c r="CJ351" i="1"/>
  <c r="CI351" i="1"/>
  <c r="BT351" i="1"/>
  <c r="CM350" i="1"/>
  <c r="CL350" i="1"/>
  <c r="CJ350" i="1"/>
  <c r="CI350" i="1"/>
  <c r="BT350" i="1"/>
  <c r="CM349" i="1"/>
  <c r="CL349" i="1"/>
  <c r="CJ349" i="1"/>
  <c r="CI349" i="1"/>
  <c r="BT349" i="1"/>
  <c r="CM348" i="1"/>
  <c r="CL348" i="1"/>
  <c r="CJ348" i="1"/>
  <c r="CI348" i="1"/>
  <c r="BT348" i="1"/>
  <c r="CM347" i="1"/>
  <c r="CL347" i="1"/>
  <c r="CJ347" i="1"/>
  <c r="CI347" i="1"/>
  <c r="BT347" i="1"/>
  <c r="CM346" i="1"/>
  <c r="CL346" i="1"/>
  <c r="CJ346" i="1"/>
  <c r="CI346" i="1"/>
  <c r="BT346" i="1"/>
  <c r="CM345" i="1"/>
  <c r="CL345" i="1"/>
  <c r="CJ345" i="1"/>
  <c r="CI345" i="1"/>
  <c r="BT345" i="1"/>
  <c r="CM344" i="1"/>
  <c r="CL344" i="1"/>
  <c r="CJ344" i="1"/>
  <c r="CI344" i="1"/>
  <c r="BT344" i="1"/>
  <c r="CM343" i="1"/>
  <c r="CL343" i="1"/>
  <c r="CJ343" i="1"/>
  <c r="CI343" i="1"/>
  <c r="BT343" i="1"/>
  <c r="CM342" i="1"/>
  <c r="CL342" i="1"/>
  <c r="CJ342" i="1"/>
  <c r="CI342" i="1"/>
  <c r="BT342" i="1"/>
  <c r="CM341" i="1"/>
  <c r="CL341" i="1"/>
  <c r="CJ341" i="1"/>
  <c r="CI341" i="1"/>
  <c r="BT341" i="1"/>
  <c r="CM340" i="1"/>
  <c r="CL340" i="1"/>
  <c r="CJ340" i="1"/>
  <c r="CI340" i="1"/>
  <c r="BT340" i="1"/>
  <c r="CM339" i="1"/>
  <c r="CL339" i="1"/>
  <c r="CJ339" i="1"/>
  <c r="CI339" i="1"/>
  <c r="BT339" i="1"/>
  <c r="CM338" i="1"/>
  <c r="CL338" i="1"/>
  <c r="CJ338" i="1"/>
  <c r="CI338" i="1"/>
  <c r="BT338" i="1"/>
  <c r="CM337" i="1"/>
  <c r="CL337" i="1"/>
  <c r="CJ337" i="1"/>
  <c r="CI337" i="1"/>
  <c r="BT337" i="1"/>
  <c r="CM336" i="1"/>
  <c r="CL336" i="1"/>
  <c r="CJ336" i="1"/>
  <c r="CI336" i="1"/>
  <c r="BT336" i="1"/>
  <c r="CM335" i="1"/>
  <c r="CL335" i="1"/>
  <c r="CJ335" i="1"/>
  <c r="CI335" i="1"/>
  <c r="BT335" i="1"/>
  <c r="CM334" i="1"/>
  <c r="CL334" i="1"/>
  <c r="CJ334" i="1"/>
  <c r="CI334" i="1"/>
  <c r="BT334" i="1"/>
  <c r="CM333" i="1"/>
  <c r="CL333" i="1"/>
  <c r="CJ333" i="1"/>
  <c r="CI333" i="1"/>
  <c r="BT333" i="1"/>
  <c r="CM332" i="1"/>
  <c r="CL332" i="1"/>
  <c r="CJ332" i="1"/>
  <c r="CI332" i="1"/>
  <c r="BT332" i="1"/>
  <c r="CM331" i="1"/>
  <c r="CL331" i="1"/>
  <c r="CJ331" i="1"/>
  <c r="CI331" i="1"/>
  <c r="BT331" i="1"/>
  <c r="CM330" i="1"/>
  <c r="CL330" i="1"/>
  <c r="CJ330" i="1"/>
  <c r="CI330" i="1"/>
  <c r="BT330" i="1"/>
  <c r="CM329" i="1"/>
  <c r="CL329" i="1"/>
  <c r="CJ329" i="1"/>
  <c r="CI329" i="1"/>
  <c r="BT329" i="1"/>
  <c r="CM328" i="1"/>
  <c r="CL328" i="1"/>
  <c r="CJ328" i="1"/>
  <c r="CI328" i="1"/>
  <c r="BT328" i="1"/>
  <c r="CM327" i="1"/>
  <c r="CL327" i="1"/>
  <c r="CJ327" i="1"/>
  <c r="CI327" i="1"/>
  <c r="BT327" i="1"/>
  <c r="CM326" i="1"/>
  <c r="CL326" i="1"/>
  <c r="CJ326" i="1"/>
  <c r="CI326" i="1"/>
  <c r="BT326" i="1"/>
  <c r="CM325" i="1"/>
  <c r="CL325" i="1"/>
  <c r="CJ325" i="1"/>
  <c r="CI325" i="1"/>
  <c r="BT325" i="1"/>
  <c r="CM324" i="1"/>
  <c r="CL324" i="1"/>
  <c r="CJ324" i="1"/>
  <c r="CI324" i="1"/>
  <c r="BT324" i="1"/>
  <c r="CM323" i="1"/>
  <c r="CL323" i="1"/>
  <c r="CJ323" i="1"/>
  <c r="CI323" i="1"/>
  <c r="BT323" i="1"/>
  <c r="CM322" i="1"/>
  <c r="CL322" i="1"/>
  <c r="CJ322" i="1"/>
  <c r="CI322" i="1"/>
  <c r="BT322" i="1"/>
  <c r="CM321" i="1"/>
  <c r="CL321" i="1"/>
  <c r="CJ321" i="1"/>
  <c r="CI321" i="1"/>
  <c r="BT321" i="1"/>
  <c r="CM320" i="1"/>
  <c r="CL320" i="1"/>
  <c r="CJ320" i="1"/>
  <c r="CI320" i="1"/>
  <c r="BT320" i="1"/>
  <c r="CM319" i="1"/>
  <c r="CL319" i="1"/>
  <c r="CJ319" i="1"/>
  <c r="CI319" i="1"/>
  <c r="BT319" i="1"/>
  <c r="CM318" i="1"/>
  <c r="CL318" i="1"/>
  <c r="CJ318" i="1"/>
  <c r="CI318" i="1"/>
  <c r="BT318" i="1"/>
  <c r="CM317" i="1"/>
  <c r="CL317" i="1"/>
  <c r="CJ317" i="1"/>
  <c r="CI317" i="1"/>
  <c r="BT317" i="1"/>
  <c r="CM316" i="1"/>
  <c r="CL316" i="1"/>
  <c r="CJ316" i="1"/>
  <c r="CI316" i="1"/>
  <c r="BT316" i="1"/>
  <c r="CM315" i="1"/>
  <c r="CL315" i="1"/>
  <c r="CJ315" i="1"/>
  <c r="CI315" i="1"/>
  <c r="BT315" i="1"/>
  <c r="CM314" i="1"/>
  <c r="CL314" i="1"/>
  <c r="CJ314" i="1"/>
  <c r="CI314" i="1"/>
  <c r="BT314" i="1"/>
  <c r="CM313" i="1"/>
  <c r="CL313" i="1"/>
  <c r="CJ313" i="1"/>
  <c r="CI313" i="1"/>
  <c r="BT313" i="1"/>
  <c r="CM312" i="1"/>
  <c r="CL312" i="1"/>
  <c r="CJ312" i="1"/>
  <c r="CI312" i="1"/>
  <c r="BT312" i="1"/>
  <c r="CM311" i="1"/>
  <c r="CL311" i="1"/>
  <c r="CJ311" i="1"/>
  <c r="CI311" i="1"/>
  <c r="BT311" i="1"/>
  <c r="CM310" i="1"/>
  <c r="CL310" i="1"/>
  <c r="CJ310" i="1"/>
  <c r="CI310" i="1"/>
  <c r="BT310" i="1"/>
  <c r="CM309" i="1"/>
  <c r="CL309" i="1"/>
  <c r="CJ309" i="1"/>
  <c r="CI309" i="1"/>
  <c r="BT309" i="1"/>
  <c r="CM308" i="1"/>
  <c r="CL308" i="1"/>
  <c r="CJ308" i="1"/>
  <c r="CI308" i="1"/>
  <c r="BT308" i="1"/>
  <c r="CM307" i="1"/>
  <c r="CL307" i="1"/>
  <c r="CJ307" i="1"/>
  <c r="CI307" i="1"/>
  <c r="BT307" i="1"/>
  <c r="CM306" i="1"/>
  <c r="CL306" i="1"/>
  <c r="CJ306" i="1"/>
  <c r="CI306" i="1"/>
  <c r="BT306" i="1"/>
  <c r="CM305" i="1"/>
  <c r="CL305" i="1"/>
  <c r="CJ305" i="1"/>
  <c r="CI305" i="1"/>
  <c r="BT305" i="1"/>
  <c r="CM304" i="1"/>
  <c r="CL304" i="1"/>
  <c r="CJ304" i="1"/>
  <c r="CI304" i="1"/>
  <c r="BT304" i="1"/>
  <c r="CM303" i="1"/>
  <c r="CL303" i="1"/>
  <c r="CJ303" i="1"/>
  <c r="CI303" i="1"/>
  <c r="BT303" i="1"/>
  <c r="CM302" i="1"/>
  <c r="CL302" i="1"/>
  <c r="CJ302" i="1"/>
  <c r="CI302" i="1"/>
  <c r="BT302" i="1"/>
  <c r="CM301" i="1"/>
  <c r="CL301" i="1"/>
  <c r="CJ301" i="1"/>
  <c r="CI301" i="1"/>
  <c r="BT301" i="1"/>
  <c r="CM300" i="1"/>
  <c r="CL300" i="1"/>
  <c r="CJ300" i="1"/>
  <c r="CI300" i="1"/>
  <c r="BT300" i="1"/>
  <c r="CM299" i="1"/>
  <c r="CL299" i="1"/>
  <c r="CJ299" i="1"/>
  <c r="CI299" i="1"/>
  <c r="BT299" i="1"/>
  <c r="CM298" i="1"/>
  <c r="CL298" i="1"/>
  <c r="CJ298" i="1"/>
  <c r="CI298" i="1"/>
  <c r="BT298" i="1"/>
  <c r="CM297" i="1"/>
  <c r="CL297" i="1"/>
  <c r="CJ297" i="1"/>
  <c r="CI297" i="1"/>
  <c r="BT297" i="1"/>
  <c r="CM296" i="1"/>
  <c r="CL296" i="1"/>
  <c r="CJ296" i="1"/>
  <c r="CI296" i="1"/>
  <c r="BT296" i="1"/>
  <c r="CM295" i="1"/>
  <c r="CL295" i="1"/>
  <c r="CJ295" i="1"/>
  <c r="CI295" i="1"/>
  <c r="BT295" i="1"/>
  <c r="CM294" i="1"/>
  <c r="CL294" i="1"/>
  <c r="CJ294" i="1"/>
  <c r="CI294" i="1"/>
  <c r="BT294" i="1"/>
  <c r="CM293" i="1"/>
  <c r="CL293" i="1"/>
  <c r="CJ293" i="1"/>
  <c r="CI293" i="1"/>
  <c r="BT293" i="1"/>
  <c r="CM292" i="1"/>
  <c r="CL292" i="1"/>
  <c r="CJ292" i="1"/>
  <c r="CI292" i="1"/>
  <c r="BT292" i="1"/>
  <c r="CM291" i="1"/>
  <c r="CL291" i="1"/>
  <c r="CJ291" i="1"/>
  <c r="CI291" i="1"/>
  <c r="BT291" i="1"/>
  <c r="CM290" i="1"/>
  <c r="CL290" i="1"/>
  <c r="CJ290" i="1"/>
  <c r="CI290" i="1"/>
  <c r="BT290" i="1"/>
  <c r="CM289" i="1"/>
  <c r="CL289" i="1"/>
  <c r="CJ289" i="1"/>
  <c r="CI289" i="1"/>
  <c r="BT289" i="1"/>
  <c r="CM288" i="1"/>
  <c r="CL288" i="1"/>
  <c r="CJ288" i="1"/>
  <c r="CI288" i="1"/>
  <c r="BT288" i="1"/>
  <c r="CM287" i="1"/>
  <c r="CL287" i="1"/>
  <c r="CJ287" i="1"/>
  <c r="CI287" i="1"/>
  <c r="BT287" i="1"/>
  <c r="CM286" i="1"/>
  <c r="CL286" i="1"/>
  <c r="CJ286" i="1"/>
  <c r="CI286" i="1"/>
  <c r="BT286" i="1"/>
  <c r="CM285" i="1"/>
  <c r="CL285" i="1"/>
  <c r="CJ285" i="1"/>
  <c r="CI285" i="1"/>
  <c r="BT285" i="1"/>
  <c r="CM284" i="1"/>
  <c r="CL284" i="1"/>
  <c r="CJ284" i="1"/>
  <c r="CI284" i="1"/>
  <c r="BT284" i="1"/>
  <c r="CM283" i="1"/>
  <c r="CL283" i="1"/>
  <c r="CJ283" i="1"/>
  <c r="CI283" i="1"/>
  <c r="BT283" i="1"/>
  <c r="CM282" i="1"/>
  <c r="CL282" i="1"/>
  <c r="CJ282" i="1"/>
  <c r="CI282" i="1"/>
  <c r="BT282" i="1"/>
  <c r="CM281" i="1"/>
  <c r="CL281" i="1"/>
  <c r="CJ281" i="1"/>
  <c r="CI281" i="1"/>
  <c r="BT281" i="1"/>
  <c r="CM280" i="1"/>
  <c r="CL280" i="1"/>
  <c r="CJ280" i="1"/>
  <c r="CI280" i="1"/>
  <c r="BT280" i="1"/>
  <c r="CM279" i="1"/>
  <c r="CL279" i="1"/>
  <c r="CJ279" i="1"/>
  <c r="CI279" i="1"/>
  <c r="BT279" i="1"/>
  <c r="CM278" i="1"/>
  <c r="CL278" i="1"/>
  <c r="CJ278" i="1"/>
  <c r="CI278" i="1"/>
  <c r="BT278" i="1"/>
  <c r="CM277" i="1"/>
  <c r="CL277" i="1"/>
  <c r="CJ277" i="1"/>
  <c r="CI277" i="1"/>
  <c r="BT277" i="1"/>
  <c r="CM276" i="1"/>
  <c r="CL276" i="1"/>
  <c r="CJ276" i="1"/>
  <c r="CI276" i="1"/>
  <c r="BT276" i="1"/>
  <c r="CM275" i="1"/>
  <c r="CL275" i="1"/>
  <c r="CJ275" i="1"/>
  <c r="CI275" i="1"/>
  <c r="BT275" i="1"/>
  <c r="CM274" i="1"/>
  <c r="CL274" i="1"/>
  <c r="CJ274" i="1"/>
  <c r="CI274" i="1"/>
  <c r="BT274" i="1"/>
  <c r="CM273" i="1"/>
  <c r="CL273" i="1"/>
  <c r="CJ273" i="1"/>
  <c r="CI273" i="1"/>
  <c r="BT273" i="1"/>
  <c r="CM272" i="1"/>
  <c r="CL272" i="1"/>
  <c r="CJ272" i="1"/>
  <c r="CI272" i="1"/>
  <c r="BZ272" i="1"/>
  <c r="BT272" i="1"/>
  <c r="CM271" i="1"/>
  <c r="CL271" i="1"/>
  <c r="CJ271" i="1"/>
  <c r="CI271" i="1"/>
  <c r="BT271" i="1"/>
  <c r="CM270" i="1"/>
  <c r="CL270" i="1"/>
  <c r="CJ270" i="1"/>
  <c r="CI270" i="1"/>
  <c r="BT270" i="1"/>
  <c r="CM269" i="1"/>
  <c r="CL269" i="1"/>
  <c r="CJ269" i="1"/>
  <c r="CI269" i="1"/>
  <c r="BT269" i="1"/>
  <c r="CM268" i="1"/>
  <c r="CL268" i="1"/>
  <c r="CJ268" i="1"/>
  <c r="CI268" i="1"/>
  <c r="BT268" i="1"/>
  <c r="CM267" i="1"/>
  <c r="CL267" i="1"/>
  <c r="CJ267" i="1"/>
  <c r="CI267" i="1"/>
  <c r="BT267" i="1"/>
  <c r="CM266" i="1"/>
  <c r="CL266" i="1"/>
  <c r="CJ266" i="1"/>
  <c r="CI266" i="1"/>
  <c r="BT266" i="1"/>
  <c r="CM265" i="1"/>
  <c r="CL265" i="1"/>
  <c r="CJ265" i="1"/>
  <c r="CI265" i="1"/>
  <c r="BT265" i="1"/>
  <c r="CM264" i="1"/>
  <c r="CL264" i="1"/>
  <c r="CJ264" i="1"/>
  <c r="CI264" i="1"/>
  <c r="BT264" i="1"/>
  <c r="CM263" i="1"/>
  <c r="CL263" i="1"/>
  <c r="CJ263" i="1"/>
  <c r="CI263" i="1"/>
  <c r="BT263" i="1"/>
  <c r="CM262" i="1"/>
  <c r="CL262" i="1"/>
  <c r="CJ262" i="1"/>
  <c r="CI262" i="1"/>
  <c r="BT262" i="1"/>
  <c r="CM261" i="1"/>
  <c r="CL261" i="1"/>
  <c r="CJ261" i="1"/>
  <c r="CI261" i="1"/>
  <c r="BT261" i="1"/>
  <c r="CM260" i="1"/>
  <c r="CL260" i="1"/>
  <c r="CJ260" i="1"/>
  <c r="CI260" i="1"/>
  <c r="BT260" i="1"/>
  <c r="CM259" i="1"/>
  <c r="CL259" i="1"/>
  <c r="CJ259" i="1"/>
  <c r="CI259" i="1"/>
  <c r="BT259" i="1"/>
  <c r="CM258" i="1"/>
  <c r="CL258" i="1"/>
  <c r="CJ258" i="1"/>
  <c r="CI258" i="1"/>
  <c r="BT258" i="1"/>
  <c r="CM257" i="1"/>
  <c r="CL257" i="1"/>
  <c r="CJ257" i="1"/>
  <c r="CI257" i="1"/>
  <c r="BT257" i="1"/>
  <c r="CM256" i="1"/>
  <c r="CL256" i="1"/>
  <c r="CJ256" i="1"/>
  <c r="CI256" i="1"/>
  <c r="BT256" i="1"/>
  <c r="CM255" i="1"/>
  <c r="CL255" i="1"/>
  <c r="CJ255" i="1"/>
  <c r="CI255" i="1"/>
  <c r="BT255" i="1"/>
  <c r="CM254" i="1"/>
  <c r="CL254" i="1"/>
  <c r="CJ254" i="1"/>
  <c r="CI254" i="1"/>
  <c r="BT254" i="1"/>
  <c r="CM253" i="1"/>
  <c r="CL253" i="1"/>
  <c r="CJ253" i="1"/>
  <c r="CI253" i="1"/>
  <c r="BT253" i="1"/>
  <c r="CM252" i="1"/>
  <c r="CL252" i="1"/>
  <c r="CJ252" i="1"/>
  <c r="CI252" i="1"/>
  <c r="BT252" i="1"/>
  <c r="CM251" i="1"/>
  <c r="CL251" i="1"/>
  <c r="CJ251" i="1"/>
  <c r="CI251" i="1"/>
  <c r="BT251" i="1"/>
  <c r="CM250" i="1"/>
  <c r="CL250" i="1"/>
  <c r="CJ250" i="1"/>
  <c r="CI250" i="1"/>
  <c r="BT250" i="1"/>
  <c r="CM249" i="1"/>
  <c r="CL249" i="1"/>
  <c r="CJ249" i="1"/>
  <c r="CI249" i="1"/>
  <c r="BT249" i="1"/>
  <c r="CM248" i="1"/>
  <c r="CL248" i="1"/>
  <c r="CJ248" i="1"/>
  <c r="CI248" i="1"/>
  <c r="BT248" i="1"/>
  <c r="CM247" i="1"/>
  <c r="CL247" i="1"/>
  <c r="CJ247" i="1"/>
  <c r="CI247" i="1"/>
  <c r="BT247" i="1"/>
  <c r="CM246" i="1"/>
  <c r="CL246" i="1"/>
  <c r="CJ246" i="1"/>
  <c r="CI246" i="1"/>
  <c r="BT246" i="1"/>
  <c r="CM245" i="1"/>
  <c r="CL245" i="1"/>
  <c r="CJ245" i="1"/>
  <c r="CI245" i="1"/>
  <c r="BT245" i="1"/>
  <c r="CM244" i="1"/>
  <c r="CL244" i="1"/>
  <c r="CJ244" i="1"/>
  <c r="CI244" i="1"/>
  <c r="BT244" i="1"/>
  <c r="CM243" i="1"/>
  <c r="CL243" i="1"/>
  <c r="CJ243" i="1"/>
  <c r="CI243" i="1"/>
  <c r="BT243" i="1"/>
  <c r="CM242" i="1"/>
  <c r="CL242" i="1"/>
  <c r="CJ242" i="1"/>
  <c r="CI242" i="1"/>
  <c r="BT242" i="1"/>
  <c r="CM241" i="1"/>
  <c r="CL241" i="1"/>
  <c r="CJ241" i="1"/>
  <c r="CI241" i="1"/>
  <c r="BT241" i="1"/>
  <c r="CM240" i="1"/>
  <c r="CL240" i="1"/>
  <c r="CJ240" i="1"/>
  <c r="CI240" i="1"/>
  <c r="BT240" i="1"/>
  <c r="CM239" i="1"/>
  <c r="CL239" i="1"/>
  <c r="CJ239" i="1"/>
  <c r="CI239" i="1"/>
  <c r="BT239" i="1"/>
  <c r="CM238" i="1"/>
  <c r="CL238" i="1"/>
  <c r="CJ238" i="1"/>
  <c r="CI238" i="1"/>
  <c r="BT238" i="1"/>
  <c r="CM237" i="1"/>
  <c r="CL237" i="1"/>
  <c r="CJ237" i="1"/>
  <c r="CI237" i="1"/>
  <c r="BT237" i="1"/>
  <c r="CM236" i="1"/>
  <c r="CL236" i="1"/>
  <c r="CJ236" i="1"/>
  <c r="CI236" i="1"/>
  <c r="BT236" i="1"/>
  <c r="CM235" i="1"/>
  <c r="CL235" i="1"/>
  <c r="CJ235" i="1"/>
  <c r="CI235" i="1"/>
  <c r="BT235" i="1"/>
  <c r="CM234" i="1"/>
  <c r="CL234" i="1"/>
  <c r="CJ234" i="1"/>
  <c r="CI234" i="1"/>
  <c r="BT234" i="1"/>
  <c r="CM233" i="1"/>
  <c r="CL233" i="1"/>
  <c r="CJ233" i="1"/>
  <c r="CI233" i="1"/>
  <c r="BT233" i="1"/>
  <c r="CM232" i="1"/>
  <c r="CL232" i="1"/>
  <c r="CJ232" i="1"/>
  <c r="CI232" i="1"/>
  <c r="BT232" i="1"/>
  <c r="CM231" i="1"/>
  <c r="CL231" i="1"/>
  <c r="CJ231" i="1"/>
  <c r="CI231" i="1"/>
  <c r="BT231" i="1"/>
  <c r="CM230" i="1"/>
  <c r="CL230" i="1"/>
  <c r="CJ230" i="1"/>
  <c r="CI230" i="1"/>
  <c r="BT230" i="1"/>
  <c r="CM229" i="1"/>
  <c r="CL229" i="1"/>
  <c r="CJ229" i="1"/>
  <c r="CI229" i="1"/>
  <c r="BT229" i="1"/>
  <c r="CM228" i="1"/>
  <c r="CL228" i="1"/>
  <c r="CJ228" i="1"/>
  <c r="CI228" i="1"/>
  <c r="BT228" i="1"/>
  <c r="CM227" i="1"/>
  <c r="CL227" i="1"/>
  <c r="CJ227" i="1"/>
  <c r="CI227" i="1"/>
  <c r="BT227" i="1"/>
  <c r="CM226" i="1"/>
  <c r="CL226" i="1"/>
  <c r="CJ226" i="1"/>
  <c r="CI226" i="1"/>
  <c r="BT226" i="1"/>
  <c r="CM225" i="1"/>
  <c r="CL225" i="1"/>
  <c r="CJ225" i="1"/>
  <c r="CI225" i="1"/>
  <c r="BT225" i="1"/>
  <c r="CM224" i="1"/>
  <c r="CL224" i="1"/>
  <c r="CJ224" i="1"/>
  <c r="CI224" i="1"/>
  <c r="BT224" i="1"/>
  <c r="CM223" i="1"/>
  <c r="CL223" i="1"/>
  <c r="CJ223" i="1"/>
  <c r="CI223" i="1"/>
  <c r="BT223" i="1"/>
  <c r="CM222" i="1"/>
  <c r="CL222" i="1"/>
  <c r="CJ222" i="1"/>
  <c r="CI222" i="1"/>
  <c r="BT222" i="1"/>
  <c r="CM221" i="1"/>
  <c r="CL221" i="1"/>
  <c r="CJ221" i="1"/>
  <c r="CI221" i="1"/>
  <c r="BT221" i="1"/>
  <c r="CM220" i="1"/>
  <c r="CL220" i="1"/>
  <c r="CJ220" i="1"/>
  <c r="CI220" i="1"/>
  <c r="BT220" i="1"/>
  <c r="CM219" i="1"/>
  <c r="CL219" i="1"/>
  <c r="CJ219" i="1"/>
  <c r="CI219" i="1"/>
  <c r="BT219" i="1"/>
  <c r="CM218" i="1"/>
  <c r="CL218" i="1"/>
  <c r="CJ218" i="1"/>
  <c r="CI218" i="1"/>
  <c r="BT218" i="1"/>
  <c r="CM217" i="1"/>
  <c r="CL217" i="1"/>
  <c r="CJ217" i="1"/>
  <c r="CI217" i="1"/>
  <c r="BT217" i="1"/>
  <c r="CM216" i="1"/>
  <c r="CL216" i="1"/>
  <c r="CJ216" i="1"/>
  <c r="CI216" i="1"/>
  <c r="BT216" i="1"/>
  <c r="CM215" i="1"/>
  <c r="CL215" i="1"/>
  <c r="CJ215" i="1"/>
  <c r="CI215" i="1"/>
  <c r="BT215" i="1"/>
  <c r="CM214" i="1"/>
  <c r="CL214" i="1"/>
  <c r="CJ214" i="1"/>
  <c r="CI214" i="1"/>
  <c r="BT214" i="1"/>
  <c r="CM213" i="1"/>
  <c r="CL213" i="1"/>
  <c r="CJ213" i="1"/>
  <c r="CI213" i="1"/>
  <c r="BT213" i="1"/>
  <c r="CM212" i="1"/>
  <c r="CL212" i="1"/>
  <c r="CJ212" i="1"/>
  <c r="CI212" i="1"/>
  <c r="BT212" i="1"/>
  <c r="CM211" i="1"/>
  <c r="CL211" i="1"/>
  <c r="CJ211" i="1"/>
  <c r="CI211" i="1"/>
  <c r="BT211" i="1"/>
  <c r="CM210" i="1"/>
  <c r="CL210" i="1"/>
  <c r="CJ210" i="1"/>
  <c r="CI210" i="1"/>
  <c r="BT210" i="1"/>
  <c r="CM209" i="1"/>
  <c r="CL209" i="1"/>
  <c r="CJ209" i="1"/>
  <c r="CI209" i="1"/>
  <c r="BT209" i="1"/>
  <c r="CM208" i="1"/>
  <c r="CL208" i="1"/>
  <c r="CJ208" i="1"/>
  <c r="CI208" i="1"/>
  <c r="BT208" i="1"/>
  <c r="CM207" i="1"/>
  <c r="CL207" i="1"/>
  <c r="CJ207" i="1"/>
  <c r="CI207" i="1"/>
  <c r="BT207" i="1"/>
  <c r="CM206" i="1"/>
  <c r="CL206" i="1"/>
  <c r="CJ206" i="1"/>
  <c r="CI206" i="1"/>
  <c r="BT206" i="1"/>
  <c r="CM205" i="1"/>
  <c r="CL205" i="1"/>
  <c r="CJ205" i="1"/>
  <c r="CI205" i="1"/>
  <c r="BT205" i="1"/>
  <c r="CM204" i="1"/>
  <c r="CL204" i="1"/>
  <c r="CJ204" i="1"/>
  <c r="CI204" i="1"/>
  <c r="BT204" i="1"/>
  <c r="CM203" i="1"/>
  <c r="CL203" i="1"/>
  <c r="CJ203" i="1"/>
  <c r="CI203" i="1"/>
  <c r="BT203" i="1"/>
  <c r="CM202" i="1"/>
  <c r="CL202" i="1"/>
  <c r="CJ202" i="1"/>
  <c r="CI202" i="1"/>
  <c r="BT202" i="1"/>
  <c r="CM201" i="1"/>
  <c r="CL201" i="1"/>
  <c r="CJ201" i="1"/>
  <c r="CI201" i="1"/>
  <c r="BT201" i="1"/>
  <c r="CM200" i="1"/>
  <c r="CL200" i="1"/>
  <c r="CJ200" i="1"/>
  <c r="CI200" i="1"/>
  <c r="BT200" i="1"/>
  <c r="CM199" i="1"/>
  <c r="CL199" i="1"/>
  <c r="CJ199" i="1"/>
  <c r="CI199" i="1"/>
  <c r="BT199" i="1"/>
  <c r="CM198" i="1"/>
  <c r="CL198" i="1"/>
  <c r="CJ198" i="1"/>
  <c r="CI198" i="1"/>
  <c r="BT198" i="1"/>
  <c r="CM197" i="1"/>
  <c r="CL197" i="1"/>
  <c r="CJ197" i="1"/>
  <c r="CI197" i="1"/>
  <c r="BT197" i="1"/>
  <c r="CM196" i="1"/>
  <c r="CL196" i="1"/>
  <c r="CJ196" i="1"/>
  <c r="CI196" i="1"/>
  <c r="BT196" i="1"/>
  <c r="CM195" i="1"/>
  <c r="CL195" i="1"/>
  <c r="CJ195" i="1"/>
  <c r="CI195" i="1"/>
  <c r="BT195" i="1"/>
  <c r="CM194" i="1"/>
  <c r="CL194" i="1"/>
  <c r="CJ194" i="1"/>
  <c r="CI194" i="1"/>
  <c r="BT194" i="1"/>
  <c r="CM193" i="1"/>
  <c r="CL193" i="1"/>
  <c r="CJ193" i="1"/>
  <c r="CI193" i="1"/>
  <c r="BT193" i="1"/>
  <c r="CM192" i="1"/>
  <c r="CL192" i="1"/>
  <c r="CJ192" i="1"/>
  <c r="CI192" i="1"/>
  <c r="BT192" i="1"/>
  <c r="CM191" i="1"/>
  <c r="CL191" i="1"/>
  <c r="CJ191" i="1"/>
  <c r="CI191" i="1"/>
  <c r="BT191" i="1"/>
  <c r="CM190" i="1"/>
  <c r="CL190" i="1"/>
  <c r="CJ190" i="1"/>
  <c r="CI190" i="1"/>
  <c r="BT190" i="1"/>
  <c r="CM189" i="1"/>
  <c r="CL189" i="1"/>
  <c r="CJ189" i="1"/>
  <c r="CI189" i="1"/>
  <c r="BT189" i="1"/>
  <c r="CM188" i="1"/>
  <c r="CL188" i="1"/>
  <c r="CJ188" i="1"/>
  <c r="CI188" i="1"/>
  <c r="BT188" i="1"/>
  <c r="CM187" i="1"/>
  <c r="CL187" i="1"/>
  <c r="CJ187" i="1"/>
  <c r="CI187" i="1"/>
  <c r="BT187" i="1"/>
  <c r="CM186" i="1"/>
  <c r="CL186" i="1"/>
  <c r="CJ186" i="1"/>
  <c r="CI186" i="1"/>
  <c r="BT186" i="1"/>
  <c r="CM185" i="1"/>
  <c r="CL185" i="1"/>
  <c r="CJ185" i="1"/>
  <c r="CI185" i="1"/>
  <c r="BT185" i="1"/>
  <c r="CM184" i="1"/>
  <c r="CL184" i="1"/>
  <c r="CJ184" i="1"/>
  <c r="CI184" i="1"/>
  <c r="BT184" i="1"/>
  <c r="CM183" i="1"/>
  <c r="CL183" i="1"/>
  <c r="CJ183" i="1"/>
  <c r="CI183" i="1"/>
  <c r="BT183" i="1"/>
  <c r="CM182" i="1"/>
  <c r="CL182" i="1"/>
  <c r="CJ182" i="1"/>
  <c r="CI182" i="1"/>
  <c r="BT182" i="1"/>
  <c r="CM181" i="1"/>
  <c r="CL181" i="1"/>
  <c r="CJ181" i="1"/>
  <c r="CI181" i="1"/>
  <c r="BT181" i="1"/>
  <c r="CM180" i="1"/>
  <c r="CL180" i="1"/>
  <c r="CJ180" i="1"/>
  <c r="CI180" i="1"/>
  <c r="BT180" i="1"/>
  <c r="CM179" i="1"/>
  <c r="CL179" i="1"/>
  <c r="CJ179" i="1"/>
  <c r="CI179" i="1"/>
  <c r="BT179" i="1"/>
  <c r="CM178" i="1"/>
  <c r="CL178" i="1"/>
  <c r="CJ178" i="1"/>
  <c r="CI178" i="1"/>
  <c r="BT178" i="1"/>
  <c r="CM177" i="1"/>
  <c r="CL177" i="1"/>
  <c r="CJ177" i="1"/>
  <c r="CI177" i="1"/>
  <c r="BT177" i="1"/>
  <c r="CM176" i="1"/>
  <c r="CL176" i="1"/>
  <c r="CJ176" i="1"/>
  <c r="CI176" i="1"/>
  <c r="BT176" i="1"/>
  <c r="CM175" i="1"/>
  <c r="CL175" i="1"/>
  <c r="CJ175" i="1"/>
  <c r="CI175" i="1"/>
  <c r="BT175" i="1"/>
  <c r="CM174" i="1"/>
  <c r="CL174" i="1"/>
  <c r="CJ174" i="1"/>
  <c r="CI174" i="1"/>
  <c r="BT174" i="1"/>
  <c r="CM173" i="1"/>
  <c r="CL173" i="1"/>
  <c r="CJ173" i="1"/>
  <c r="CI173" i="1"/>
  <c r="BT173" i="1"/>
  <c r="CM172" i="1"/>
  <c r="CL172" i="1"/>
  <c r="CJ172" i="1"/>
  <c r="CI172" i="1"/>
  <c r="BT172" i="1"/>
  <c r="CM171" i="1"/>
  <c r="CL171" i="1"/>
  <c r="CJ171" i="1"/>
  <c r="CI171" i="1"/>
  <c r="BT171" i="1"/>
  <c r="CM170" i="1"/>
  <c r="CL170" i="1"/>
  <c r="CJ170" i="1"/>
  <c r="CI170" i="1"/>
  <c r="BT170" i="1"/>
  <c r="CM169" i="1"/>
  <c r="CL169" i="1"/>
  <c r="CJ169" i="1"/>
  <c r="CI169" i="1"/>
  <c r="BT169" i="1"/>
  <c r="CM168" i="1"/>
  <c r="CL168" i="1"/>
  <c r="CJ168" i="1"/>
  <c r="CI168" i="1"/>
  <c r="BT168" i="1"/>
  <c r="CM167" i="1"/>
  <c r="CL167" i="1"/>
  <c r="CJ167" i="1"/>
  <c r="CI167" i="1"/>
  <c r="BT167" i="1"/>
  <c r="CM166" i="1"/>
  <c r="CL166" i="1"/>
  <c r="CJ166" i="1"/>
  <c r="CI166" i="1"/>
  <c r="BT166" i="1"/>
  <c r="CM165" i="1"/>
  <c r="CL165" i="1"/>
  <c r="CJ165" i="1"/>
  <c r="CI165" i="1"/>
  <c r="BT165" i="1"/>
  <c r="CM164" i="1"/>
  <c r="CL164" i="1"/>
  <c r="CJ164" i="1"/>
  <c r="CI164" i="1"/>
  <c r="BT164" i="1"/>
  <c r="CM163" i="1"/>
  <c r="CL163" i="1"/>
  <c r="CJ163" i="1"/>
  <c r="CI163" i="1"/>
  <c r="BT163" i="1"/>
  <c r="CM162" i="1"/>
  <c r="CL162" i="1"/>
  <c r="CJ162" i="1"/>
  <c r="CI162" i="1"/>
  <c r="BT162" i="1"/>
  <c r="CM161" i="1"/>
  <c r="CL161" i="1"/>
  <c r="CJ161" i="1"/>
  <c r="CI161" i="1"/>
  <c r="BT161" i="1"/>
  <c r="CM160" i="1"/>
  <c r="CL160" i="1"/>
  <c r="CJ160" i="1"/>
  <c r="CI160" i="1"/>
  <c r="BT160" i="1"/>
  <c r="CM159" i="1"/>
  <c r="CL159" i="1"/>
  <c r="CJ159" i="1"/>
  <c r="CI159" i="1"/>
  <c r="BT159" i="1"/>
  <c r="CM158" i="1"/>
  <c r="CL158" i="1"/>
  <c r="CJ158" i="1"/>
  <c r="CI158" i="1"/>
  <c r="BT158" i="1"/>
  <c r="CM157" i="1"/>
  <c r="CL157" i="1"/>
  <c r="CJ157" i="1"/>
  <c r="CI157" i="1"/>
  <c r="BT157" i="1"/>
  <c r="CM156" i="1"/>
  <c r="CL156" i="1"/>
  <c r="CJ156" i="1"/>
  <c r="CI156" i="1"/>
  <c r="BT156" i="1"/>
  <c r="CM155" i="1"/>
  <c r="CL155" i="1"/>
  <c r="CJ155" i="1"/>
  <c r="CI155" i="1"/>
  <c r="BT155" i="1"/>
  <c r="CM154" i="1"/>
  <c r="CL154" i="1"/>
  <c r="CJ154" i="1"/>
  <c r="CI154" i="1"/>
  <c r="BT154" i="1"/>
  <c r="CM153" i="1"/>
  <c r="CL153" i="1"/>
  <c r="CJ153" i="1"/>
  <c r="CI153" i="1"/>
  <c r="BT153" i="1"/>
  <c r="CM152" i="1"/>
  <c r="CL152" i="1"/>
  <c r="CJ152" i="1"/>
  <c r="CI152" i="1"/>
  <c r="BT152" i="1"/>
  <c r="CM151" i="1"/>
  <c r="CL151" i="1"/>
  <c r="CJ151" i="1"/>
  <c r="CI151" i="1"/>
  <c r="BT151" i="1"/>
  <c r="CM150" i="1"/>
  <c r="CL150" i="1"/>
  <c r="CJ150" i="1"/>
  <c r="CI150" i="1"/>
  <c r="BT150" i="1"/>
  <c r="CM149" i="1"/>
  <c r="CL149" i="1"/>
  <c r="CJ149" i="1"/>
  <c r="CI149" i="1"/>
  <c r="BT149" i="1"/>
  <c r="CM148" i="1"/>
  <c r="CL148" i="1"/>
  <c r="CJ148" i="1"/>
  <c r="CI148" i="1"/>
  <c r="BT148" i="1"/>
  <c r="CM147" i="1"/>
  <c r="CL147" i="1"/>
  <c r="CJ147" i="1"/>
  <c r="CI147" i="1"/>
  <c r="BT147" i="1"/>
  <c r="CM146" i="1"/>
  <c r="CL146" i="1"/>
  <c r="CJ146" i="1"/>
  <c r="CI146" i="1"/>
  <c r="BT146" i="1"/>
  <c r="CM145" i="1"/>
  <c r="CL145" i="1"/>
  <c r="CJ145" i="1"/>
  <c r="CI145" i="1"/>
  <c r="BT145" i="1"/>
  <c r="CM144" i="1"/>
  <c r="CL144" i="1"/>
  <c r="CJ144" i="1"/>
  <c r="CI144" i="1"/>
  <c r="BT144" i="1"/>
  <c r="CM143" i="1"/>
  <c r="CL143" i="1"/>
  <c r="CJ143" i="1"/>
  <c r="CI143" i="1"/>
  <c r="BT143" i="1"/>
  <c r="CM142" i="1"/>
  <c r="CL142" i="1"/>
  <c r="CJ142" i="1"/>
  <c r="CI142" i="1"/>
  <c r="BT142" i="1"/>
  <c r="CM141" i="1"/>
  <c r="CL141" i="1"/>
  <c r="CJ141" i="1"/>
  <c r="CI141" i="1"/>
  <c r="BT141" i="1"/>
  <c r="CM140" i="1"/>
  <c r="CL140" i="1"/>
  <c r="CJ140" i="1"/>
  <c r="CI140" i="1"/>
  <c r="BT140" i="1"/>
  <c r="CM139" i="1"/>
  <c r="CL139" i="1"/>
  <c r="CJ139" i="1"/>
  <c r="CI139" i="1"/>
  <c r="BT139" i="1"/>
  <c r="CM138" i="1"/>
  <c r="CL138" i="1"/>
  <c r="CJ138" i="1"/>
  <c r="CI138" i="1"/>
  <c r="BT138" i="1"/>
  <c r="CM137" i="1"/>
  <c r="CL137" i="1"/>
  <c r="CJ137" i="1"/>
  <c r="CI137" i="1"/>
  <c r="BT137" i="1"/>
  <c r="CM136" i="1"/>
  <c r="CL136" i="1"/>
  <c r="CJ136" i="1"/>
  <c r="CI136" i="1"/>
  <c r="BT136" i="1"/>
  <c r="CM135" i="1"/>
  <c r="CL135" i="1"/>
  <c r="CJ135" i="1"/>
  <c r="CI135" i="1"/>
  <c r="BT135" i="1"/>
  <c r="CM134" i="1"/>
  <c r="CL134" i="1"/>
  <c r="CJ134" i="1"/>
  <c r="CI134" i="1"/>
  <c r="BT134" i="1"/>
  <c r="CM133" i="1"/>
  <c r="CL133" i="1"/>
  <c r="CJ133" i="1"/>
  <c r="CI133" i="1"/>
  <c r="BT133" i="1"/>
  <c r="CM132" i="1"/>
  <c r="CL132" i="1"/>
  <c r="CJ132" i="1"/>
  <c r="CI132" i="1"/>
  <c r="BT132" i="1"/>
  <c r="CM131" i="1"/>
  <c r="CL131" i="1"/>
  <c r="CJ131" i="1"/>
  <c r="CI131" i="1"/>
  <c r="BT131" i="1"/>
  <c r="CM130" i="1"/>
  <c r="CL130" i="1"/>
  <c r="CJ130" i="1"/>
  <c r="CI130" i="1"/>
  <c r="BT130" i="1"/>
  <c r="CM129" i="1"/>
  <c r="CL129" i="1"/>
  <c r="CJ129" i="1"/>
  <c r="CI129" i="1"/>
  <c r="BT129" i="1"/>
  <c r="CM128" i="1"/>
  <c r="CL128" i="1"/>
  <c r="CJ128" i="1"/>
  <c r="CI128" i="1"/>
  <c r="BT128" i="1"/>
  <c r="CM127" i="1"/>
  <c r="CL127" i="1"/>
  <c r="CJ127" i="1"/>
  <c r="CI127" i="1"/>
  <c r="BT127" i="1"/>
  <c r="CM126" i="1"/>
  <c r="CL126" i="1"/>
  <c r="CJ126" i="1"/>
  <c r="CI126" i="1"/>
  <c r="BT126" i="1"/>
  <c r="CM125" i="1"/>
  <c r="CL125" i="1"/>
  <c r="CJ125" i="1"/>
  <c r="CI125" i="1"/>
  <c r="BT125" i="1"/>
  <c r="CM124" i="1"/>
  <c r="CL124" i="1"/>
  <c r="CJ124" i="1"/>
  <c r="CI124" i="1"/>
  <c r="BT124" i="1"/>
  <c r="CM123" i="1"/>
  <c r="CL123" i="1"/>
  <c r="CJ123" i="1"/>
  <c r="CI123" i="1"/>
  <c r="BT123" i="1"/>
  <c r="CM122" i="1"/>
  <c r="CL122" i="1"/>
  <c r="CJ122" i="1"/>
  <c r="CI122" i="1"/>
  <c r="BT122" i="1"/>
  <c r="CM121" i="1"/>
  <c r="CL121" i="1"/>
  <c r="CJ121" i="1"/>
  <c r="CI121" i="1"/>
  <c r="BT121" i="1"/>
  <c r="CM120" i="1"/>
  <c r="CL120" i="1"/>
  <c r="CJ120" i="1"/>
  <c r="CI120" i="1"/>
  <c r="BT120" i="1"/>
  <c r="CM119" i="1"/>
  <c r="CL119" i="1"/>
  <c r="CJ119" i="1"/>
  <c r="CI119" i="1"/>
  <c r="BT119" i="1"/>
  <c r="CM118" i="1"/>
  <c r="CL118" i="1"/>
  <c r="CJ118" i="1"/>
  <c r="CI118" i="1"/>
  <c r="BT118" i="1"/>
  <c r="CM117" i="1"/>
  <c r="CL117" i="1"/>
  <c r="CJ117" i="1"/>
  <c r="CI117" i="1"/>
  <c r="BT117" i="1"/>
  <c r="CM116" i="1"/>
  <c r="CL116" i="1"/>
  <c r="CJ116" i="1"/>
  <c r="CI116" i="1"/>
  <c r="BT116" i="1"/>
  <c r="CM115" i="1"/>
  <c r="CL115" i="1"/>
  <c r="CJ115" i="1"/>
  <c r="CI115" i="1"/>
  <c r="BT115" i="1"/>
  <c r="CM114" i="1"/>
  <c r="CL114" i="1"/>
  <c r="CJ114" i="1"/>
  <c r="CI114" i="1"/>
  <c r="BT114" i="1"/>
  <c r="CM113" i="1"/>
  <c r="CL113" i="1"/>
  <c r="CJ113" i="1"/>
  <c r="CI113" i="1"/>
  <c r="BT113" i="1"/>
  <c r="CM112" i="1"/>
  <c r="CL112" i="1"/>
  <c r="CJ112" i="1"/>
  <c r="CI112" i="1"/>
  <c r="BT112" i="1"/>
  <c r="CM111" i="1"/>
  <c r="CL111" i="1"/>
  <c r="CJ111" i="1"/>
  <c r="CI111" i="1"/>
  <c r="BT111" i="1"/>
  <c r="CM110" i="1"/>
  <c r="CL110" i="1"/>
  <c r="CJ110" i="1"/>
  <c r="CI110" i="1"/>
  <c r="BT110" i="1"/>
  <c r="CM109" i="1"/>
  <c r="CL109" i="1"/>
  <c r="CJ109" i="1"/>
  <c r="CI109" i="1"/>
  <c r="BT109" i="1"/>
  <c r="CM108" i="1"/>
  <c r="CL108" i="1"/>
  <c r="CJ108" i="1"/>
  <c r="CI108" i="1"/>
  <c r="BT108" i="1"/>
  <c r="CM107" i="1"/>
  <c r="CL107" i="1"/>
  <c r="CJ107" i="1"/>
  <c r="CI107" i="1"/>
  <c r="BT107" i="1"/>
  <c r="CM106" i="1"/>
  <c r="CL106" i="1"/>
  <c r="CJ106" i="1"/>
  <c r="CI106" i="1"/>
  <c r="BT106" i="1"/>
  <c r="CM105" i="1"/>
  <c r="CL105" i="1"/>
  <c r="CJ105" i="1"/>
  <c r="CI105" i="1"/>
  <c r="BT105" i="1"/>
  <c r="CM104" i="1"/>
  <c r="CL104" i="1"/>
  <c r="CJ104" i="1"/>
  <c r="CI104" i="1"/>
  <c r="BT104" i="1"/>
  <c r="CM103" i="1"/>
  <c r="CL103" i="1"/>
  <c r="CJ103" i="1"/>
  <c r="CI103" i="1"/>
  <c r="BT103" i="1"/>
  <c r="CM102" i="1"/>
  <c r="CL102" i="1"/>
  <c r="CJ102" i="1"/>
  <c r="CI102" i="1"/>
  <c r="BT102" i="1"/>
  <c r="CM101" i="1"/>
  <c r="CL101" i="1"/>
  <c r="CJ101" i="1"/>
  <c r="CI101" i="1"/>
  <c r="BT101" i="1"/>
  <c r="CM100" i="1"/>
  <c r="CL100" i="1"/>
  <c r="CJ100" i="1"/>
  <c r="CI100" i="1"/>
  <c r="BT100" i="1"/>
  <c r="CM99" i="1"/>
  <c r="CL99" i="1"/>
  <c r="CJ99" i="1"/>
  <c r="CI99" i="1"/>
  <c r="BT99" i="1"/>
  <c r="CM98" i="1"/>
  <c r="CL98" i="1"/>
  <c r="CJ98" i="1"/>
  <c r="CI98" i="1"/>
  <c r="BT98" i="1"/>
  <c r="CM97" i="1"/>
  <c r="CL97" i="1"/>
  <c r="CJ97" i="1"/>
  <c r="CI97" i="1"/>
  <c r="BT97" i="1"/>
  <c r="CM96" i="1"/>
  <c r="CL96" i="1"/>
  <c r="CJ96" i="1"/>
  <c r="CI96" i="1"/>
  <c r="BT96" i="1"/>
  <c r="CM95" i="1"/>
  <c r="CL95" i="1"/>
  <c r="CJ95" i="1"/>
  <c r="CI95" i="1"/>
  <c r="BT95" i="1"/>
  <c r="CM94" i="1"/>
  <c r="CL94" i="1"/>
  <c r="CJ94" i="1"/>
  <c r="CI94" i="1"/>
  <c r="BT94" i="1"/>
  <c r="CM93" i="1"/>
  <c r="CL93" i="1"/>
  <c r="CJ93" i="1"/>
  <c r="CI93" i="1"/>
  <c r="BT93" i="1"/>
  <c r="CM92" i="1"/>
  <c r="CL92" i="1"/>
  <c r="CJ92" i="1"/>
  <c r="CI92" i="1"/>
  <c r="BT92" i="1"/>
  <c r="CM91" i="1"/>
  <c r="CL91" i="1"/>
  <c r="CJ91" i="1"/>
  <c r="CI91" i="1"/>
  <c r="BT91" i="1"/>
  <c r="CM90" i="1"/>
  <c r="CL90" i="1"/>
  <c r="CJ90" i="1"/>
  <c r="CI90" i="1"/>
  <c r="BT90" i="1"/>
  <c r="CM89" i="1"/>
  <c r="CL89" i="1"/>
  <c r="CJ89" i="1"/>
  <c r="CI89" i="1"/>
  <c r="BT89" i="1"/>
  <c r="CM88" i="1"/>
  <c r="CL88" i="1"/>
  <c r="CJ88" i="1"/>
  <c r="CI88" i="1"/>
  <c r="BT88" i="1"/>
  <c r="CM87" i="1"/>
  <c r="CL87" i="1"/>
  <c r="CJ87" i="1"/>
  <c r="CI87" i="1"/>
  <c r="BT87" i="1"/>
  <c r="CM86" i="1"/>
  <c r="CL86" i="1"/>
  <c r="CJ86" i="1"/>
  <c r="CI86" i="1"/>
  <c r="BT86" i="1"/>
  <c r="CM85" i="1"/>
  <c r="CL85" i="1"/>
  <c r="CJ85" i="1"/>
  <c r="CI85" i="1"/>
  <c r="BT85" i="1"/>
  <c r="CM84" i="1"/>
  <c r="CL84" i="1"/>
  <c r="CJ84" i="1"/>
  <c r="CI84" i="1"/>
  <c r="BT84" i="1"/>
  <c r="CM83" i="1"/>
  <c r="CL83" i="1"/>
  <c r="CJ83" i="1"/>
  <c r="CI83" i="1"/>
  <c r="BT83" i="1"/>
  <c r="CM82" i="1"/>
  <c r="CL82" i="1"/>
  <c r="CJ82" i="1"/>
  <c r="CI82" i="1"/>
  <c r="BT82" i="1"/>
  <c r="CM81" i="1"/>
  <c r="CL81" i="1"/>
  <c r="CJ81" i="1"/>
  <c r="CI81" i="1"/>
  <c r="BT81" i="1"/>
  <c r="CM80" i="1"/>
  <c r="CL80" i="1"/>
  <c r="CJ80" i="1"/>
  <c r="CI80" i="1"/>
  <c r="BT80" i="1"/>
  <c r="CM79" i="1"/>
  <c r="CL79" i="1"/>
  <c r="CJ79" i="1"/>
  <c r="CI79" i="1"/>
  <c r="BT79" i="1"/>
  <c r="CM78" i="1"/>
  <c r="CL78" i="1"/>
  <c r="CJ78" i="1"/>
  <c r="CI78" i="1"/>
  <c r="CB78" i="1"/>
  <c r="BT78" i="1"/>
  <c r="CM77" i="1"/>
  <c r="CL77" i="1"/>
  <c r="CJ77" i="1"/>
  <c r="CI77" i="1"/>
  <c r="BT77" i="1"/>
  <c r="CM76" i="1"/>
  <c r="CL76" i="1"/>
  <c r="CJ76" i="1"/>
  <c r="CI76" i="1"/>
  <c r="BT76" i="1"/>
  <c r="CM75" i="1"/>
  <c r="CL75" i="1"/>
  <c r="CJ75" i="1"/>
  <c r="CI75" i="1"/>
  <c r="BT75" i="1"/>
  <c r="CM74" i="1"/>
  <c r="CL74" i="1"/>
  <c r="CJ74" i="1"/>
  <c r="CI74" i="1"/>
  <c r="BT74" i="1"/>
  <c r="CM73" i="1"/>
  <c r="CL73" i="1"/>
  <c r="CJ73" i="1"/>
  <c r="CI73" i="1"/>
  <c r="BT73" i="1"/>
  <c r="CM72" i="1"/>
  <c r="CL72" i="1"/>
  <c r="CJ72" i="1"/>
  <c r="CI72" i="1"/>
  <c r="BT72" i="1"/>
  <c r="CM71" i="1"/>
  <c r="CL71" i="1"/>
  <c r="CJ71" i="1"/>
  <c r="CI71" i="1"/>
  <c r="BT71" i="1"/>
  <c r="CM70" i="1"/>
  <c r="CL70" i="1"/>
  <c r="CJ70" i="1"/>
  <c r="CI70" i="1"/>
  <c r="BT70" i="1"/>
  <c r="CM69" i="1"/>
  <c r="CL69" i="1"/>
  <c r="CJ69" i="1"/>
  <c r="CI69" i="1"/>
  <c r="BT69" i="1"/>
  <c r="CM68" i="1"/>
  <c r="CL68" i="1"/>
  <c r="CJ68" i="1"/>
  <c r="CI68" i="1"/>
  <c r="BT68" i="1"/>
  <c r="CM67" i="1"/>
  <c r="CL67" i="1"/>
  <c r="CJ67" i="1"/>
  <c r="CI67" i="1"/>
  <c r="BT67" i="1"/>
  <c r="CM66" i="1"/>
  <c r="CL66" i="1"/>
  <c r="CJ66" i="1"/>
  <c r="CI66" i="1"/>
  <c r="BT66" i="1"/>
  <c r="CM65" i="1"/>
  <c r="CL65" i="1"/>
  <c r="CJ65" i="1"/>
  <c r="CI65" i="1"/>
  <c r="BT65" i="1"/>
  <c r="CM64" i="1"/>
  <c r="CL64" i="1"/>
  <c r="CJ64" i="1"/>
  <c r="CI64" i="1"/>
  <c r="BT64" i="1"/>
  <c r="CM63" i="1"/>
  <c r="CL63" i="1"/>
  <c r="CJ63" i="1"/>
  <c r="CI63" i="1"/>
  <c r="BT63" i="1"/>
  <c r="CM62" i="1"/>
  <c r="CL62" i="1"/>
  <c r="CJ62" i="1"/>
  <c r="CI62" i="1"/>
  <c r="BT62" i="1"/>
  <c r="CM61" i="1"/>
  <c r="CL61" i="1"/>
  <c r="CJ61" i="1"/>
  <c r="CI61" i="1"/>
  <c r="BT61" i="1"/>
  <c r="CM60" i="1"/>
  <c r="CL60" i="1"/>
  <c r="CJ60" i="1"/>
  <c r="CI60" i="1"/>
  <c r="BT60" i="1"/>
  <c r="CM59" i="1"/>
  <c r="CL59" i="1"/>
  <c r="CJ59" i="1"/>
  <c r="CI59" i="1"/>
  <c r="BT59" i="1"/>
  <c r="CM58" i="1"/>
  <c r="CL58" i="1"/>
  <c r="CJ58" i="1"/>
  <c r="CI58" i="1"/>
  <c r="BT58" i="1"/>
  <c r="CM57" i="1"/>
  <c r="CL57" i="1"/>
  <c r="CJ57" i="1"/>
  <c r="CI57" i="1"/>
  <c r="BT57" i="1"/>
  <c r="CM56" i="1"/>
  <c r="CL56" i="1"/>
  <c r="CJ56" i="1"/>
  <c r="CI56" i="1"/>
  <c r="BT56" i="1"/>
  <c r="CM55" i="1"/>
  <c r="CL55" i="1"/>
  <c r="CJ55" i="1"/>
  <c r="CI55" i="1"/>
  <c r="BT55" i="1"/>
  <c r="CM54" i="1"/>
  <c r="CL54" i="1"/>
  <c r="CJ54" i="1"/>
  <c r="CI54" i="1"/>
  <c r="BT54" i="1"/>
  <c r="CM53" i="1"/>
  <c r="CL53" i="1"/>
  <c r="CJ53" i="1"/>
  <c r="CI53" i="1"/>
  <c r="BT53" i="1"/>
  <c r="CM52" i="1"/>
  <c r="CL52" i="1"/>
  <c r="CJ52" i="1"/>
  <c r="CI52" i="1"/>
  <c r="BT52" i="1"/>
  <c r="CM51" i="1"/>
  <c r="CL51" i="1"/>
  <c r="CJ51" i="1"/>
  <c r="CI51" i="1"/>
  <c r="BT51" i="1"/>
  <c r="CM50" i="1"/>
  <c r="CL50" i="1"/>
  <c r="CJ50" i="1"/>
  <c r="CI50" i="1"/>
  <c r="BT50" i="1"/>
  <c r="CM49" i="1"/>
  <c r="CL49" i="1"/>
  <c r="CJ49" i="1"/>
  <c r="CI49" i="1"/>
  <c r="BT49" i="1"/>
  <c r="S49" i="1"/>
  <c r="CM48" i="1"/>
  <c r="CL48" i="1"/>
  <c r="CJ48" i="1"/>
  <c r="CI48" i="1"/>
  <c r="BT48" i="1"/>
  <c r="CM47" i="1"/>
  <c r="CL47" i="1"/>
  <c r="CJ47" i="1"/>
  <c r="CI47" i="1"/>
  <c r="BT47" i="1"/>
  <c r="CM46" i="1"/>
  <c r="CL46" i="1"/>
  <c r="CJ46" i="1"/>
  <c r="CI46" i="1"/>
  <c r="BT46" i="1"/>
  <c r="CM45" i="1"/>
  <c r="CL45" i="1"/>
  <c r="CJ45" i="1"/>
  <c r="CI45" i="1"/>
  <c r="BT45" i="1"/>
  <c r="CM44" i="1"/>
  <c r="CL44" i="1"/>
  <c r="CJ44" i="1"/>
  <c r="CI44" i="1"/>
  <c r="BT44" i="1"/>
  <c r="CM43" i="1"/>
  <c r="CL43" i="1"/>
  <c r="CJ43" i="1"/>
  <c r="CI43" i="1"/>
  <c r="BZ43" i="1"/>
  <c r="CM42" i="1"/>
  <c r="CL42" i="1"/>
  <c r="CJ42" i="1"/>
  <c r="CI42" i="1"/>
  <c r="AU42" i="1"/>
  <c r="AI42" i="1"/>
  <c r="CM41" i="1"/>
  <c r="CL41" i="1"/>
  <c r="CJ41" i="1"/>
  <c r="CI41" i="1"/>
  <c r="AU41" i="1"/>
  <c r="AI41" i="1"/>
  <c r="CM40" i="1"/>
  <c r="CL40" i="1"/>
  <c r="CJ40" i="1"/>
  <c r="CI40" i="1"/>
  <c r="AU40" i="1"/>
  <c r="AI40" i="1"/>
  <c r="CM39" i="1"/>
  <c r="CL39" i="1"/>
  <c r="CJ39" i="1"/>
  <c r="CI39" i="1"/>
  <c r="AI39" i="1"/>
  <c r="CM38" i="1"/>
  <c r="CL38" i="1"/>
  <c r="CJ38" i="1"/>
  <c r="CI38" i="1"/>
  <c r="CB38" i="1"/>
  <c r="AI38" i="1"/>
  <c r="CM37" i="1"/>
  <c r="CL37" i="1"/>
  <c r="CJ37" i="1"/>
  <c r="CI37" i="1"/>
  <c r="AI37" i="1"/>
  <c r="CM36" i="1"/>
  <c r="CL36" i="1"/>
  <c r="CJ36" i="1"/>
  <c r="CI36" i="1"/>
  <c r="AI36" i="1"/>
  <c r="CM35" i="1"/>
  <c r="CL35" i="1"/>
  <c r="CJ35" i="1"/>
  <c r="CI35" i="1"/>
  <c r="AI35" i="1"/>
  <c r="CM34" i="1"/>
  <c r="CL34" i="1"/>
  <c r="CJ34" i="1"/>
  <c r="CI34" i="1"/>
  <c r="AI34" i="1"/>
  <c r="CM33" i="1"/>
  <c r="CL33" i="1"/>
  <c r="CJ33" i="1"/>
  <c r="CI33" i="1"/>
  <c r="AI33" i="1"/>
  <c r="C33" i="1"/>
  <c r="C34" i="1" s="1"/>
  <c r="CM32" i="1"/>
  <c r="CL32" i="1"/>
  <c r="CJ32" i="1"/>
  <c r="CI32" i="1"/>
  <c r="D32" i="1"/>
  <c r="D33" i="1" s="1"/>
  <c r="D34" i="1" s="1"/>
  <c r="CM31" i="1"/>
  <c r="CL31" i="1"/>
  <c r="CJ31" i="1"/>
  <c r="CI31" i="1"/>
  <c r="B31" i="1"/>
  <c r="F32" i="1" s="1"/>
  <c r="F33" i="1" s="1"/>
  <c r="CM30" i="1"/>
  <c r="CL30" i="1"/>
  <c r="CJ30" i="1"/>
  <c r="CI30" i="1"/>
  <c r="CM29" i="1"/>
  <c r="CL29" i="1"/>
  <c r="CJ29" i="1"/>
  <c r="CI29" i="1"/>
  <c r="CM28" i="1"/>
  <c r="CL28" i="1"/>
  <c r="CJ28" i="1"/>
  <c r="CI28" i="1"/>
  <c r="BZ28" i="1"/>
  <c r="CM27" i="1"/>
  <c r="CL27" i="1"/>
  <c r="CJ27" i="1"/>
  <c r="CI27" i="1"/>
  <c r="CM26" i="1"/>
  <c r="CL26" i="1"/>
  <c r="CJ26" i="1"/>
  <c r="CI26" i="1"/>
  <c r="CM25" i="1"/>
  <c r="CL25" i="1"/>
  <c r="CJ25" i="1"/>
  <c r="CI25" i="1"/>
  <c r="CM24" i="1"/>
  <c r="CL24" i="1"/>
  <c r="CJ24" i="1"/>
  <c r="CI24" i="1"/>
  <c r="CM23" i="1"/>
  <c r="CL23" i="1"/>
  <c r="CJ23" i="1"/>
  <c r="CI23" i="1"/>
  <c r="BB23" i="1"/>
  <c r="BA23" i="1"/>
  <c r="AY23" i="1"/>
  <c r="AP23" i="1"/>
  <c r="AO23" i="1"/>
  <c r="AM23" i="1"/>
  <c r="AC23" i="1"/>
  <c r="AB23" i="1"/>
  <c r="Z23" i="1"/>
  <c r="CM22" i="1"/>
  <c r="CL22" i="1"/>
  <c r="CJ22" i="1"/>
  <c r="CI22" i="1"/>
  <c r="CB22" i="1"/>
  <c r="BB22" i="1"/>
  <c r="BA22" i="1"/>
  <c r="AY22" i="1"/>
  <c r="AP22" i="1"/>
  <c r="AO22" i="1"/>
  <c r="AM22" i="1"/>
  <c r="AC22" i="1"/>
  <c r="AB22" i="1"/>
  <c r="Z22" i="1"/>
  <c r="CM21" i="1"/>
  <c r="CL21" i="1"/>
  <c r="CJ21" i="1"/>
  <c r="CI21" i="1"/>
  <c r="BE21" i="1"/>
  <c r="BB21" i="1"/>
  <c r="BA21" i="1"/>
  <c r="AY21" i="1"/>
  <c r="AP21" i="1"/>
  <c r="AO21" i="1"/>
  <c r="AM21" i="1"/>
  <c r="AC21" i="1"/>
  <c r="AB21" i="1"/>
  <c r="Z21" i="1"/>
  <c r="CM20" i="1"/>
  <c r="CL20" i="1"/>
  <c r="CJ20" i="1"/>
  <c r="CI20" i="1"/>
  <c r="BZ20" i="1"/>
  <c r="BE20" i="1"/>
  <c r="BE22" i="1" s="1"/>
  <c r="BE23" i="1" s="1"/>
  <c r="BE25" i="1" s="1"/>
  <c r="BE26" i="1" s="1"/>
  <c r="BE27" i="1" s="1"/>
  <c r="BE28" i="1" s="1"/>
  <c r="BB20" i="1"/>
  <c r="BA20" i="1"/>
  <c r="AY20" i="1"/>
  <c r="AP20" i="1"/>
  <c r="AO20" i="1"/>
  <c r="AC20" i="1"/>
  <c r="AB20" i="1"/>
  <c r="Z20" i="1"/>
  <c r="CM19" i="1"/>
  <c r="CL19" i="1"/>
  <c r="CJ19" i="1"/>
  <c r="CI19" i="1"/>
  <c r="BN19" i="1"/>
  <c r="BB19" i="1"/>
  <c r="BA19" i="1"/>
  <c r="AY19" i="1"/>
  <c r="AP19" i="1"/>
  <c r="AO19" i="1"/>
  <c r="AM19" i="1"/>
  <c r="AC19" i="1"/>
  <c r="AB19" i="1"/>
  <c r="Z19" i="1"/>
  <c r="CM18" i="1"/>
  <c r="CL18" i="1"/>
  <c r="CJ18" i="1"/>
  <c r="CI18" i="1"/>
  <c r="BB18" i="1"/>
  <c r="BA18" i="1"/>
  <c r="AY18" i="1"/>
  <c r="AP18" i="1"/>
  <c r="AO18" i="1"/>
  <c r="AM18" i="1"/>
  <c r="AC18" i="1"/>
  <c r="AB18" i="1"/>
  <c r="Z18" i="1"/>
  <c r="P18" i="1"/>
  <c r="AF35" i="1" s="1"/>
  <c r="B18" i="1"/>
  <c r="CM17" i="1"/>
  <c r="CL17" i="1"/>
  <c r="CJ17" i="1"/>
  <c r="CI17" i="1"/>
  <c r="BB17" i="1"/>
  <c r="BA17" i="1"/>
  <c r="AY17" i="1"/>
  <c r="AP17" i="1"/>
  <c r="AO17" i="1"/>
  <c r="AM17" i="1"/>
  <c r="AC17" i="1"/>
  <c r="AB17" i="1"/>
  <c r="Z17" i="1"/>
  <c r="C17" i="1"/>
  <c r="CM16" i="1"/>
  <c r="CL16" i="1"/>
  <c r="CJ16" i="1"/>
  <c r="CI16" i="1"/>
  <c r="BB16" i="1"/>
  <c r="BA16" i="1"/>
  <c r="AY16" i="1"/>
  <c r="AP16" i="1"/>
  <c r="AO16" i="1"/>
  <c r="AM16" i="1"/>
  <c r="AC16" i="1"/>
  <c r="AB16" i="1"/>
  <c r="Z16" i="1"/>
  <c r="CM15" i="1"/>
  <c r="CL15" i="1"/>
  <c r="CJ15" i="1"/>
  <c r="CI15" i="1"/>
  <c r="BT15" i="1"/>
  <c r="BB15" i="1"/>
  <c r="BA15" i="1"/>
  <c r="AY15" i="1"/>
  <c r="AP15" i="1"/>
  <c r="AO15" i="1"/>
  <c r="AM15" i="1"/>
  <c r="AC15" i="1"/>
  <c r="AB15" i="1"/>
  <c r="Z15" i="1"/>
  <c r="AS14" i="1"/>
  <c r="AG14" i="1"/>
  <c r="T14" i="1"/>
  <c r="AW12" i="1"/>
  <c r="AR12" i="1"/>
  <c r="AK12" i="1"/>
  <c r="AF12" i="1"/>
  <c r="X12" i="1"/>
  <c r="S12" i="1"/>
  <c r="D12" i="1"/>
  <c r="B12" i="1"/>
  <c r="AX11" i="1"/>
  <c r="AQ11" i="1"/>
  <c r="AN11" i="1"/>
  <c r="AL11" i="1"/>
  <c r="AE11" i="1"/>
  <c r="AB11" i="1"/>
  <c r="Y11" i="1"/>
  <c r="R11" i="1"/>
  <c r="D11" i="1"/>
  <c r="B11" i="1"/>
  <c r="D10" i="1"/>
  <c r="D9" i="1"/>
  <c r="D8" i="1"/>
  <c r="B30" i="1" s="1"/>
  <c r="BJ7" i="1"/>
  <c r="D7" i="1"/>
  <c r="BJ47" i="1" s="1"/>
  <c r="BJ21" i="1" s="1"/>
  <c r="BZ6" i="1"/>
  <c r="BZ626" i="1" s="1"/>
  <c r="BI6" i="1"/>
  <c r="B6" i="1"/>
  <c r="B4" i="1"/>
  <c r="AF15" i="1" l="1"/>
  <c r="AG16" i="1"/>
  <c r="AF16" i="1" s="1"/>
  <c r="BZ46" i="1"/>
  <c r="CB206" i="1"/>
  <c r="BZ276" i="1"/>
  <c r="BZ303" i="1"/>
  <c r="BN21" i="1"/>
  <c r="S54" i="1"/>
  <c r="S57" i="1"/>
  <c r="CB20" i="1"/>
  <c r="CB71" i="1"/>
  <c r="CG288" i="1"/>
  <c r="AR15" i="1"/>
  <c r="G32" i="1"/>
  <c r="G33" i="1" s="1"/>
  <c r="CB70" i="1"/>
  <c r="CB79" i="1"/>
  <c r="CB17" i="1"/>
  <c r="CB18" i="1"/>
  <c r="H32" i="1"/>
  <c r="H33" i="1" s="1"/>
  <c r="H34" i="1" s="1"/>
  <c r="BZ44" i="1"/>
  <c r="CG280" i="1"/>
  <c r="CD280" i="1" s="1"/>
  <c r="I32" i="1"/>
  <c r="I33" i="1" s="1"/>
  <c r="I34" i="1" s="1"/>
  <c r="CF1730" i="1"/>
  <c r="CF1728" i="1"/>
  <c r="CF1726" i="1"/>
  <c r="CF1724" i="1"/>
  <c r="CF1722" i="1"/>
  <c r="CF1720" i="1"/>
  <c r="CF1718" i="1"/>
  <c r="CF1716" i="1"/>
  <c r="CF1714" i="1"/>
  <c r="CF1712" i="1"/>
  <c r="CF1710" i="1"/>
  <c r="CF1708" i="1"/>
  <c r="CF1706" i="1"/>
  <c r="CF1704" i="1"/>
  <c r="CF1702" i="1"/>
  <c r="CF1700" i="1"/>
  <c r="CF1698" i="1"/>
  <c r="CF1696" i="1"/>
  <c r="CF1694" i="1"/>
  <c r="CF1692" i="1"/>
  <c r="CF1690" i="1"/>
  <c r="CF1688" i="1"/>
  <c r="CF1686" i="1"/>
  <c r="CF1684" i="1"/>
  <c r="CF1682" i="1"/>
  <c r="CF1680" i="1"/>
  <c r="CF1678" i="1"/>
  <c r="CF1676" i="1"/>
  <c r="CF1674" i="1"/>
  <c r="CF1672" i="1"/>
  <c r="CF1670" i="1"/>
  <c r="CF1668" i="1"/>
  <c r="CF1666" i="1"/>
  <c r="CF1664" i="1"/>
  <c r="CF1662" i="1"/>
  <c r="CF1660" i="1"/>
  <c r="CF1658" i="1"/>
  <c r="CF1656" i="1"/>
  <c r="CF1654" i="1"/>
  <c r="CF1652" i="1"/>
  <c r="CF1650" i="1"/>
  <c r="CF1648" i="1"/>
  <c r="CF1646" i="1"/>
  <c r="CF1644" i="1"/>
  <c r="CF1642" i="1"/>
  <c r="CF1640" i="1"/>
  <c r="CF1638" i="1"/>
  <c r="CF1636" i="1"/>
  <c r="CF1634" i="1"/>
  <c r="CF1632" i="1"/>
  <c r="CF1630" i="1"/>
  <c r="CF1628" i="1"/>
  <c r="CF1626" i="1"/>
  <c r="CF1624" i="1"/>
  <c r="CF1622" i="1"/>
  <c r="CF1620" i="1"/>
  <c r="CF1618" i="1"/>
  <c r="CF1616" i="1"/>
  <c r="CF1614" i="1"/>
  <c r="CF1612" i="1"/>
  <c r="CF1610" i="1"/>
  <c r="CF1608" i="1"/>
  <c r="CF1606" i="1"/>
  <c r="CF1604" i="1"/>
  <c r="CF1602" i="1"/>
  <c r="CF1600" i="1"/>
  <c r="CF1598" i="1"/>
  <c r="CF1596" i="1"/>
  <c r="CF1594" i="1"/>
  <c r="CF1592" i="1"/>
  <c r="CF1590" i="1"/>
  <c r="CF1588" i="1"/>
  <c r="CF1586" i="1"/>
  <c r="CF1584" i="1"/>
  <c r="CF1582" i="1"/>
  <c r="CF1580" i="1"/>
  <c r="CF1578" i="1"/>
  <c r="CF1717" i="1"/>
  <c r="CF1727" i="1"/>
  <c r="CF1723" i="1"/>
  <c r="CF1711" i="1"/>
  <c r="CF1703" i="1"/>
  <c r="CF1695" i="1"/>
  <c r="CF1687" i="1"/>
  <c r="CF1679" i="1"/>
  <c r="CF1671" i="1"/>
  <c r="CF1663" i="1"/>
  <c r="CF1655" i="1"/>
  <c r="CF1647" i="1"/>
  <c r="CF1639" i="1"/>
  <c r="CF1623" i="1"/>
  <c r="CF1615" i="1"/>
  <c r="CF1607" i="1"/>
  <c r="CF1599" i="1"/>
  <c r="CF1591" i="1"/>
  <c r="CF1583" i="1"/>
  <c r="CF1719" i="1"/>
  <c r="CF1713" i="1"/>
  <c r="CF1705" i="1"/>
  <c r="CF1697" i="1"/>
  <c r="CF1689" i="1"/>
  <c r="CF1681" i="1"/>
  <c r="CF1673" i="1"/>
  <c r="CF1665" i="1"/>
  <c r="CF1657" i="1"/>
  <c r="CF1649" i="1"/>
  <c r="CF1641" i="1"/>
  <c r="CF1633" i="1"/>
  <c r="CF1625" i="1"/>
  <c r="CF1617" i="1"/>
  <c r="CF1609" i="1"/>
  <c r="CF1601" i="1"/>
  <c r="CF1593" i="1"/>
  <c r="CF1585" i="1"/>
  <c r="CF1577" i="1"/>
  <c r="CF1575" i="1"/>
  <c r="CF1573" i="1"/>
  <c r="CF1571" i="1"/>
  <c r="CF1569" i="1"/>
  <c r="CF1567" i="1"/>
  <c r="CF1565" i="1"/>
  <c r="CF1563" i="1"/>
  <c r="CF1561" i="1"/>
  <c r="CF1559" i="1"/>
  <c r="CF1557" i="1"/>
  <c r="CF1555" i="1"/>
  <c r="CF1553" i="1"/>
  <c r="CF1551" i="1"/>
  <c r="CF1549" i="1"/>
  <c r="CF1547" i="1"/>
  <c r="CF1545" i="1"/>
  <c r="CF1543" i="1"/>
  <c r="CF1541" i="1"/>
  <c r="CF1539" i="1"/>
  <c r="CF1537" i="1"/>
  <c r="CF1535" i="1"/>
  <c r="CF1533" i="1"/>
  <c r="CF1531" i="1"/>
  <c r="CF1529" i="1"/>
  <c r="CF1527" i="1"/>
  <c r="CF1525" i="1"/>
  <c r="CF1523" i="1"/>
  <c r="CF1521" i="1"/>
  <c r="CF1519" i="1"/>
  <c r="CF1517" i="1"/>
  <c r="CF1515" i="1"/>
  <c r="CF1513" i="1"/>
  <c r="CF1511" i="1"/>
  <c r="CF1509" i="1"/>
  <c r="CF1507" i="1"/>
  <c r="CF1505" i="1"/>
  <c r="CF1503" i="1"/>
  <c r="CF1501" i="1"/>
  <c r="CF1499" i="1"/>
  <c r="CF1497" i="1"/>
  <c r="CF1495" i="1"/>
  <c r="CF1493" i="1"/>
  <c r="CF1491" i="1"/>
  <c r="CF1489" i="1"/>
  <c r="CF1729" i="1"/>
  <c r="CF1725" i="1"/>
  <c r="CF1715" i="1"/>
  <c r="CF1707" i="1"/>
  <c r="CF1699" i="1"/>
  <c r="CF1691" i="1"/>
  <c r="CF1683" i="1"/>
  <c r="CF1675" i="1"/>
  <c r="CF1667" i="1"/>
  <c r="CF1659" i="1"/>
  <c r="CF1651" i="1"/>
  <c r="CF1643" i="1"/>
  <c r="CF1721" i="1"/>
  <c r="CF1709" i="1"/>
  <c r="CF1701" i="1"/>
  <c r="CF1693" i="1"/>
  <c r="CF1685" i="1"/>
  <c r="CF1677" i="1"/>
  <c r="CF1669" i="1"/>
  <c r="CF1661" i="1"/>
  <c r="CF1653" i="1"/>
  <c r="CF1645" i="1"/>
  <c r="CF1637" i="1"/>
  <c r="CF1629" i="1"/>
  <c r="CF1621" i="1"/>
  <c r="CF1613" i="1"/>
  <c r="CF1605" i="1"/>
  <c r="CF1597" i="1"/>
  <c r="CF1589" i="1"/>
  <c r="CF1581" i="1"/>
  <c r="CF1576" i="1"/>
  <c r="CF1574" i="1"/>
  <c r="CF1572" i="1"/>
  <c r="CF1570" i="1"/>
  <c r="CF1568" i="1"/>
  <c r="CF1566" i="1"/>
  <c r="CF1564" i="1"/>
  <c r="CF1562" i="1"/>
  <c r="CF1560" i="1"/>
  <c r="CF1558" i="1"/>
  <c r="CF1556" i="1"/>
  <c r="CF1554" i="1"/>
  <c r="CF1552" i="1"/>
  <c r="CF1550" i="1"/>
  <c r="CF1548" i="1"/>
  <c r="CF1546" i="1"/>
  <c r="CF1544" i="1"/>
  <c r="CF1542" i="1"/>
  <c r="CF1540" i="1"/>
  <c r="CF1538" i="1"/>
  <c r="CF1536" i="1"/>
  <c r="CF1534" i="1"/>
  <c r="CF1532" i="1"/>
  <c r="CF1530" i="1"/>
  <c r="CF1528" i="1"/>
  <c r="CF1526" i="1"/>
  <c r="CF1524" i="1"/>
  <c r="CF1522" i="1"/>
  <c r="CF1520" i="1"/>
  <c r="CF1518" i="1"/>
  <c r="CF1516" i="1"/>
  <c r="CF1514" i="1"/>
  <c r="CF1512" i="1"/>
  <c r="CF1510" i="1"/>
  <c r="CF1508" i="1"/>
  <c r="CF1506" i="1"/>
  <c r="CF1504" i="1"/>
  <c r="CF1502" i="1"/>
  <c r="CF1500" i="1"/>
  <c r="CF1498" i="1"/>
  <c r="CF1496" i="1"/>
  <c r="CF1494" i="1"/>
  <c r="CF1492" i="1"/>
  <c r="CF1490" i="1"/>
  <c r="CF1488" i="1"/>
  <c r="CF1486" i="1"/>
  <c r="CF1484" i="1"/>
  <c r="CF1482" i="1"/>
  <c r="CF1480" i="1"/>
  <c r="CF1478" i="1"/>
  <c r="CF1476" i="1"/>
  <c r="CF1619" i="1"/>
  <c r="CF1587" i="1"/>
  <c r="CF1627" i="1"/>
  <c r="CF1595" i="1"/>
  <c r="CF1475" i="1"/>
  <c r="CF1473" i="1"/>
  <c r="CF1471" i="1"/>
  <c r="CF1469" i="1"/>
  <c r="CF1467" i="1"/>
  <c r="CF1465" i="1"/>
  <c r="CF1463" i="1"/>
  <c r="CF1461" i="1"/>
  <c r="CF1459" i="1"/>
  <c r="CF1457" i="1"/>
  <c r="CF1455" i="1"/>
  <c r="CF1453" i="1"/>
  <c r="CF1451" i="1"/>
  <c r="CF1449" i="1"/>
  <c r="CF1447" i="1"/>
  <c r="CF1445" i="1"/>
  <c r="CF1443" i="1"/>
  <c r="CF1441" i="1"/>
  <c r="CF1439" i="1"/>
  <c r="CF1437" i="1"/>
  <c r="CF1435" i="1"/>
  <c r="CF1433" i="1"/>
  <c r="CF1431" i="1"/>
  <c r="CF1429" i="1"/>
  <c r="CF1427" i="1"/>
  <c r="CF1425" i="1"/>
  <c r="CF1423" i="1"/>
  <c r="CF1421" i="1"/>
  <c r="CF1419" i="1"/>
  <c r="CF1417" i="1"/>
  <c r="CF1415" i="1"/>
  <c r="CF1413" i="1"/>
  <c r="CF1411" i="1"/>
  <c r="CF1409" i="1"/>
  <c r="CF1407" i="1"/>
  <c r="CF1405" i="1"/>
  <c r="CF1403" i="1"/>
  <c r="CF1401" i="1"/>
  <c r="CF1399" i="1"/>
  <c r="CF1397" i="1"/>
  <c r="CF1395" i="1"/>
  <c r="CF1393" i="1"/>
  <c r="CF1391" i="1"/>
  <c r="CF1389" i="1"/>
  <c r="CF1387" i="1"/>
  <c r="CF1385" i="1"/>
  <c r="CF1383" i="1"/>
  <c r="CF1381" i="1"/>
  <c r="CF1379" i="1"/>
  <c r="CF1377" i="1"/>
  <c r="CF1375" i="1"/>
  <c r="CF1373" i="1"/>
  <c r="CF1371" i="1"/>
  <c r="CF1369" i="1"/>
  <c r="CF1367" i="1"/>
  <c r="CF1365" i="1"/>
  <c r="CF1363" i="1"/>
  <c r="CF1361" i="1"/>
  <c r="CF1635" i="1"/>
  <c r="CF1631" i="1"/>
  <c r="CF1603" i="1"/>
  <c r="CF1611" i="1"/>
  <c r="CF1579" i="1"/>
  <c r="CF1479" i="1"/>
  <c r="CF1474" i="1"/>
  <c r="CF1472" i="1"/>
  <c r="CF1470" i="1"/>
  <c r="CF1468" i="1"/>
  <c r="CF1466" i="1"/>
  <c r="CF1464" i="1"/>
  <c r="CF1462" i="1"/>
  <c r="CF1460" i="1"/>
  <c r="CF1458" i="1"/>
  <c r="CF1456" i="1"/>
  <c r="CF1454" i="1"/>
  <c r="CF1452" i="1"/>
  <c r="CF1450" i="1"/>
  <c r="CF1448" i="1"/>
  <c r="CF1446" i="1"/>
  <c r="CF1444" i="1"/>
  <c r="CF1442" i="1"/>
  <c r="CF1440" i="1"/>
  <c r="CF1438" i="1"/>
  <c r="CF1436" i="1"/>
  <c r="CF1434" i="1"/>
  <c r="CF1432" i="1"/>
  <c r="CF1430" i="1"/>
  <c r="CF1428" i="1"/>
  <c r="CF1426" i="1"/>
  <c r="CF1424" i="1"/>
  <c r="CF1422" i="1"/>
  <c r="CF1420" i="1"/>
  <c r="CF1418" i="1"/>
  <c r="CF1416" i="1"/>
  <c r="CF1414" i="1"/>
  <c r="CF1412" i="1"/>
  <c r="CF1410" i="1"/>
  <c r="CF1408" i="1"/>
  <c r="CF1406" i="1"/>
  <c r="CF1404" i="1"/>
  <c r="CF1402" i="1"/>
  <c r="CF1400" i="1"/>
  <c r="CF1398" i="1"/>
  <c r="CF1396" i="1"/>
  <c r="CF1394" i="1"/>
  <c r="CF1392" i="1"/>
  <c r="CF1390" i="1"/>
  <c r="CF1388" i="1"/>
  <c r="CF1386" i="1"/>
  <c r="CF1384" i="1"/>
  <c r="CF1382" i="1"/>
  <c r="CF1380" i="1"/>
  <c r="CF1378" i="1"/>
  <c r="CF1376" i="1"/>
  <c r="CF1374" i="1"/>
  <c r="CF1372" i="1"/>
  <c r="CF1370" i="1"/>
  <c r="CF1368" i="1"/>
  <c r="CF1366" i="1"/>
  <c r="CF1364" i="1"/>
  <c r="CF1362" i="1"/>
  <c r="CF1360" i="1"/>
  <c r="CF1481" i="1"/>
  <c r="CF1485" i="1"/>
  <c r="CF1483" i="1"/>
  <c r="CF1487" i="1"/>
  <c r="CF1477" i="1"/>
  <c r="CF1359" i="1"/>
  <c r="CF1358" i="1"/>
  <c r="CF1357" i="1"/>
  <c r="CF1356" i="1"/>
  <c r="CF1355" i="1"/>
  <c r="CF1354" i="1"/>
  <c r="CF1353" i="1"/>
  <c r="CF1352" i="1"/>
  <c r="CF1351" i="1"/>
  <c r="CF1344" i="1"/>
  <c r="CF1343" i="1"/>
  <c r="CF1338" i="1"/>
  <c r="CF1334" i="1"/>
  <c r="CF1330" i="1"/>
  <c r="CF1326" i="1"/>
  <c r="CF1337" i="1"/>
  <c r="CF1333" i="1"/>
  <c r="CF1329" i="1"/>
  <c r="CF1325" i="1"/>
  <c r="CF1322" i="1"/>
  <c r="CF1319" i="1"/>
  <c r="CF1314" i="1"/>
  <c r="CF1311" i="1"/>
  <c r="CF1306" i="1"/>
  <c r="CF1303" i="1"/>
  <c r="CF1298" i="1"/>
  <c r="CF1295" i="1"/>
  <c r="CF1350" i="1"/>
  <c r="CF1349" i="1"/>
  <c r="CF1342" i="1"/>
  <c r="CF1341" i="1"/>
  <c r="CF1321" i="1"/>
  <c r="CF1316" i="1"/>
  <c r="CF1313" i="1"/>
  <c r="CF1308" i="1"/>
  <c r="CF1305" i="1"/>
  <c r="CF1300" i="1"/>
  <c r="CF1297" i="1"/>
  <c r="CF1292" i="1"/>
  <c r="CF1290" i="1"/>
  <c r="CF1288" i="1"/>
  <c r="CF1286" i="1"/>
  <c r="CF1284" i="1"/>
  <c r="CF1282" i="1"/>
  <c r="CF1280" i="1"/>
  <c r="CF1278" i="1"/>
  <c r="CF1276" i="1"/>
  <c r="CF1274" i="1"/>
  <c r="CF1272" i="1"/>
  <c r="CF1270" i="1"/>
  <c r="CF1268" i="1"/>
  <c r="CF1266" i="1"/>
  <c r="CF1264" i="1"/>
  <c r="CF1262" i="1"/>
  <c r="CF1260" i="1"/>
  <c r="CF1258" i="1"/>
  <c r="CF1256" i="1"/>
  <c r="CF1254" i="1"/>
  <c r="CF1252" i="1"/>
  <c r="CF1250" i="1"/>
  <c r="CF1248" i="1"/>
  <c r="CF1246" i="1"/>
  <c r="CF1244" i="1"/>
  <c r="CF1242" i="1"/>
  <c r="CF1240" i="1"/>
  <c r="CF1238" i="1"/>
  <c r="CF1236" i="1"/>
  <c r="CF1234" i="1"/>
  <c r="CF1232" i="1"/>
  <c r="CF1230" i="1"/>
  <c r="CF1228" i="1"/>
  <c r="CF1226" i="1"/>
  <c r="CF1224" i="1"/>
  <c r="CF1222" i="1"/>
  <c r="CF1220" i="1"/>
  <c r="CF1218" i="1"/>
  <c r="CF1216" i="1"/>
  <c r="CF1214" i="1"/>
  <c r="CF1212" i="1"/>
  <c r="CF1210" i="1"/>
  <c r="CF1208" i="1"/>
  <c r="CF1206" i="1"/>
  <c r="CF1204" i="1"/>
  <c r="CF1202" i="1"/>
  <c r="CF1200" i="1"/>
  <c r="CF1198" i="1"/>
  <c r="CF1196" i="1"/>
  <c r="CF1194" i="1"/>
  <c r="CF1192" i="1"/>
  <c r="CF1190" i="1"/>
  <c r="CF1188" i="1"/>
  <c r="CF1186" i="1"/>
  <c r="CF1184" i="1"/>
  <c r="CF1182" i="1"/>
  <c r="CF1180" i="1"/>
  <c r="CF1178" i="1"/>
  <c r="CF1176" i="1"/>
  <c r="CF1174" i="1"/>
  <c r="CF1172" i="1"/>
  <c r="CF1170" i="1"/>
  <c r="CF1168" i="1"/>
  <c r="CF1166" i="1"/>
  <c r="CF1164" i="1"/>
  <c r="CF1162" i="1"/>
  <c r="CF1160" i="1"/>
  <c r="CF1158" i="1"/>
  <c r="CF1156" i="1"/>
  <c r="CF1154" i="1"/>
  <c r="CF1348" i="1"/>
  <c r="CF1347" i="1"/>
  <c r="CF1340" i="1"/>
  <c r="CF1336" i="1"/>
  <c r="CF1332" i="1"/>
  <c r="CF1328" i="1"/>
  <c r="CF1324" i="1"/>
  <c r="CF1339" i="1"/>
  <c r="CF1335" i="1"/>
  <c r="CF1331" i="1"/>
  <c r="CF1327" i="1"/>
  <c r="CF1323" i="1"/>
  <c r="CF1318" i="1"/>
  <c r="CF1315" i="1"/>
  <c r="CF1310" i="1"/>
  <c r="CF1307" i="1"/>
  <c r="CF1302" i="1"/>
  <c r="CF1299" i="1"/>
  <c r="CF1294" i="1"/>
  <c r="CF1346" i="1"/>
  <c r="CF1345" i="1"/>
  <c r="CF1320" i="1"/>
  <c r="CF1317" i="1"/>
  <c r="CF1312" i="1"/>
  <c r="CF1309" i="1"/>
  <c r="CF1304" i="1"/>
  <c r="CF1301" i="1"/>
  <c r="CF1296" i="1"/>
  <c r="CF1261" i="1"/>
  <c r="CF1253" i="1"/>
  <c r="CF1245" i="1"/>
  <c r="CF1237" i="1"/>
  <c r="CF1227" i="1"/>
  <c r="CF1219" i="1"/>
  <c r="CF1211" i="1"/>
  <c r="CF1203" i="1"/>
  <c r="CF1195" i="1"/>
  <c r="CF1149" i="1"/>
  <c r="CF1147" i="1"/>
  <c r="CF1145" i="1"/>
  <c r="CF1143" i="1"/>
  <c r="CF1141" i="1"/>
  <c r="CF1139" i="1"/>
  <c r="CF1137" i="1"/>
  <c r="CF1135" i="1"/>
  <c r="CF1133" i="1"/>
  <c r="CF1131" i="1"/>
  <c r="CF1129" i="1"/>
  <c r="CF1127" i="1"/>
  <c r="CF1125" i="1"/>
  <c r="CF1123" i="1"/>
  <c r="CF1121" i="1"/>
  <c r="CF1119" i="1"/>
  <c r="CF1117" i="1"/>
  <c r="CF1115" i="1"/>
  <c r="CF1113" i="1"/>
  <c r="CF1111" i="1"/>
  <c r="CF1109" i="1"/>
  <c r="CF1107" i="1"/>
  <c r="CF1105" i="1"/>
  <c r="CF1103" i="1"/>
  <c r="CF1101" i="1"/>
  <c r="CF1099" i="1"/>
  <c r="CF1097" i="1"/>
  <c r="CF1095" i="1"/>
  <c r="CF1093" i="1"/>
  <c r="CF1091" i="1"/>
  <c r="CF1089" i="1"/>
  <c r="CF1087" i="1"/>
  <c r="CF1085" i="1"/>
  <c r="CF1083" i="1"/>
  <c r="CF1081" i="1"/>
  <c r="CF1079" i="1"/>
  <c r="CF1077" i="1"/>
  <c r="CF1075" i="1"/>
  <c r="CF1073" i="1"/>
  <c r="CF1071" i="1"/>
  <c r="CF1069" i="1"/>
  <c r="CF1067" i="1"/>
  <c r="CF1065" i="1"/>
  <c r="CF1063" i="1"/>
  <c r="CF1061" i="1"/>
  <c r="CF1059" i="1"/>
  <c r="CF1057" i="1"/>
  <c r="CF1055" i="1"/>
  <c r="CF1053" i="1"/>
  <c r="CF1051" i="1"/>
  <c r="CF1049" i="1"/>
  <c r="CF1047" i="1"/>
  <c r="CF1045" i="1"/>
  <c r="CF1043" i="1"/>
  <c r="CF1041" i="1"/>
  <c r="CF1039" i="1"/>
  <c r="CF1037" i="1"/>
  <c r="CF1035" i="1"/>
  <c r="CF1033" i="1"/>
  <c r="CF1031" i="1"/>
  <c r="CF1029" i="1"/>
  <c r="CF1027" i="1"/>
  <c r="CF1025" i="1"/>
  <c r="CF1023" i="1"/>
  <c r="CF1021" i="1"/>
  <c r="CF1019" i="1"/>
  <c r="CF1017" i="1"/>
  <c r="CF1015" i="1"/>
  <c r="CF1013" i="1"/>
  <c r="CF1011" i="1"/>
  <c r="CF1009" i="1"/>
  <c r="CF1007" i="1"/>
  <c r="CF1005" i="1"/>
  <c r="CF1003" i="1"/>
  <c r="CF1001" i="1"/>
  <c r="CF999" i="1"/>
  <c r="CF997" i="1"/>
  <c r="CF995" i="1"/>
  <c r="CF993" i="1"/>
  <c r="CF991" i="1"/>
  <c r="CF989" i="1"/>
  <c r="CF987" i="1"/>
  <c r="CF985" i="1"/>
  <c r="CF983" i="1"/>
  <c r="CF981" i="1"/>
  <c r="CF979" i="1"/>
  <c r="CF977" i="1"/>
  <c r="CF975" i="1"/>
  <c r="CF973" i="1"/>
  <c r="CF971" i="1"/>
  <c r="CF969" i="1"/>
  <c r="CF967" i="1"/>
  <c r="CF965" i="1"/>
  <c r="CF963" i="1"/>
  <c r="CF961" i="1"/>
  <c r="CF959" i="1"/>
  <c r="CF957" i="1"/>
  <c r="CF955" i="1"/>
  <c r="CF953" i="1"/>
  <c r="CF951" i="1"/>
  <c r="CF949" i="1"/>
  <c r="CF947" i="1"/>
  <c r="CF945" i="1"/>
  <c r="CF943" i="1"/>
  <c r="CF941" i="1"/>
  <c r="CF939" i="1"/>
  <c r="CF937" i="1"/>
  <c r="CF935" i="1"/>
  <c r="CF933" i="1"/>
  <c r="CF931" i="1"/>
  <c r="CF929" i="1"/>
  <c r="CF927" i="1"/>
  <c r="CF925" i="1"/>
  <c r="CF923" i="1"/>
  <c r="CF921" i="1"/>
  <c r="CF919" i="1"/>
  <c r="CF917" i="1"/>
  <c r="CF915" i="1"/>
  <c r="CF913" i="1"/>
  <c r="CF911" i="1"/>
  <c r="CF909" i="1"/>
  <c r="CF907" i="1"/>
  <c r="CF905" i="1"/>
  <c r="CF903" i="1"/>
  <c r="CF901" i="1"/>
  <c r="CF899" i="1"/>
  <c r="CF897" i="1"/>
  <c r="CF895" i="1"/>
  <c r="CF893" i="1"/>
  <c r="CF891" i="1"/>
  <c r="CF889" i="1"/>
  <c r="CF887" i="1"/>
  <c r="CF885" i="1"/>
  <c r="CF883" i="1"/>
  <c r="CF881" i="1"/>
  <c r="CF1187" i="1"/>
  <c r="CF1183" i="1"/>
  <c r="CF1179" i="1"/>
  <c r="CF1175" i="1"/>
  <c r="CF1171" i="1"/>
  <c r="CF1167" i="1"/>
  <c r="CF1163" i="1"/>
  <c r="CF1159" i="1"/>
  <c r="CF1155" i="1"/>
  <c r="CF1293" i="1"/>
  <c r="CF1289" i="1"/>
  <c r="CF1285" i="1"/>
  <c r="CF1281" i="1"/>
  <c r="CF1277" i="1"/>
  <c r="CF1273" i="1"/>
  <c r="CF1269" i="1"/>
  <c r="CF1263" i="1"/>
  <c r="CF1255" i="1"/>
  <c r="CF1247" i="1"/>
  <c r="CF1239" i="1"/>
  <c r="CF1225" i="1"/>
  <c r="CF1217" i="1"/>
  <c r="CF1209" i="1"/>
  <c r="CF1201" i="1"/>
  <c r="CF1193" i="1"/>
  <c r="CF1151" i="1"/>
  <c r="CF1265" i="1"/>
  <c r="CF1257" i="1"/>
  <c r="CF1249" i="1"/>
  <c r="CF1241" i="1"/>
  <c r="CF1223" i="1"/>
  <c r="CF1215" i="1"/>
  <c r="CF1207" i="1"/>
  <c r="CF1199" i="1"/>
  <c r="CF1191" i="1"/>
  <c r="CF1148" i="1"/>
  <c r="CF1146" i="1"/>
  <c r="CF1144" i="1"/>
  <c r="CF1142" i="1"/>
  <c r="CF1140" i="1"/>
  <c r="CF1138" i="1"/>
  <c r="CF1136" i="1"/>
  <c r="CF1134" i="1"/>
  <c r="CF1132" i="1"/>
  <c r="CF1130" i="1"/>
  <c r="CF1128" i="1"/>
  <c r="CF1126" i="1"/>
  <c r="CF1124" i="1"/>
  <c r="CF1122" i="1"/>
  <c r="CF1120" i="1"/>
  <c r="CF1118" i="1"/>
  <c r="CF1116" i="1"/>
  <c r="CF1114" i="1"/>
  <c r="CF1112" i="1"/>
  <c r="CF1110" i="1"/>
  <c r="CF1108" i="1"/>
  <c r="CF1106" i="1"/>
  <c r="CF1104" i="1"/>
  <c r="CF1102" i="1"/>
  <c r="CF1100" i="1"/>
  <c r="CF1098" i="1"/>
  <c r="CF1096" i="1"/>
  <c r="CF1094" i="1"/>
  <c r="CF1092" i="1"/>
  <c r="CF1090" i="1"/>
  <c r="CF1088" i="1"/>
  <c r="CF1086" i="1"/>
  <c r="CF1084" i="1"/>
  <c r="CF1082" i="1"/>
  <c r="CF1080" i="1"/>
  <c r="CF1078" i="1"/>
  <c r="CF1076" i="1"/>
  <c r="CF1074" i="1"/>
  <c r="CF1072" i="1"/>
  <c r="CF1070" i="1"/>
  <c r="CF1068" i="1"/>
  <c r="CF1066" i="1"/>
  <c r="CF1064" i="1"/>
  <c r="CF1062" i="1"/>
  <c r="CF1060" i="1"/>
  <c r="CF1058" i="1"/>
  <c r="CF1056" i="1"/>
  <c r="CF1054" i="1"/>
  <c r="CF1052" i="1"/>
  <c r="CF1050" i="1"/>
  <c r="CF1048" i="1"/>
  <c r="CF1046" i="1"/>
  <c r="CF1044" i="1"/>
  <c r="CF1042" i="1"/>
  <c r="CF1040" i="1"/>
  <c r="CF1038" i="1"/>
  <c r="CF1036" i="1"/>
  <c r="CF1034" i="1"/>
  <c r="CF1032" i="1"/>
  <c r="CF1030" i="1"/>
  <c r="CF1028" i="1"/>
  <c r="CF1026" i="1"/>
  <c r="CF1024" i="1"/>
  <c r="CF1022" i="1"/>
  <c r="CF1020" i="1"/>
  <c r="CF1018" i="1"/>
  <c r="CF1016" i="1"/>
  <c r="CF1014" i="1"/>
  <c r="CF1012" i="1"/>
  <c r="CF1010" i="1"/>
  <c r="CF1008" i="1"/>
  <c r="CF1006" i="1"/>
  <c r="CF1004" i="1"/>
  <c r="CF1002" i="1"/>
  <c r="CF1000" i="1"/>
  <c r="CF998" i="1"/>
  <c r="CF996" i="1"/>
  <c r="CF994" i="1"/>
  <c r="CF992" i="1"/>
  <c r="CF990" i="1"/>
  <c r="CF988" i="1"/>
  <c r="CF986" i="1"/>
  <c r="CF984" i="1"/>
  <c r="CF982" i="1"/>
  <c r="CF980" i="1"/>
  <c r="CF978" i="1"/>
  <c r="CF976" i="1"/>
  <c r="CF974" i="1"/>
  <c r="CF972" i="1"/>
  <c r="CF970" i="1"/>
  <c r="CF968" i="1"/>
  <c r="CF966" i="1"/>
  <c r="CF964" i="1"/>
  <c r="CF962" i="1"/>
  <c r="CF960" i="1"/>
  <c r="CF958" i="1"/>
  <c r="CF956" i="1"/>
  <c r="CF954" i="1"/>
  <c r="CF952" i="1"/>
  <c r="CF950" i="1"/>
  <c r="CF948" i="1"/>
  <c r="CF946" i="1"/>
  <c r="CF944" i="1"/>
  <c r="CF942" i="1"/>
  <c r="CF940" i="1"/>
  <c r="CF938" i="1"/>
  <c r="CF936" i="1"/>
  <c r="CF934" i="1"/>
  <c r="CF932" i="1"/>
  <c r="CF930" i="1"/>
  <c r="CF928" i="1"/>
  <c r="CF926" i="1"/>
  <c r="CF924" i="1"/>
  <c r="CF922" i="1"/>
  <c r="CF920" i="1"/>
  <c r="CF918" i="1"/>
  <c r="CF916" i="1"/>
  <c r="CF914" i="1"/>
  <c r="CF912" i="1"/>
  <c r="CF910" i="1"/>
  <c r="CF908" i="1"/>
  <c r="CF906" i="1"/>
  <c r="CF904" i="1"/>
  <c r="CF902" i="1"/>
  <c r="CF900" i="1"/>
  <c r="CF898" i="1"/>
  <c r="CF896" i="1"/>
  <c r="CF894" i="1"/>
  <c r="CF892" i="1"/>
  <c r="CF890" i="1"/>
  <c r="CF888" i="1"/>
  <c r="CF886" i="1"/>
  <c r="CF884" i="1"/>
  <c r="CF882" i="1"/>
  <c r="CF880" i="1"/>
  <c r="CF1185" i="1"/>
  <c r="CF1181" i="1"/>
  <c r="CF1177" i="1"/>
  <c r="CF1173" i="1"/>
  <c r="CF1169" i="1"/>
  <c r="CF1291" i="1"/>
  <c r="CF1287" i="1"/>
  <c r="CF1283" i="1"/>
  <c r="CF1279" i="1"/>
  <c r="CF1275" i="1"/>
  <c r="CF1271" i="1"/>
  <c r="CF1259" i="1"/>
  <c r="CF1251" i="1"/>
  <c r="CF1243" i="1"/>
  <c r="CF1235" i="1"/>
  <c r="CF1233" i="1"/>
  <c r="CF1231" i="1"/>
  <c r="CF1229" i="1"/>
  <c r="CF1221" i="1"/>
  <c r="CF1213" i="1"/>
  <c r="CF1205" i="1"/>
  <c r="CF1197" i="1"/>
  <c r="CF1189" i="1"/>
  <c r="CF1267" i="1"/>
  <c r="CF1152" i="1"/>
  <c r="CF1161" i="1"/>
  <c r="CF1165" i="1"/>
  <c r="CF1153" i="1"/>
  <c r="CF1150" i="1"/>
  <c r="CF1157" i="1"/>
  <c r="CF876" i="1"/>
  <c r="CF872" i="1"/>
  <c r="CF868" i="1"/>
  <c r="CF864" i="1"/>
  <c r="CF860" i="1"/>
  <c r="CF879" i="1"/>
  <c r="CF875" i="1"/>
  <c r="CF871" i="1"/>
  <c r="CF867" i="1"/>
  <c r="CF863" i="1"/>
  <c r="CF859" i="1"/>
  <c r="CF856" i="1"/>
  <c r="CF848" i="1"/>
  <c r="CF843" i="1"/>
  <c r="CF841" i="1"/>
  <c r="CF839" i="1"/>
  <c r="CF837" i="1"/>
  <c r="CF835" i="1"/>
  <c r="CF833" i="1"/>
  <c r="CF831" i="1"/>
  <c r="CF829" i="1"/>
  <c r="CF827" i="1"/>
  <c r="CF825" i="1"/>
  <c r="CF823" i="1"/>
  <c r="CF821" i="1"/>
  <c r="CF819" i="1"/>
  <c r="CF817" i="1"/>
  <c r="CF815" i="1"/>
  <c r="CF813" i="1"/>
  <c r="CF811" i="1"/>
  <c r="CF809" i="1"/>
  <c r="CF807" i="1"/>
  <c r="CF805" i="1"/>
  <c r="CF803" i="1"/>
  <c r="CF801" i="1"/>
  <c r="CF799" i="1"/>
  <c r="CF797" i="1"/>
  <c r="CF795" i="1"/>
  <c r="CF793" i="1"/>
  <c r="CF791" i="1"/>
  <c r="CF789" i="1"/>
  <c r="CF787" i="1"/>
  <c r="CF785" i="1"/>
  <c r="CF783" i="1"/>
  <c r="CF781" i="1"/>
  <c r="CF779" i="1"/>
  <c r="CF777" i="1"/>
  <c r="CF775" i="1"/>
  <c r="CF773" i="1"/>
  <c r="CF771" i="1"/>
  <c r="CF769" i="1"/>
  <c r="CF767" i="1"/>
  <c r="CF765" i="1"/>
  <c r="CF763" i="1"/>
  <c r="CF761" i="1"/>
  <c r="CF759" i="1"/>
  <c r="CF757" i="1"/>
  <c r="CF755" i="1"/>
  <c r="CF853" i="1"/>
  <c r="CF850" i="1"/>
  <c r="CF878" i="1"/>
  <c r="CF874" i="1"/>
  <c r="CF870" i="1"/>
  <c r="CF866" i="1"/>
  <c r="CF862" i="1"/>
  <c r="CF858" i="1"/>
  <c r="CF855" i="1"/>
  <c r="CF877" i="1"/>
  <c r="CF873" i="1"/>
  <c r="CF869" i="1"/>
  <c r="CF865" i="1"/>
  <c r="CF861" i="1"/>
  <c r="CF852" i="1"/>
  <c r="CF844" i="1"/>
  <c r="CF842" i="1"/>
  <c r="CF840" i="1"/>
  <c r="CF838" i="1"/>
  <c r="CF836" i="1"/>
  <c r="CF834" i="1"/>
  <c r="CF832" i="1"/>
  <c r="CF830" i="1"/>
  <c r="CF828" i="1"/>
  <c r="CF826" i="1"/>
  <c r="CF824" i="1"/>
  <c r="CF822" i="1"/>
  <c r="CF820" i="1"/>
  <c r="CF818" i="1"/>
  <c r="CF816" i="1"/>
  <c r="CF814" i="1"/>
  <c r="CF812" i="1"/>
  <c r="CF810" i="1"/>
  <c r="CF808" i="1"/>
  <c r="CF806" i="1"/>
  <c r="CF804" i="1"/>
  <c r="CF802" i="1"/>
  <c r="CF800" i="1"/>
  <c r="CF798" i="1"/>
  <c r="CF796" i="1"/>
  <c r="CF794" i="1"/>
  <c r="CF792" i="1"/>
  <c r="CF790" i="1"/>
  <c r="CF788" i="1"/>
  <c r="CF786" i="1"/>
  <c r="CF784" i="1"/>
  <c r="CF782" i="1"/>
  <c r="CF780" i="1"/>
  <c r="CF778" i="1"/>
  <c r="CF776" i="1"/>
  <c r="CF774" i="1"/>
  <c r="CF772" i="1"/>
  <c r="CF770" i="1"/>
  <c r="CF768" i="1"/>
  <c r="CF766" i="1"/>
  <c r="CF764" i="1"/>
  <c r="CF762" i="1"/>
  <c r="CF760" i="1"/>
  <c r="CF758" i="1"/>
  <c r="CF756" i="1"/>
  <c r="CF857" i="1"/>
  <c r="CF753" i="1"/>
  <c r="CF751" i="1"/>
  <c r="CF749" i="1"/>
  <c r="CF747" i="1"/>
  <c r="CF745" i="1"/>
  <c r="CF743" i="1"/>
  <c r="CF741" i="1"/>
  <c r="CF739" i="1"/>
  <c r="CF737" i="1"/>
  <c r="CF735" i="1"/>
  <c r="CF733" i="1"/>
  <c r="CF731" i="1"/>
  <c r="CF729" i="1"/>
  <c r="CF727" i="1"/>
  <c r="CF725" i="1"/>
  <c r="CF723" i="1"/>
  <c r="CF721" i="1"/>
  <c r="CF719" i="1"/>
  <c r="CF717" i="1"/>
  <c r="CF715" i="1"/>
  <c r="CF713" i="1"/>
  <c r="CF711" i="1"/>
  <c r="CF709" i="1"/>
  <c r="CF707" i="1"/>
  <c r="CF705" i="1"/>
  <c r="CF703" i="1"/>
  <c r="CF701" i="1"/>
  <c r="CF699" i="1"/>
  <c r="CF697" i="1"/>
  <c r="CF695" i="1"/>
  <c r="CF693" i="1"/>
  <c r="CF691" i="1"/>
  <c r="CF689" i="1"/>
  <c r="CF687" i="1"/>
  <c r="CF685" i="1"/>
  <c r="CF683" i="1"/>
  <c r="CF681" i="1"/>
  <c r="CF679" i="1"/>
  <c r="CF677" i="1"/>
  <c r="CF675" i="1"/>
  <c r="CF673" i="1"/>
  <c r="CF671" i="1"/>
  <c r="CF669" i="1"/>
  <c r="CF667" i="1"/>
  <c r="CF665" i="1"/>
  <c r="CF663" i="1"/>
  <c r="CF661" i="1"/>
  <c r="CF659" i="1"/>
  <c r="CF657" i="1"/>
  <c r="CF655" i="1"/>
  <c r="CF653" i="1"/>
  <c r="CF651" i="1"/>
  <c r="CF649" i="1"/>
  <c r="CF647" i="1"/>
  <c r="CF645" i="1"/>
  <c r="CF643" i="1"/>
  <c r="CF641" i="1"/>
  <c r="CF639" i="1"/>
  <c r="CF637" i="1"/>
  <c r="CF635" i="1"/>
  <c r="CF633" i="1"/>
  <c r="CF631" i="1"/>
  <c r="CF629" i="1"/>
  <c r="CF627" i="1"/>
  <c r="CF625" i="1"/>
  <c r="CF623" i="1"/>
  <c r="CF621" i="1"/>
  <c r="CF619" i="1"/>
  <c r="CF617" i="1"/>
  <c r="CF615" i="1"/>
  <c r="CF613" i="1"/>
  <c r="CF611" i="1"/>
  <c r="CF609" i="1"/>
  <c r="CF607" i="1"/>
  <c r="CF605" i="1"/>
  <c r="CF603" i="1"/>
  <c r="CF601" i="1"/>
  <c r="CF599" i="1"/>
  <c r="CF597" i="1"/>
  <c r="CF595" i="1"/>
  <c r="CF593" i="1"/>
  <c r="CF591" i="1"/>
  <c r="CF589" i="1"/>
  <c r="CF587" i="1"/>
  <c r="CF585" i="1"/>
  <c r="CF583" i="1"/>
  <c r="CF581" i="1"/>
  <c r="CF579" i="1"/>
  <c r="CF577" i="1"/>
  <c r="CF575" i="1"/>
  <c r="CF573" i="1"/>
  <c r="CF571" i="1"/>
  <c r="CF569" i="1"/>
  <c r="CF567" i="1"/>
  <c r="CF565" i="1"/>
  <c r="CF563" i="1"/>
  <c r="CF561" i="1"/>
  <c r="CF559" i="1"/>
  <c r="CF557" i="1"/>
  <c r="CF555" i="1"/>
  <c r="CF553" i="1"/>
  <c r="CF551" i="1"/>
  <c r="CF549" i="1"/>
  <c r="CF547" i="1"/>
  <c r="CF545" i="1"/>
  <c r="CF543" i="1"/>
  <c r="CF541" i="1"/>
  <c r="CF539" i="1"/>
  <c r="CF537" i="1"/>
  <c r="CF535" i="1"/>
  <c r="CF533" i="1"/>
  <c r="CF531" i="1"/>
  <c r="CF529" i="1"/>
  <c r="CF527" i="1"/>
  <c r="CF525" i="1"/>
  <c r="CF523" i="1"/>
  <c r="CF521" i="1"/>
  <c r="CF519" i="1"/>
  <c r="CF517" i="1"/>
  <c r="CF515" i="1"/>
  <c r="CF513" i="1"/>
  <c r="CF511" i="1"/>
  <c r="CF509" i="1"/>
  <c r="CF507" i="1"/>
  <c r="CF505" i="1"/>
  <c r="CF503" i="1"/>
  <c r="CF501" i="1"/>
  <c r="CF499" i="1"/>
  <c r="CF497" i="1"/>
  <c r="CF495" i="1"/>
  <c r="CF493" i="1"/>
  <c r="CF491" i="1"/>
  <c r="CF489" i="1"/>
  <c r="CF487" i="1"/>
  <c r="CF485" i="1"/>
  <c r="CF483" i="1"/>
  <c r="CF481" i="1"/>
  <c r="CF479" i="1"/>
  <c r="CF477" i="1"/>
  <c r="CF475" i="1"/>
  <c r="CF473" i="1"/>
  <c r="CF471" i="1"/>
  <c r="CF469" i="1"/>
  <c r="CF467" i="1"/>
  <c r="CF465" i="1"/>
  <c r="CF463" i="1"/>
  <c r="CF461" i="1"/>
  <c r="CF459" i="1"/>
  <c r="CF457" i="1"/>
  <c r="CF455" i="1"/>
  <c r="CF453" i="1"/>
  <c r="CF451" i="1"/>
  <c r="CF449" i="1"/>
  <c r="CF447" i="1"/>
  <c r="CF445" i="1"/>
  <c r="CF443" i="1"/>
  <c r="CF441" i="1"/>
  <c r="CF439" i="1"/>
  <c r="CF437" i="1"/>
  <c r="CF435" i="1"/>
  <c r="CF433" i="1"/>
  <c r="CF431" i="1"/>
  <c r="CF429" i="1"/>
  <c r="CF427" i="1"/>
  <c r="CF425" i="1"/>
  <c r="CF423" i="1"/>
  <c r="CF421" i="1"/>
  <c r="CF419" i="1"/>
  <c r="CF417" i="1"/>
  <c r="CF415" i="1"/>
  <c r="CF413" i="1"/>
  <c r="CF411" i="1"/>
  <c r="CF409" i="1"/>
  <c r="CF407" i="1"/>
  <c r="CF405" i="1"/>
  <c r="CF403" i="1"/>
  <c r="CF401" i="1"/>
  <c r="CF399" i="1"/>
  <c r="CF397" i="1"/>
  <c r="CF395" i="1"/>
  <c r="CF393" i="1"/>
  <c r="CF391" i="1"/>
  <c r="CF389" i="1"/>
  <c r="CF387" i="1"/>
  <c r="CF385" i="1"/>
  <c r="CF383" i="1"/>
  <c r="CF381" i="1"/>
  <c r="CF379" i="1"/>
  <c r="CF377" i="1"/>
  <c r="CF375" i="1"/>
  <c r="CF373" i="1"/>
  <c r="CF371" i="1"/>
  <c r="CF369" i="1"/>
  <c r="CF367" i="1"/>
  <c r="CF365" i="1"/>
  <c r="CF363" i="1"/>
  <c r="CF361" i="1"/>
  <c r="CF359" i="1"/>
  <c r="CF357" i="1"/>
  <c r="CF355" i="1"/>
  <c r="CF353" i="1"/>
  <c r="CF847" i="1"/>
  <c r="CF849" i="1"/>
  <c r="CF845" i="1"/>
  <c r="CF854" i="1"/>
  <c r="CF851" i="1"/>
  <c r="CF846" i="1"/>
  <c r="CF754" i="1"/>
  <c r="CF752" i="1"/>
  <c r="CF750" i="1"/>
  <c r="CF748" i="1"/>
  <c r="CF746" i="1"/>
  <c r="CF744" i="1"/>
  <c r="CF742" i="1"/>
  <c r="CF740" i="1"/>
  <c r="CF738" i="1"/>
  <c r="CF736" i="1"/>
  <c r="CF734" i="1"/>
  <c r="CF732" i="1"/>
  <c r="CF730" i="1"/>
  <c r="CF728" i="1"/>
  <c r="CF726" i="1"/>
  <c r="CF724" i="1"/>
  <c r="CF722" i="1"/>
  <c r="CF720" i="1"/>
  <c r="CF718" i="1"/>
  <c r="CF716" i="1"/>
  <c r="CF714" i="1"/>
  <c r="CF712" i="1"/>
  <c r="CF710" i="1"/>
  <c r="CF708" i="1"/>
  <c r="CF706" i="1"/>
  <c r="CF704" i="1"/>
  <c r="CF702" i="1"/>
  <c r="CF700" i="1"/>
  <c r="CF698" i="1"/>
  <c r="CF696" i="1"/>
  <c r="CF694" i="1"/>
  <c r="CF692" i="1"/>
  <c r="CF690" i="1"/>
  <c r="CF688" i="1"/>
  <c r="CF686" i="1"/>
  <c r="CF684" i="1"/>
  <c r="CF682" i="1"/>
  <c r="CF680" i="1"/>
  <c r="CF678" i="1"/>
  <c r="CF676" i="1"/>
  <c r="CF674" i="1"/>
  <c r="CF672" i="1"/>
  <c r="CF670" i="1"/>
  <c r="CF668" i="1"/>
  <c r="CF666" i="1"/>
  <c r="CF664" i="1"/>
  <c r="CF662" i="1"/>
  <c r="CF660" i="1"/>
  <c r="CF658" i="1"/>
  <c r="CF656" i="1"/>
  <c r="CF654" i="1"/>
  <c r="CF652" i="1"/>
  <c r="CF650" i="1"/>
  <c r="CF648" i="1"/>
  <c r="CF646" i="1"/>
  <c r="CF644" i="1"/>
  <c r="CF642" i="1"/>
  <c r="CF640" i="1"/>
  <c r="CF638" i="1"/>
  <c r="CF636" i="1"/>
  <c r="CF634" i="1"/>
  <c r="CF632" i="1"/>
  <c r="CF630" i="1"/>
  <c r="CF628" i="1"/>
  <c r="CF626" i="1"/>
  <c r="CF624" i="1"/>
  <c r="CF622" i="1"/>
  <c r="CF620" i="1"/>
  <c r="CF618" i="1"/>
  <c r="CF616" i="1"/>
  <c r="CF614" i="1"/>
  <c r="CF612" i="1"/>
  <c r="CF610" i="1"/>
  <c r="CF608" i="1"/>
  <c r="CF606" i="1"/>
  <c r="CF604" i="1"/>
  <c r="CF596" i="1"/>
  <c r="CF588" i="1"/>
  <c r="CF580" i="1"/>
  <c r="CF572" i="1"/>
  <c r="CF564" i="1"/>
  <c r="CF556" i="1"/>
  <c r="CF548" i="1"/>
  <c r="CF540" i="1"/>
  <c r="CF532" i="1"/>
  <c r="CF524" i="1"/>
  <c r="CF516" i="1"/>
  <c r="CF508" i="1"/>
  <c r="CF500" i="1"/>
  <c r="CF492" i="1"/>
  <c r="CF484" i="1"/>
  <c r="CF476" i="1"/>
  <c r="CF468" i="1"/>
  <c r="CF460" i="1"/>
  <c r="CF452" i="1"/>
  <c r="CF444" i="1"/>
  <c r="CF436" i="1"/>
  <c r="CF428" i="1"/>
  <c r="CF420" i="1"/>
  <c r="CF412" i="1"/>
  <c r="CF404" i="1"/>
  <c r="CF396" i="1"/>
  <c r="CF388" i="1"/>
  <c r="CF380" i="1"/>
  <c r="CF372" i="1"/>
  <c r="CF364" i="1"/>
  <c r="CF356" i="1"/>
  <c r="CF351" i="1"/>
  <c r="CF349" i="1"/>
  <c r="CF347" i="1"/>
  <c r="CF345" i="1"/>
  <c r="CF343" i="1"/>
  <c r="CF341" i="1"/>
  <c r="CF339" i="1"/>
  <c r="CF337" i="1"/>
  <c r="CF335" i="1"/>
  <c r="CF333" i="1"/>
  <c r="CF331" i="1"/>
  <c r="CF329" i="1"/>
  <c r="CF327" i="1"/>
  <c r="CF325" i="1"/>
  <c r="CF323" i="1"/>
  <c r="CF321" i="1"/>
  <c r="CF319" i="1"/>
  <c r="CF317" i="1"/>
  <c r="CF315" i="1"/>
  <c r="CF313" i="1"/>
  <c r="CF311" i="1"/>
  <c r="CF309" i="1"/>
  <c r="CF307" i="1"/>
  <c r="CF305" i="1"/>
  <c r="CF303" i="1"/>
  <c r="CF301" i="1"/>
  <c r="CF299" i="1"/>
  <c r="CF297" i="1"/>
  <c r="CF295" i="1"/>
  <c r="CF293" i="1"/>
  <c r="CF291" i="1"/>
  <c r="CF289" i="1"/>
  <c r="CF287" i="1"/>
  <c r="CF285" i="1"/>
  <c r="CF283" i="1"/>
  <c r="CF281" i="1"/>
  <c r="CF279" i="1"/>
  <c r="CF277" i="1"/>
  <c r="CF275" i="1"/>
  <c r="CF273" i="1"/>
  <c r="CF271" i="1"/>
  <c r="CF269" i="1"/>
  <c r="CF267" i="1"/>
  <c r="CF265" i="1"/>
  <c r="CF263" i="1"/>
  <c r="CF261" i="1"/>
  <c r="CF259" i="1"/>
  <c r="CF598" i="1"/>
  <c r="CF590" i="1"/>
  <c r="CF582" i="1"/>
  <c r="CF574" i="1"/>
  <c r="CF566" i="1"/>
  <c r="CF558" i="1"/>
  <c r="CF550" i="1"/>
  <c r="CF542" i="1"/>
  <c r="CF534" i="1"/>
  <c r="CF526" i="1"/>
  <c r="CF518" i="1"/>
  <c r="CF510" i="1"/>
  <c r="CF502" i="1"/>
  <c r="CF494" i="1"/>
  <c r="CF486" i="1"/>
  <c r="CF478" i="1"/>
  <c r="CF470" i="1"/>
  <c r="CF462" i="1"/>
  <c r="CF454" i="1"/>
  <c r="CF446" i="1"/>
  <c r="CF438" i="1"/>
  <c r="CF430" i="1"/>
  <c r="CF422" i="1"/>
  <c r="CF414" i="1"/>
  <c r="CF406" i="1"/>
  <c r="CF398" i="1"/>
  <c r="CF390" i="1"/>
  <c r="CF382" i="1"/>
  <c r="CF374" i="1"/>
  <c r="CF366" i="1"/>
  <c r="CF358" i="1"/>
  <c r="CF600" i="1"/>
  <c r="CF592" i="1"/>
  <c r="CF584" i="1"/>
  <c r="CF576" i="1"/>
  <c r="CF568" i="1"/>
  <c r="CF560" i="1"/>
  <c r="CF552" i="1"/>
  <c r="CF544" i="1"/>
  <c r="CF536" i="1"/>
  <c r="CF528" i="1"/>
  <c r="CF520" i="1"/>
  <c r="CF512" i="1"/>
  <c r="CF504" i="1"/>
  <c r="CF496" i="1"/>
  <c r="CF488" i="1"/>
  <c r="CF480" i="1"/>
  <c r="CF472" i="1"/>
  <c r="CF464" i="1"/>
  <c r="CF456" i="1"/>
  <c r="CF448" i="1"/>
  <c r="CF440" i="1"/>
  <c r="CF432" i="1"/>
  <c r="CF424" i="1"/>
  <c r="CF416" i="1"/>
  <c r="CF408" i="1"/>
  <c r="CF400" i="1"/>
  <c r="CF392" i="1"/>
  <c r="CF384" i="1"/>
  <c r="CF376" i="1"/>
  <c r="CF368" i="1"/>
  <c r="CF360" i="1"/>
  <c r="CF352" i="1"/>
  <c r="CF350" i="1"/>
  <c r="CF348" i="1"/>
  <c r="CF346" i="1"/>
  <c r="CF344" i="1"/>
  <c r="CF342" i="1"/>
  <c r="CF340" i="1"/>
  <c r="CF338" i="1"/>
  <c r="CF336" i="1"/>
  <c r="CF334" i="1"/>
  <c r="CF332" i="1"/>
  <c r="CF330" i="1"/>
  <c r="CF328" i="1"/>
  <c r="CF326" i="1"/>
  <c r="CF324" i="1"/>
  <c r="CF322" i="1"/>
  <c r="CF320" i="1"/>
  <c r="CF318" i="1"/>
  <c r="CF316" i="1"/>
  <c r="CF314" i="1"/>
  <c r="CF312" i="1"/>
  <c r="CF310" i="1"/>
  <c r="CF308" i="1"/>
  <c r="CF306" i="1"/>
  <c r="CF304" i="1"/>
  <c r="CF302" i="1"/>
  <c r="CF300" i="1"/>
  <c r="CF298" i="1"/>
  <c r="CF296" i="1"/>
  <c r="CF294" i="1"/>
  <c r="CF292" i="1"/>
  <c r="CF290" i="1"/>
  <c r="CF288" i="1"/>
  <c r="CF286" i="1"/>
  <c r="CF284" i="1"/>
  <c r="CF282" i="1"/>
  <c r="CF280" i="1"/>
  <c r="CF278" i="1"/>
  <c r="CF276" i="1"/>
  <c r="CF274" i="1"/>
  <c r="CF272" i="1"/>
  <c r="CF270" i="1"/>
  <c r="CF268" i="1"/>
  <c r="CF586" i="1"/>
  <c r="CF554" i="1"/>
  <c r="CF522" i="1"/>
  <c r="CF490" i="1"/>
  <c r="CF458" i="1"/>
  <c r="CF426" i="1"/>
  <c r="CF394" i="1"/>
  <c r="CF362" i="1"/>
  <c r="CF260" i="1"/>
  <c r="CF57" i="1"/>
  <c r="CF49" i="1"/>
  <c r="CF46" i="1"/>
  <c r="CF594" i="1"/>
  <c r="CF562" i="1"/>
  <c r="CF530" i="1"/>
  <c r="CF498" i="1"/>
  <c r="CF466" i="1"/>
  <c r="CF434" i="1"/>
  <c r="CF402" i="1"/>
  <c r="CF370" i="1"/>
  <c r="CF257" i="1"/>
  <c r="CF255" i="1"/>
  <c r="CF253" i="1"/>
  <c r="CF251" i="1"/>
  <c r="CF249" i="1"/>
  <c r="CF247" i="1"/>
  <c r="CF245" i="1"/>
  <c r="CF243" i="1"/>
  <c r="CF241" i="1"/>
  <c r="CF239" i="1"/>
  <c r="CF237" i="1"/>
  <c r="CF235" i="1"/>
  <c r="CF233" i="1"/>
  <c r="CF231" i="1"/>
  <c r="CF229" i="1"/>
  <c r="CF227" i="1"/>
  <c r="CF225" i="1"/>
  <c r="CF223" i="1"/>
  <c r="CF221" i="1"/>
  <c r="CF219" i="1"/>
  <c r="CF217" i="1"/>
  <c r="CF215" i="1"/>
  <c r="CF213" i="1"/>
  <c r="CF211" i="1"/>
  <c r="CF209" i="1"/>
  <c r="CF207" i="1"/>
  <c r="CF205" i="1"/>
  <c r="CF203" i="1"/>
  <c r="CF201" i="1"/>
  <c r="CF199" i="1"/>
  <c r="CF197" i="1"/>
  <c r="CF195" i="1"/>
  <c r="CF193" i="1"/>
  <c r="CF191" i="1"/>
  <c r="CF189" i="1"/>
  <c r="CF187" i="1"/>
  <c r="CF185" i="1"/>
  <c r="CF183" i="1"/>
  <c r="CF181" i="1"/>
  <c r="CF179" i="1"/>
  <c r="CF177" i="1"/>
  <c r="CF175" i="1"/>
  <c r="CF173" i="1"/>
  <c r="CF171" i="1"/>
  <c r="CF169" i="1"/>
  <c r="CF167" i="1"/>
  <c r="CF165" i="1"/>
  <c r="CF163" i="1"/>
  <c r="CF161" i="1"/>
  <c r="CF159" i="1"/>
  <c r="CF157" i="1"/>
  <c r="CF155" i="1"/>
  <c r="CF153" i="1"/>
  <c r="CF151" i="1"/>
  <c r="CF149" i="1"/>
  <c r="CF147" i="1"/>
  <c r="CF145" i="1"/>
  <c r="CF143" i="1"/>
  <c r="CF141" i="1"/>
  <c r="CF139" i="1"/>
  <c r="CF137" i="1"/>
  <c r="CF135" i="1"/>
  <c r="CF133" i="1"/>
  <c r="CF131" i="1"/>
  <c r="CF129" i="1"/>
  <c r="CF127" i="1"/>
  <c r="CF125" i="1"/>
  <c r="CF123" i="1"/>
  <c r="CF121" i="1"/>
  <c r="CF119" i="1"/>
  <c r="CF117" i="1"/>
  <c r="CF115" i="1"/>
  <c r="CF113" i="1"/>
  <c r="CF111" i="1"/>
  <c r="CF109" i="1"/>
  <c r="CF107" i="1"/>
  <c r="CF105" i="1"/>
  <c r="CF103" i="1"/>
  <c r="CF101" i="1"/>
  <c r="CF99" i="1"/>
  <c r="CF97" i="1"/>
  <c r="CF95" i="1"/>
  <c r="CF93" i="1"/>
  <c r="CF91" i="1"/>
  <c r="CF89" i="1"/>
  <c r="CF87" i="1"/>
  <c r="CF85" i="1"/>
  <c r="CF83" i="1"/>
  <c r="CF81" i="1"/>
  <c r="CF79" i="1"/>
  <c r="CF77" i="1"/>
  <c r="CF75" i="1"/>
  <c r="CF73" i="1"/>
  <c r="CF71" i="1"/>
  <c r="CF69" i="1"/>
  <c r="CF67" i="1"/>
  <c r="CF65" i="1"/>
  <c r="CF60" i="1"/>
  <c r="CF52" i="1"/>
  <c r="CF266" i="1"/>
  <c r="CF262" i="1"/>
  <c r="CF63" i="1"/>
  <c r="CF55" i="1"/>
  <c r="CF47" i="1"/>
  <c r="CF602" i="1"/>
  <c r="CF570" i="1"/>
  <c r="CF538" i="1"/>
  <c r="CF506" i="1"/>
  <c r="CF474" i="1"/>
  <c r="CF442" i="1"/>
  <c r="CF410" i="1"/>
  <c r="CF378" i="1"/>
  <c r="CF61" i="1"/>
  <c r="CF53" i="1"/>
  <c r="CF578" i="1"/>
  <c r="CF546" i="1"/>
  <c r="CF514" i="1"/>
  <c r="CF482" i="1"/>
  <c r="CF450" i="1"/>
  <c r="CF418" i="1"/>
  <c r="CF386" i="1"/>
  <c r="CF354" i="1"/>
  <c r="CF256" i="1"/>
  <c r="CF254" i="1"/>
  <c r="CF252" i="1"/>
  <c r="CF250" i="1"/>
  <c r="CF248" i="1"/>
  <c r="CF246" i="1"/>
  <c r="CF244" i="1"/>
  <c r="CF242" i="1"/>
  <c r="CF240" i="1"/>
  <c r="CF238" i="1"/>
  <c r="CF236" i="1"/>
  <c r="CF234" i="1"/>
  <c r="CF232" i="1"/>
  <c r="CF230" i="1"/>
  <c r="CF228" i="1"/>
  <c r="CF226" i="1"/>
  <c r="CF224" i="1"/>
  <c r="CF222" i="1"/>
  <c r="CF220" i="1"/>
  <c r="CF218" i="1"/>
  <c r="CF216" i="1"/>
  <c r="CF214" i="1"/>
  <c r="CF212" i="1"/>
  <c r="CF210" i="1"/>
  <c r="CF208" i="1"/>
  <c r="CF206" i="1"/>
  <c r="CF204" i="1"/>
  <c r="CF202" i="1"/>
  <c r="CF200" i="1"/>
  <c r="CF198" i="1"/>
  <c r="CF196" i="1"/>
  <c r="CF194" i="1"/>
  <c r="CF192" i="1"/>
  <c r="CF190" i="1"/>
  <c r="CF188" i="1"/>
  <c r="CF186" i="1"/>
  <c r="CF184" i="1"/>
  <c r="CF182" i="1"/>
  <c r="CF180" i="1"/>
  <c r="CF178" i="1"/>
  <c r="CF176" i="1"/>
  <c r="CF174" i="1"/>
  <c r="CF172" i="1"/>
  <c r="CF170" i="1"/>
  <c r="CF168" i="1"/>
  <c r="CF166" i="1"/>
  <c r="CF164" i="1"/>
  <c r="CF162" i="1"/>
  <c r="CF160" i="1"/>
  <c r="CF158" i="1"/>
  <c r="CF156" i="1"/>
  <c r="CF154" i="1"/>
  <c r="CF152" i="1"/>
  <c r="CF150" i="1"/>
  <c r="CF148" i="1"/>
  <c r="CF146" i="1"/>
  <c r="CF144" i="1"/>
  <c r="CF142" i="1"/>
  <c r="CF140" i="1"/>
  <c r="CF138" i="1"/>
  <c r="CF136" i="1"/>
  <c r="CF134" i="1"/>
  <c r="CF132" i="1"/>
  <c r="CF130" i="1"/>
  <c r="CF128" i="1"/>
  <c r="CF126" i="1"/>
  <c r="CF124" i="1"/>
  <c r="CF122" i="1"/>
  <c r="CF120" i="1"/>
  <c r="CF118" i="1"/>
  <c r="CF116" i="1"/>
  <c r="CF114" i="1"/>
  <c r="CF112" i="1"/>
  <c r="CF110" i="1"/>
  <c r="CF108" i="1"/>
  <c r="CF106" i="1"/>
  <c r="CF104" i="1"/>
  <c r="CF102" i="1"/>
  <c r="CF100" i="1"/>
  <c r="CF98" i="1"/>
  <c r="CF96" i="1"/>
  <c r="CF94" i="1"/>
  <c r="CF92" i="1"/>
  <c r="CF90" i="1"/>
  <c r="CF88" i="1"/>
  <c r="CF86" i="1"/>
  <c r="CF84" i="1"/>
  <c r="CF82" i="1"/>
  <c r="CF80" i="1"/>
  <c r="CF78" i="1"/>
  <c r="CF76" i="1"/>
  <c r="CF74" i="1"/>
  <c r="CF72" i="1"/>
  <c r="CF70" i="1"/>
  <c r="CF68" i="1"/>
  <c r="CF66" i="1"/>
  <c r="CF64" i="1"/>
  <c r="CF56" i="1"/>
  <c r="CF48" i="1"/>
  <c r="CF258" i="1"/>
  <c r="CF62" i="1"/>
  <c r="CF59" i="1"/>
  <c r="BE30" i="1"/>
  <c r="D14" i="1" s="1"/>
  <c r="BJ46" i="1" s="1"/>
  <c r="BJ19" i="1" s="1"/>
  <c r="CF15" i="1"/>
  <c r="AM20" i="1" s="1"/>
  <c r="CF58" i="1"/>
  <c r="CF264" i="1"/>
  <c r="CF45" i="1"/>
  <c r="CF44" i="1"/>
  <c r="CF54" i="1"/>
  <c r="CF51" i="1"/>
  <c r="CF50" i="1"/>
  <c r="CD288" i="1"/>
  <c r="BX2244" i="1"/>
  <c r="BX2236" i="1"/>
  <c r="BX2246" i="1"/>
  <c r="BX2238" i="1"/>
  <c r="BX2248" i="1"/>
  <c r="BX2240" i="1"/>
  <c r="BX2232" i="1"/>
  <c r="BX2241" i="1"/>
  <c r="BX2237" i="1"/>
  <c r="BX2247" i="1"/>
  <c r="BX2242" i="1"/>
  <c r="BX2233" i="1"/>
  <c r="BX2243" i="1"/>
  <c r="BX2239" i="1"/>
  <c r="BX2234" i="1"/>
  <c r="BX2235" i="1"/>
  <c r="BX2249" i="1"/>
  <c r="BX2245" i="1"/>
  <c r="CG54" i="1"/>
  <c r="CD54" i="1" s="1"/>
  <c r="CB86" i="1"/>
  <c r="CB87" i="1"/>
  <c r="CB118" i="1"/>
  <c r="CB119" i="1"/>
  <c r="CB142" i="1"/>
  <c r="CB143" i="1"/>
  <c r="CB158" i="1"/>
  <c r="CB159" i="1"/>
  <c r="CB174" i="1"/>
  <c r="CB175" i="1"/>
  <c r="CB182" i="1"/>
  <c r="CB183" i="1"/>
  <c r="CB190" i="1"/>
  <c r="CB191" i="1"/>
  <c r="CB198" i="1"/>
  <c r="CB199" i="1"/>
  <c r="CB216" i="1"/>
  <c r="CB261" i="1"/>
  <c r="CG383" i="1"/>
  <c r="CD383" i="1" s="1"/>
  <c r="CB397" i="1"/>
  <c r="CB408" i="1"/>
  <c r="CG447" i="1"/>
  <c r="CD447" i="1" s="1"/>
  <c r="CB461" i="1"/>
  <c r="CB472" i="1"/>
  <c r="CG511" i="1"/>
  <c r="CD511" i="1" s="1"/>
  <c r="CB525" i="1"/>
  <c r="CB536" i="1"/>
  <c r="CG575" i="1"/>
  <c r="CD575" i="1" s="1"/>
  <c r="CB589" i="1"/>
  <c r="CB600" i="1"/>
  <c r="CG268" i="1"/>
  <c r="CD268" i="1" s="1"/>
  <c r="CG312" i="1"/>
  <c r="CD312" i="1" s="1"/>
  <c r="CG62" i="1"/>
  <c r="CB94" i="1"/>
  <c r="CB95" i="1"/>
  <c r="CB102" i="1"/>
  <c r="CB110" i="1"/>
  <c r="CB126" i="1"/>
  <c r="CB127" i="1"/>
  <c r="CB134" i="1"/>
  <c r="CB135" i="1"/>
  <c r="CB150" i="1"/>
  <c r="CB151" i="1"/>
  <c r="CB166" i="1"/>
  <c r="CB167" i="1"/>
  <c r="BZ15" i="1"/>
  <c r="BZ25" i="1"/>
  <c r="BZ27" i="1"/>
  <c r="CB32" i="1"/>
  <c r="AF37" i="1"/>
  <c r="CB210" i="1"/>
  <c r="BZ271" i="1"/>
  <c r="BZ275" i="1"/>
  <c r="BZ279" i="1"/>
  <c r="BZ311" i="1"/>
  <c r="CG49" i="1"/>
  <c r="CD49" i="1" s="1"/>
  <c r="CB111" i="1"/>
  <c r="CB15" i="1"/>
  <c r="CB16" i="1"/>
  <c r="CG3204" i="1"/>
  <c r="CG3196" i="1"/>
  <c r="CG3188" i="1"/>
  <c r="CG3180" i="1"/>
  <c r="CG3172" i="1"/>
  <c r="CG3164" i="1"/>
  <c r="CG3156" i="1"/>
  <c r="CG3148" i="1"/>
  <c r="CG3140" i="1"/>
  <c r="CG3132" i="1"/>
  <c r="CG3124" i="1"/>
  <c r="CG3116" i="1"/>
  <c r="CG3108" i="1"/>
  <c r="CG3100" i="1"/>
  <c r="CG3092" i="1"/>
  <c r="CG3084" i="1"/>
  <c r="CG3076" i="1"/>
  <c r="CG3068" i="1"/>
  <c r="CG3060" i="1"/>
  <c r="CG3052" i="1"/>
  <c r="CG3044" i="1"/>
  <c r="CG3036" i="1"/>
  <c r="CG3028" i="1"/>
  <c r="CG3020" i="1"/>
  <c r="CG3012" i="1"/>
  <c r="CG3004" i="1"/>
  <c r="CG2996" i="1"/>
  <c r="CG2988" i="1"/>
  <c r="CG2980" i="1"/>
  <c r="CG2972" i="1"/>
  <c r="CG2964" i="1"/>
  <c r="CG2956" i="1"/>
  <c r="CG2948" i="1"/>
  <c r="CG2940" i="1"/>
  <c r="CG2932" i="1"/>
  <c r="CG2924" i="1"/>
  <c r="CG2916" i="1"/>
  <c r="CG2908" i="1"/>
  <c r="CG2900" i="1"/>
  <c r="CG2892" i="1"/>
  <c r="CG2884" i="1"/>
  <c r="CG2876" i="1"/>
  <c r="CG2868" i="1"/>
  <c r="CG2860" i="1"/>
  <c r="CG2852" i="1"/>
  <c r="CG2844" i="1"/>
  <c r="CG2836" i="1"/>
  <c r="CG2828" i="1"/>
  <c r="CG2820" i="1"/>
  <c r="CG2812" i="1"/>
  <c r="CG2804" i="1"/>
  <c r="CG2796" i="1"/>
  <c r="CG2788" i="1"/>
  <c r="CG2780" i="1"/>
  <c r="CG2772" i="1"/>
  <c r="CG2764" i="1"/>
  <c r="CG2756" i="1"/>
  <c r="CG2748" i="1"/>
  <c r="CG2740" i="1"/>
  <c r="CG2732" i="1"/>
  <c r="CG2724" i="1"/>
  <c r="CG2716" i="1"/>
  <c r="CG2708" i="1"/>
  <c r="CG2700" i="1"/>
  <c r="CG2692" i="1"/>
  <c r="CG2684" i="1"/>
  <c r="CG2676" i="1"/>
  <c r="CG2668" i="1"/>
  <c r="CG2660" i="1"/>
  <c r="CG2652" i="1"/>
  <c r="CG2644" i="1"/>
  <c r="CG2636" i="1"/>
  <c r="CG2628" i="1"/>
  <c r="CG2620" i="1"/>
  <c r="CG2612" i="1"/>
  <c r="CG2604" i="1"/>
  <c r="CG2596" i="1"/>
  <c r="CG2588" i="1"/>
  <c r="CG2580" i="1"/>
  <c r="CG2572" i="1"/>
  <c r="CG2564" i="1"/>
  <c r="CG2556" i="1"/>
  <c r="CG2548" i="1"/>
  <c r="CG2540" i="1"/>
  <c r="CG2532" i="1"/>
  <c r="CG3199" i="1"/>
  <c r="CG3191" i="1"/>
  <c r="CG3183" i="1"/>
  <c r="CG3175" i="1"/>
  <c r="CG3167" i="1"/>
  <c r="CG3159" i="1"/>
  <c r="CG3151" i="1"/>
  <c r="CG3143" i="1"/>
  <c r="CG3135" i="1"/>
  <c r="CG3127" i="1"/>
  <c r="CG3119" i="1"/>
  <c r="CG3111" i="1"/>
  <c r="CG3103" i="1"/>
  <c r="CG3095" i="1"/>
  <c r="CG3087" i="1"/>
  <c r="CG3079" i="1"/>
  <c r="CG3071" i="1"/>
  <c r="CG3063" i="1"/>
  <c r="CG3055" i="1"/>
  <c r="CG3047" i="1"/>
  <c r="CG3039" i="1"/>
  <c r="CG3031" i="1"/>
  <c r="CG3023" i="1"/>
  <c r="CG3015" i="1"/>
  <c r="CG3007" i="1"/>
  <c r="CG2999" i="1"/>
  <c r="CG2991" i="1"/>
  <c r="CG2983" i="1"/>
  <c r="CG2975" i="1"/>
  <c r="CG2967" i="1"/>
  <c r="CG2959" i="1"/>
  <c r="CG2951" i="1"/>
  <c r="CG2943" i="1"/>
  <c r="CG2935" i="1"/>
  <c r="CG2927" i="1"/>
  <c r="CG2919" i="1"/>
  <c r="CG3202" i="1"/>
  <c r="CG3194" i="1"/>
  <c r="CG3186" i="1"/>
  <c r="CG3178" i="1"/>
  <c r="CG3170" i="1"/>
  <c r="CG3162" i="1"/>
  <c r="CG3154" i="1"/>
  <c r="CG3146" i="1"/>
  <c r="CG3138" i="1"/>
  <c r="CG3130" i="1"/>
  <c r="CG3122" i="1"/>
  <c r="CG3114" i="1"/>
  <c r="CG3106" i="1"/>
  <c r="CG3098" i="1"/>
  <c r="CG3090" i="1"/>
  <c r="CG3082" i="1"/>
  <c r="CG3074" i="1"/>
  <c r="CG3066" i="1"/>
  <c r="CG3058" i="1"/>
  <c r="CG3050" i="1"/>
  <c r="CG3042" i="1"/>
  <c r="CG3034" i="1"/>
  <c r="CG3026" i="1"/>
  <c r="CG3018" i="1"/>
  <c r="CG3010" i="1"/>
  <c r="CG3002" i="1"/>
  <c r="CG2994" i="1"/>
  <c r="CG2986" i="1"/>
  <c r="CG2978" i="1"/>
  <c r="CG2970" i="1"/>
  <c r="CG2962" i="1"/>
  <c r="CG2954" i="1"/>
  <c r="CG2946" i="1"/>
  <c r="CG2938" i="1"/>
  <c r="CG2930" i="1"/>
  <c r="CG2922" i="1"/>
  <c r="CG2914" i="1"/>
  <c r="CG2906" i="1"/>
  <c r="CG2898" i="1"/>
  <c r="CG2890" i="1"/>
  <c r="CG2882" i="1"/>
  <c r="CG2874" i="1"/>
  <c r="CG2866" i="1"/>
  <c r="CG2858" i="1"/>
  <c r="CG2850" i="1"/>
  <c r="CG2842" i="1"/>
  <c r="CG2834" i="1"/>
  <c r="CG2826" i="1"/>
  <c r="CG2818" i="1"/>
  <c r="CG2810" i="1"/>
  <c r="CG2802" i="1"/>
  <c r="CG2794" i="1"/>
  <c r="CG2786" i="1"/>
  <c r="CG2778" i="1"/>
  <c r="CG2770" i="1"/>
  <c r="CG2762" i="1"/>
  <c r="CG2754" i="1"/>
  <c r="CG2746" i="1"/>
  <c r="CG2738" i="1"/>
  <c r="CG2730" i="1"/>
  <c r="CG2722" i="1"/>
  <c r="CG2714" i="1"/>
  <c r="CG2706" i="1"/>
  <c r="CG2698" i="1"/>
  <c r="CG2690" i="1"/>
  <c r="CG2682" i="1"/>
  <c r="CG2674" i="1"/>
  <c r="CG2666" i="1"/>
  <c r="CG2658" i="1"/>
  <c r="CG2650" i="1"/>
  <c r="CG2642" i="1"/>
  <c r="CG2634" i="1"/>
  <c r="CG2626" i="1"/>
  <c r="CG2618" i="1"/>
  <c r="CG2610" i="1"/>
  <c r="CG2602" i="1"/>
  <c r="CG2594" i="1"/>
  <c r="CG2586" i="1"/>
  <c r="CG2578" i="1"/>
  <c r="CG2570" i="1"/>
  <c r="CG2562" i="1"/>
  <c r="CG2554" i="1"/>
  <c r="CG2546" i="1"/>
  <c r="CG2538" i="1"/>
  <c r="CG2530" i="1"/>
  <c r="CG3205" i="1"/>
  <c r="CG3197" i="1"/>
  <c r="CG3189" i="1"/>
  <c r="CG3181" i="1"/>
  <c r="CG3173" i="1"/>
  <c r="CG3165" i="1"/>
  <c r="CG3157" i="1"/>
  <c r="CG3149" i="1"/>
  <c r="CG3141" i="1"/>
  <c r="CG3133" i="1"/>
  <c r="CG3125" i="1"/>
  <c r="CG3117" i="1"/>
  <c r="CG3109" i="1"/>
  <c r="CG3101" i="1"/>
  <c r="CG3093" i="1"/>
  <c r="CG3085" i="1"/>
  <c r="CG3077" i="1"/>
  <c r="CG3069" i="1"/>
  <c r="CG3061" i="1"/>
  <c r="CG3053" i="1"/>
  <c r="CG3045" i="1"/>
  <c r="CG3037" i="1"/>
  <c r="CG3029" i="1"/>
  <c r="CG3021" i="1"/>
  <c r="CG3013" i="1"/>
  <c r="CG3005" i="1"/>
  <c r="CG2997" i="1"/>
  <c r="CG2989" i="1"/>
  <c r="CG2981" i="1"/>
  <c r="CG2973" i="1"/>
  <c r="CG2965" i="1"/>
  <c r="CG2957" i="1"/>
  <c r="CG2949" i="1"/>
  <c r="CG2941" i="1"/>
  <c r="CG2933" i="1"/>
  <c r="CG2925" i="1"/>
  <c r="CG2917" i="1"/>
  <c r="CG2909" i="1"/>
  <c r="CG2901" i="1"/>
  <c r="CG2893" i="1"/>
  <c r="CG2885" i="1"/>
  <c r="CG3200" i="1"/>
  <c r="CG3192" i="1"/>
  <c r="CG3184" i="1"/>
  <c r="CG3176" i="1"/>
  <c r="CG3168" i="1"/>
  <c r="CG3160" i="1"/>
  <c r="CG3152" i="1"/>
  <c r="CG3144" i="1"/>
  <c r="CG3136" i="1"/>
  <c r="CG3128" i="1"/>
  <c r="CG3120" i="1"/>
  <c r="CG3112" i="1"/>
  <c r="CG3104" i="1"/>
  <c r="CG3096" i="1"/>
  <c r="CG3088" i="1"/>
  <c r="CG3080" i="1"/>
  <c r="CG3072" i="1"/>
  <c r="CG3064" i="1"/>
  <c r="CG3056" i="1"/>
  <c r="CG3048" i="1"/>
  <c r="CG3040" i="1"/>
  <c r="CG3032" i="1"/>
  <c r="CG3024" i="1"/>
  <c r="CG3016" i="1"/>
  <c r="CG3008" i="1"/>
  <c r="CG3000" i="1"/>
  <c r="CG2992" i="1"/>
  <c r="CG2984" i="1"/>
  <c r="CG2976" i="1"/>
  <c r="CG2968" i="1"/>
  <c r="CG2960" i="1"/>
  <c r="CG2952" i="1"/>
  <c r="CG2944" i="1"/>
  <c r="CG2936" i="1"/>
  <c r="CG2928" i="1"/>
  <c r="CG2920" i="1"/>
  <c r="CG2912" i="1"/>
  <c r="CG2904" i="1"/>
  <c r="CG2896" i="1"/>
  <c r="CG2888" i="1"/>
  <c r="CG2880" i="1"/>
  <c r="CG2872" i="1"/>
  <c r="CG2864" i="1"/>
  <c r="CG2856" i="1"/>
  <c r="CG2848" i="1"/>
  <c r="CG2840" i="1"/>
  <c r="CG2832" i="1"/>
  <c r="CG2824" i="1"/>
  <c r="CG2816" i="1"/>
  <c r="CG2808" i="1"/>
  <c r="CG2800" i="1"/>
  <c r="CG2792" i="1"/>
  <c r="CG2784" i="1"/>
  <c r="CG2776" i="1"/>
  <c r="CG2768" i="1"/>
  <c r="CG2760" i="1"/>
  <c r="CG2752" i="1"/>
  <c r="CG2744" i="1"/>
  <c r="CG2736" i="1"/>
  <c r="CG2728" i="1"/>
  <c r="CG2720" i="1"/>
  <c r="CG2712" i="1"/>
  <c r="CG2704" i="1"/>
  <c r="CG2696" i="1"/>
  <c r="CG2688" i="1"/>
  <c r="CG2680" i="1"/>
  <c r="CG2672" i="1"/>
  <c r="CG2664" i="1"/>
  <c r="CG2656" i="1"/>
  <c r="CG2648" i="1"/>
  <c r="CG2640" i="1"/>
  <c r="CG2632" i="1"/>
  <c r="CG2624" i="1"/>
  <c r="CG2616" i="1"/>
  <c r="CG2608" i="1"/>
  <c r="CG2600" i="1"/>
  <c r="CG2592" i="1"/>
  <c r="CG2584" i="1"/>
  <c r="CG2576" i="1"/>
  <c r="CG2568" i="1"/>
  <c r="CG2560" i="1"/>
  <c r="CG3203" i="1"/>
  <c r="CG3195" i="1"/>
  <c r="CG3187" i="1"/>
  <c r="CG3179" i="1"/>
  <c r="CG3171" i="1"/>
  <c r="CG3163" i="1"/>
  <c r="CG3155" i="1"/>
  <c r="CG3147" i="1"/>
  <c r="CG3139" i="1"/>
  <c r="CG3131" i="1"/>
  <c r="CG3123" i="1"/>
  <c r="CG3115" i="1"/>
  <c r="CG3107" i="1"/>
  <c r="CG3099" i="1"/>
  <c r="CG3091" i="1"/>
  <c r="CG3083" i="1"/>
  <c r="CG3075" i="1"/>
  <c r="CG3067" i="1"/>
  <c r="CG3059" i="1"/>
  <c r="CG3051" i="1"/>
  <c r="CG3043" i="1"/>
  <c r="CG3035" i="1"/>
  <c r="CG3027" i="1"/>
  <c r="CG3019" i="1"/>
  <c r="CG3198" i="1"/>
  <c r="CG3190" i="1"/>
  <c r="CG3182" i="1"/>
  <c r="CG3174" i="1"/>
  <c r="CG3166" i="1"/>
  <c r="CG3158" i="1"/>
  <c r="CG3150" i="1"/>
  <c r="CG3142" i="1"/>
  <c r="CG3134" i="1"/>
  <c r="CG3126" i="1"/>
  <c r="CG3118" i="1"/>
  <c r="CG3110" i="1"/>
  <c r="CG3102" i="1"/>
  <c r="CG3094" i="1"/>
  <c r="CG3086" i="1"/>
  <c r="CG3078" i="1"/>
  <c r="CG3070" i="1"/>
  <c r="CG3062" i="1"/>
  <c r="CG3054" i="1"/>
  <c r="CG3046" i="1"/>
  <c r="CG3038" i="1"/>
  <c r="CG3030" i="1"/>
  <c r="CG3022" i="1"/>
  <c r="CG3014" i="1"/>
  <c r="CG3006" i="1"/>
  <c r="CG2998" i="1"/>
  <c r="CG2990" i="1"/>
  <c r="CG2982" i="1"/>
  <c r="CG2974" i="1"/>
  <c r="CG2966" i="1"/>
  <c r="CG2958" i="1"/>
  <c r="CG2950" i="1"/>
  <c r="CG2942" i="1"/>
  <c r="CG2934" i="1"/>
  <c r="CG2926" i="1"/>
  <c r="CG2918" i="1"/>
  <c r="CG2910" i="1"/>
  <c r="CG2902" i="1"/>
  <c r="CG2894" i="1"/>
  <c r="CG2886" i="1"/>
  <c r="CG2878" i="1"/>
  <c r="CG2870" i="1"/>
  <c r="CG2862" i="1"/>
  <c r="CG2854" i="1"/>
  <c r="CG2846" i="1"/>
  <c r="CG2838" i="1"/>
  <c r="CG2830" i="1"/>
  <c r="CG2822" i="1"/>
  <c r="CG2814" i="1"/>
  <c r="CG2806" i="1"/>
  <c r="CG2798" i="1"/>
  <c r="CG2790" i="1"/>
  <c r="CG2782" i="1"/>
  <c r="CG2774" i="1"/>
  <c r="CG2766" i="1"/>
  <c r="CG2758" i="1"/>
  <c r="CG2750" i="1"/>
  <c r="CG2742" i="1"/>
  <c r="CG2734" i="1"/>
  <c r="CG2726" i="1"/>
  <c r="CG2718" i="1"/>
  <c r="CG2710" i="1"/>
  <c r="CG2702" i="1"/>
  <c r="CG2694" i="1"/>
  <c r="CG2686" i="1"/>
  <c r="CG2678" i="1"/>
  <c r="CG2670" i="1"/>
  <c r="CG2662" i="1"/>
  <c r="CG2654" i="1"/>
  <c r="CG2646" i="1"/>
  <c r="CG2638" i="1"/>
  <c r="CG2630" i="1"/>
  <c r="CG2622" i="1"/>
  <c r="CG2614" i="1"/>
  <c r="CG2606" i="1"/>
  <c r="CG2598" i="1"/>
  <c r="CG2590" i="1"/>
  <c r="CG2582" i="1"/>
  <c r="CG2574" i="1"/>
  <c r="CG2566" i="1"/>
  <c r="CG2558" i="1"/>
  <c r="CG2550" i="1"/>
  <c r="CG2542" i="1"/>
  <c r="CG2534" i="1"/>
  <c r="CG3161" i="1"/>
  <c r="CG3097" i="1"/>
  <c r="CG3033" i="1"/>
  <c r="CG2993" i="1"/>
  <c r="CG2961" i="1"/>
  <c r="CG2929" i="1"/>
  <c r="CG2903" i="1"/>
  <c r="CG2881" i="1"/>
  <c r="CG2865" i="1"/>
  <c r="CG2849" i="1"/>
  <c r="CG2833" i="1"/>
  <c r="CG2817" i="1"/>
  <c r="CG2801" i="1"/>
  <c r="CG2785" i="1"/>
  <c r="CG2769" i="1"/>
  <c r="CG2753" i="1"/>
  <c r="CG2737" i="1"/>
  <c r="CG2721" i="1"/>
  <c r="CG2705" i="1"/>
  <c r="CG2689" i="1"/>
  <c r="CG2673" i="1"/>
  <c r="CG2657" i="1"/>
  <c r="CG2641" i="1"/>
  <c r="CG2625" i="1"/>
  <c r="CG2609" i="1"/>
  <c r="CG2593" i="1"/>
  <c r="CG2577" i="1"/>
  <c r="CG2561" i="1"/>
  <c r="CG2547" i="1"/>
  <c r="CG2535" i="1"/>
  <c r="CG2528" i="1"/>
  <c r="CG2520" i="1"/>
  <c r="CG2512" i="1"/>
  <c r="CG2504" i="1"/>
  <c r="CG2496" i="1"/>
  <c r="CG2488" i="1"/>
  <c r="CG2480" i="1"/>
  <c r="CG2472" i="1"/>
  <c r="CG2464" i="1"/>
  <c r="CG2456" i="1"/>
  <c r="CG2448" i="1"/>
  <c r="CG2440" i="1"/>
  <c r="CG2432" i="1"/>
  <c r="CG2424" i="1"/>
  <c r="CG2416" i="1"/>
  <c r="CG2408" i="1"/>
  <c r="CG2400" i="1"/>
  <c r="CG2392" i="1"/>
  <c r="CG2384" i="1"/>
  <c r="CG2376" i="1"/>
  <c r="CG2368" i="1"/>
  <c r="CG2360" i="1"/>
  <c r="CG2352" i="1"/>
  <c r="CG2344" i="1"/>
  <c r="CG2336" i="1"/>
  <c r="CG2328" i="1"/>
  <c r="CG3153" i="1"/>
  <c r="CG3089" i="1"/>
  <c r="CG3025" i="1"/>
  <c r="CG2987" i="1"/>
  <c r="CG2955" i="1"/>
  <c r="CG2923" i="1"/>
  <c r="CG2899" i="1"/>
  <c r="CG2879" i="1"/>
  <c r="CG2863" i="1"/>
  <c r="CG2847" i="1"/>
  <c r="CG2831" i="1"/>
  <c r="CG2815" i="1"/>
  <c r="CG2799" i="1"/>
  <c r="CG2783" i="1"/>
  <c r="CG2767" i="1"/>
  <c r="CG2751" i="1"/>
  <c r="CG2735" i="1"/>
  <c r="CG2719" i="1"/>
  <c r="CG2703" i="1"/>
  <c r="CG2687" i="1"/>
  <c r="CG2671" i="1"/>
  <c r="CG2655" i="1"/>
  <c r="CG2639" i="1"/>
  <c r="CG2623" i="1"/>
  <c r="CG2607" i="1"/>
  <c r="CG2591" i="1"/>
  <c r="CG2575" i="1"/>
  <c r="CG2559" i="1"/>
  <c r="CG2552" i="1"/>
  <c r="CG2545" i="1"/>
  <c r="CG2533" i="1"/>
  <c r="CG2523" i="1"/>
  <c r="CG2515" i="1"/>
  <c r="CG2507" i="1"/>
  <c r="CG2499" i="1"/>
  <c r="CG2491" i="1"/>
  <c r="CG2483" i="1"/>
  <c r="CG2475" i="1"/>
  <c r="CG2467" i="1"/>
  <c r="CG2459" i="1"/>
  <c r="CG2451" i="1"/>
  <c r="CG2443" i="1"/>
  <c r="CG2435" i="1"/>
  <c r="CG2427" i="1"/>
  <c r="CG2419" i="1"/>
  <c r="CG2411" i="1"/>
  <c r="CG2403" i="1"/>
  <c r="CG2395" i="1"/>
  <c r="CG2387" i="1"/>
  <c r="CG2379" i="1"/>
  <c r="CG2371" i="1"/>
  <c r="CG2363" i="1"/>
  <c r="CG2355" i="1"/>
  <c r="CG2347" i="1"/>
  <c r="CG2339" i="1"/>
  <c r="CG2331" i="1"/>
  <c r="CG2323" i="1"/>
  <c r="CG2319" i="1"/>
  <c r="CG2315" i="1"/>
  <c r="CG2311" i="1"/>
  <c r="CG2307" i="1"/>
  <c r="CG2303" i="1"/>
  <c r="CG2299" i="1"/>
  <c r="CG2295" i="1"/>
  <c r="CG2291" i="1"/>
  <c r="CG2287" i="1"/>
  <c r="CG2283" i="1"/>
  <c r="CG2279" i="1"/>
  <c r="CG2275" i="1"/>
  <c r="CG2271" i="1"/>
  <c r="CG2267" i="1"/>
  <c r="CG2263" i="1"/>
  <c r="CG2259" i="1"/>
  <c r="CG2255" i="1"/>
  <c r="CG2251" i="1"/>
  <c r="CG2245" i="1"/>
  <c r="CG2237" i="1"/>
  <c r="CG3145" i="1"/>
  <c r="CG3081" i="1"/>
  <c r="CG3017" i="1"/>
  <c r="CG2985" i="1"/>
  <c r="CG2953" i="1"/>
  <c r="CG2921" i="1"/>
  <c r="CG2897" i="1"/>
  <c r="CG2877" i="1"/>
  <c r="CG2861" i="1"/>
  <c r="CG2845" i="1"/>
  <c r="CG2829" i="1"/>
  <c r="CG2813" i="1"/>
  <c r="CG2797" i="1"/>
  <c r="CG2781" i="1"/>
  <c r="CG2765" i="1"/>
  <c r="CG2749" i="1"/>
  <c r="CG2733" i="1"/>
  <c r="CG2717" i="1"/>
  <c r="CG2701" i="1"/>
  <c r="CG2685" i="1"/>
  <c r="CG2669" i="1"/>
  <c r="CG2653" i="1"/>
  <c r="CG2637" i="1"/>
  <c r="CG2621" i="1"/>
  <c r="CG2605" i="1"/>
  <c r="CG2589" i="1"/>
  <c r="CG2573" i="1"/>
  <c r="CG2557" i="1"/>
  <c r="CG2531" i="1"/>
  <c r="CG2526" i="1"/>
  <c r="CG2518" i="1"/>
  <c r="CG2510" i="1"/>
  <c r="CG2502" i="1"/>
  <c r="CG2494" i="1"/>
  <c r="CG2486" i="1"/>
  <c r="CG2478" i="1"/>
  <c r="CG2470" i="1"/>
  <c r="CG2462" i="1"/>
  <c r="CG2454" i="1"/>
  <c r="CG2446" i="1"/>
  <c r="CG2438" i="1"/>
  <c r="CG2430" i="1"/>
  <c r="CG2422" i="1"/>
  <c r="CG2414" i="1"/>
  <c r="CG2406" i="1"/>
  <c r="CG2398" i="1"/>
  <c r="CG2390" i="1"/>
  <c r="CG2382" i="1"/>
  <c r="CG2374" i="1"/>
  <c r="CG2366" i="1"/>
  <c r="CG2358" i="1"/>
  <c r="CG2350" i="1"/>
  <c r="CG2342" i="1"/>
  <c r="CG2334" i="1"/>
  <c r="CG2326" i="1"/>
  <c r="CG3201" i="1"/>
  <c r="CG3137" i="1"/>
  <c r="CG3073" i="1"/>
  <c r="CG3011" i="1"/>
  <c r="CG2979" i="1"/>
  <c r="CG2947" i="1"/>
  <c r="CG2915" i="1"/>
  <c r="CG2895" i="1"/>
  <c r="CG2875" i="1"/>
  <c r="CG2859" i="1"/>
  <c r="CG2843" i="1"/>
  <c r="CG2827" i="1"/>
  <c r="CG2811" i="1"/>
  <c r="CG2795" i="1"/>
  <c r="CG2779" i="1"/>
  <c r="CG2763" i="1"/>
  <c r="CG2747" i="1"/>
  <c r="CG2731" i="1"/>
  <c r="CG2715" i="1"/>
  <c r="CG2699" i="1"/>
  <c r="CG2683" i="1"/>
  <c r="CG2667" i="1"/>
  <c r="CG2651" i="1"/>
  <c r="CG2635" i="1"/>
  <c r="CG2619" i="1"/>
  <c r="CG2603" i="1"/>
  <c r="CG2587" i="1"/>
  <c r="CG2571" i="1"/>
  <c r="CG2555" i="1"/>
  <c r="CG2543" i="1"/>
  <c r="CG2536" i="1"/>
  <c r="CG2529" i="1"/>
  <c r="CG2521" i="1"/>
  <c r="CG2513" i="1"/>
  <c r="CG2505" i="1"/>
  <c r="CG2497" i="1"/>
  <c r="CG2489" i="1"/>
  <c r="CG2481" i="1"/>
  <c r="CG2473" i="1"/>
  <c r="CG2465" i="1"/>
  <c r="CG2457" i="1"/>
  <c r="CG2449" i="1"/>
  <c r="CG2441" i="1"/>
  <c r="CG2433" i="1"/>
  <c r="CG2425" i="1"/>
  <c r="CG2417" i="1"/>
  <c r="CG2409" i="1"/>
  <c r="CG2401" i="1"/>
  <c r="CG2393" i="1"/>
  <c r="CG2385" i="1"/>
  <c r="CG2377" i="1"/>
  <c r="CG2369" i="1"/>
  <c r="CG2361" i="1"/>
  <c r="CG2353" i="1"/>
  <c r="CG2345" i="1"/>
  <c r="CG2337" i="1"/>
  <c r="CG2329" i="1"/>
  <c r="CG2320" i="1"/>
  <c r="CG2316" i="1"/>
  <c r="CG2312" i="1"/>
  <c r="CG2308" i="1"/>
  <c r="CG2304" i="1"/>
  <c r="CG2300" i="1"/>
  <c r="CG2296" i="1"/>
  <c r="CG2292" i="1"/>
  <c r="CG2288" i="1"/>
  <c r="CG2284" i="1"/>
  <c r="CG2280" i="1"/>
  <c r="CG2276" i="1"/>
  <c r="CG2272" i="1"/>
  <c r="CG2268" i="1"/>
  <c r="CG2264" i="1"/>
  <c r="CG2260" i="1"/>
  <c r="CG2256" i="1"/>
  <c r="CG2252" i="1"/>
  <c r="CG2247" i="1"/>
  <c r="CG2239" i="1"/>
  <c r="CG3193" i="1"/>
  <c r="CG3129" i="1"/>
  <c r="CG3065" i="1"/>
  <c r="CG3009" i="1"/>
  <c r="CG2977" i="1"/>
  <c r="CG2945" i="1"/>
  <c r="CG2913" i="1"/>
  <c r="CG2891" i="1"/>
  <c r="CG2873" i="1"/>
  <c r="CG2857" i="1"/>
  <c r="CG2841" i="1"/>
  <c r="CG2825" i="1"/>
  <c r="CG2809" i="1"/>
  <c r="CG2793" i="1"/>
  <c r="CG2777" i="1"/>
  <c r="CG2761" i="1"/>
  <c r="CG2745" i="1"/>
  <c r="CG2729" i="1"/>
  <c r="CG2713" i="1"/>
  <c r="CG2697" i="1"/>
  <c r="CG2681" i="1"/>
  <c r="CG2665" i="1"/>
  <c r="CG2649" i="1"/>
  <c r="CG2633" i="1"/>
  <c r="CG2617" i="1"/>
  <c r="CG2601" i="1"/>
  <c r="CG2585" i="1"/>
  <c r="CG2569" i="1"/>
  <c r="CG2553" i="1"/>
  <c r="CG2541" i="1"/>
  <c r="CG2524" i="1"/>
  <c r="CG2516" i="1"/>
  <c r="CG2508" i="1"/>
  <c r="CG2500" i="1"/>
  <c r="CG2492" i="1"/>
  <c r="CG2484" i="1"/>
  <c r="CG2476" i="1"/>
  <c r="CG2468" i="1"/>
  <c r="CG2460" i="1"/>
  <c r="CG2452" i="1"/>
  <c r="CG2444" i="1"/>
  <c r="CG2436" i="1"/>
  <c r="CG2428" i="1"/>
  <c r="CG2420" i="1"/>
  <c r="CG2412" i="1"/>
  <c r="CG2404" i="1"/>
  <c r="CG2396" i="1"/>
  <c r="CG2388" i="1"/>
  <c r="CG2380" i="1"/>
  <c r="CG2372" i="1"/>
  <c r="CG2364" i="1"/>
  <c r="CG2356" i="1"/>
  <c r="CG2348" i="1"/>
  <c r="CG2340" i="1"/>
  <c r="CG2332" i="1"/>
  <c r="CG2324" i="1"/>
  <c r="CG3185" i="1"/>
  <c r="CG3121" i="1"/>
  <c r="CG3057" i="1"/>
  <c r="CG3003" i="1"/>
  <c r="CG2971" i="1"/>
  <c r="CG2939" i="1"/>
  <c r="CG2911" i="1"/>
  <c r="CG2889" i="1"/>
  <c r="CG2871" i="1"/>
  <c r="CG2855" i="1"/>
  <c r="CG2839" i="1"/>
  <c r="CG2823" i="1"/>
  <c r="CG2807" i="1"/>
  <c r="CG2791" i="1"/>
  <c r="CG2775" i="1"/>
  <c r="CG2759" i="1"/>
  <c r="CG2743" i="1"/>
  <c r="CG2727" i="1"/>
  <c r="CG2711" i="1"/>
  <c r="CG2695" i="1"/>
  <c r="CG2679" i="1"/>
  <c r="CG2663" i="1"/>
  <c r="CG2647" i="1"/>
  <c r="CG2631" i="1"/>
  <c r="CG2615" i="1"/>
  <c r="CG2599" i="1"/>
  <c r="CG2583" i="1"/>
  <c r="CG2567" i="1"/>
  <c r="CG2539" i="1"/>
  <c r="CG2527" i="1"/>
  <c r="CG2519" i="1"/>
  <c r="CG2511" i="1"/>
  <c r="CG2503" i="1"/>
  <c r="CG2495" i="1"/>
  <c r="CG2487" i="1"/>
  <c r="CG2479" i="1"/>
  <c r="CG2471" i="1"/>
  <c r="CG2463" i="1"/>
  <c r="CG2455" i="1"/>
  <c r="CG2447" i="1"/>
  <c r="CG2439" i="1"/>
  <c r="CG2431" i="1"/>
  <c r="CG2423" i="1"/>
  <c r="CG2415" i="1"/>
  <c r="CG2407" i="1"/>
  <c r="CG2399" i="1"/>
  <c r="CG2391" i="1"/>
  <c r="CG2383" i="1"/>
  <c r="CG2375" i="1"/>
  <c r="CG2367" i="1"/>
  <c r="CG2359" i="1"/>
  <c r="CG2351" i="1"/>
  <c r="CG2343" i="1"/>
  <c r="CG2335" i="1"/>
  <c r="CG2327" i="1"/>
  <c r="CG2321" i="1"/>
  <c r="CG2317" i="1"/>
  <c r="CG2313" i="1"/>
  <c r="CG2309" i="1"/>
  <c r="CG2305" i="1"/>
  <c r="CG2301" i="1"/>
  <c r="CG2297" i="1"/>
  <c r="CG2293" i="1"/>
  <c r="CG2289" i="1"/>
  <c r="CG2285" i="1"/>
  <c r="CG2281" i="1"/>
  <c r="CG2277" i="1"/>
  <c r="CG2273" i="1"/>
  <c r="CG2269" i="1"/>
  <c r="CG2265" i="1"/>
  <c r="CG2261" i="1"/>
  <c r="CG2257" i="1"/>
  <c r="CG2253" i="1"/>
  <c r="CG2249" i="1"/>
  <c r="CG2241" i="1"/>
  <c r="CG2233" i="1"/>
  <c r="CG3177" i="1"/>
  <c r="CG3113" i="1"/>
  <c r="CG3049" i="1"/>
  <c r="CG3001" i="1"/>
  <c r="CG2969" i="1"/>
  <c r="CG2937" i="1"/>
  <c r="CG2907" i="1"/>
  <c r="CG2887" i="1"/>
  <c r="CG2869" i="1"/>
  <c r="CG2853" i="1"/>
  <c r="CG2837" i="1"/>
  <c r="CG2821" i="1"/>
  <c r="CG2805" i="1"/>
  <c r="CG2789" i="1"/>
  <c r="CG2773" i="1"/>
  <c r="CG2757" i="1"/>
  <c r="CG2741" i="1"/>
  <c r="CG2725" i="1"/>
  <c r="CG2709" i="1"/>
  <c r="CG2693" i="1"/>
  <c r="CG2677" i="1"/>
  <c r="CG2661" i="1"/>
  <c r="CG2645" i="1"/>
  <c r="CG2629" i="1"/>
  <c r="CG2613" i="1"/>
  <c r="CG2597" i="1"/>
  <c r="CG2581" i="1"/>
  <c r="CG2565" i="1"/>
  <c r="CG2551" i="1"/>
  <c r="CG2544" i="1"/>
  <c r="CG2537" i="1"/>
  <c r="CG2522" i="1"/>
  <c r="CG2514" i="1"/>
  <c r="CG2506" i="1"/>
  <c r="CG2498" i="1"/>
  <c r="CG2490" i="1"/>
  <c r="CG2482" i="1"/>
  <c r="CG2474" i="1"/>
  <c r="CG2466" i="1"/>
  <c r="CG2458" i="1"/>
  <c r="CG2450" i="1"/>
  <c r="CG2442" i="1"/>
  <c r="CG2434" i="1"/>
  <c r="CG2426" i="1"/>
  <c r="CG2418" i="1"/>
  <c r="CG2410" i="1"/>
  <c r="CG2402" i="1"/>
  <c r="CG2394" i="1"/>
  <c r="CG2386" i="1"/>
  <c r="CG2378" i="1"/>
  <c r="CG2370" i="1"/>
  <c r="CG2362" i="1"/>
  <c r="CG2354" i="1"/>
  <c r="CG2346" i="1"/>
  <c r="CG2338" i="1"/>
  <c r="CG2330" i="1"/>
  <c r="CG2905" i="1"/>
  <c r="CG2771" i="1"/>
  <c r="CG2643" i="1"/>
  <c r="CG2517" i="1"/>
  <c r="CG2453" i="1"/>
  <c r="CG2389" i="1"/>
  <c r="CG2325" i="1"/>
  <c r="CG2314" i="1"/>
  <c r="CG2282" i="1"/>
  <c r="CG2250" i="1"/>
  <c r="CG2246" i="1"/>
  <c r="CG2232" i="1"/>
  <c r="CG2219" i="1"/>
  <c r="CG2211" i="1"/>
  <c r="CG2203" i="1"/>
  <c r="CG2195" i="1"/>
  <c r="CG2187" i="1"/>
  <c r="CG2179" i="1"/>
  <c r="CG2883" i="1"/>
  <c r="CG2755" i="1"/>
  <c r="CG2627" i="1"/>
  <c r="CG2509" i="1"/>
  <c r="CG2445" i="1"/>
  <c r="CG2381" i="1"/>
  <c r="CG2294" i="1"/>
  <c r="CG2262" i="1"/>
  <c r="CG2242" i="1"/>
  <c r="CG2218" i="1"/>
  <c r="CG2210" i="1"/>
  <c r="CG2202" i="1"/>
  <c r="CG2194" i="1"/>
  <c r="CG2186" i="1"/>
  <c r="CG2178" i="1"/>
  <c r="CG2173" i="1"/>
  <c r="CG2169" i="1"/>
  <c r="CG2165" i="1"/>
  <c r="CG2161" i="1"/>
  <c r="CG2157" i="1"/>
  <c r="CG2153" i="1"/>
  <c r="CG2149" i="1"/>
  <c r="CG2145" i="1"/>
  <c r="CG2141" i="1"/>
  <c r="CG2137" i="1"/>
  <c r="CG2133" i="1"/>
  <c r="CG2129" i="1"/>
  <c r="CG2125" i="1"/>
  <c r="CG2121" i="1"/>
  <c r="CG2117" i="1"/>
  <c r="CG3169" i="1"/>
  <c r="CG2867" i="1"/>
  <c r="CG2739" i="1"/>
  <c r="CG2611" i="1"/>
  <c r="CG2501" i="1"/>
  <c r="CG2437" i="1"/>
  <c r="CG2373" i="1"/>
  <c r="CG2306" i="1"/>
  <c r="CG2274" i="1"/>
  <c r="CG2243" i="1"/>
  <c r="CG2238" i="1"/>
  <c r="CG2227" i="1"/>
  <c r="CG2226" i="1"/>
  <c r="CG2225" i="1"/>
  <c r="CG2217" i="1"/>
  <c r="CG3105" i="1"/>
  <c r="CG2851" i="1"/>
  <c r="CG2723" i="1"/>
  <c r="CG2595" i="1"/>
  <c r="CG2493" i="1"/>
  <c r="CG2429" i="1"/>
  <c r="CG2365" i="1"/>
  <c r="CG2318" i="1"/>
  <c r="CG2286" i="1"/>
  <c r="CG2254" i="1"/>
  <c r="CG2234" i="1"/>
  <c r="CG2228" i="1"/>
  <c r="CG2224" i="1"/>
  <c r="CG2216" i="1"/>
  <c r="CG2208" i="1"/>
  <c r="CG2200" i="1"/>
  <c r="CG2192" i="1"/>
  <c r="CG2184" i="1"/>
  <c r="CG2176" i="1"/>
  <c r="CG2172" i="1"/>
  <c r="CG2168" i="1"/>
  <c r="CG2164" i="1"/>
  <c r="CG2160" i="1"/>
  <c r="CG2156" i="1"/>
  <c r="CG2152" i="1"/>
  <c r="CG2148" i="1"/>
  <c r="CG2144" i="1"/>
  <c r="CG2140" i="1"/>
  <c r="CG2136" i="1"/>
  <c r="CG2132" i="1"/>
  <c r="CG2128" i="1"/>
  <c r="CG2124" i="1"/>
  <c r="CG2120" i="1"/>
  <c r="CG3041" i="1"/>
  <c r="CG2835" i="1"/>
  <c r="CG2707" i="1"/>
  <c r="CG2579" i="1"/>
  <c r="CG2485" i="1"/>
  <c r="CG2421" i="1"/>
  <c r="CG2357" i="1"/>
  <c r="CG2298" i="1"/>
  <c r="CG2266" i="1"/>
  <c r="CG2248" i="1"/>
  <c r="CG2244" i="1"/>
  <c r="CG2235" i="1"/>
  <c r="CG2229" i="1"/>
  <c r="CG2223" i="1"/>
  <c r="CG2215" i="1"/>
  <c r="CG2207" i="1"/>
  <c r="CG2199" i="1"/>
  <c r="CG2191" i="1"/>
  <c r="CG2183" i="1"/>
  <c r="CG2995" i="1"/>
  <c r="CG2819" i="1"/>
  <c r="CG2691" i="1"/>
  <c r="CG2563" i="1"/>
  <c r="CG2477" i="1"/>
  <c r="CG2413" i="1"/>
  <c r="CG2349" i="1"/>
  <c r="CG2310" i="1"/>
  <c r="CG2278" i="1"/>
  <c r="CG2230" i="1"/>
  <c r="CG2659" i="1"/>
  <c r="CG2333" i="1"/>
  <c r="CG2290" i="1"/>
  <c r="CG2214" i="1"/>
  <c r="CG2213" i="1"/>
  <c r="CG2206" i="1"/>
  <c r="CG2205" i="1"/>
  <c r="CG2198" i="1"/>
  <c r="CG2197" i="1"/>
  <c r="CG2190" i="1"/>
  <c r="CG2189" i="1"/>
  <c r="CG2182" i="1"/>
  <c r="CG2181" i="1"/>
  <c r="CG2142" i="1"/>
  <c r="CG2126" i="1"/>
  <c r="CG2114" i="1"/>
  <c r="CG2110" i="1"/>
  <c r="CG2106" i="1"/>
  <c r="CG2102" i="1"/>
  <c r="CG2098" i="1"/>
  <c r="CG2094" i="1"/>
  <c r="CG2090" i="1"/>
  <c r="CG2086" i="1"/>
  <c r="CG2082" i="1"/>
  <c r="CG2549" i="1"/>
  <c r="CG2175" i="1"/>
  <c r="CG2174" i="1"/>
  <c r="CG2159" i="1"/>
  <c r="CG2158" i="1"/>
  <c r="CG2139" i="1"/>
  <c r="CG2123" i="1"/>
  <c r="CG2525" i="1"/>
  <c r="CG2258" i="1"/>
  <c r="CG2209" i="1"/>
  <c r="CG2201" i="1"/>
  <c r="CG2193" i="1"/>
  <c r="CG2185" i="1"/>
  <c r="CG2177" i="1"/>
  <c r="CG2963" i="1"/>
  <c r="CG2469" i="1"/>
  <c r="CG2302" i="1"/>
  <c r="CG2220" i="1"/>
  <c r="CG2163" i="1"/>
  <c r="CG2162" i="1"/>
  <c r="CG2135" i="1"/>
  <c r="CG2931" i="1"/>
  <c r="CG2461" i="1"/>
  <c r="CG2236" i="1"/>
  <c r="CG2222" i="1"/>
  <c r="CG2221" i="1"/>
  <c r="CG2134" i="1"/>
  <c r="CG2118" i="1"/>
  <c r="CG2116" i="1"/>
  <c r="CG2112" i="1"/>
  <c r="CG2108" i="1"/>
  <c r="CG2104" i="1"/>
  <c r="CG2100" i="1"/>
  <c r="CG2803" i="1"/>
  <c r="CG2787" i="1"/>
  <c r="CG2397" i="1"/>
  <c r="CG2322" i="1"/>
  <c r="CG2231" i="1"/>
  <c r="CG2146" i="1"/>
  <c r="CG2130" i="1"/>
  <c r="CG2115" i="1"/>
  <c r="CG2111" i="1"/>
  <c r="CG2107" i="1"/>
  <c r="CG2103" i="1"/>
  <c r="CG2099" i="1"/>
  <c r="CG2095" i="1"/>
  <c r="CG2091" i="1"/>
  <c r="CG2087" i="1"/>
  <c r="CG2083" i="1"/>
  <c r="CG2079" i="1"/>
  <c r="CG2075" i="1"/>
  <c r="CG2071" i="1"/>
  <c r="CG2067" i="1"/>
  <c r="CG2063" i="1"/>
  <c r="CG2059" i="1"/>
  <c r="CG2055" i="1"/>
  <c r="CG2154" i="1"/>
  <c r="CG2085" i="1"/>
  <c r="CG2069" i="1"/>
  <c r="CG2062" i="1"/>
  <c r="CG2056" i="1"/>
  <c r="CG2131" i="1"/>
  <c r="CG2119" i="1"/>
  <c r="CG2113" i="1"/>
  <c r="CG2084" i="1"/>
  <c r="CG2074" i="1"/>
  <c r="CG2068" i="1"/>
  <c r="CG2155" i="1"/>
  <c r="CG2150" i="1"/>
  <c r="CG2127" i="1"/>
  <c r="CG2101" i="1"/>
  <c r="CG2097" i="1"/>
  <c r="CG2081" i="1"/>
  <c r="CG2061" i="1"/>
  <c r="CG2054" i="1"/>
  <c r="CG2675" i="1"/>
  <c r="CG2212" i="1"/>
  <c r="CG2151" i="1"/>
  <c r="CG2122" i="1"/>
  <c r="CG2105" i="1"/>
  <c r="CG2096" i="1"/>
  <c r="CG2080" i="1"/>
  <c r="CG2073" i="1"/>
  <c r="CG2066" i="1"/>
  <c r="CG2060" i="1"/>
  <c r="CG2049" i="1"/>
  <c r="CG2045" i="1"/>
  <c r="CG2041" i="1"/>
  <c r="CG2037" i="1"/>
  <c r="CG2033" i="1"/>
  <c r="CG2029" i="1"/>
  <c r="CG2025" i="1"/>
  <c r="CG2021" i="1"/>
  <c r="CG2017" i="1"/>
  <c r="CG2013" i="1"/>
  <c r="CG2009" i="1"/>
  <c r="CG2005" i="1"/>
  <c r="CG2405" i="1"/>
  <c r="CG2204" i="1"/>
  <c r="CG2170" i="1"/>
  <c r="CG2093" i="1"/>
  <c r="CG2078" i="1"/>
  <c r="CG2341" i="1"/>
  <c r="CG2196" i="1"/>
  <c r="CG2147" i="1"/>
  <c r="CG2138" i="1"/>
  <c r="CG2092" i="1"/>
  <c r="CG2065" i="1"/>
  <c r="CG2058" i="1"/>
  <c r="CG2188" i="1"/>
  <c r="CG2171" i="1"/>
  <c r="CG2166" i="1"/>
  <c r="CG2143" i="1"/>
  <c r="CG2109" i="1"/>
  <c r="CG2089" i="1"/>
  <c r="CG2077" i="1"/>
  <c r="CG2070" i="1"/>
  <c r="CG2180" i="1"/>
  <c r="CG2044" i="1"/>
  <c r="CG2038" i="1"/>
  <c r="CG2019" i="1"/>
  <c r="CG2012" i="1"/>
  <c r="CG2006" i="1"/>
  <c r="CG2000" i="1"/>
  <c r="CG1996" i="1"/>
  <c r="CG1992" i="1"/>
  <c r="CG1988" i="1"/>
  <c r="CG1984" i="1"/>
  <c r="CG1980" i="1"/>
  <c r="CG1976" i="1"/>
  <c r="CG1972" i="1"/>
  <c r="CG1968" i="1"/>
  <c r="CG1964" i="1"/>
  <c r="CG1960" i="1"/>
  <c r="CG1956" i="1"/>
  <c r="CG1952" i="1"/>
  <c r="CG1948" i="1"/>
  <c r="CG1944" i="1"/>
  <c r="CG1940" i="1"/>
  <c r="CG1936" i="1"/>
  <c r="CG2053" i="1"/>
  <c r="CG2031" i="1"/>
  <c r="CG2024" i="1"/>
  <c r="CG2018" i="1"/>
  <c r="CG2240" i="1"/>
  <c r="CG2167" i="1"/>
  <c r="CG2088" i="1"/>
  <c r="CG2072" i="1"/>
  <c r="CG2052" i="1"/>
  <c r="CG2043" i="1"/>
  <c r="CG2036" i="1"/>
  <c r="CG2030" i="1"/>
  <c r="CG2011" i="1"/>
  <c r="CG2004" i="1"/>
  <c r="CG1999" i="1"/>
  <c r="CG1995" i="1"/>
  <c r="CG1991" i="1"/>
  <c r="CG1987" i="1"/>
  <c r="CG1983" i="1"/>
  <c r="CG1979" i="1"/>
  <c r="CG1975" i="1"/>
  <c r="CG1971" i="1"/>
  <c r="CG1967" i="1"/>
  <c r="CG1963" i="1"/>
  <c r="CG1959" i="1"/>
  <c r="CG1955" i="1"/>
  <c r="CG1951" i="1"/>
  <c r="CG1947" i="1"/>
  <c r="CG1943" i="1"/>
  <c r="CG1939" i="1"/>
  <c r="CG1935" i="1"/>
  <c r="CG2270" i="1"/>
  <c r="CG2076" i="1"/>
  <c r="CG2051" i="1"/>
  <c r="CG2050" i="1"/>
  <c r="CG2042" i="1"/>
  <c r="CG2023" i="1"/>
  <c r="CG2016" i="1"/>
  <c r="CG2010" i="1"/>
  <c r="CG2035" i="1"/>
  <c r="CG2028" i="1"/>
  <c r="CG2022" i="1"/>
  <c r="CG2003" i="1"/>
  <c r="CG1998" i="1"/>
  <c r="CG1994" i="1"/>
  <c r="CG1990" i="1"/>
  <c r="CG1986" i="1"/>
  <c r="CG1982" i="1"/>
  <c r="CG1978" i="1"/>
  <c r="CG1974" i="1"/>
  <c r="CG1970" i="1"/>
  <c r="CG1966" i="1"/>
  <c r="CG1962" i="1"/>
  <c r="CG1958" i="1"/>
  <c r="CG1954" i="1"/>
  <c r="CG1950" i="1"/>
  <c r="CG1946" i="1"/>
  <c r="CG1942" i="1"/>
  <c r="CG1938" i="1"/>
  <c r="CG1934" i="1"/>
  <c r="CG1930" i="1"/>
  <c r="CD1930" i="1" s="1"/>
  <c r="CG1922" i="1"/>
  <c r="CD1922" i="1" s="1"/>
  <c r="CG1914" i="1"/>
  <c r="CD1914" i="1" s="1"/>
  <c r="CG1906" i="1"/>
  <c r="CD1906" i="1" s="1"/>
  <c r="CG2064" i="1"/>
  <c r="CG2057" i="1"/>
  <c r="CG2048" i="1"/>
  <c r="CG2040" i="1"/>
  <c r="CG2034" i="1"/>
  <c r="CG2015" i="1"/>
  <c r="CG2008" i="1"/>
  <c r="CG2002" i="1"/>
  <c r="CG2047" i="1"/>
  <c r="CG2046" i="1"/>
  <c r="CG2027" i="1"/>
  <c r="CG2020" i="1"/>
  <c r="CG2032" i="1"/>
  <c r="CG2007" i="1"/>
  <c r="CG1993" i="1"/>
  <c r="CG1945" i="1"/>
  <c r="CG1931" i="1"/>
  <c r="CG1916" i="1"/>
  <c r="CD1916" i="1" s="1"/>
  <c r="CG1909" i="1"/>
  <c r="CD1909" i="1" s="1"/>
  <c r="CG2039" i="1"/>
  <c r="CG2026" i="1"/>
  <c r="CG1981" i="1"/>
  <c r="CG1949" i="1"/>
  <c r="CG1923" i="1"/>
  <c r="CD1923" i="1" s="1"/>
  <c r="CG1919" i="1"/>
  <c r="CD1919" i="1" s="1"/>
  <c r="CG1912" i="1"/>
  <c r="CD1912" i="1" s="1"/>
  <c r="CG1905" i="1"/>
  <c r="CD1905" i="1" s="1"/>
  <c r="CG1893" i="1"/>
  <c r="CD1893" i="1" s="1"/>
  <c r="CG1953" i="1"/>
  <c r="CG1926" i="1"/>
  <c r="CD1926" i="1" s="1"/>
  <c r="CG1908" i="1"/>
  <c r="CD1908" i="1" s="1"/>
  <c r="CG1901" i="1"/>
  <c r="CD1901" i="1" s="1"/>
  <c r="CG1898" i="1"/>
  <c r="CD1898" i="1" s="1"/>
  <c r="CG1890" i="1"/>
  <c r="CD1890" i="1" s="1"/>
  <c r="CG1882" i="1"/>
  <c r="CD1882" i="1" s="1"/>
  <c r="CG1874" i="1"/>
  <c r="CD1874" i="1" s="1"/>
  <c r="CG1989" i="1"/>
  <c r="CG1957" i="1"/>
  <c r="CG1929" i="1"/>
  <c r="CD1929" i="1" s="1"/>
  <c r="CG1915" i="1"/>
  <c r="CD1915" i="1" s="1"/>
  <c r="CG1911" i="1"/>
  <c r="CD1911" i="1" s="1"/>
  <c r="CG1904" i="1"/>
  <c r="CD1904" i="1" s="1"/>
  <c r="CG1895" i="1"/>
  <c r="CD1895" i="1" s="1"/>
  <c r="CG1887" i="1"/>
  <c r="CD1887" i="1" s="1"/>
  <c r="CG1879" i="1"/>
  <c r="CD1879" i="1" s="1"/>
  <c r="CG1871" i="1"/>
  <c r="CD1871" i="1" s="1"/>
  <c r="CG1863" i="1"/>
  <c r="CD1863" i="1" s="1"/>
  <c r="CG2001" i="1"/>
  <c r="CG1977" i="1"/>
  <c r="CG1961" i="1"/>
  <c r="CG1925" i="1"/>
  <c r="CD1925" i="1" s="1"/>
  <c r="CG1918" i="1"/>
  <c r="CD1918" i="1" s="1"/>
  <c r="CG1900" i="1"/>
  <c r="CD1900" i="1" s="1"/>
  <c r="CG1892" i="1"/>
  <c r="CD1892" i="1" s="1"/>
  <c r="CG1884" i="1"/>
  <c r="CD1884" i="1" s="1"/>
  <c r="CG2014" i="1"/>
  <c r="CG1997" i="1"/>
  <c r="CG1965" i="1"/>
  <c r="CG1933" i="1"/>
  <c r="CG1928" i="1"/>
  <c r="CD1928" i="1" s="1"/>
  <c r="CG1921" i="1"/>
  <c r="CD1921" i="1" s="1"/>
  <c r="CG1907" i="1"/>
  <c r="CD1907" i="1" s="1"/>
  <c r="CG1903" i="1"/>
  <c r="CD1903" i="1" s="1"/>
  <c r="CG1897" i="1"/>
  <c r="CD1897" i="1" s="1"/>
  <c r="CG1889" i="1"/>
  <c r="CD1889" i="1" s="1"/>
  <c r="CG1881" i="1"/>
  <c r="CD1881" i="1" s="1"/>
  <c r="CG1873" i="1"/>
  <c r="CD1873" i="1" s="1"/>
  <c r="CG1985" i="1"/>
  <c r="CG1969" i="1"/>
  <c r="CG1937" i="1"/>
  <c r="CG1924" i="1"/>
  <c r="CD1924" i="1" s="1"/>
  <c r="CG1917" i="1"/>
  <c r="CD1917" i="1" s="1"/>
  <c r="CG1910" i="1"/>
  <c r="CD1910" i="1" s="1"/>
  <c r="CG1894" i="1"/>
  <c r="CD1894" i="1" s="1"/>
  <c r="CG1886" i="1"/>
  <c r="CD1886" i="1" s="1"/>
  <c r="CG1878" i="1"/>
  <c r="CD1878" i="1" s="1"/>
  <c r="CG1870" i="1"/>
  <c r="CD1870" i="1" s="1"/>
  <c r="CG1862" i="1"/>
  <c r="CD1862" i="1" s="1"/>
  <c r="CG1973" i="1"/>
  <c r="CG1941" i="1"/>
  <c r="CG1932" i="1"/>
  <c r="CG1927" i="1"/>
  <c r="CD1927" i="1" s="1"/>
  <c r="CG1920" i="1"/>
  <c r="CD1920" i="1" s="1"/>
  <c r="CG1913" i="1"/>
  <c r="CD1913" i="1" s="1"/>
  <c r="CG1899" i="1"/>
  <c r="CD1899" i="1" s="1"/>
  <c r="CG1891" i="1"/>
  <c r="CD1891" i="1" s="1"/>
  <c r="CG1883" i="1"/>
  <c r="CD1883" i="1" s="1"/>
  <c r="CG1875" i="1"/>
  <c r="CD1875" i="1" s="1"/>
  <c r="CG1867" i="1"/>
  <c r="CD1867" i="1" s="1"/>
  <c r="CG1859" i="1"/>
  <c r="CD1859" i="1" s="1"/>
  <c r="CG1885" i="1"/>
  <c r="CD1885" i="1" s="1"/>
  <c r="CG1880" i="1"/>
  <c r="CD1880" i="1" s="1"/>
  <c r="CG1872" i="1"/>
  <c r="CD1872" i="1" s="1"/>
  <c r="CG1847" i="1"/>
  <c r="CD1847" i="1" s="1"/>
  <c r="CG1839" i="1"/>
  <c r="CD1839" i="1" s="1"/>
  <c r="CG1831" i="1"/>
  <c r="CD1831" i="1" s="1"/>
  <c r="CG1823" i="1"/>
  <c r="CD1823" i="1" s="1"/>
  <c r="CG1815" i="1"/>
  <c r="CD1815" i="1" s="1"/>
  <c r="CG1807" i="1"/>
  <c r="CD1807" i="1" s="1"/>
  <c r="CG1799" i="1"/>
  <c r="CD1799" i="1" s="1"/>
  <c r="CG1791" i="1"/>
  <c r="CD1791" i="1" s="1"/>
  <c r="CG1783" i="1"/>
  <c r="CD1783" i="1" s="1"/>
  <c r="CG1775" i="1"/>
  <c r="CD1775" i="1" s="1"/>
  <c r="CG1767" i="1"/>
  <c r="CD1767" i="1" s="1"/>
  <c r="CG1759" i="1"/>
  <c r="CD1759" i="1" s="1"/>
  <c r="CG1751" i="1"/>
  <c r="CD1751" i="1" s="1"/>
  <c r="CG1861" i="1"/>
  <c r="CD1861" i="1" s="1"/>
  <c r="CG1852" i="1"/>
  <c r="CD1852" i="1" s="1"/>
  <c r="CG1844" i="1"/>
  <c r="CD1844" i="1" s="1"/>
  <c r="CG1836" i="1"/>
  <c r="CD1836" i="1" s="1"/>
  <c r="CG1828" i="1"/>
  <c r="CD1828" i="1" s="1"/>
  <c r="CG1820" i="1"/>
  <c r="CD1820" i="1" s="1"/>
  <c r="CG1812" i="1"/>
  <c r="CD1812" i="1" s="1"/>
  <c r="CG1804" i="1"/>
  <c r="CD1804" i="1" s="1"/>
  <c r="CG1796" i="1"/>
  <c r="CD1796" i="1" s="1"/>
  <c r="CG1788" i="1"/>
  <c r="CD1788" i="1" s="1"/>
  <c r="CG1780" i="1"/>
  <c r="CD1780" i="1" s="1"/>
  <c r="CG1772" i="1"/>
  <c r="CD1772" i="1" s="1"/>
  <c r="CG1860" i="1"/>
  <c r="CD1860" i="1" s="1"/>
  <c r="CG1855" i="1"/>
  <c r="CD1855" i="1" s="1"/>
  <c r="CG1849" i="1"/>
  <c r="CD1849" i="1" s="1"/>
  <c r="CG1841" i="1"/>
  <c r="CD1841" i="1" s="1"/>
  <c r="CG1833" i="1"/>
  <c r="CD1833" i="1" s="1"/>
  <c r="CG1825" i="1"/>
  <c r="CD1825" i="1" s="1"/>
  <c r="CG1817" i="1"/>
  <c r="CD1817" i="1" s="1"/>
  <c r="CG1809" i="1"/>
  <c r="CD1809" i="1" s="1"/>
  <c r="CG1801" i="1"/>
  <c r="CD1801" i="1" s="1"/>
  <c r="CG1793" i="1"/>
  <c r="CD1793" i="1" s="1"/>
  <c r="CG1785" i="1"/>
  <c r="CD1785" i="1" s="1"/>
  <c r="CG1777" i="1"/>
  <c r="CD1777" i="1" s="1"/>
  <c r="CG1769" i="1"/>
  <c r="CD1769" i="1" s="1"/>
  <c r="CG1761" i="1"/>
  <c r="CD1761" i="1" s="1"/>
  <c r="CG1876" i="1"/>
  <c r="CD1876" i="1" s="1"/>
  <c r="CG1846" i="1"/>
  <c r="CD1846" i="1" s="1"/>
  <c r="CG1838" i="1"/>
  <c r="CD1838" i="1" s="1"/>
  <c r="CG1830" i="1"/>
  <c r="CD1830" i="1" s="1"/>
  <c r="CG1822" i="1"/>
  <c r="CD1822" i="1" s="1"/>
  <c r="CG1814" i="1"/>
  <c r="CD1814" i="1" s="1"/>
  <c r="CG1806" i="1"/>
  <c r="CD1806" i="1" s="1"/>
  <c r="CG1798" i="1"/>
  <c r="CD1798" i="1" s="1"/>
  <c r="CG1790" i="1"/>
  <c r="CD1790" i="1" s="1"/>
  <c r="CG1782" i="1"/>
  <c r="CD1782" i="1" s="1"/>
  <c r="CG1774" i="1"/>
  <c r="CD1774" i="1" s="1"/>
  <c r="CG1766" i="1"/>
  <c r="CD1766" i="1" s="1"/>
  <c r="CG1758" i="1"/>
  <c r="CD1758" i="1" s="1"/>
  <c r="CG1750" i="1"/>
  <c r="CD1750" i="1" s="1"/>
  <c r="CG1877" i="1"/>
  <c r="CD1877" i="1" s="1"/>
  <c r="CG1854" i="1"/>
  <c r="CD1854" i="1" s="1"/>
  <c r="CG1851" i="1"/>
  <c r="CD1851" i="1" s="1"/>
  <c r="CG1843" i="1"/>
  <c r="CD1843" i="1" s="1"/>
  <c r="CG1835" i="1"/>
  <c r="CD1835" i="1" s="1"/>
  <c r="CG1827" i="1"/>
  <c r="CD1827" i="1" s="1"/>
  <c r="CG1819" i="1"/>
  <c r="CD1819" i="1" s="1"/>
  <c r="CG1811" i="1"/>
  <c r="CD1811" i="1" s="1"/>
  <c r="CG1803" i="1"/>
  <c r="CD1803" i="1" s="1"/>
  <c r="CG1795" i="1"/>
  <c r="CD1795" i="1" s="1"/>
  <c r="CG1787" i="1"/>
  <c r="CD1787" i="1" s="1"/>
  <c r="CG1779" i="1"/>
  <c r="CD1779" i="1" s="1"/>
  <c r="CG1771" i="1"/>
  <c r="CD1771" i="1" s="1"/>
  <c r="CG1902" i="1"/>
  <c r="CD1902" i="1" s="1"/>
  <c r="CG1888" i="1"/>
  <c r="CD1888" i="1" s="1"/>
  <c r="CG1868" i="1"/>
  <c r="CD1868" i="1" s="1"/>
  <c r="CG1858" i="1"/>
  <c r="CD1858" i="1" s="1"/>
  <c r="CG1848" i="1"/>
  <c r="CD1848" i="1" s="1"/>
  <c r="CG1840" i="1"/>
  <c r="CD1840" i="1" s="1"/>
  <c r="CG1832" i="1"/>
  <c r="CD1832" i="1" s="1"/>
  <c r="CG1824" i="1"/>
  <c r="CD1824" i="1" s="1"/>
  <c r="CG1816" i="1"/>
  <c r="CD1816" i="1" s="1"/>
  <c r="CG1808" i="1"/>
  <c r="CD1808" i="1" s="1"/>
  <c r="CG1800" i="1"/>
  <c r="CD1800" i="1" s="1"/>
  <c r="CG1792" i="1"/>
  <c r="CD1792" i="1" s="1"/>
  <c r="CG1784" i="1"/>
  <c r="CD1784" i="1" s="1"/>
  <c r="CG1776" i="1"/>
  <c r="CD1776" i="1" s="1"/>
  <c r="CG1768" i="1"/>
  <c r="CD1768" i="1" s="1"/>
  <c r="CG1760" i="1"/>
  <c r="CD1760" i="1" s="1"/>
  <c r="CG1752" i="1"/>
  <c r="CD1752" i="1" s="1"/>
  <c r="CG1744" i="1"/>
  <c r="CD1744" i="1" s="1"/>
  <c r="CG1869" i="1"/>
  <c r="CD1869" i="1" s="1"/>
  <c r="CG1866" i="1"/>
  <c r="CD1866" i="1" s="1"/>
  <c r="CG1865" i="1"/>
  <c r="CD1865" i="1" s="1"/>
  <c r="CG1857" i="1"/>
  <c r="CD1857" i="1" s="1"/>
  <c r="CG1853" i="1"/>
  <c r="CD1853" i="1" s="1"/>
  <c r="CG1845" i="1"/>
  <c r="CD1845" i="1" s="1"/>
  <c r="CG1837" i="1"/>
  <c r="CD1837" i="1" s="1"/>
  <c r="CG1829" i="1"/>
  <c r="CD1829" i="1" s="1"/>
  <c r="CG1821" i="1"/>
  <c r="CD1821" i="1" s="1"/>
  <c r="CG1813" i="1"/>
  <c r="CD1813" i="1" s="1"/>
  <c r="CG1805" i="1"/>
  <c r="CD1805" i="1" s="1"/>
  <c r="CG1797" i="1"/>
  <c r="CD1797" i="1" s="1"/>
  <c r="CG1789" i="1"/>
  <c r="CD1789" i="1" s="1"/>
  <c r="CG1781" i="1"/>
  <c r="CD1781" i="1" s="1"/>
  <c r="CG1773" i="1"/>
  <c r="CD1773" i="1" s="1"/>
  <c r="CG1765" i="1"/>
  <c r="CD1765" i="1" s="1"/>
  <c r="CG1757" i="1"/>
  <c r="CD1757" i="1" s="1"/>
  <c r="CG1749" i="1"/>
  <c r="CD1749" i="1" s="1"/>
  <c r="CG1741" i="1"/>
  <c r="CD1741" i="1" s="1"/>
  <c r="CG1896" i="1"/>
  <c r="CD1896" i="1" s="1"/>
  <c r="CG1864" i="1"/>
  <c r="CD1864" i="1" s="1"/>
  <c r="CG1856" i="1"/>
  <c r="CD1856" i="1" s="1"/>
  <c r="CG1850" i="1"/>
  <c r="CD1850" i="1" s="1"/>
  <c r="CG1842" i="1"/>
  <c r="CD1842" i="1" s="1"/>
  <c r="CG1834" i="1"/>
  <c r="CD1834" i="1" s="1"/>
  <c r="CG1826" i="1"/>
  <c r="CD1826" i="1" s="1"/>
  <c r="CG1818" i="1"/>
  <c r="CD1818" i="1" s="1"/>
  <c r="CG1810" i="1"/>
  <c r="CD1810" i="1" s="1"/>
  <c r="CG1802" i="1"/>
  <c r="CD1802" i="1" s="1"/>
  <c r="CG1794" i="1"/>
  <c r="CD1794" i="1" s="1"/>
  <c r="CG1786" i="1"/>
  <c r="CD1786" i="1" s="1"/>
  <c r="CG1778" i="1"/>
  <c r="CD1778" i="1" s="1"/>
  <c r="CG1770" i="1"/>
  <c r="CD1770" i="1" s="1"/>
  <c r="CG1762" i="1"/>
  <c r="CD1762" i="1" s="1"/>
  <c r="CG1754" i="1"/>
  <c r="CD1754" i="1" s="1"/>
  <c r="CG1746" i="1"/>
  <c r="CD1746" i="1" s="1"/>
  <c r="CG1763" i="1"/>
  <c r="CD1763" i="1" s="1"/>
  <c r="CG1764" i="1"/>
  <c r="CD1764" i="1" s="1"/>
  <c r="CG1742" i="1"/>
  <c r="CD1742" i="1" s="1"/>
  <c r="CG1736" i="1"/>
  <c r="CD1736" i="1" s="1"/>
  <c r="CG1733" i="1"/>
  <c r="CD1733" i="1" s="1"/>
  <c r="CG1740" i="1"/>
  <c r="CD1740" i="1" s="1"/>
  <c r="CG1730" i="1"/>
  <c r="CD1730" i="1" s="1"/>
  <c r="CG1728" i="1"/>
  <c r="CD1728" i="1" s="1"/>
  <c r="CG1726" i="1"/>
  <c r="CD1726" i="1" s="1"/>
  <c r="CG1724" i="1"/>
  <c r="CD1724" i="1" s="1"/>
  <c r="CG1722" i="1"/>
  <c r="CD1722" i="1" s="1"/>
  <c r="CG1720" i="1"/>
  <c r="CD1720" i="1" s="1"/>
  <c r="CG1718" i="1"/>
  <c r="CD1718" i="1" s="1"/>
  <c r="CG1716" i="1"/>
  <c r="CG1714" i="1"/>
  <c r="CD1714" i="1" s="1"/>
  <c r="CG1712" i="1"/>
  <c r="CD1712" i="1" s="1"/>
  <c r="CG1710" i="1"/>
  <c r="CD1710" i="1" s="1"/>
  <c r="CG1708" i="1"/>
  <c r="CD1708" i="1" s="1"/>
  <c r="CG1706" i="1"/>
  <c r="CD1706" i="1" s="1"/>
  <c r="CG1704" i="1"/>
  <c r="CD1704" i="1" s="1"/>
  <c r="CG1702" i="1"/>
  <c r="CD1702" i="1" s="1"/>
  <c r="CG1700" i="1"/>
  <c r="CG1698" i="1"/>
  <c r="CD1698" i="1" s="1"/>
  <c r="CG1696" i="1"/>
  <c r="CD1696" i="1" s="1"/>
  <c r="CG1694" i="1"/>
  <c r="CD1694" i="1" s="1"/>
  <c r="CG1692" i="1"/>
  <c r="CD1692" i="1" s="1"/>
  <c r="CG1690" i="1"/>
  <c r="CD1690" i="1" s="1"/>
  <c r="CG1688" i="1"/>
  <c r="CD1688" i="1" s="1"/>
  <c r="CG1686" i="1"/>
  <c r="CD1686" i="1" s="1"/>
  <c r="CG1684" i="1"/>
  <c r="CG1682" i="1"/>
  <c r="CD1682" i="1" s="1"/>
  <c r="CG1680" i="1"/>
  <c r="CD1680" i="1" s="1"/>
  <c r="CG1678" i="1"/>
  <c r="CD1678" i="1" s="1"/>
  <c r="CG1676" i="1"/>
  <c r="CD1676" i="1" s="1"/>
  <c r="CG1674" i="1"/>
  <c r="CD1674" i="1" s="1"/>
  <c r="CG1672" i="1"/>
  <c r="CD1672" i="1" s="1"/>
  <c r="CG1670" i="1"/>
  <c r="CD1670" i="1" s="1"/>
  <c r="CG1668" i="1"/>
  <c r="CG1666" i="1"/>
  <c r="CD1666" i="1" s="1"/>
  <c r="CG1664" i="1"/>
  <c r="CD1664" i="1" s="1"/>
  <c r="CG1662" i="1"/>
  <c r="CD1662" i="1" s="1"/>
  <c r="CG1660" i="1"/>
  <c r="CD1660" i="1" s="1"/>
  <c r="CG1658" i="1"/>
  <c r="CD1658" i="1" s="1"/>
  <c r="CG1656" i="1"/>
  <c r="CD1656" i="1" s="1"/>
  <c r="CG1654" i="1"/>
  <c r="CD1654" i="1" s="1"/>
  <c r="CG1652" i="1"/>
  <c r="CG1650" i="1"/>
  <c r="CD1650" i="1" s="1"/>
  <c r="CG1648" i="1"/>
  <c r="CD1648" i="1" s="1"/>
  <c r="CG1646" i="1"/>
  <c r="CD1646" i="1" s="1"/>
  <c r="CG1644" i="1"/>
  <c r="CD1644" i="1" s="1"/>
  <c r="CG1642" i="1"/>
  <c r="CD1642" i="1" s="1"/>
  <c r="CG1640" i="1"/>
  <c r="CD1640" i="1" s="1"/>
  <c r="CG1638" i="1"/>
  <c r="CD1638" i="1" s="1"/>
  <c r="CG1636" i="1"/>
  <c r="CG1634" i="1"/>
  <c r="CD1634" i="1" s="1"/>
  <c r="CG1753" i="1"/>
  <c r="CD1753" i="1" s="1"/>
  <c r="CG1739" i="1"/>
  <c r="CD1739" i="1" s="1"/>
  <c r="CG1735" i="1"/>
  <c r="CD1735" i="1" s="1"/>
  <c r="CG1755" i="1"/>
  <c r="CD1755" i="1" s="1"/>
  <c r="CG1738" i="1"/>
  <c r="CD1738" i="1" s="1"/>
  <c r="CG1732" i="1"/>
  <c r="CD1732" i="1" s="1"/>
  <c r="CG1756" i="1"/>
  <c r="CD1756" i="1" s="1"/>
  <c r="CG1748" i="1"/>
  <c r="CD1748" i="1" s="1"/>
  <c r="CG1734" i="1"/>
  <c r="CD1734" i="1" s="1"/>
  <c r="CG1729" i="1"/>
  <c r="CG1727" i="1"/>
  <c r="CD1727" i="1" s="1"/>
  <c r="CG1725" i="1"/>
  <c r="CD1725" i="1" s="1"/>
  <c r="CG1723" i="1"/>
  <c r="CG1721" i="1"/>
  <c r="CD1721" i="1" s="1"/>
  <c r="CG1719" i="1"/>
  <c r="CD1719" i="1" s="1"/>
  <c r="CG1717" i="1"/>
  <c r="CD1717" i="1" s="1"/>
  <c r="CG1715" i="1"/>
  <c r="CD1715" i="1" s="1"/>
  <c r="CG1713" i="1"/>
  <c r="CD1713" i="1" s="1"/>
  <c r="CG1711" i="1"/>
  <c r="CD1711" i="1" s="1"/>
  <c r="CG1709" i="1"/>
  <c r="CD1709" i="1" s="1"/>
  <c r="CG1707" i="1"/>
  <c r="CD1707" i="1" s="1"/>
  <c r="CG1705" i="1"/>
  <c r="CD1705" i="1" s="1"/>
  <c r="CG1703" i="1"/>
  <c r="CD1703" i="1" s="1"/>
  <c r="CG1701" i="1"/>
  <c r="CD1701" i="1" s="1"/>
  <c r="CG1699" i="1"/>
  <c r="CD1699" i="1" s="1"/>
  <c r="CG1697" i="1"/>
  <c r="CD1697" i="1" s="1"/>
  <c r="CG1695" i="1"/>
  <c r="CD1695" i="1" s="1"/>
  <c r="CG1693" i="1"/>
  <c r="CD1693" i="1" s="1"/>
  <c r="CG1691" i="1"/>
  <c r="CD1691" i="1" s="1"/>
  <c r="CG1689" i="1"/>
  <c r="CD1689" i="1" s="1"/>
  <c r="CG1687" i="1"/>
  <c r="CD1687" i="1" s="1"/>
  <c r="CG1685" i="1"/>
  <c r="CG1683" i="1"/>
  <c r="CD1683" i="1" s="1"/>
  <c r="CG1681" i="1"/>
  <c r="CD1681" i="1" s="1"/>
  <c r="CG1679" i="1"/>
  <c r="CD1679" i="1" s="1"/>
  <c r="CG1677" i="1"/>
  <c r="CD1677" i="1" s="1"/>
  <c r="CG1675" i="1"/>
  <c r="CD1675" i="1" s="1"/>
  <c r="CG1673" i="1"/>
  <c r="CD1673" i="1" s="1"/>
  <c r="CG1671" i="1"/>
  <c r="CD1671" i="1" s="1"/>
  <c r="CG1669" i="1"/>
  <c r="CD1669" i="1" s="1"/>
  <c r="CG1667" i="1"/>
  <c r="CG1665" i="1"/>
  <c r="CG1663" i="1"/>
  <c r="CD1663" i="1" s="1"/>
  <c r="CG1661" i="1"/>
  <c r="CD1661" i="1" s="1"/>
  <c r="CG1659" i="1"/>
  <c r="CD1659" i="1" s="1"/>
  <c r="CG1657" i="1"/>
  <c r="CD1657" i="1" s="1"/>
  <c r="CG1655" i="1"/>
  <c r="CG1653" i="1"/>
  <c r="CD1653" i="1" s="1"/>
  <c r="CG1651" i="1"/>
  <c r="CD1651" i="1" s="1"/>
  <c r="CG1649" i="1"/>
  <c r="CD1649" i="1" s="1"/>
  <c r="CG1647" i="1"/>
  <c r="CD1647" i="1" s="1"/>
  <c r="CG1645" i="1"/>
  <c r="CD1645" i="1" s="1"/>
  <c r="CG1643" i="1"/>
  <c r="CD1643" i="1" s="1"/>
  <c r="CG1641" i="1"/>
  <c r="CD1641" i="1" s="1"/>
  <c r="CG1639" i="1"/>
  <c r="CD1639" i="1" s="1"/>
  <c r="CG1637" i="1"/>
  <c r="CD1637" i="1" s="1"/>
  <c r="CG1635" i="1"/>
  <c r="CD1635" i="1" s="1"/>
  <c r="CG1633" i="1"/>
  <c r="CD1633" i="1" s="1"/>
  <c r="CG1623" i="1"/>
  <c r="CD1623" i="1" s="1"/>
  <c r="CG1615" i="1"/>
  <c r="CD1615" i="1" s="1"/>
  <c r="CG1607" i="1"/>
  <c r="CD1607" i="1" s="1"/>
  <c r="CG1599" i="1"/>
  <c r="CD1599" i="1" s="1"/>
  <c r="CG1591" i="1"/>
  <c r="CD1591" i="1" s="1"/>
  <c r="CG1583" i="1"/>
  <c r="CG1731" i="1"/>
  <c r="CD1731" i="1" s="1"/>
  <c r="CG1628" i="1"/>
  <c r="CD1628" i="1" s="1"/>
  <c r="CG1620" i="1"/>
  <c r="CG1612" i="1"/>
  <c r="CD1612" i="1" s="1"/>
  <c r="CG1604" i="1"/>
  <c r="CG1596" i="1"/>
  <c r="CD1596" i="1" s="1"/>
  <c r="CG1588" i="1"/>
  <c r="CG1580" i="1"/>
  <c r="CD1580" i="1" s="1"/>
  <c r="CG1625" i="1"/>
  <c r="CD1625" i="1" s="1"/>
  <c r="CG1617" i="1"/>
  <c r="CD1617" i="1" s="1"/>
  <c r="CG1609" i="1"/>
  <c r="CD1609" i="1" s="1"/>
  <c r="CG1601" i="1"/>
  <c r="CD1601" i="1" s="1"/>
  <c r="CG1593" i="1"/>
  <c r="CD1593" i="1" s="1"/>
  <c r="CG1585" i="1"/>
  <c r="CD1585" i="1" s="1"/>
  <c r="CG1577" i="1"/>
  <c r="CD1577" i="1" s="1"/>
  <c r="CG1575" i="1"/>
  <c r="CD1575" i="1" s="1"/>
  <c r="CG1573" i="1"/>
  <c r="CD1573" i="1" s="1"/>
  <c r="CG1571" i="1"/>
  <c r="CD1571" i="1" s="1"/>
  <c r="CG1569" i="1"/>
  <c r="CD1569" i="1" s="1"/>
  <c r="CG1567" i="1"/>
  <c r="CD1567" i="1" s="1"/>
  <c r="CG1565" i="1"/>
  <c r="CD1565" i="1" s="1"/>
  <c r="CG1563" i="1"/>
  <c r="CD1563" i="1" s="1"/>
  <c r="CG1561" i="1"/>
  <c r="CD1561" i="1" s="1"/>
  <c r="CG1559" i="1"/>
  <c r="CD1559" i="1" s="1"/>
  <c r="CG1557" i="1"/>
  <c r="CD1557" i="1" s="1"/>
  <c r="CG1555" i="1"/>
  <c r="CD1555" i="1" s="1"/>
  <c r="CG1553" i="1"/>
  <c r="CD1553" i="1" s="1"/>
  <c r="CG1551" i="1"/>
  <c r="CD1551" i="1" s="1"/>
  <c r="CG1549" i="1"/>
  <c r="CD1549" i="1" s="1"/>
  <c r="CG1547" i="1"/>
  <c r="CD1547" i="1" s="1"/>
  <c r="CG1545" i="1"/>
  <c r="CD1545" i="1" s="1"/>
  <c r="CG1543" i="1"/>
  <c r="CD1543" i="1" s="1"/>
  <c r="CG1541" i="1"/>
  <c r="CD1541" i="1" s="1"/>
  <c r="CG1539" i="1"/>
  <c r="CD1539" i="1" s="1"/>
  <c r="CG1537" i="1"/>
  <c r="CD1537" i="1" s="1"/>
  <c r="CG1535" i="1"/>
  <c r="CD1535" i="1" s="1"/>
  <c r="CG1533" i="1"/>
  <c r="CD1533" i="1" s="1"/>
  <c r="CG1531" i="1"/>
  <c r="CD1531" i="1" s="1"/>
  <c r="CG1529" i="1"/>
  <c r="CD1529" i="1" s="1"/>
  <c r="CG1527" i="1"/>
  <c r="CD1527" i="1" s="1"/>
  <c r="CG1525" i="1"/>
  <c r="CD1525" i="1" s="1"/>
  <c r="CG1523" i="1"/>
  <c r="CD1523" i="1" s="1"/>
  <c r="CG1521" i="1"/>
  <c r="CD1521" i="1" s="1"/>
  <c r="CG1519" i="1"/>
  <c r="CD1519" i="1" s="1"/>
  <c r="CG1517" i="1"/>
  <c r="CD1517" i="1" s="1"/>
  <c r="CG1515" i="1"/>
  <c r="CD1515" i="1" s="1"/>
  <c r="CG1745" i="1"/>
  <c r="CD1745" i="1" s="1"/>
  <c r="CG1632" i="1"/>
  <c r="CD1632" i="1" s="1"/>
  <c r="CG1622" i="1"/>
  <c r="CD1622" i="1" s="1"/>
  <c r="CG1614" i="1"/>
  <c r="CD1614" i="1" s="1"/>
  <c r="CG1606" i="1"/>
  <c r="CD1606" i="1" s="1"/>
  <c r="CG1598" i="1"/>
  <c r="CD1598" i="1" s="1"/>
  <c r="CG1590" i="1"/>
  <c r="CD1590" i="1" s="1"/>
  <c r="CG1582" i="1"/>
  <c r="CD1582" i="1" s="1"/>
  <c r="CG1631" i="1"/>
  <c r="CG1627" i="1"/>
  <c r="CD1627" i="1" s="1"/>
  <c r="CG1619" i="1"/>
  <c r="CD1619" i="1" s="1"/>
  <c r="CG1611" i="1"/>
  <c r="CD1611" i="1" s="1"/>
  <c r="CG1603" i="1"/>
  <c r="CD1603" i="1" s="1"/>
  <c r="CG1595" i="1"/>
  <c r="CD1595" i="1" s="1"/>
  <c r="CG1587" i="1"/>
  <c r="CD1587" i="1" s="1"/>
  <c r="CG1579" i="1"/>
  <c r="CD1579" i="1" s="1"/>
  <c r="CG1629" i="1"/>
  <c r="CD1629" i="1" s="1"/>
  <c r="CG1621" i="1"/>
  <c r="CG1613" i="1"/>
  <c r="CD1613" i="1" s="1"/>
  <c r="CG1605" i="1"/>
  <c r="CD1605" i="1" s="1"/>
  <c r="CG1597" i="1"/>
  <c r="CD1597" i="1" s="1"/>
  <c r="CG1589" i="1"/>
  <c r="CD1589" i="1" s="1"/>
  <c r="CG1581" i="1"/>
  <c r="CD1581" i="1" s="1"/>
  <c r="CG1576" i="1"/>
  <c r="CD1576" i="1" s="1"/>
  <c r="CG1574" i="1"/>
  <c r="CD1574" i="1" s="1"/>
  <c r="CG1572" i="1"/>
  <c r="CG1570" i="1"/>
  <c r="CD1570" i="1" s="1"/>
  <c r="CG1568" i="1"/>
  <c r="CD1568" i="1" s="1"/>
  <c r="CG1566" i="1"/>
  <c r="CD1566" i="1" s="1"/>
  <c r="CG1564" i="1"/>
  <c r="CD1564" i="1" s="1"/>
  <c r="CG1562" i="1"/>
  <c r="CD1562" i="1" s="1"/>
  <c r="CG1560" i="1"/>
  <c r="CD1560" i="1" s="1"/>
  <c r="CG1558" i="1"/>
  <c r="CD1558" i="1" s="1"/>
  <c r="CG1556" i="1"/>
  <c r="CG1554" i="1"/>
  <c r="CD1554" i="1" s="1"/>
  <c r="CG1552" i="1"/>
  <c r="CD1552" i="1" s="1"/>
  <c r="CG1550" i="1"/>
  <c r="CD1550" i="1" s="1"/>
  <c r="CG1548" i="1"/>
  <c r="CD1548" i="1" s="1"/>
  <c r="CG1546" i="1"/>
  <c r="CD1546" i="1" s="1"/>
  <c r="CG1544" i="1"/>
  <c r="CD1544" i="1" s="1"/>
  <c r="CG1542" i="1"/>
  <c r="CD1542" i="1" s="1"/>
  <c r="CG1747" i="1"/>
  <c r="CD1747" i="1" s="1"/>
  <c r="CG1743" i="1"/>
  <c r="CD1743" i="1" s="1"/>
  <c r="CG1737" i="1"/>
  <c r="CD1737" i="1" s="1"/>
  <c r="CG1626" i="1"/>
  <c r="CD1626" i="1" s="1"/>
  <c r="CG1618" i="1"/>
  <c r="CD1618" i="1" s="1"/>
  <c r="CG1610" i="1"/>
  <c r="CD1610" i="1" s="1"/>
  <c r="CG1602" i="1"/>
  <c r="CD1602" i="1" s="1"/>
  <c r="CG1594" i="1"/>
  <c r="CD1594" i="1" s="1"/>
  <c r="CG1586" i="1"/>
  <c r="CD1586" i="1" s="1"/>
  <c r="CG1578" i="1"/>
  <c r="CD1578" i="1" s="1"/>
  <c r="CG1506" i="1"/>
  <c r="CD1506" i="1" s="1"/>
  <c r="CG1498" i="1"/>
  <c r="CD1498" i="1" s="1"/>
  <c r="CG1490" i="1"/>
  <c r="CD1490" i="1" s="1"/>
  <c r="CG1485" i="1"/>
  <c r="CG1481" i="1"/>
  <c r="CD1481" i="1" s="1"/>
  <c r="CG1478" i="1"/>
  <c r="CD1478" i="1" s="1"/>
  <c r="CG1630" i="1"/>
  <c r="CD1630" i="1" s="1"/>
  <c r="CG1616" i="1"/>
  <c r="CD1616" i="1" s="1"/>
  <c r="CG1584" i="1"/>
  <c r="CD1584" i="1" s="1"/>
  <c r="CG1538" i="1"/>
  <c r="CD1538" i="1" s="1"/>
  <c r="CG1530" i="1"/>
  <c r="CD1530" i="1" s="1"/>
  <c r="CG1528" i="1"/>
  <c r="CD1528" i="1" s="1"/>
  <c r="CG1526" i="1"/>
  <c r="CD1526" i="1" s="1"/>
  <c r="CG1524" i="1"/>
  <c r="CG1522" i="1"/>
  <c r="CD1522" i="1" s="1"/>
  <c r="CG1520" i="1"/>
  <c r="CD1520" i="1" s="1"/>
  <c r="CG1518" i="1"/>
  <c r="CD1518" i="1" s="1"/>
  <c r="CG1516" i="1"/>
  <c r="CD1516" i="1" s="1"/>
  <c r="CG1514" i="1"/>
  <c r="CD1514" i="1" s="1"/>
  <c r="CG1513" i="1"/>
  <c r="CD1513" i="1" s="1"/>
  <c r="CG1505" i="1"/>
  <c r="CD1505" i="1" s="1"/>
  <c r="CG1497" i="1"/>
  <c r="CD1497" i="1" s="1"/>
  <c r="CG1489" i="1"/>
  <c r="CD1489" i="1" s="1"/>
  <c r="CG1512" i="1"/>
  <c r="CD1512" i="1" s="1"/>
  <c r="CG1504" i="1"/>
  <c r="CD1504" i="1" s="1"/>
  <c r="CG1496" i="1"/>
  <c r="CD1496" i="1" s="1"/>
  <c r="CG1488" i="1"/>
  <c r="CD1488" i="1" s="1"/>
  <c r="CG1484" i="1"/>
  <c r="CD1484" i="1" s="1"/>
  <c r="CG1480" i="1"/>
  <c r="CD1480" i="1" s="1"/>
  <c r="CG1624" i="1"/>
  <c r="CD1624" i="1" s="1"/>
  <c r="CG1592" i="1"/>
  <c r="CD1592" i="1" s="1"/>
  <c r="CG1540" i="1"/>
  <c r="CG1532" i="1"/>
  <c r="CD1532" i="1" s="1"/>
  <c r="CG1511" i="1"/>
  <c r="CD1511" i="1" s="1"/>
  <c r="CG1503" i="1"/>
  <c r="CD1503" i="1" s="1"/>
  <c r="CG1495" i="1"/>
  <c r="CD1495" i="1" s="1"/>
  <c r="CG1508" i="1"/>
  <c r="CG1500" i="1"/>
  <c r="CD1500" i="1" s="1"/>
  <c r="CG1492" i="1"/>
  <c r="CG1486" i="1"/>
  <c r="CD1486" i="1" s="1"/>
  <c r="CG1482" i="1"/>
  <c r="CD1482" i="1" s="1"/>
  <c r="CG1476" i="1"/>
  <c r="CG1608" i="1"/>
  <c r="CD1608" i="1" s="1"/>
  <c r="CG1536" i="1"/>
  <c r="CD1536" i="1" s="1"/>
  <c r="CG1507" i="1"/>
  <c r="CD1507" i="1" s="1"/>
  <c r="CG1499" i="1"/>
  <c r="CD1499" i="1" s="1"/>
  <c r="CG1473" i="1"/>
  <c r="CD1473" i="1" s="1"/>
  <c r="CG1469" i="1"/>
  <c r="CG1465" i="1"/>
  <c r="CD1465" i="1" s="1"/>
  <c r="CG1461" i="1"/>
  <c r="CD1461" i="1" s="1"/>
  <c r="CG1457" i="1"/>
  <c r="CD1457" i="1" s="1"/>
  <c r="CG1453" i="1"/>
  <c r="CG1449" i="1"/>
  <c r="CD1449" i="1" s="1"/>
  <c r="CG1445" i="1"/>
  <c r="CD1445" i="1" s="1"/>
  <c r="CG1441" i="1"/>
  <c r="CD1441" i="1" s="1"/>
  <c r="CG1437" i="1"/>
  <c r="CG1433" i="1"/>
  <c r="CD1433" i="1" s="1"/>
  <c r="CG1429" i="1"/>
  <c r="CD1429" i="1" s="1"/>
  <c r="CG1425" i="1"/>
  <c r="CD1425" i="1" s="1"/>
  <c r="CG1421" i="1"/>
  <c r="CG1417" i="1"/>
  <c r="CD1417" i="1" s="1"/>
  <c r="CG1413" i="1"/>
  <c r="CD1413" i="1" s="1"/>
  <c r="CG1409" i="1"/>
  <c r="CD1409" i="1" s="1"/>
  <c r="CG1405" i="1"/>
  <c r="CG1401" i="1"/>
  <c r="CD1401" i="1" s="1"/>
  <c r="CG1397" i="1"/>
  <c r="CD1397" i="1" s="1"/>
  <c r="CG1393" i="1"/>
  <c r="CD1393" i="1" s="1"/>
  <c r="CG1389" i="1"/>
  <c r="CG1385" i="1"/>
  <c r="CD1385" i="1" s="1"/>
  <c r="CG1381" i="1"/>
  <c r="CD1381" i="1" s="1"/>
  <c r="CG1377" i="1"/>
  <c r="CD1377" i="1" s="1"/>
  <c r="CG1373" i="1"/>
  <c r="CG1369" i="1"/>
  <c r="CD1369" i="1" s="1"/>
  <c r="CG1365" i="1"/>
  <c r="CD1365" i="1" s="1"/>
  <c r="CG1361" i="1"/>
  <c r="CD1361" i="1" s="1"/>
  <c r="CG1358" i="1"/>
  <c r="CD1358" i="1" s="1"/>
  <c r="CG1356" i="1"/>
  <c r="CD1356" i="1" s="1"/>
  <c r="CG1354" i="1"/>
  <c r="CD1354" i="1" s="1"/>
  <c r="CG1352" i="1"/>
  <c r="CD1352" i="1" s="1"/>
  <c r="CG1491" i="1"/>
  <c r="CD1491" i="1" s="1"/>
  <c r="CG1472" i="1"/>
  <c r="CD1472" i="1" s="1"/>
  <c r="CG1468" i="1"/>
  <c r="CG1464" i="1"/>
  <c r="CD1464" i="1" s="1"/>
  <c r="CG1460" i="1"/>
  <c r="CD1460" i="1" s="1"/>
  <c r="CG1456" i="1"/>
  <c r="CD1456" i="1" s="1"/>
  <c r="CG1452" i="1"/>
  <c r="CG1448" i="1"/>
  <c r="CD1448" i="1" s="1"/>
  <c r="CG1444" i="1"/>
  <c r="CD1444" i="1" s="1"/>
  <c r="CG1440" i="1"/>
  <c r="CD1440" i="1" s="1"/>
  <c r="CG1436" i="1"/>
  <c r="CG1432" i="1"/>
  <c r="CD1432" i="1" s="1"/>
  <c r="CG1428" i="1"/>
  <c r="CD1428" i="1" s="1"/>
  <c r="CG1424" i="1"/>
  <c r="CD1424" i="1" s="1"/>
  <c r="CG1420" i="1"/>
  <c r="CG1416" i="1"/>
  <c r="CD1416" i="1" s="1"/>
  <c r="CG1412" i="1"/>
  <c r="CD1412" i="1" s="1"/>
  <c r="CG1408" i="1"/>
  <c r="CD1408" i="1" s="1"/>
  <c r="CG1404" i="1"/>
  <c r="CG1400" i="1"/>
  <c r="CD1400" i="1" s="1"/>
  <c r="CG1396" i="1"/>
  <c r="CD1396" i="1" s="1"/>
  <c r="CG1392" i="1"/>
  <c r="CD1392" i="1" s="1"/>
  <c r="CG1388" i="1"/>
  <c r="CG1384" i="1"/>
  <c r="CD1384" i="1" s="1"/>
  <c r="CG1380" i="1"/>
  <c r="CD1380" i="1" s="1"/>
  <c r="CG1376" i="1"/>
  <c r="CD1376" i="1" s="1"/>
  <c r="CG1372" i="1"/>
  <c r="CG1368" i="1"/>
  <c r="CD1368" i="1" s="1"/>
  <c r="CG1364" i="1"/>
  <c r="CD1364" i="1" s="1"/>
  <c r="CG1360" i="1"/>
  <c r="CD1360" i="1" s="1"/>
  <c r="CG1509" i="1"/>
  <c r="CD1509" i="1" s="1"/>
  <c r="CG1501" i="1"/>
  <c r="CD1501" i="1" s="1"/>
  <c r="CG1483" i="1"/>
  <c r="CD1483" i="1" s="1"/>
  <c r="CG1479" i="1"/>
  <c r="CD1479" i="1" s="1"/>
  <c r="CG1510" i="1"/>
  <c r="CD1510" i="1" s="1"/>
  <c r="CG1502" i="1"/>
  <c r="CD1502" i="1" s="1"/>
  <c r="CG1494" i="1"/>
  <c r="CD1494" i="1" s="1"/>
  <c r="CG1493" i="1"/>
  <c r="CD1493" i="1" s="1"/>
  <c r="CG1487" i="1"/>
  <c r="CD1487" i="1" s="1"/>
  <c r="CG1477" i="1"/>
  <c r="CD1477" i="1" s="1"/>
  <c r="CG1471" i="1"/>
  <c r="CD1471" i="1" s="1"/>
  <c r="CG1467" i="1"/>
  <c r="CD1467" i="1" s="1"/>
  <c r="CG1463" i="1"/>
  <c r="CD1463" i="1" s="1"/>
  <c r="CG1459" i="1"/>
  <c r="CD1459" i="1" s="1"/>
  <c r="CG1455" i="1"/>
  <c r="CD1455" i="1" s="1"/>
  <c r="CG1451" i="1"/>
  <c r="CD1451" i="1" s="1"/>
  <c r="CG1447" i="1"/>
  <c r="CD1447" i="1" s="1"/>
  <c r="CG1443" i="1"/>
  <c r="CD1443" i="1" s="1"/>
  <c r="CG1439" i="1"/>
  <c r="CD1439" i="1" s="1"/>
  <c r="CG1435" i="1"/>
  <c r="CD1435" i="1" s="1"/>
  <c r="CG1431" i="1"/>
  <c r="CD1431" i="1" s="1"/>
  <c r="CG1427" i="1"/>
  <c r="CD1427" i="1" s="1"/>
  <c r="CG1423" i="1"/>
  <c r="CD1423" i="1" s="1"/>
  <c r="CG1419" i="1"/>
  <c r="CD1419" i="1" s="1"/>
  <c r="CG1415" i="1"/>
  <c r="CD1415" i="1" s="1"/>
  <c r="CG1411" i="1"/>
  <c r="CD1411" i="1" s="1"/>
  <c r="CG1407" i="1"/>
  <c r="CD1407" i="1" s="1"/>
  <c r="CG1403" i="1"/>
  <c r="CD1403" i="1" s="1"/>
  <c r="CG1399" i="1"/>
  <c r="CD1399" i="1" s="1"/>
  <c r="CG1395" i="1"/>
  <c r="CD1395" i="1" s="1"/>
  <c r="CG1391" i="1"/>
  <c r="CD1391" i="1" s="1"/>
  <c r="CG1387" i="1"/>
  <c r="CD1387" i="1" s="1"/>
  <c r="CG1383" i="1"/>
  <c r="CD1383" i="1" s="1"/>
  <c r="CG1379" i="1"/>
  <c r="CD1379" i="1" s="1"/>
  <c r="CG1375" i="1"/>
  <c r="CD1375" i="1" s="1"/>
  <c r="CG1371" i="1"/>
  <c r="CD1371" i="1" s="1"/>
  <c r="CG1367" i="1"/>
  <c r="CD1367" i="1" s="1"/>
  <c r="CG1363" i="1"/>
  <c r="CD1363" i="1" s="1"/>
  <c r="CG1359" i="1"/>
  <c r="CD1359" i="1" s="1"/>
  <c r="CG1357" i="1"/>
  <c r="CD1357" i="1" s="1"/>
  <c r="CG1355" i="1"/>
  <c r="CG1353" i="1"/>
  <c r="CD1353" i="1" s="1"/>
  <c r="CG1351" i="1"/>
  <c r="CD1351" i="1" s="1"/>
  <c r="CG1349" i="1"/>
  <c r="CG1347" i="1"/>
  <c r="CD1347" i="1" s="1"/>
  <c r="CG1345" i="1"/>
  <c r="CD1345" i="1" s="1"/>
  <c r="CG1343" i="1"/>
  <c r="CD1343" i="1" s="1"/>
  <c r="CG1341" i="1"/>
  <c r="CD1341" i="1" s="1"/>
  <c r="CG1339" i="1"/>
  <c r="CD1339" i="1" s="1"/>
  <c r="CG1337" i="1"/>
  <c r="CD1337" i="1" s="1"/>
  <c r="CG1335" i="1"/>
  <c r="CG1333" i="1"/>
  <c r="CD1333" i="1" s="1"/>
  <c r="CG1331" i="1"/>
  <c r="CD1331" i="1" s="1"/>
  <c r="CG1329" i="1"/>
  <c r="CD1329" i="1" s="1"/>
  <c r="CG1327" i="1"/>
  <c r="CD1327" i="1" s="1"/>
  <c r="CG1325" i="1"/>
  <c r="CD1325" i="1" s="1"/>
  <c r="CG1323" i="1"/>
  <c r="CD1323" i="1" s="1"/>
  <c r="CG1321" i="1"/>
  <c r="CD1321" i="1" s="1"/>
  <c r="CG1319" i="1"/>
  <c r="CG1317" i="1"/>
  <c r="CD1317" i="1" s="1"/>
  <c r="CG1315" i="1"/>
  <c r="CD1315" i="1" s="1"/>
  <c r="CG1313" i="1"/>
  <c r="CD1313" i="1" s="1"/>
  <c r="CG1311" i="1"/>
  <c r="CD1311" i="1" s="1"/>
  <c r="CG1309" i="1"/>
  <c r="CG1307" i="1"/>
  <c r="CD1307" i="1" s="1"/>
  <c r="CG1305" i="1"/>
  <c r="CD1305" i="1" s="1"/>
  <c r="CG1303" i="1"/>
  <c r="CD1303" i="1" s="1"/>
  <c r="CG1301" i="1"/>
  <c r="CD1301" i="1" s="1"/>
  <c r="CG1299" i="1"/>
  <c r="CD1299" i="1" s="1"/>
  <c r="CG1297" i="1"/>
  <c r="CD1297" i="1" s="1"/>
  <c r="CG1295" i="1"/>
  <c r="CD1295" i="1" s="1"/>
  <c r="CG1293" i="1"/>
  <c r="CD1293" i="1" s="1"/>
  <c r="CG1534" i="1"/>
  <c r="CD1534" i="1" s="1"/>
  <c r="CG1475" i="1"/>
  <c r="CD1475" i="1" s="1"/>
  <c r="CG1600" i="1"/>
  <c r="CD1600" i="1" s="1"/>
  <c r="CG1470" i="1"/>
  <c r="CD1470" i="1" s="1"/>
  <c r="CG1466" i="1"/>
  <c r="CD1466" i="1" s="1"/>
  <c r="CG1462" i="1"/>
  <c r="CD1462" i="1" s="1"/>
  <c r="CG1458" i="1"/>
  <c r="CD1458" i="1" s="1"/>
  <c r="CG1454" i="1"/>
  <c r="CD1454" i="1" s="1"/>
  <c r="CG1450" i="1"/>
  <c r="CD1450" i="1" s="1"/>
  <c r="CG1446" i="1"/>
  <c r="CD1446" i="1" s="1"/>
  <c r="CG1442" i="1"/>
  <c r="CD1442" i="1" s="1"/>
  <c r="CG1438" i="1"/>
  <c r="CD1438" i="1" s="1"/>
  <c r="CG1434" i="1"/>
  <c r="CD1434" i="1" s="1"/>
  <c r="CG1430" i="1"/>
  <c r="CD1430" i="1" s="1"/>
  <c r="CG1426" i="1"/>
  <c r="CD1426" i="1" s="1"/>
  <c r="CG1422" i="1"/>
  <c r="CD1422" i="1" s="1"/>
  <c r="CG1418" i="1"/>
  <c r="CD1418" i="1" s="1"/>
  <c r="CG1414" i="1"/>
  <c r="CD1414" i="1" s="1"/>
  <c r="CG1410" i="1"/>
  <c r="CD1410" i="1" s="1"/>
  <c r="CG1406" i="1"/>
  <c r="CD1406" i="1" s="1"/>
  <c r="CG1402" i="1"/>
  <c r="CD1402" i="1" s="1"/>
  <c r="CG1398" i="1"/>
  <c r="CD1398" i="1" s="1"/>
  <c r="CG1394" i="1"/>
  <c r="CD1394" i="1" s="1"/>
  <c r="CG1390" i="1"/>
  <c r="CD1390" i="1" s="1"/>
  <c r="CG1386" i="1"/>
  <c r="CD1386" i="1" s="1"/>
  <c r="CG1382" i="1"/>
  <c r="CD1382" i="1" s="1"/>
  <c r="CG1378" i="1"/>
  <c r="CD1378" i="1" s="1"/>
  <c r="CG1374" i="1"/>
  <c r="CD1374" i="1" s="1"/>
  <c r="CG1370" i="1"/>
  <c r="CD1370" i="1" s="1"/>
  <c r="CG1366" i="1"/>
  <c r="CD1366" i="1" s="1"/>
  <c r="CG1362" i="1"/>
  <c r="CD1362" i="1" s="1"/>
  <c r="CG1322" i="1"/>
  <c r="CD1322" i="1" s="1"/>
  <c r="CG1314" i="1"/>
  <c r="CD1314" i="1" s="1"/>
  <c r="CG1306" i="1"/>
  <c r="CD1306" i="1" s="1"/>
  <c r="CG1298" i="1"/>
  <c r="CD1298" i="1" s="1"/>
  <c r="CG1350" i="1"/>
  <c r="CD1350" i="1" s="1"/>
  <c r="CG1342" i="1"/>
  <c r="CD1342" i="1" s="1"/>
  <c r="CG1316" i="1"/>
  <c r="CD1316" i="1" s="1"/>
  <c r="CG1308" i="1"/>
  <c r="CD1308" i="1" s="1"/>
  <c r="CG1300" i="1"/>
  <c r="CG1292" i="1"/>
  <c r="CD1292" i="1" s="1"/>
  <c r="CG1290" i="1"/>
  <c r="CD1290" i="1" s="1"/>
  <c r="CG1288" i="1"/>
  <c r="CD1288" i="1" s="1"/>
  <c r="CG1286" i="1"/>
  <c r="CD1286" i="1" s="1"/>
  <c r="CG1284" i="1"/>
  <c r="CD1284" i="1" s="1"/>
  <c r="CG1282" i="1"/>
  <c r="CD1282" i="1" s="1"/>
  <c r="CG1280" i="1"/>
  <c r="CG1278" i="1"/>
  <c r="CD1278" i="1" s="1"/>
  <c r="CG1276" i="1"/>
  <c r="CD1276" i="1" s="1"/>
  <c r="CG1274" i="1"/>
  <c r="CD1274" i="1" s="1"/>
  <c r="CG1272" i="1"/>
  <c r="CD1272" i="1" s="1"/>
  <c r="CG1270" i="1"/>
  <c r="CD1270" i="1" s="1"/>
  <c r="CG1268" i="1"/>
  <c r="CD1268" i="1" s="1"/>
  <c r="CG1266" i="1"/>
  <c r="CD1266" i="1" s="1"/>
  <c r="CG1264" i="1"/>
  <c r="CG1262" i="1"/>
  <c r="CD1262" i="1" s="1"/>
  <c r="CG1260" i="1"/>
  <c r="CD1260" i="1" s="1"/>
  <c r="CG1258" i="1"/>
  <c r="CD1258" i="1" s="1"/>
  <c r="CG1256" i="1"/>
  <c r="CD1256" i="1" s="1"/>
  <c r="CG1254" i="1"/>
  <c r="CD1254" i="1" s="1"/>
  <c r="CG1252" i="1"/>
  <c r="CD1252" i="1" s="1"/>
  <c r="CG1250" i="1"/>
  <c r="CD1250" i="1" s="1"/>
  <c r="CG1248" i="1"/>
  <c r="CG1246" i="1"/>
  <c r="CD1246" i="1" s="1"/>
  <c r="CG1244" i="1"/>
  <c r="CD1244" i="1" s="1"/>
  <c r="CG1242" i="1"/>
  <c r="CD1242" i="1" s="1"/>
  <c r="CG1240" i="1"/>
  <c r="CD1240" i="1" s="1"/>
  <c r="CG1238" i="1"/>
  <c r="CD1238" i="1" s="1"/>
  <c r="CG1236" i="1"/>
  <c r="CD1236" i="1" s="1"/>
  <c r="CG1348" i="1"/>
  <c r="CD1348" i="1" s="1"/>
  <c r="CG1340" i="1"/>
  <c r="CD1340" i="1" s="1"/>
  <c r="CG1336" i="1"/>
  <c r="CD1336" i="1" s="1"/>
  <c r="CG1332" i="1"/>
  <c r="CD1332" i="1" s="1"/>
  <c r="CG1328" i="1"/>
  <c r="CD1328" i="1" s="1"/>
  <c r="CG1324" i="1"/>
  <c r="CD1324" i="1" s="1"/>
  <c r="CG1318" i="1"/>
  <c r="CD1318" i="1" s="1"/>
  <c r="CG1310" i="1"/>
  <c r="CD1310" i="1" s="1"/>
  <c r="CG1302" i="1"/>
  <c r="CD1302" i="1" s="1"/>
  <c r="CG1294" i="1"/>
  <c r="CD1294" i="1" s="1"/>
  <c r="CG1346" i="1"/>
  <c r="CD1346" i="1" s="1"/>
  <c r="CG1320" i="1"/>
  <c r="CD1320" i="1" s="1"/>
  <c r="CG1312" i="1"/>
  <c r="CD1312" i="1" s="1"/>
  <c r="CG1304" i="1"/>
  <c r="CD1304" i="1" s="1"/>
  <c r="CG1296" i="1"/>
  <c r="CD1296" i="1" s="1"/>
  <c r="CG1291" i="1"/>
  <c r="CD1291" i="1" s="1"/>
  <c r="CG1289" i="1"/>
  <c r="CD1289" i="1" s="1"/>
  <c r="CG1287" i="1"/>
  <c r="CD1287" i="1" s="1"/>
  <c r="CG1285" i="1"/>
  <c r="CD1285" i="1" s="1"/>
  <c r="CG1283" i="1"/>
  <c r="CD1283" i="1" s="1"/>
  <c r="CG1281" i="1"/>
  <c r="CG1279" i="1"/>
  <c r="CD1279" i="1" s="1"/>
  <c r="CG1277" i="1"/>
  <c r="CD1277" i="1" s="1"/>
  <c r="CG1275" i="1"/>
  <c r="CD1275" i="1" s="1"/>
  <c r="CG1273" i="1"/>
  <c r="CD1273" i="1" s="1"/>
  <c r="CG1271" i="1"/>
  <c r="CG1269" i="1"/>
  <c r="CD1269" i="1" s="1"/>
  <c r="CG1267" i="1"/>
  <c r="CD1267" i="1" s="1"/>
  <c r="CG1265" i="1"/>
  <c r="CD1265" i="1" s="1"/>
  <c r="CG1263" i="1"/>
  <c r="CD1263" i="1" s="1"/>
  <c r="CG1261" i="1"/>
  <c r="CD1261" i="1" s="1"/>
  <c r="CG1259" i="1"/>
  <c r="CD1259" i="1" s="1"/>
  <c r="CG1257" i="1"/>
  <c r="CD1257" i="1" s="1"/>
  <c r="CG1255" i="1"/>
  <c r="CD1255" i="1" s="1"/>
  <c r="CG1253" i="1"/>
  <c r="CD1253" i="1" s="1"/>
  <c r="CG1251" i="1"/>
  <c r="CD1251" i="1" s="1"/>
  <c r="CG1249" i="1"/>
  <c r="CG1247" i="1"/>
  <c r="CD1247" i="1" s="1"/>
  <c r="CG1245" i="1"/>
  <c r="CD1245" i="1" s="1"/>
  <c r="CG1243" i="1"/>
  <c r="CD1243" i="1" s="1"/>
  <c r="CG1241" i="1"/>
  <c r="CD1241" i="1" s="1"/>
  <c r="CG1239" i="1"/>
  <c r="CD1239" i="1" s="1"/>
  <c r="CG1237" i="1"/>
  <c r="CD1237" i="1" s="1"/>
  <c r="CG1235" i="1"/>
  <c r="CD1235" i="1" s="1"/>
  <c r="CG1233" i="1"/>
  <c r="CD1233" i="1" s="1"/>
  <c r="CG1231" i="1"/>
  <c r="CD1231" i="1" s="1"/>
  <c r="CG1229" i="1"/>
  <c r="CD1229" i="1" s="1"/>
  <c r="CG1474" i="1"/>
  <c r="CD1474" i="1" s="1"/>
  <c r="CG1344" i="1"/>
  <c r="CD1344" i="1" s="1"/>
  <c r="CG1338" i="1"/>
  <c r="CD1338" i="1" s="1"/>
  <c r="CG1334" i="1"/>
  <c r="CG1330" i="1"/>
  <c r="CD1330" i="1" s="1"/>
  <c r="CG1326" i="1"/>
  <c r="CD1326" i="1" s="1"/>
  <c r="CG1226" i="1"/>
  <c r="CD1226" i="1" s="1"/>
  <c r="CG1218" i="1"/>
  <c r="CD1218" i="1" s="1"/>
  <c r="CG1210" i="1"/>
  <c r="CD1210" i="1" s="1"/>
  <c r="CG1202" i="1"/>
  <c r="CD1202" i="1" s="1"/>
  <c r="CG1194" i="1"/>
  <c r="CD1194" i="1" s="1"/>
  <c r="CG1187" i="1"/>
  <c r="CD1187" i="1" s="1"/>
  <c r="CG1183" i="1"/>
  <c r="CD1183" i="1" s="1"/>
  <c r="CG1179" i="1"/>
  <c r="CD1179" i="1" s="1"/>
  <c r="CG1175" i="1"/>
  <c r="CD1175" i="1" s="1"/>
  <c r="CG1171" i="1"/>
  <c r="CG1167" i="1"/>
  <c r="CD1167" i="1" s="1"/>
  <c r="CG1163" i="1"/>
  <c r="CD1163" i="1" s="1"/>
  <c r="CG1159" i="1"/>
  <c r="CD1159" i="1" s="1"/>
  <c r="CG1155" i="1"/>
  <c r="CD1155" i="1" s="1"/>
  <c r="CG1225" i="1"/>
  <c r="CG1217" i="1"/>
  <c r="CD1217" i="1" s="1"/>
  <c r="CG1209" i="1"/>
  <c r="CD1209" i="1" s="1"/>
  <c r="CG1201" i="1"/>
  <c r="CD1201" i="1" s="1"/>
  <c r="CG1193" i="1"/>
  <c r="CD1193" i="1" s="1"/>
  <c r="CG1151" i="1"/>
  <c r="CD1151" i="1" s="1"/>
  <c r="CG1224" i="1"/>
  <c r="CD1224" i="1" s="1"/>
  <c r="CG1216" i="1"/>
  <c r="CG1208" i="1"/>
  <c r="CD1208" i="1" s="1"/>
  <c r="CG1200" i="1"/>
  <c r="CG1192" i="1"/>
  <c r="CD1192" i="1" s="1"/>
  <c r="CG1186" i="1"/>
  <c r="CD1186" i="1" s="1"/>
  <c r="CG1182" i="1"/>
  <c r="CD1182" i="1" s="1"/>
  <c r="CG1178" i="1"/>
  <c r="CD1178" i="1" s="1"/>
  <c r="CG1174" i="1"/>
  <c r="CD1174" i="1" s="1"/>
  <c r="CG1170" i="1"/>
  <c r="CD1170" i="1" s="1"/>
  <c r="CG1166" i="1"/>
  <c r="CD1166" i="1" s="1"/>
  <c r="CG1162" i="1"/>
  <c r="CD1162" i="1" s="1"/>
  <c r="CG1158" i="1"/>
  <c r="CD1158" i="1" s="1"/>
  <c r="CG1154" i="1"/>
  <c r="CD1154" i="1" s="1"/>
  <c r="CG1223" i="1"/>
  <c r="CD1223" i="1" s="1"/>
  <c r="CG1215" i="1"/>
  <c r="CD1215" i="1" s="1"/>
  <c r="CG1207" i="1"/>
  <c r="CD1207" i="1" s="1"/>
  <c r="CG1199" i="1"/>
  <c r="CD1199" i="1" s="1"/>
  <c r="CG1191" i="1"/>
  <c r="CD1191" i="1" s="1"/>
  <c r="CG1148" i="1"/>
  <c r="CD1148" i="1" s="1"/>
  <c r="CG1146" i="1"/>
  <c r="CG1144" i="1"/>
  <c r="CD1144" i="1" s="1"/>
  <c r="CG1142" i="1"/>
  <c r="CD1142" i="1" s="1"/>
  <c r="CG1140" i="1"/>
  <c r="CD1140" i="1" s="1"/>
  <c r="CG1138" i="1"/>
  <c r="CD1138" i="1" s="1"/>
  <c r="CG1136" i="1"/>
  <c r="CD1136" i="1" s="1"/>
  <c r="CG1134" i="1"/>
  <c r="CD1134" i="1" s="1"/>
  <c r="CG1132" i="1"/>
  <c r="CD1132" i="1" s="1"/>
  <c r="CG1130" i="1"/>
  <c r="CG1128" i="1"/>
  <c r="CD1128" i="1" s="1"/>
  <c r="CG1126" i="1"/>
  <c r="CD1126" i="1" s="1"/>
  <c r="CG1124" i="1"/>
  <c r="CD1124" i="1" s="1"/>
  <c r="CG1122" i="1"/>
  <c r="CD1122" i="1" s="1"/>
  <c r="CG1120" i="1"/>
  <c r="CD1120" i="1" s="1"/>
  <c r="CG1118" i="1"/>
  <c r="CD1118" i="1" s="1"/>
  <c r="CG1116" i="1"/>
  <c r="CD1116" i="1" s="1"/>
  <c r="CG1114" i="1"/>
  <c r="CG1112" i="1"/>
  <c r="CD1112" i="1" s="1"/>
  <c r="CG1110" i="1"/>
  <c r="CD1110" i="1" s="1"/>
  <c r="CG1108" i="1"/>
  <c r="CD1108" i="1" s="1"/>
  <c r="CG1106" i="1"/>
  <c r="CD1106" i="1" s="1"/>
  <c r="CG1104" i="1"/>
  <c r="CD1104" i="1" s="1"/>
  <c r="CG1102" i="1"/>
  <c r="CD1102" i="1" s="1"/>
  <c r="CG1100" i="1"/>
  <c r="CD1100" i="1" s="1"/>
  <c r="CG1098" i="1"/>
  <c r="CG1096" i="1"/>
  <c r="CD1096" i="1" s="1"/>
  <c r="CG1094" i="1"/>
  <c r="CD1094" i="1" s="1"/>
  <c r="CG1092" i="1"/>
  <c r="CD1092" i="1" s="1"/>
  <c r="CG1090" i="1"/>
  <c r="CD1090" i="1" s="1"/>
  <c r="CG1088" i="1"/>
  <c r="CD1088" i="1" s="1"/>
  <c r="CG1086" i="1"/>
  <c r="CD1086" i="1" s="1"/>
  <c r="CG1084" i="1"/>
  <c r="CD1084" i="1" s="1"/>
  <c r="CG1082" i="1"/>
  <c r="CG1080" i="1"/>
  <c r="CD1080" i="1" s="1"/>
  <c r="CG1078" i="1"/>
  <c r="CD1078" i="1" s="1"/>
  <c r="CG1076" i="1"/>
  <c r="CD1076" i="1" s="1"/>
  <c r="CG1074" i="1"/>
  <c r="CD1074" i="1" s="1"/>
  <c r="CG1222" i="1"/>
  <c r="CD1222" i="1" s="1"/>
  <c r="CG1214" i="1"/>
  <c r="CD1214" i="1" s="1"/>
  <c r="CG1206" i="1"/>
  <c r="CD1206" i="1" s="1"/>
  <c r="CG1198" i="1"/>
  <c r="CD1198" i="1" s="1"/>
  <c r="CG1190" i="1"/>
  <c r="CD1190" i="1" s="1"/>
  <c r="CG1185" i="1"/>
  <c r="CD1185" i="1" s="1"/>
  <c r="CG1181" i="1"/>
  <c r="CD1181" i="1" s="1"/>
  <c r="CG1177" i="1"/>
  <c r="CG1173" i="1"/>
  <c r="CD1173" i="1" s="1"/>
  <c r="CG1169" i="1"/>
  <c r="CD1169" i="1" s="1"/>
  <c r="CG1165" i="1"/>
  <c r="CG1161" i="1"/>
  <c r="CD1161" i="1" s="1"/>
  <c r="CG1157" i="1"/>
  <c r="CD1157" i="1" s="1"/>
  <c r="CG1153" i="1"/>
  <c r="CD1153" i="1" s="1"/>
  <c r="CG1150" i="1"/>
  <c r="CD1150" i="1" s="1"/>
  <c r="CG1221" i="1"/>
  <c r="CG1213" i="1"/>
  <c r="CD1213" i="1" s="1"/>
  <c r="CG1205" i="1"/>
  <c r="CD1205" i="1" s="1"/>
  <c r="CG1197" i="1"/>
  <c r="CD1197" i="1" s="1"/>
  <c r="CG1189" i="1"/>
  <c r="CD1189" i="1" s="1"/>
  <c r="CG1234" i="1"/>
  <c r="CD1234" i="1" s="1"/>
  <c r="CG1232" i="1"/>
  <c r="CG1230" i="1"/>
  <c r="CD1230" i="1" s="1"/>
  <c r="CG1228" i="1"/>
  <c r="CD1228" i="1" s="1"/>
  <c r="CG1220" i="1"/>
  <c r="CD1220" i="1" s="1"/>
  <c r="CG1212" i="1"/>
  <c r="CD1212" i="1" s="1"/>
  <c r="CG1204" i="1"/>
  <c r="CD1204" i="1" s="1"/>
  <c r="CG1196" i="1"/>
  <c r="CD1196" i="1" s="1"/>
  <c r="CG1188" i="1"/>
  <c r="CD1188" i="1" s="1"/>
  <c r="CG1184" i="1"/>
  <c r="CG1180" i="1"/>
  <c r="CD1180" i="1" s="1"/>
  <c r="CG1176" i="1"/>
  <c r="CD1176" i="1" s="1"/>
  <c r="CG1172" i="1"/>
  <c r="CD1172" i="1" s="1"/>
  <c r="CG1168" i="1"/>
  <c r="CG1164" i="1"/>
  <c r="CD1164" i="1" s="1"/>
  <c r="CG1160" i="1"/>
  <c r="CD1160" i="1" s="1"/>
  <c r="CG1156" i="1"/>
  <c r="CD1156" i="1" s="1"/>
  <c r="CG1152" i="1"/>
  <c r="CD1152" i="1" s="1"/>
  <c r="CG1227" i="1"/>
  <c r="CD1227" i="1" s="1"/>
  <c r="CG1219" i="1"/>
  <c r="CD1219" i="1" s="1"/>
  <c r="CG1211" i="1"/>
  <c r="CD1211" i="1" s="1"/>
  <c r="CG1203" i="1"/>
  <c r="CD1203" i="1" s="1"/>
  <c r="CG1195" i="1"/>
  <c r="CD1195" i="1" s="1"/>
  <c r="CG1149" i="1"/>
  <c r="CD1149" i="1" s="1"/>
  <c r="CG1147" i="1"/>
  <c r="CD1147" i="1" s="1"/>
  <c r="CG1145" i="1"/>
  <c r="CD1145" i="1" s="1"/>
  <c r="CG1143" i="1"/>
  <c r="CD1143" i="1" s="1"/>
  <c r="CG1141" i="1"/>
  <c r="CD1141" i="1" s="1"/>
  <c r="CG1139" i="1"/>
  <c r="CD1139" i="1" s="1"/>
  <c r="CG1137" i="1"/>
  <c r="CD1137" i="1" s="1"/>
  <c r="CG1135" i="1"/>
  <c r="CD1135" i="1" s="1"/>
  <c r="CG1133" i="1"/>
  <c r="CD1133" i="1" s="1"/>
  <c r="CG1131" i="1"/>
  <c r="CD1131" i="1" s="1"/>
  <c r="CG1129" i="1"/>
  <c r="CD1129" i="1" s="1"/>
  <c r="CG1127" i="1"/>
  <c r="CD1127" i="1" s="1"/>
  <c r="CG1125" i="1"/>
  <c r="CD1125" i="1" s="1"/>
  <c r="CG1123" i="1"/>
  <c r="CD1123" i="1" s="1"/>
  <c r="CG1121" i="1"/>
  <c r="CD1121" i="1" s="1"/>
  <c r="CG1119" i="1"/>
  <c r="CD1119" i="1" s="1"/>
  <c r="CG1117" i="1"/>
  <c r="CD1117" i="1" s="1"/>
  <c r="CG1115" i="1"/>
  <c r="CD1115" i="1" s="1"/>
  <c r="CG1113" i="1"/>
  <c r="CD1113" i="1" s="1"/>
  <c r="CG1111" i="1"/>
  <c r="CD1111" i="1" s="1"/>
  <c r="CG1109" i="1"/>
  <c r="CD1109" i="1" s="1"/>
  <c r="CG1107" i="1"/>
  <c r="CD1107" i="1" s="1"/>
  <c r="CG1105" i="1"/>
  <c r="CD1105" i="1" s="1"/>
  <c r="CG1103" i="1"/>
  <c r="CD1103" i="1" s="1"/>
  <c r="CG1101" i="1"/>
  <c r="CD1101" i="1" s="1"/>
  <c r="CG1099" i="1"/>
  <c r="CD1099" i="1" s="1"/>
  <c r="CG1097" i="1"/>
  <c r="CD1097" i="1" s="1"/>
  <c r="CG1095" i="1"/>
  <c r="CD1095" i="1" s="1"/>
  <c r="CG1093" i="1"/>
  <c r="CD1093" i="1" s="1"/>
  <c r="CG1091" i="1"/>
  <c r="CD1091" i="1" s="1"/>
  <c r="CG1089" i="1"/>
  <c r="CD1089" i="1" s="1"/>
  <c r="CG1087" i="1"/>
  <c r="CD1087" i="1" s="1"/>
  <c r="CG1085" i="1"/>
  <c r="CD1085" i="1" s="1"/>
  <c r="CG1083" i="1"/>
  <c r="CD1083" i="1" s="1"/>
  <c r="CG1081" i="1"/>
  <c r="CD1081" i="1" s="1"/>
  <c r="CG1079" i="1"/>
  <c r="CD1079" i="1" s="1"/>
  <c r="CG1077" i="1"/>
  <c r="CD1077" i="1" s="1"/>
  <c r="CG1075" i="1"/>
  <c r="CD1075" i="1" s="1"/>
  <c r="CG1073" i="1"/>
  <c r="CD1073" i="1" s="1"/>
  <c r="CG1071" i="1"/>
  <c r="CD1071" i="1" s="1"/>
  <c r="CG1069" i="1"/>
  <c r="CD1069" i="1" s="1"/>
  <c r="CG1072" i="1"/>
  <c r="CD1072" i="1" s="1"/>
  <c r="CG1066" i="1"/>
  <c r="CG1062" i="1"/>
  <c r="CD1062" i="1" s="1"/>
  <c r="CG1058" i="1"/>
  <c r="CD1058" i="1" s="1"/>
  <c r="CG1054" i="1"/>
  <c r="CD1054" i="1" s="1"/>
  <c r="CG1050" i="1"/>
  <c r="CG1046" i="1"/>
  <c r="CD1046" i="1" s="1"/>
  <c r="CG1042" i="1"/>
  <c r="CD1042" i="1" s="1"/>
  <c r="CG1038" i="1"/>
  <c r="CD1038" i="1" s="1"/>
  <c r="CG1034" i="1"/>
  <c r="CG1030" i="1"/>
  <c r="CD1030" i="1" s="1"/>
  <c r="CG1026" i="1"/>
  <c r="CD1026" i="1" s="1"/>
  <c r="CG1022" i="1"/>
  <c r="CD1022" i="1" s="1"/>
  <c r="CG1018" i="1"/>
  <c r="CG1014" i="1"/>
  <c r="CD1014" i="1" s="1"/>
  <c r="CG1010" i="1"/>
  <c r="CD1010" i="1" s="1"/>
  <c r="CG1006" i="1"/>
  <c r="CD1006" i="1" s="1"/>
  <c r="CG1002" i="1"/>
  <c r="CG998" i="1"/>
  <c r="CD998" i="1" s="1"/>
  <c r="CG994" i="1"/>
  <c r="CD994" i="1" s="1"/>
  <c r="CG990" i="1"/>
  <c r="CD990" i="1" s="1"/>
  <c r="CG986" i="1"/>
  <c r="CG982" i="1"/>
  <c r="CD982" i="1" s="1"/>
  <c r="CG978" i="1"/>
  <c r="CD978" i="1" s="1"/>
  <c r="CG974" i="1"/>
  <c r="CD974" i="1" s="1"/>
  <c r="CG970" i="1"/>
  <c r="CG966" i="1"/>
  <c r="CD966" i="1" s="1"/>
  <c r="CG962" i="1"/>
  <c r="CD962" i="1" s="1"/>
  <c r="CG958" i="1"/>
  <c r="CD958" i="1" s="1"/>
  <c r="CG954" i="1"/>
  <c r="CG950" i="1"/>
  <c r="CD950" i="1" s="1"/>
  <c r="CG946" i="1"/>
  <c r="CD946" i="1" s="1"/>
  <c r="CG942" i="1"/>
  <c r="CD942" i="1" s="1"/>
  <c r="CG938" i="1"/>
  <c r="CG934" i="1"/>
  <c r="CD934" i="1" s="1"/>
  <c r="CG930" i="1"/>
  <c r="CD930" i="1" s="1"/>
  <c r="CG926" i="1"/>
  <c r="CD926" i="1" s="1"/>
  <c r="CG922" i="1"/>
  <c r="CG918" i="1"/>
  <c r="CD918" i="1" s="1"/>
  <c r="CG914" i="1"/>
  <c r="CD914" i="1" s="1"/>
  <c r="CG910" i="1"/>
  <c r="CD910" i="1" s="1"/>
  <c r="CG906" i="1"/>
  <c r="CG902" i="1"/>
  <c r="CD902" i="1" s="1"/>
  <c r="CG898" i="1"/>
  <c r="CD898" i="1" s="1"/>
  <c r="CG894" i="1"/>
  <c r="CD894" i="1" s="1"/>
  <c r="CG890" i="1"/>
  <c r="CG886" i="1"/>
  <c r="CD886" i="1" s="1"/>
  <c r="CG882" i="1"/>
  <c r="CD882" i="1" s="1"/>
  <c r="CG1068" i="1"/>
  <c r="CD1068" i="1" s="1"/>
  <c r="CG1064" i="1"/>
  <c r="CD1064" i="1" s="1"/>
  <c r="CG1060" i="1"/>
  <c r="CD1060" i="1" s="1"/>
  <c r="CG1056" i="1"/>
  <c r="CD1056" i="1" s="1"/>
  <c r="CG1052" i="1"/>
  <c r="CD1052" i="1" s="1"/>
  <c r="CG1048" i="1"/>
  <c r="CD1048" i="1" s="1"/>
  <c r="CG1044" i="1"/>
  <c r="CD1044" i="1" s="1"/>
  <c r="CG1040" i="1"/>
  <c r="CD1040" i="1" s="1"/>
  <c r="CG1036" i="1"/>
  <c r="CD1036" i="1" s="1"/>
  <c r="CG1032" i="1"/>
  <c r="CD1032" i="1" s="1"/>
  <c r="CG1028" i="1"/>
  <c r="CD1028" i="1" s="1"/>
  <c r="CG1024" i="1"/>
  <c r="CD1024" i="1" s="1"/>
  <c r="CG1020" i="1"/>
  <c r="CD1020" i="1" s="1"/>
  <c r="CG1016" i="1"/>
  <c r="CD1016" i="1" s="1"/>
  <c r="CG1012" i="1"/>
  <c r="CD1012" i="1" s="1"/>
  <c r="CG1008" i="1"/>
  <c r="CD1008" i="1" s="1"/>
  <c r="CG1004" i="1"/>
  <c r="CD1004" i="1" s="1"/>
  <c r="CG1000" i="1"/>
  <c r="CD1000" i="1" s="1"/>
  <c r="CG996" i="1"/>
  <c r="CD996" i="1" s="1"/>
  <c r="CG992" i="1"/>
  <c r="CD992" i="1" s="1"/>
  <c r="CG988" i="1"/>
  <c r="CD988" i="1" s="1"/>
  <c r="CG984" i="1"/>
  <c r="CD984" i="1" s="1"/>
  <c r="CG980" i="1"/>
  <c r="CD980" i="1" s="1"/>
  <c r="CG976" i="1"/>
  <c r="CD976" i="1" s="1"/>
  <c r="CG972" i="1"/>
  <c r="CD972" i="1" s="1"/>
  <c r="CG968" i="1"/>
  <c r="CD968" i="1" s="1"/>
  <c r="CG964" i="1"/>
  <c r="CD964" i="1" s="1"/>
  <c r="CG960" i="1"/>
  <c r="CD960" i="1" s="1"/>
  <c r="CG956" i="1"/>
  <c r="CD956" i="1" s="1"/>
  <c r="CG952" i="1"/>
  <c r="CD952" i="1" s="1"/>
  <c r="CG948" i="1"/>
  <c r="CD948" i="1" s="1"/>
  <c r="CG944" i="1"/>
  <c r="CD944" i="1" s="1"/>
  <c r="CG940" i="1"/>
  <c r="CD940" i="1" s="1"/>
  <c r="CG936" i="1"/>
  <c r="CD936" i="1" s="1"/>
  <c r="CG932" i="1"/>
  <c r="CD932" i="1" s="1"/>
  <c r="CG928" i="1"/>
  <c r="CD928" i="1" s="1"/>
  <c r="CG924" i="1"/>
  <c r="CD924" i="1" s="1"/>
  <c r="CG920" i="1"/>
  <c r="CD920" i="1" s="1"/>
  <c r="CG916" i="1"/>
  <c r="CD916" i="1" s="1"/>
  <c r="CG912" i="1"/>
  <c r="CD912" i="1" s="1"/>
  <c r="CG908" i="1"/>
  <c r="CD908" i="1" s="1"/>
  <c r="CG904" i="1"/>
  <c r="CD904" i="1" s="1"/>
  <c r="CG900" i="1"/>
  <c r="CD900" i="1" s="1"/>
  <c r="CG896" i="1"/>
  <c r="CD896" i="1" s="1"/>
  <c r="CG1067" i="1"/>
  <c r="CD1067" i="1" s="1"/>
  <c r="CG1063" i="1"/>
  <c r="CG1059" i="1"/>
  <c r="CD1059" i="1" s="1"/>
  <c r="CG1055" i="1"/>
  <c r="CD1055" i="1" s="1"/>
  <c r="CG1051" i="1"/>
  <c r="CD1051" i="1" s="1"/>
  <c r="CG1047" i="1"/>
  <c r="CG1043" i="1"/>
  <c r="CD1043" i="1" s="1"/>
  <c r="CG1039" i="1"/>
  <c r="CD1039" i="1" s="1"/>
  <c r="CG1035" i="1"/>
  <c r="CD1035" i="1" s="1"/>
  <c r="CG1031" i="1"/>
  <c r="CG1027" i="1"/>
  <c r="CD1027" i="1" s="1"/>
  <c r="CG1023" i="1"/>
  <c r="CD1023" i="1" s="1"/>
  <c r="CG1019" i="1"/>
  <c r="CD1019" i="1" s="1"/>
  <c r="CG1015" i="1"/>
  <c r="CG1011" i="1"/>
  <c r="CD1011" i="1" s="1"/>
  <c r="CG1007" i="1"/>
  <c r="CD1007" i="1" s="1"/>
  <c r="CG1003" i="1"/>
  <c r="CD1003" i="1" s="1"/>
  <c r="CG999" i="1"/>
  <c r="CG995" i="1"/>
  <c r="CD995" i="1" s="1"/>
  <c r="CG991" i="1"/>
  <c r="CD991" i="1" s="1"/>
  <c r="CG987" i="1"/>
  <c r="CD987" i="1" s="1"/>
  <c r="CG983" i="1"/>
  <c r="CG979" i="1"/>
  <c r="CD979" i="1" s="1"/>
  <c r="CG975" i="1"/>
  <c r="CD975" i="1" s="1"/>
  <c r="CG971" i="1"/>
  <c r="CD971" i="1" s="1"/>
  <c r="CG967" i="1"/>
  <c r="CG963" i="1"/>
  <c r="CD963" i="1" s="1"/>
  <c r="CG959" i="1"/>
  <c r="CD959" i="1" s="1"/>
  <c r="CG955" i="1"/>
  <c r="CD955" i="1" s="1"/>
  <c r="CG951" i="1"/>
  <c r="CG947" i="1"/>
  <c r="CD947" i="1" s="1"/>
  <c r="CG943" i="1"/>
  <c r="CD943" i="1" s="1"/>
  <c r="CG939" i="1"/>
  <c r="CD939" i="1" s="1"/>
  <c r="CG935" i="1"/>
  <c r="CG931" i="1"/>
  <c r="CD931" i="1" s="1"/>
  <c r="CG927" i="1"/>
  <c r="CD927" i="1" s="1"/>
  <c r="CG923" i="1"/>
  <c r="CD923" i="1" s="1"/>
  <c r="CG919" i="1"/>
  <c r="CG915" i="1"/>
  <c r="CD915" i="1" s="1"/>
  <c r="CG911" i="1"/>
  <c r="CD911" i="1" s="1"/>
  <c r="CG907" i="1"/>
  <c r="CD907" i="1" s="1"/>
  <c r="CG903" i="1"/>
  <c r="CG899" i="1"/>
  <c r="CD899" i="1" s="1"/>
  <c r="CG895" i="1"/>
  <c r="CD895" i="1" s="1"/>
  <c r="CG891" i="1"/>
  <c r="CD891" i="1" s="1"/>
  <c r="CG887" i="1"/>
  <c r="CG883" i="1"/>
  <c r="CD883" i="1" s="1"/>
  <c r="CG879" i="1"/>
  <c r="CD879" i="1" s="1"/>
  <c r="CG877" i="1"/>
  <c r="CD877" i="1" s="1"/>
  <c r="CG875" i="1"/>
  <c r="CD875" i="1" s="1"/>
  <c r="CG873" i="1"/>
  <c r="CG871" i="1"/>
  <c r="CD871" i="1" s="1"/>
  <c r="CG869" i="1"/>
  <c r="CD869" i="1" s="1"/>
  <c r="CG867" i="1"/>
  <c r="CD867" i="1" s="1"/>
  <c r="CG865" i="1"/>
  <c r="CD865" i="1" s="1"/>
  <c r="CG863" i="1"/>
  <c r="CD863" i="1" s="1"/>
  <c r="CG861" i="1"/>
  <c r="CD861" i="1" s="1"/>
  <c r="CG859" i="1"/>
  <c r="CD859" i="1" s="1"/>
  <c r="CG1053" i="1"/>
  <c r="CD1053" i="1" s="1"/>
  <c r="CG1029" i="1"/>
  <c r="CD1029" i="1" s="1"/>
  <c r="CG985" i="1"/>
  <c r="CD985" i="1" s="1"/>
  <c r="CG953" i="1"/>
  <c r="CD953" i="1" s="1"/>
  <c r="CG921" i="1"/>
  <c r="CD921" i="1" s="1"/>
  <c r="CG881" i="1"/>
  <c r="CD881" i="1" s="1"/>
  <c r="CG1057" i="1"/>
  <c r="CD1057" i="1" s="1"/>
  <c r="CG1025" i="1"/>
  <c r="CD1025" i="1" s="1"/>
  <c r="CG989" i="1"/>
  <c r="CD989" i="1" s="1"/>
  <c r="CG957" i="1"/>
  <c r="CD957" i="1" s="1"/>
  <c r="CG925" i="1"/>
  <c r="CD925" i="1" s="1"/>
  <c r="CG880" i="1"/>
  <c r="CD880" i="1" s="1"/>
  <c r="CG853" i="1"/>
  <c r="CD853" i="1" s="1"/>
  <c r="CG845" i="1"/>
  <c r="CD845" i="1" s="1"/>
  <c r="CG1061" i="1"/>
  <c r="CD1061" i="1" s="1"/>
  <c r="CG1021" i="1"/>
  <c r="CD1021" i="1" s="1"/>
  <c r="CG993" i="1"/>
  <c r="CD993" i="1" s="1"/>
  <c r="CG961" i="1"/>
  <c r="CD961" i="1" s="1"/>
  <c r="CG929" i="1"/>
  <c r="CD929" i="1" s="1"/>
  <c r="CG897" i="1"/>
  <c r="CD897" i="1" s="1"/>
  <c r="CG893" i="1"/>
  <c r="CD893" i="1" s="1"/>
  <c r="CG850" i="1"/>
  <c r="CD850" i="1" s="1"/>
  <c r="CG1065" i="1"/>
  <c r="CD1065" i="1" s="1"/>
  <c r="CG1017" i="1"/>
  <c r="CD1017" i="1" s="1"/>
  <c r="CG997" i="1"/>
  <c r="CD997" i="1" s="1"/>
  <c r="CG965" i="1"/>
  <c r="CD965" i="1" s="1"/>
  <c r="CG933" i="1"/>
  <c r="CD933" i="1" s="1"/>
  <c r="CG901" i="1"/>
  <c r="CD901" i="1" s="1"/>
  <c r="CG892" i="1"/>
  <c r="CD892" i="1" s="1"/>
  <c r="CG878" i="1"/>
  <c r="CG874" i="1"/>
  <c r="CD874" i="1" s="1"/>
  <c r="CG870" i="1"/>
  <c r="CD870" i="1" s="1"/>
  <c r="CG866" i="1"/>
  <c r="CD866" i="1" s="1"/>
  <c r="CG862" i="1"/>
  <c r="CD862" i="1" s="1"/>
  <c r="CG858" i="1"/>
  <c r="CD858" i="1" s="1"/>
  <c r="CG855" i="1"/>
  <c r="CD855" i="1" s="1"/>
  <c r="CG847" i="1"/>
  <c r="CD847" i="1" s="1"/>
  <c r="CG1013" i="1"/>
  <c r="CD1013" i="1" s="1"/>
  <c r="CG969" i="1"/>
  <c r="CD969" i="1" s="1"/>
  <c r="CG937" i="1"/>
  <c r="CD937" i="1" s="1"/>
  <c r="CG905" i="1"/>
  <c r="CD905" i="1" s="1"/>
  <c r="CG889" i="1"/>
  <c r="CD889" i="1" s="1"/>
  <c r="CG1041" i="1"/>
  <c r="CD1041" i="1" s="1"/>
  <c r="CG1009" i="1"/>
  <c r="CD1009" i="1" s="1"/>
  <c r="CG973" i="1"/>
  <c r="CD973" i="1" s="1"/>
  <c r="CG941" i="1"/>
  <c r="CD941" i="1" s="1"/>
  <c r="CG909" i="1"/>
  <c r="CD909" i="1" s="1"/>
  <c r="CG888" i="1"/>
  <c r="CD888" i="1" s="1"/>
  <c r="CG857" i="1"/>
  <c r="CD857" i="1" s="1"/>
  <c r="CG849" i="1"/>
  <c r="CD849" i="1" s="1"/>
  <c r="CG1045" i="1"/>
  <c r="CD1045" i="1" s="1"/>
  <c r="CG1037" i="1"/>
  <c r="CD1037" i="1" s="1"/>
  <c r="CG1005" i="1"/>
  <c r="CD1005" i="1" s="1"/>
  <c r="CG977" i="1"/>
  <c r="CD977" i="1" s="1"/>
  <c r="CG945" i="1"/>
  <c r="CD945" i="1" s="1"/>
  <c r="CG913" i="1"/>
  <c r="CD913" i="1" s="1"/>
  <c r="CG885" i="1"/>
  <c r="CD885" i="1" s="1"/>
  <c r="CG1070" i="1"/>
  <c r="CD1070" i="1" s="1"/>
  <c r="CG1049" i="1"/>
  <c r="CD1049" i="1" s="1"/>
  <c r="CG1033" i="1"/>
  <c r="CD1033" i="1" s="1"/>
  <c r="CG1001" i="1"/>
  <c r="CD1001" i="1" s="1"/>
  <c r="CG981" i="1"/>
  <c r="CD981" i="1" s="1"/>
  <c r="CG949" i="1"/>
  <c r="CD949" i="1" s="1"/>
  <c r="CG917" i="1"/>
  <c r="CD917" i="1" s="1"/>
  <c r="CG876" i="1"/>
  <c r="CD876" i="1" s="1"/>
  <c r="CG840" i="1"/>
  <c r="CD840" i="1" s="1"/>
  <c r="CG835" i="1"/>
  <c r="CD835" i="1" s="1"/>
  <c r="CG831" i="1"/>
  <c r="CD831" i="1" s="1"/>
  <c r="CG827" i="1"/>
  <c r="CD827" i="1" s="1"/>
  <c r="CG823" i="1"/>
  <c r="CD823" i="1" s="1"/>
  <c r="CG819" i="1"/>
  <c r="CD819" i="1" s="1"/>
  <c r="CG815" i="1"/>
  <c r="CD815" i="1" s="1"/>
  <c r="CG811" i="1"/>
  <c r="CD811" i="1" s="1"/>
  <c r="CG807" i="1"/>
  <c r="CD807" i="1" s="1"/>
  <c r="CG803" i="1"/>
  <c r="CD803" i="1" s="1"/>
  <c r="CG799" i="1"/>
  <c r="CD799" i="1" s="1"/>
  <c r="CG795" i="1"/>
  <c r="CD795" i="1" s="1"/>
  <c r="CG791" i="1"/>
  <c r="CD791" i="1" s="1"/>
  <c r="CG787" i="1"/>
  <c r="CD787" i="1" s="1"/>
  <c r="CG783" i="1"/>
  <c r="CD783" i="1" s="1"/>
  <c r="CG779" i="1"/>
  <c r="CD779" i="1" s="1"/>
  <c r="CG775" i="1"/>
  <c r="CD775" i="1" s="1"/>
  <c r="CG771" i="1"/>
  <c r="CD771" i="1" s="1"/>
  <c r="CG767" i="1"/>
  <c r="CD767" i="1" s="1"/>
  <c r="CG763" i="1"/>
  <c r="CD763" i="1" s="1"/>
  <c r="CG759" i="1"/>
  <c r="CD759" i="1" s="1"/>
  <c r="CG755" i="1"/>
  <c r="CD755" i="1" s="1"/>
  <c r="CG852" i="1"/>
  <c r="CD852" i="1" s="1"/>
  <c r="CG854" i="1"/>
  <c r="CD854" i="1" s="1"/>
  <c r="CG851" i="1"/>
  <c r="CG848" i="1"/>
  <c r="CG846" i="1"/>
  <c r="CD846" i="1" s="1"/>
  <c r="CG844" i="1"/>
  <c r="CD844" i="1" s="1"/>
  <c r="CG839" i="1"/>
  <c r="CD839" i="1" s="1"/>
  <c r="CG834" i="1"/>
  <c r="CD834" i="1" s="1"/>
  <c r="CG830" i="1"/>
  <c r="CD830" i="1" s="1"/>
  <c r="CG826" i="1"/>
  <c r="CD826" i="1" s="1"/>
  <c r="CG822" i="1"/>
  <c r="CG818" i="1"/>
  <c r="CD818" i="1" s="1"/>
  <c r="CG814" i="1"/>
  <c r="CD814" i="1" s="1"/>
  <c r="CG810" i="1"/>
  <c r="CD810" i="1" s="1"/>
  <c r="CG806" i="1"/>
  <c r="CG802" i="1"/>
  <c r="CD802" i="1" s="1"/>
  <c r="CG798" i="1"/>
  <c r="CD798" i="1" s="1"/>
  <c r="CG794" i="1"/>
  <c r="CD794" i="1" s="1"/>
  <c r="CG790" i="1"/>
  <c r="CG786" i="1"/>
  <c r="CD786" i="1" s="1"/>
  <c r="CG782" i="1"/>
  <c r="CD782" i="1" s="1"/>
  <c r="CG778" i="1"/>
  <c r="CD778" i="1" s="1"/>
  <c r="CG774" i="1"/>
  <c r="CG770" i="1"/>
  <c r="CD770" i="1" s="1"/>
  <c r="CG766" i="1"/>
  <c r="CD766" i="1" s="1"/>
  <c r="CG762" i="1"/>
  <c r="CD762" i="1" s="1"/>
  <c r="CG758" i="1"/>
  <c r="CG884" i="1"/>
  <c r="CD884" i="1" s="1"/>
  <c r="CG838" i="1"/>
  <c r="CG754" i="1"/>
  <c r="CD754" i="1" s="1"/>
  <c r="CG752" i="1"/>
  <c r="CD752" i="1" s="1"/>
  <c r="CG750" i="1"/>
  <c r="CD750" i="1" s="1"/>
  <c r="CG748" i="1"/>
  <c r="CD748" i="1" s="1"/>
  <c r="CG746" i="1"/>
  <c r="CD746" i="1" s="1"/>
  <c r="CG744" i="1"/>
  <c r="CD744" i="1" s="1"/>
  <c r="CG742" i="1"/>
  <c r="CG740" i="1"/>
  <c r="CD740" i="1" s="1"/>
  <c r="CG738" i="1"/>
  <c r="CD738" i="1" s="1"/>
  <c r="CG736" i="1"/>
  <c r="CD736" i="1" s="1"/>
  <c r="CG734" i="1"/>
  <c r="CD734" i="1" s="1"/>
  <c r="CG732" i="1"/>
  <c r="CD732" i="1" s="1"/>
  <c r="CG730" i="1"/>
  <c r="CD730" i="1" s="1"/>
  <c r="CG728" i="1"/>
  <c r="CD728" i="1" s="1"/>
  <c r="CG726" i="1"/>
  <c r="CG724" i="1"/>
  <c r="CD724" i="1" s="1"/>
  <c r="CG722" i="1"/>
  <c r="CD722" i="1" s="1"/>
  <c r="CG720" i="1"/>
  <c r="CD720" i="1" s="1"/>
  <c r="CG718" i="1"/>
  <c r="CD718" i="1" s="1"/>
  <c r="CG716" i="1"/>
  <c r="CD716" i="1" s="1"/>
  <c r="CG714" i="1"/>
  <c r="CD714" i="1" s="1"/>
  <c r="CG712" i="1"/>
  <c r="CD712" i="1" s="1"/>
  <c r="CG710" i="1"/>
  <c r="CG708" i="1"/>
  <c r="CD708" i="1" s="1"/>
  <c r="CG706" i="1"/>
  <c r="CD706" i="1" s="1"/>
  <c r="CG704" i="1"/>
  <c r="CD704" i="1" s="1"/>
  <c r="CG702" i="1"/>
  <c r="CD702" i="1" s="1"/>
  <c r="CG700" i="1"/>
  <c r="CD700" i="1" s="1"/>
  <c r="CG698" i="1"/>
  <c r="CD698" i="1" s="1"/>
  <c r="CG696" i="1"/>
  <c r="CD696" i="1" s="1"/>
  <c r="CG694" i="1"/>
  <c r="CG692" i="1"/>
  <c r="CD692" i="1" s="1"/>
  <c r="CG690" i="1"/>
  <c r="CD690" i="1" s="1"/>
  <c r="CG688" i="1"/>
  <c r="CD688" i="1" s="1"/>
  <c r="CG860" i="1"/>
  <c r="CG856" i="1"/>
  <c r="CD856" i="1" s="1"/>
  <c r="CG843" i="1"/>
  <c r="CD843" i="1" s="1"/>
  <c r="CG833" i="1"/>
  <c r="CD833" i="1" s="1"/>
  <c r="CG829" i="1"/>
  <c r="CG825" i="1"/>
  <c r="CD825" i="1" s="1"/>
  <c r="CG821" i="1"/>
  <c r="CD821" i="1" s="1"/>
  <c r="CG817" i="1"/>
  <c r="CD817" i="1" s="1"/>
  <c r="CG813" i="1"/>
  <c r="CG809" i="1"/>
  <c r="CD809" i="1" s="1"/>
  <c r="CG805" i="1"/>
  <c r="CD805" i="1" s="1"/>
  <c r="CG801" i="1"/>
  <c r="CD801" i="1" s="1"/>
  <c r="CG797" i="1"/>
  <c r="CG793" i="1"/>
  <c r="CD793" i="1" s="1"/>
  <c r="CG789" i="1"/>
  <c r="CD789" i="1" s="1"/>
  <c r="CG785" i="1"/>
  <c r="CD785" i="1" s="1"/>
  <c r="CG781" i="1"/>
  <c r="CG777" i="1"/>
  <c r="CD777" i="1" s="1"/>
  <c r="CG773" i="1"/>
  <c r="CD773" i="1" s="1"/>
  <c r="CG769" i="1"/>
  <c r="CD769" i="1" s="1"/>
  <c r="CG765" i="1"/>
  <c r="CG761" i="1"/>
  <c r="CD761" i="1" s="1"/>
  <c r="CG757" i="1"/>
  <c r="CD757" i="1" s="1"/>
  <c r="CG864" i="1"/>
  <c r="CD864" i="1" s="1"/>
  <c r="CG842" i="1"/>
  <c r="CD842" i="1" s="1"/>
  <c r="CG837" i="1"/>
  <c r="CD837" i="1" s="1"/>
  <c r="CG868" i="1"/>
  <c r="CD868" i="1" s="1"/>
  <c r="CG836" i="1"/>
  <c r="CD836" i="1" s="1"/>
  <c r="CG832" i="1"/>
  <c r="CD832" i="1" s="1"/>
  <c r="CG828" i="1"/>
  <c r="CD828" i="1" s="1"/>
  <c r="CG824" i="1"/>
  <c r="CD824" i="1" s="1"/>
  <c r="CG820" i="1"/>
  <c r="CD820" i="1" s="1"/>
  <c r="CG816" i="1"/>
  <c r="CD816" i="1" s="1"/>
  <c r="CG812" i="1"/>
  <c r="CD812" i="1" s="1"/>
  <c r="CG808" i="1"/>
  <c r="CD808" i="1" s="1"/>
  <c r="CG804" i="1"/>
  <c r="CD804" i="1" s="1"/>
  <c r="CG800" i="1"/>
  <c r="CD800" i="1" s="1"/>
  <c r="CG796" i="1"/>
  <c r="CD796" i="1" s="1"/>
  <c r="CG792" i="1"/>
  <c r="CD792" i="1" s="1"/>
  <c r="CG788" i="1"/>
  <c r="CD788" i="1" s="1"/>
  <c r="CG784" i="1"/>
  <c r="CD784" i="1" s="1"/>
  <c r="CG780" i="1"/>
  <c r="CD780" i="1" s="1"/>
  <c r="CG776" i="1"/>
  <c r="CD776" i="1" s="1"/>
  <c r="CG772" i="1"/>
  <c r="CD772" i="1" s="1"/>
  <c r="CG768" i="1"/>
  <c r="CD768" i="1" s="1"/>
  <c r="CG764" i="1"/>
  <c r="CD764" i="1" s="1"/>
  <c r="CG760" i="1"/>
  <c r="CD760" i="1" s="1"/>
  <c r="CG756" i="1"/>
  <c r="CD756" i="1" s="1"/>
  <c r="CG872" i="1"/>
  <c r="CD872" i="1" s="1"/>
  <c r="CG841" i="1"/>
  <c r="CD841" i="1" s="1"/>
  <c r="CG753" i="1"/>
  <c r="CD753" i="1" s="1"/>
  <c r="CG751" i="1"/>
  <c r="CD751" i="1" s="1"/>
  <c r="CG749" i="1"/>
  <c r="CD749" i="1" s="1"/>
  <c r="CG747" i="1"/>
  <c r="CD747" i="1" s="1"/>
  <c r="CG745" i="1"/>
  <c r="CD745" i="1" s="1"/>
  <c r="CG743" i="1"/>
  <c r="CG741" i="1"/>
  <c r="CD741" i="1" s="1"/>
  <c r="CG739" i="1"/>
  <c r="CD739" i="1" s="1"/>
  <c r="CG737" i="1"/>
  <c r="CD737" i="1" s="1"/>
  <c r="CG735" i="1"/>
  <c r="CD735" i="1" s="1"/>
  <c r="CG733" i="1"/>
  <c r="CD733" i="1" s="1"/>
  <c r="CG731" i="1"/>
  <c r="CD731" i="1" s="1"/>
  <c r="CG729" i="1"/>
  <c r="CD729" i="1" s="1"/>
  <c r="CG727" i="1"/>
  <c r="CG723" i="1"/>
  <c r="CD723" i="1" s="1"/>
  <c r="CG719" i="1"/>
  <c r="CD719" i="1" s="1"/>
  <c r="CG715" i="1"/>
  <c r="CD715" i="1" s="1"/>
  <c r="CG711" i="1"/>
  <c r="CG707" i="1"/>
  <c r="CD707" i="1" s="1"/>
  <c r="CG695" i="1"/>
  <c r="CG687" i="1"/>
  <c r="CD687" i="1" s="1"/>
  <c r="CG686" i="1"/>
  <c r="CD686" i="1" s="1"/>
  <c r="CG685" i="1"/>
  <c r="CD685" i="1" s="1"/>
  <c r="CG677" i="1"/>
  <c r="CD677" i="1" s="1"/>
  <c r="CG669" i="1"/>
  <c r="CD669" i="1" s="1"/>
  <c r="CG661" i="1"/>
  <c r="CD661" i="1" s="1"/>
  <c r="CG653" i="1"/>
  <c r="CD653" i="1" s="1"/>
  <c r="CG645" i="1"/>
  <c r="CD645" i="1" s="1"/>
  <c r="CG637" i="1"/>
  <c r="CD637" i="1" s="1"/>
  <c r="CG632" i="1"/>
  <c r="CD632" i="1" s="1"/>
  <c r="CG628" i="1"/>
  <c r="CD628" i="1" s="1"/>
  <c r="CG624" i="1"/>
  <c r="CD624" i="1" s="1"/>
  <c r="CG620" i="1"/>
  <c r="CD620" i="1" s="1"/>
  <c r="CG616" i="1"/>
  <c r="CD616" i="1" s="1"/>
  <c r="CG612" i="1"/>
  <c r="CD612" i="1" s="1"/>
  <c r="CG608" i="1"/>
  <c r="CD608" i="1" s="1"/>
  <c r="CG604" i="1"/>
  <c r="CD604" i="1" s="1"/>
  <c r="CG596" i="1"/>
  <c r="CD596" i="1" s="1"/>
  <c r="CG588" i="1"/>
  <c r="CD588" i="1" s="1"/>
  <c r="CG580" i="1"/>
  <c r="CG572" i="1"/>
  <c r="CD572" i="1" s="1"/>
  <c r="CG564" i="1"/>
  <c r="CD564" i="1" s="1"/>
  <c r="CG556" i="1"/>
  <c r="CD556" i="1" s="1"/>
  <c r="CG548" i="1"/>
  <c r="CD548" i="1" s="1"/>
  <c r="CG540" i="1"/>
  <c r="CD540" i="1" s="1"/>
  <c r="CG532" i="1"/>
  <c r="CD532" i="1" s="1"/>
  <c r="CG524" i="1"/>
  <c r="CD524" i="1" s="1"/>
  <c r="CG516" i="1"/>
  <c r="CG508" i="1"/>
  <c r="CD508" i="1" s="1"/>
  <c r="CG500" i="1"/>
  <c r="CD500" i="1" s="1"/>
  <c r="CG492" i="1"/>
  <c r="CD492" i="1" s="1"/>
  <c r="CG484" i="1"/>
  <c r="CD484" i="1" s="1"/>
  <c r="CG476" i="1"/>
  <c r="CD476" i="1" s="1"/>
  <c r="CG468" i="1"/>
  <c r="CD468" i="1" s="1"/>
  <c r="CG460" i="1"/>
  <c r="CD460" i="1" s="1"/>
  <c r="CG452" i="1"/>
  <c r="CG444" i="1"/>
  <c r="CD444" i="1" s="1"/>
  <c r="CG436" i="1"/>
  <c r="CD436" i="1" s="1"/>
  <c r="CG428" i="1"/>
  <c r="CD428" i="1" s="1"/>
  <c r="CG420" i="1"/>
  <c r="CD420" i="1" s="1"/>
  <c r="CG412" i="1"/>
  <c r="CD412" i="1" s="1"/>
  <c r="CG404" i="1"/>
  <c r="CD404" i="1" s="1"/>
  <c r="CG396" i="1"/>
  <c r="CD396" i="1" s="1"/>
  <c r="CG388" i="1"/>
  <c r="CG380" i="1"/>
  <c r="CD380" i="1" s="1"/>
  <c r="CG372" i="1"/>
  <c r="CD372" i="1" s="1"/>
  <c r="CG364" i="1"/>
  <c r="CD364" i="1" s="1"/>
  <c r="CG356" i="1"/>
  <c r="CD356" i="1" s="1"/>
  <c r="CG351" i="1"/>
  <c r="CD351" i="1" s="1"/>
  <c r="CG349" i="1"/>
  <c r="CD349" i="1" s="1"/>
  <c r="CG347" i="1"/>
  <c r="CD347" i="1" s="1"/>
  <c r="CG345" i="1"/>
  <c r="CG343" i="1"/>
  <c r="CD343" i="1" s="1"/>
  <c r="CG341" i="1"/>
  <c r="CD341" i="1" s="1"/>
  <c r="CG339" i="1"/>
  <c r="CD339" i="1" s="1"/>
  <c r="CG337" i="1"/>
  <c r="CD337" i="1" s="1"/>
  <c r="CG335" i="1"/>
  <c r="CD335" i="1" s="1"/>
  <c r="CG333" i="1"/>
  <c r="CD333" i="1" s="1"/>
  <c r="CG331" i="1"/>
  <c r="CD331" i="1" s="1"/>
  <c r="CG329" i="1"/>
  <c r="CG327" i="1"/>
  <c r="CD327" i="1" s="1"/>
  <c r="CG325" i="1"/>
  <c r="CD325" i="1" s="1"/>
  <c r="CG323" i="1"/>
  <c r="CD323" i="1" s="1"/>
  <c r="CG321" i="1"/>
  <c r="CD321" i="1" s="1"/>
  <c r="CG319" i="1"/>
  <c r="CD319" i="1" s="1"/>
  <c r="CG317" i="1"/>
  <c r="CD317" i="1" s="1"/>
  <c r="CG315" i="1"/>
  <c r="CD315" i="1" s="1"/>
  <c r="CG313" i="1"/>
  <c r="CG311" i="1"/>
  <c r="CD311" i="1" s="1"/>
  <c r="CG309" i="1"/>
  <c r="CD309" i="1" s="1"/>
  <c r="CG307" i="1"/>
  <c r="CD307" i="1" s="1"/>
  <c r="CG305" i="1"/>
  <c r="CD305" i="1" s="1"/>
  <c r="CG303" i="1"/>
  <c r="CD303" i="1" s="1"/>
  <c r="CG301" i="1"/>
  <c r="CD301" i="1" s="1"/>
  <c r="CG299" i="1"/>
  <c r="CD299" i="1" s="1"/>
  <c r="CG297" i="1"/>
  <c r="CG295" i="1"/>
  <c r="CD295" i="1" s="1"/>
  <c r="CG293" i="1"/>
  <c r="CD293" i="1" s="1"/>
  <c r="CG291" i="1"/>
  <c r="CD291" i="1" s="1"/>
  <c r="CG289" i="1"/>
  <c r="CD289" i="1" s="1"/>
  <c r="CG287" i="1"/>
  <c r="CD287" i="1" s="1"/>
  <c r="CG285" i="1"/>
  <c r="CD285" i="1" s="1"/>
  <c r="CG283" i="1"/>
  <c r="CD283" i="1" s="1"/>
  <c r="CG281" i="1"/>
  <c r="CG279" i="1"/>
  <c r="CD279" i="1" s="1"/>
  <c r="CG703" i="1"/>
  <c r="CD703" i="1" s="1"/>
  <c r="CG684" i="1"/>
  <c r="CD684" i="1" s="1"/>
  <c r="CG676" i="1"/>
  <c r="CD676" i="1" s="1"/>
  <c r="CG668" i="1"/>
  <c r="CD668" i="1" s="1"/>
  <c r="CG660" i="1"/>
  <c r="CD660" i="1" s="1"/>
  <c r="CG652" i="1"/>
  <c r="CD652" i="1" s="1"/>
  <c r="CG644" i="1"/>
  <c r="CD644" i="1" s="1"/>
  <c r="CG636" i="1"/>
  <c r="CD636" i="1" s="1"/>
  <c r="CG601" i="1"/>
  <c r="CD601" i="1" s="1"/>
  <c r="CG593" i="1"/>
  <c r="CD593" i="1" s="1"/>
  <c r="CG585" i="1"/>
  <c r="CD585" i="1" s="1"/>
  <c r="CG577" i="1"/>
  <c r="CD577" i="1" s="1"/>
  <c r="CG569" i="1"/>
  <c r="CD569" i="1" s="1"/>
  <c r="CG561" i="1"/>
  <c r="CD561" i="1" s="1"/>
  <c r="CG553" i="1"/>
  <c r="CD553" i="1" s="1"/>
  <c r="CG545" i="1"/>
  <c r="CD545" i="1" s="1"/>
  <c r="CG537" i="1"/>
  <c r="CD537" i="1" s="1"/>
  <c r="CG529" i="1"/>
  <c r="CD529" i="1" s="1"/>
  <c r="CG521" i="1"/>
  <c r="CD521" i="1" s="1"/>
  <c r="CG513" i="1"/>
  <c r="CD513" i="1" s="1"/>
  <c r="CG505" i="1"/>
  <c r="CD505" i="1" s="1"/>
  <c r="CG497" i="1"/>
  <c r="CD497" i="1" s="1"/>
  <c r="CG489" i="1"/>
  <c r="CD489" i="1" s="1"/>
  <c r="CG481" i="1"/>
  <c r="CD481" i="1" s="1"/>
  <c r="CG473" i="1"/>
  <c r="CD473" i="1" s="1"/>
  <c r="CG465" i="1"/>
  <c r="CD465" i="1" s="1"/>
  <c r="CG457" i="1"/>
  <c r="CD457" i="1" s="1"/>
  <c r="CG449" i="1"/>
  <c r="CD449" i="1" s="1"/>
  <c r="CG441" i="1"/>
  <c r="CD441" i="1" s="1"/>
  <c r="CG433" i="1"/>
  <c r="CD433" i="1" s="1"/>
  <c r="CG425" i="1"/>
  <c r="CD425" i="1" s="1"/>
  <c r="CG417" i="1"/>
  <c r="CD417" i="1" s="1"/>
  <c r="CG409" i="1"/>
  <c r="CD409" i="1" s="1"/>
  <c r="CG401" i="1"/>
  <c r="CD401" i="1" s="1"/>
  <c r="CG393" i="1"/>
  <c r="CD393" i="1" s="1"/>
  <c r="CG385" i="1"/>
  <c r="CD385" i="1" s="1"/>
  <c r="CG377" i="1"/>
  <c r="CD377" i="1" s="1"/>
  <c r="CG369" i="1"/>
  <c r="CD369" i="1" s="1"/>
  <c r="CG361" i="1"/>
  <c r="CD361" i="1" s="1"/>
  <c r="CG353" i="1"/>
  <c r="CD353" i="1" s="1"/>
  <c r="CG697" i="1"/>
  <c r="CD697" i="1" s="1"/>
  <c r="CG689" i="1"/>
  <c r="CD689" i="1" s="1"/>
  <c r="CG683" i="1"/>
  <c r="CD683" i="1" s="1"/>
  <c r="CG675" i="1"/>
  <c r="CD675" i="1" s="1"/>
  <c r="CG667" i="1"/>
  <c r="CD667" i="1" s="1"/>
  <c r="CG659" i="1"/>
  <c r="CD659" i="1" s="1"/>
  <c r="CG651" i="1"/>
  <c r="CD651" i="1" s="1"/>
  <c r="CG643" i="1"/>
  <c r="CD643" i="1" s="1"/>
  <c r="CG635" i="1"/>
  <c r="CD635" i="1" s="1"/>
  <c r="CG631" i="1"/>
  <c r="CG627" i="1"/>
  <c r="CD627" i="1" s="1"/>
  <c r="CG623" i="1"/>
  <c r="CD623" i="1" s="1"/>
  <c r="CG619" i="1"/>
  <c r="CD619" i="1" s="1"/>
  <c r="CG615" i="1"/>
  <c r="CG611" i="1"/>
  <c r="CD611" i="1" s="1"/>
  <c r="CG607" i="1"/>
  <c r="CD607" i="1" s="1"/>
  <c r="CG598" i="1"/>
  <c r="CD598" i="1" s="1"/>
  <c r="CG590" i="1"/>
  <c r="CD590" i="1" s="1"/>
  <c r="CG582" i="1"/>
  <c r="CD582" i="1" s="1"/>
  <c r="CG574" i="1"/>
  <c r="CD574" i="1" s="1"/>
  <c r="CG566" i="1"/>
  <c r="CG558" i="1"/>
  <c r="CD558" i="1" s="1"/>
  <c r="CG550" i="1"/>
  <c r="CD550" i="1" s="1"/>
  <c r="CG542" i="1"/>
  <c r="CD542" i="1" s="1"/>
  <c r="CG534" i="1"/>
  <c r="CD534" i="1" s="1"/>
  <c r="CG526" i="1"/>
  <c r="CD526" i="1" s="1"/>
  <c r="CG518" i="1"/>
  <c r="CD518" i="1" s="1"/>
  <c r="CG510" i="1"/>
  <c r="CD510" i="1" s="1"/>
  <c r="CG502" i="1"/>
  <c r="CG494" i="1"/>
  <c r="CD494" i="1" s="1"/>
  <c r="CG486" i="1"/>
  <c r="CD486" i="1" s="1"/>
  <c r="CG478" i="1"/>
  <c r="CD478" i="1" s="1"/>
  <c r="CG470" i="1"/>
  <c r="CD470" i="1" s="1"/>
  <c r="CG462" i="1"/>
  <c r="CD462" i="1" s="1"/>
  <c r="CG454" i="1"/>
  <c r="CD454" i="1" s="1"/>
  <c r="CG446" i="1"/>
  <c r="CD446" i="1" s="1"/>
  <c r="CG438" i="1"/>
  <c r="CG430" i="1"/>
  <c r="CD430" i="1" s="1"/>
  <c r="CG422" i="1"/>
  <c r="CD422" i="1" s="1"/>
  <c r="CG414" i="1"/>
  <c r="CD414" i="1" s="1"/>
  <c r="CG406" i="1"/>
  <c r="CD406" i="1" s="1"/>
  <c r="CG398" i="1"/>
  <c r="CD398" i="1" s="1"/>
  <c r="CG390" i="1"/>
  <c r="CD390" i="1" s="1"/>
  <c r="CG382" i="1"/>
  <c r="CD382" i="1" s="1"/>
  <c r="CG374" i="1"/>
  <c r="CG366" i="1"/>
  <c r="CD366" i="1" s="1"/>
  <c r="CG358" i="1"/>
  <c r="CD358" i="1" s="1"/>
  <c r="CG682" i="1"/>
  <c r="CD682" i="1" s="1"/>
  <c r="CG674" i="1"/>
  <c r="CD674" i="1" s="1"/>
  <c r="CG666" i="1"/>
  <c r="CD666" i="1" s="1"/>
  <c r="CG658" i="1"/>
  <c r="CD658" i="1" s="1"/>
  <c r="CG650" i="1"/>
  <c r="CD650" i="1" s="1"/>
  <c r="CG642" i="1"/>
  <c r="CD642" i="1" s="1"/>
  <c r="CG603" i="1"/>
  <c r="CD603" i="1" s="1"/>
  <c r="CG595" i="1"/>
  <c r="CD595" i="1" s="1"/>
  <c r="CG587" i="1"/>
  <c r="CD587" i="1" s="1"/>
  <c r="CG579" i="1"/>
  <c r="CD579" i="1" s="1"/>
  <c r="CG571" i="1"/>
  <c r="CD571" i="1" s="1"/>
  <c r="CG563" i="1"/>
  <c r="CD563" i="1" s="1"/>
  <c r="CG555" i="1"/>
  <c r="CD555" i="1" s="1"/>
  <c r="CG547" i="1"/>
  <c r="CD547" i="1" s="1"/>
  <c r="CG539" i="1"/>
  <c r="CD539" i="1" s="1"/>
  <c r="CG531" i="1"/>
  <c r="CD531" i="1" s="1"/>
  <c r="CG523" i="1"/>
  <c r="CD523" i="1" s="1"/>
  <c r="CG515" i="1"/>
  <c r="CD515" i="1" s="1"/>
  <c r="CG507" i="1"/>
  <c r="CD507" i="1" s="1"/>
  <c r="CG499" i="1"/>
  <c r="CD499" i="1" s="1"/>
  <c r="CG491" i="1"/>
  <c r="CD491" i="1" s="1"/>
  <c r="CG483" i="1"/>
  <c r="CD483" i="1" s="1"/>
  <c r="CG475" i="1"/>
  <c r="CD475" i="1" s="1"/>
  <c r="CG467" i="1"/>
  <c r="CD467" i="1" s="1"/>
  <c r="CG459" i="1"/>
  <c r="CD459" i="1" s="1"/>
  <c r="CG451" i="1"/>
  <c r="CD451" i="1" s="1"/>
  <c r="CG443" i="1"/>
  <c r="CD443" i="1" s="1"/>
  <c r="CG435" i="1"/>
  <c r="CD435" i="1" s="1"/>
  <c r="CG427" i="1"/>
  <c r="CD427" i="1" s="1"/>
  <c r="CG419" i="1"/>
  <c r="CD419" i="1" s="1"/>
  <c r="CG411" i="1"/>
  <c r="CD411" i="1" s="1"/>
  <c r="CG403" i="1"/>
  <c r="CD403" i="1" s="1"/>
  <c r="CG395" i="1"/>
  <c r="CD395" i="1" s="1"/>
  <c r="CG387" i="1"/>
  <c r="CD387" i="1" s="1"/>
  <c r="CG379" i="1"/>
  <c r="CD379" i="1" s="1"/>
  <c r="CG371" i="1"/>
  <c r="CD371" i="1" s="1"/>
  <c r="CG363" i="1"/>
  <c r="CD363" i="1" s="1"/>
  <c r="CG355" i="1"/>
  <c r="CD355" i="1" s="1"/>
  <c r="CG725" i="1"/>
  <c r="CD725" i="1" s="1"/>
  <c r="CG721" i="1"/>
  <c r="CD721" i="1" s="1"/>
  <c r="CG717" i="1"/>
  <c r="CD717" i="1" s="1"/>
  <c r="CG713" i="1"/>
  <c r="CD713" i="1" s="1"/>
  <c r="CG709" i="1"/>
  <c r="CD709" i="1" s="1"/>
  <c r="CG705" i="1"/>
  <c r="CD705" i="1" s="1"/>
  <c r="CG699" i="1"/>
  <c r="CD699" i="1" s="1"/>
  <c r="CG691" i="1"/>
  <c r="CD691" i="1" s="1"/>
  <c r="CG681" i="1"/>
  <c r="CD681" i="1" s="1"/>
  <c r="CG673" i="1"/>
  <c r="CD673" i="1" s="1"/>
  <c r="CG665" i="1"/>
  <c r="CD665" i="1" s="1"/>
  <c r="CG657" i="1"/>
  <c r="CD657" i="1" s="1"/>
  <c r="CG649" i="1"/>
  <c r="CD649" i="1" s="1"/>
  <c r="CG641" i="1"/>
  <c r="CD641" i="1" s="1"/>
  <c r="CG634" i="1"/>
  <c r="CD634" i="1" s="1"/>
  <c r="CG630" i="1"/>
  <c r="CG626" i="1"/>
  <c r="CD626" i="1" s="1"/>
  <c r="CG622" i="1"/>
  <c r="CD622" i="1" s="1"/>
  <c r="CG618" i="1"/>
  <c r="CD618" i="1" s="1"/>
  <c r="CG614" i="1"/>
  <c r="CG610" i="1"/>
  <c r="CD610" i="1" s="1"/>
  <c r="CG606" i="1"/>
  <c r="CD606" i="1" s="1"/>
  <c r="CG600" i="1"/>
  <c r="CD600" i="1" s="1"/>
  <c r="CG592" i="1"/>
  <c r="CD592" i="1" s="1"/>
  <c r="CG584" i="1"/>
  <c r="CD584" i="1" s="1"/>
  <c r="CG576" i="1"/>
  <c r="CD576" i="1" s="1"/>
  <c r="CG568" i="1"/>
  <c r="CD568" i="1" s="1"/>
  <c r="CG560" i="1"/>
  <c r="CG552" i="1"/>
  <c r="CD552" i="1" s="1"/>
  <c r="CG544" i="1"/>
  <c r="CD544" i="1" s="1"/>
  <c r="CG536" i="1"/>
  <c r="CD536" i="1" s="1"/>
  <c r="CG528" i="1"/>
  <c r="CD528" i="1" s="1"/>
  <c r="CG520" i="1"/>
  <c r="CD520" i="1" s="1"/>
  <c r="CG512" i="1"/>
  <c r="CD512" i="1" s="1"/>
  <c r="CG504" i="1"/>
  <c r="CD504" i="1" s="1"/>
  <c r="CG496" i="1"/>
  <c r="CG488" i="1"/>
  <c r="CD488" i="1" s="1"/>
  <c r="CG480" i="1"/>
  <c r="CD480" i="1" s="1"/>
  <c r="CG472" i="1"/>
  <c r="CD472" i="1" s="1"/>
  <c r="CG464" i="1"/>
  <c r="CD464" i="1" s="1"/>
  <c r="CG456" i="1"/>
  <c r="CD456" i="1" s="1"/>
  <c r="CG448" i="1"/>
  <c r="CD448" i="1" s="1"/>
  <c r="CG440" i="1"/>
  <c r="CD440" i="1" s="1"/>
  <c r="CG432" i="1"/>
  <c r="CG424" i="1"/>
  <c r="CD424" i="1" s="1"/>
  <c r="CG416" i="1"/>
  <c r="CD416" i="1" s="1"/>
  <c r="CG408" i="1"/>
  <c r="CD408" i="1" s="1"/>
  <c r="CG400" i="1"/>
  <c r="CD400" i="1" s="1"/>
  <c r="CG392" i="1"/>
  <c r="CD392" i="1" s="1"/>
  <c r="CG384" i="1"/>
  <c r="CD384" i="1" s="1"/>
  <c r="CG376" i="1"/>
  <c r="CD376" i="1" s="1"/>
  <c r="CG368" i="1"/>
  <c r="CG360" i="1"/>
  <c r="CD360" i="1" s="1"/>
  <c r="CG352" i="1"/>
  <c r="CD352" i="1" s="1"/>
  <c r="CG350" i="1"/>
  <c r="CD350" i="1" s="1"/>
  <c r="CG348" i="1"/>
  <c r="CD348" i="1" s="1"/>
  <c r="CG346" i="1"/>
  <c r="CD346" i="1" s="1"/>
  <c r="CG344" i="1"/>
  <c r="CD344" i="1" s="1"/>
  <c r="CG342" i="1"/>
  <c r="CD342" i="1" s="1"/>
  <c r="CG340" i="1"/>
  <c r="CG338" i="1"/>
  <c r="CD338" i="1" s="1"/>
  <c r="CG336" i="1"/>
  <c r="CD336" i="1" s="1"/>
  <c r="CG334" i="1"/>
  <c r="CD334" i="1" s="1"/>
  <c r="CG332" i="1"/>
  <c r="CD332" i="1" s="1"/>
  <c r="CG330" i="1"/>
  <c r="CD330" i="1" s="1"/>
  <c r="CG328" i="1"/>
  <c r="CD328" i="1" s="1"/>
  <c r="CG326" i="1"/>
  <c r="CD326" i="1" s="1"/>
  <c r="CG324" i="1"/>
  <c r="CG322" i="1"/>
  <c r="CD322" i="1" s="1"/>
  <c r="CG320" i="1"/>
  <c r="CD320" i="1" s="1"/>
  <c r="CG318" i="1"/>
  <c r="CD318" i="1" s="1"/>
  <c r="CG316" i="1"/>
  <c r="CD316" i="1" s="1"/>
  <c r="CG680" i="1"/>
  <c r="CD680" i="1" s="1"/>
  <c r="CG672" i="1"/>
  <c r="CD672" i="1" s="1"/>
  <c r="CG664" i="1"/>
  <c r="CD664" i="1" s="1"/>
  <c r="CG656" i="1"/>
  <c r="CD656" i="1" s="1"/>
  <c r="CG648" i="1"/>
  <c r="CD648" i="1" s="1"/>
  <c r="CG640" i="1"/>
  <c r="CD640" i="1" s="1"/>
  <c r="CG597" i="1"/>
  <c r="CD597" i="1" s="1"/>
  <c r="CG589" i="1"/>
  <c r="CD589" i="1" s="1"/>
  <c r="CG581" i="1"/>
  <c r="CD581" i="1" s="1"/>
  <c r="CG573" i="1"/>
  <c r="CD573" i="1" s="1"/>
  <c r="CG565" i="1"/>
  <c r="CD565" i="1" s="1"/>
  <c r="CG557" i="1"/>
  <c r="CD557" i="1" s="1"/>
  <c r="CG549" i="1"/>
  <c r="CD549" i="1" s="1"/>
  <c r="CG541" i="1"/>
  <c r="CD541" i="1" s="1"/>
  <c r="CG533" i="1"/>
  <c r="CD533" i="1" s="1"/>
  <c r="CG525" i="1"/>
  <c r="CD525" i="1" s="1"/>
  <c r="CG517" i="1"/>
  <c r="CD517" i="1" s="1"/>
  <c r="CG509" i="1"/>
  <c r="CD509" i="1" s="1"/>
  <c r="CG501" i="1"/>
  <c r="CD501" i="1" s="1"/>
  <c r="CG493" i="1"/>
  <c r="CD493" i="1" s="1"/>
  <c r="CG485" i="1"/>
  <c r="CD485" i="1" s="1"/>
  <c r="CG477" i="1"/>
  <c r="CD477" i="1" s="1"/>
  <c r="CG469" i="1"/>
  <c r="CD469" i="1" s="1"/>
  <c r="CG461" i="1"/>
  <c r="CD461" i="1" s="1"/>
  <c r="CG453" i="1"/>
  <c r="CD453" i="1" s="1"/>
  <c r="CG445" i="1"/>
  <c r="CD445" i="1" s="1"/>
  <c r="CG437" i="1"/>
  <c r="CD437" i="1" s="1"/>
  <c r="CG429" i="1"/>
  <c r="CD429" i="1" s="1"/>
  <c r="CG421" i="1"/>
  <c r="CD421" i="1" s="1"/>
  <c r="CG413" i="1"/>
  <c r="CD413" i="1" s="1"/>
  <c r="CG405" i="1"/>
  <c r="CD405" i="1" s="1"/>
  <c r="CG397" i="1"/>
  <c r="CD397" i="1" s="1"/>
  <c r="CG389" i="1"/>
  <c r="CD389" i="1" s="1"/>
  <c r="CG381" i="1"/>
  <c r="CD381" i="1" s="1"/>
  <c r="CG373" i="1"/>
  <c r="CD373" i="1" s="1"/>
  <c r="CG365" i="1"/>
  <c r="CD365" i="1" s="1"/>
  <c r="CG357" i="1"/>
  <c r="CD357" i="1" s="1"/>
  <c r="CG701" i="1"/>
  <c r="CD701" i="1" s="1"/>
  <c r="CG693" i="1"/>
  <c r="CD693" i="1" s="1"/>
  <c r="CG679" i="1"/>
  <c r="CG671" i="1"/>
  <c r="CD671" i="1" s="1"/>
  <c r="CG663" i="1"/>
  <c r="CG655" i="1"/>
  <c r="CD655" i="1" s="1"/>
  <c r="CG647" i="1"/>
  <c r="CG639" i="1"/>
  <c r="CD639" i="1" s="1"/>
  <c r="CG633" i="1"/>
  <c r="CD633" i="1" s="1"/>
  <c r="CG629" i="1"/>
  <c r="CD629" i="1" s="1"/>
  <c r="CG625" i="1"/>
  <c r="CD625" i="1" s="1"/>
  <c r="CG621" i="1"/>
  <c r="CD621" i="1" s="1"/>
  <c r="CG617" i="1"/>
  <c r="CD617" i="1" s="1"/>
  <c r="CG613" i="1"/>
  <c r="CD613" i="1" s="1"/>
  <c r="CG609" i="1"/>
  <c r="CD609" i="1" s="1"/>
  <c r="CG605" i="1"/>
  <c r="CD605" i="1" s="1"/>
  <c r="CG602" i="1"/>
  <c r="CD602" i="1" s="1"/>
  <c r="CG594" i="1"/>
  <c r="CD594" i="1" s="1"/>
  <c r="CG586" i="1"/>
  <c r="CD586" i="1" s="1"/>
  <c r="CG578" i="1"/>
  <c r="CD578" i="1" s="1"/>
  <c r="CG570" i="1"/>
  <c r="CD570" i="1" s="1"/>
  <c r="CG562" i="1"/>
  <c r="CD562" i="1" s="1"/>
  <c r="CG554" i="1"/>
  <c r="CD554" i="1" s="1"/>
  <c r="CG546" i="1"/>
  <c r="CD546" i="1" s="1"/>
  <c r="CG538" i="1"/>
  <c r="CD538" i="1" s="1"/>
  <c r="CG530" i="1"/>
  <c r="CD530" i="1" s="1"/>
  <c r="CG522" i="1"/>
  <c r="CD522" i="1" s="1"/>
  <c r="CG514" i="1"/>
  <c r="CD514" i="1" s="1"/>
  <c r="CG506" i="1"/>
  <c r="CD506" i="1" s="1"/>
  <c r="CG498" i="1"/>
  <c r="CD498" i="1" s="1"/>
  <c r="CG490" i="1"/>
  <c r="CG482" i="1"/>
  <c r="CG474" i="1"/>
  <c r="CD474" i="1" s="1"/>
  <c r="CG466" i="1"/>
  <c r="CD466" i="1" s="1"/>
  <c r="CG458" i="1"/>
  <c r="CD458" i="1" s="1"/>
  <c r="CG450" i="1"/>
  <c r="CD450" i="1" s="1"/>
  <c r="CG442" i="1"/>
  <c r="CD442" i="1" s="1"/>
  <c r="CG434" i="1"/>
  <c r="CD434" i="1" s="1"/>
  <c r="CG426" i="1"/>
  <c r="CD426" i="1" s="1"/>
  <c r="CG418" i="1"/>
  <c r="CD418" i="1" s="1"/>
  <c r="CG410" i="1"/>
  <c r="CG402" i="1"/>
  <c r="CD402" i="1" s="1"/>
  <c r="CG394" i="1"/>
  <c r="CD394" i="1" s="1"/>
  <c r="CG386" i="1"/>
  <c r="CD386" i="1" s="1"/>
  <c r="CG378" i="1"/>
  <c r="CD378" i="1" s="1"/>
  <c r="CG370" i="1"/>
  <c r="CD370" i="1" s="1"/>
  <c r="CG362" i="1"/>
  <c r="CD362" i="1" s="1"/>
  <c r="CG354" i="1"/>
  <c r="CD354" i="1" s="1"/>
  <c r="CG267" i="1"/>
  <c r="CD267" i="1" s="1"/>
  <c r="CG263" i="1"/>
  <c r="CD263" i="1" s="1"/>
  <c r="CG260" i="1"/>
  <c r="CD260" i="1" s="1"/>
  <c r="CG583" i="1"/>
  <c r="CG551" i="1"/>
  <c r="CG519" i="1"/>
  <c r="CG487" i="1"/>
  <c r="CG455" i="1"/>
  <c r="CG423" i="1"/>
  <c r="CG391" i="1"/>
  <c r="CD391" i="1" s="1"/>
  <c r="CG359" i="1"/>
  <c r="CG314" i="1"/>
  <c r="CD314" i="1" s="1"/>
  <c r="CG306" i="1"/>
  <c r="CD306" i="1" s="1"/>
  <c r="CG298" i="1"/>
  <c r="CD298" i="1" s="1"/>
  <c r="CG290" i="1"/>
  <c r="CD290" i="1" s="1"/>
  <c r="CG282" i="1"/>
  <c r="CD282" i="1" s="1"/>
  <c r="CG257" i="1"/>
  <c r="CD257" i="1" s="1"/>
  <c r="CG255" i="1"/>
  <c r="CD255" i="1" s="1"/>
  <c r="CG253" i="1"/>
  <c r="CD253" i="1" s="1"/>
  <c r="CG251" i="1"/>
  <c r="CD251" i="1" s="1"/>
  <c r="CG249" i="1"/>
  <c r="CD249" i="1" s="1"/>
  <c r="CG247" i="1"/>
  <c r="CD247" i="1" s="1"/>
  <c r="CG245" i="1"/>
  <c r="CG243" i="1"/>
  <c r="CD243" i="1" s="1"/>
  <c r="CG241" i="1"/>
  <c r="CD241" i="1" s="1"/>
  <c r="CG239" i="1"/>
  <c r="CD239" i="1" s="1"/>
  <c r="CG237" i="1"/>
  <c r="CD237" i="1" s="1"/>
  <c r="CG235" i="1"/>
  <c r="CD235" i="1" s="1"/>
  <c r="CG233" i="1"/>
  <c r="CD233" i="1" s="1"/>
  <c r="CG231" i="1"/>
  <c r="CD231" i="1" s="1"/>
  <c r="CG229" i="1"/>
  <c r="CG227" i="1"/>
  <c r="CD227" i="1" s="1"/>
  <c r="CG225" i="1"/>
  <c r="CD225" i="1" s="1"/>
  <c r="CG223" i="1"/>
  <c r="CD223" i="1" s="1"/>
  <c r="CG221" i="1"/>
  <c r="CD221" i="1" s="1"/>
  <c r="CG219" i="1"/>
  <c r="CD219" i="1" s="1"/>
  <c r="CG217" i="1"/>
  <c r="CD217" i="1" s="1"/>
  <c r="CG215" i="1"/>
  <c r="CD215" i="1" s="1"/>
  <c r="CG213" i="1"/>
  <c r="CG211" i="1"/>
  <c r="CD211" i="1" s="1"/>
  <c r="CG209" i="1"/>
  <c r="CD209" i="1" s="1"/>
  <c r="CG207" i="1"/>
  <c r="CD207" i="1" s="1"/>
  <c r="CG205" i="1"/>
  <c r="CD205" i="1" s="1"/>
  <c r="CG203" i="1"/>
  <c r="CD203" i="1" s="1"/>
  <c r="CG201" i="1"/>
  <c r="CD201" i="1" s="1"/>
  <c r="CG199" i="1"/>
  <c r="CD199" i="1" s="1"/>
  <c r="CG197" i="1"/>
  <c r="CG195" i="1"/>
  <c r="CD195" i="1" s="1"/>
  <c r="CG193" i="1"/>
  <c r="CD193" i="1" s="1"/>
  <c r="CG191" i="1"/>
  <c r="CD191" i="1" s="1"/>
  <c r="CG189" i="1"/>
  <c r="CD189" i="1" s="1"/>
  <c r="CG187" i="1"/>
  <c r="CD187" i="1" s="1"/>
  <c r="CG185" i="1"/>
  <c r="CD185" i="1" s="1"/>
  <c r="CG183" i="1"/>
  <c r="CD183" i="1" s="1"/>
  <c r="CG181" i="1"/>
  <c r="CG179" i="1"/>
  <c r="CD179" i="1" s="1"/>
  <c r="CG177" i="1"/>
  <c r="CD177" i="1" s="1"/>
  <c r="CG175" i="1"/>
  <c r="CD175" i="1" s="1"/>
  <c r="CG173" i="1"/>
  <c r="CD173" i="1" s="1"/>
  <c r="CG171" i="1"/>
  <c r="CD171" i="1" s="1"/>
  <c r="CG169" i="1"/>
  <c r="CD169" i="1" s="1"/>
  <c r="CG167" i="1"/>
  <c r="CD167" i="1" s="1"/>
  <c r="CG165" i="1"/>
  <c r="CG163" i="1"/>
  <c r="CD163" i="1" s="1"/>
  <c r="CG161" i="1"/>
  <c r="CD161" i="1" s="1"/>
  <c r="CG159" i="1"/>
  <c r="CD159" i="1" s="1"/>
  <c r="CG157" i="1"/>
  <c r="CD157" i="1" s="1"/>
  <c r="CG155" i="1"/>
  <c r="CD155" i="1" s="1"/>
  <c r="CG153" i="1"/>
  <c r="CD153" i="1" s="1"/>
  <c r="CG151" i="1"/>
  <c r="CD151" i="1" s="1"/>
  <c r="CG149" i="1"/>
  <c r="CG147" i="1"/>
  <c r="CD147" i="1" s="1"/>
  <c r="CG145" i="1"/>
  <c r="CD145" i="1" s="1"/>
  <c r="CG143" i="1"/>
  <c r="CD143" i="1" s="1"/>
  <c r="CG141" i="1"/>
  <c r="CD141" i="1" s="1"/>
  <c r="CG139" i="1"/>
  <c r="CD139" i="1" s="1"/>
  <c r="CG137" i="1"/>
  <c r="CD137" i="1" s="1"/>
  <c r="CG135" i="1"/>
  <c r="CD135" i="1" s="1"/>
  <c r="CG133" i="1"/>
  <c r="CG131" i="1"/>
  <c r="CD131" i="1" s="1"/>
  <c r="CG129" i="1"/>
  <c r="CD129" i="1" s="1"/>
  <c r="CG127" i="1"/>
  <c r="CD127" i="1" s="1"/>
  <c r="CG125" i="1"/>
  <c r="CD125" i="1" s="1"/>
  <c r="CG123" i="1"/>
  <c r="CD123" i="1" s="1"/>
  <c r="CG121" i="1"/>
  <c r="CD121" i="1" s="1"/>
  <c r="CG119" i="1"/>
  <c r="CD119" i="1" s="1"/>
  <c r="CG117" i="1"/>
  <c r="CG115" i="1"/>
  <c r="CD115" i="1" s="1"/>
  <c r="CG113" i="1"/>
  <c r="CD113" i="1" s="1"/>
  <c r="CG111" i="1"/>
  <c r="CD111" i="1" s="1"/>
  <c r="CG109" i="1"/>
  <c r="CD109" i="1" s="1"/>
  <c r="CG107" i="1"/>
  <c r="CD107" i="1" s="1"/>
  <c r="CG105" i="1"/>
  <c r="CD105" i="1" s="1"/>
  <c r="CG103" i="1"/>
  <c r="CD103" i="1" s="1"/>
  <c r="CG101" i="1"/>
  <c r="CG99" i="1"/>
  <c r="CD99" i="1" s="1"/>
  <c r="CG97" i="1"/>
  <c r="CD97" i="1" s="1"/>
  <c r="CG95" i="1"/>
  <c r="CD95" i="1" s="1"/>
  <c r="CG93" i="1"/>
  <c r="CD93" i="1" s="1"/>
  <c r="CG91" i="1"/>
  <c r="CD91" i="1" s="1"/>
  <c r="CG89" i="1"/>
  <c r="CD89" i="1" s="1"/>
  <c r="CG87" i="1"/>
  <c r="CD87" i="1" s="1"/>
  <c r="CG85" i="1"/>
  <c r="CG83" i="1"/>
  <c r="CD83" i="1" s="1"/>
  <c r="CG81" i="1"/>
  <c r="CD81" i="1" s="1"/>
  <c r="CG79" i="1"/>
  <c r="CD79" i="1" s="1"/>
  <c r="CG77" i="1"/>
  <c r="CD77" i="1" s="1"/>
  <c r="CG75" i="1"/>
  <c r="CD75" i="1" s="1"/>
  <c r="CG73" i="1"/>
  <c r="CD73" i="1" s="1"/>
  <c r="CG71" i="1"/>
  <c r="CD71" i="1" s="1"/>
  <c r="CG69" i="1"/>
  <c r="CG67" i="1"/>
  <c r="CD67" i="1" s="1"/>
  <c r="CG65" i="1"/>
  <c r="CD65" i="1" s="1"/>
  <c r="CG60" i="1"/>
  <c r="CD60" i="1" s="1"/>
  <c r="S60" i="1"/>
  <c r="CG52" i="1"/>
  <c r="CD52" i="1" s="1"/>
  <c r="S52" i="1"/>
  <c r="S46" i="1"/>
  <c r="G34" i="1"/>
  <c r="CG678" i="1"/>
  <c r="CG662" i="1"/>
  <c r="CG646" i="1"/>
  <c r="CD646" i="1" s="1"/>
  <c r="CG266" i="1"/>
  <c r="CD266" i="1" s="1"/>
  <c r="CG262" i="1"/>
  <c r="CD262" i="1" s="1"/>
  <c r="CG63" i="1"/>
  <c r="CD63" i="1" s="1"/>
  <c r="S63" i="1"/>
  <c r="CG55" i="1"/>
  <c r="CD55" i="1" s="1"/>
  <c r="S55" i="1"/>
  <c r="CG47" i="1"/>
  <c r="CD47" i="1" s="1"/>
  <c r="AF39" i="1"/>
  <c r="AF34" i="1"/>
  <c r="F34" i="1"/>
  <c r="AS16" i="1"/>
  <c r="S15" i="1"/>
  <c r="CG591" i="1"/>
  <c r="CD591" i="1" s="1"/>
  <c r="CG559" i="1"/>
  <c r="CD559" i="1" s="1"/>
  <c r="CG527" i="1"/>
  <c r="CD527" i="1" s="1"/>
  <c r="CG495" i="1"/>
  <c r="CD495" i="1" s="1"/>
  <c r="CG463" i="1"/>
  <c r="CD463" i="1" s="1"/>
  <c r="CG431" i="1"/>
  <c r="CD431" i="1" s="1"/>
  <c r="CG399" i="1"/>
  <c r="CD399" i="1" s="1"/>
  <c r="CG367" i="1"/>
  <c r="CD367" i="1" s="1"/>
  <c r="CG308" i="1"/>
  <c r="CG300" i="1"/>
  <c r="CD300" i="1" s="1"/>
  <c r="CG292" i="1"/>
  <c r="CG284" i="1"/>
  <c r="CD284" i="1" s="1"/>
  <c r="CG259" i="1"/>
  <c r="CD259" i="1" s="1"/>
  <c r="CG58" i="1"/>
  <c r="CD58" i="1" s="1"/>
  <c r="S58" i="1"/>
  <c r="CG50" i="1"/>
  <c r="CD50" i="1" s="1"/>
  <c r="S50" i="1"/>
  <c r="S47" i="1"/>
  <c r="CG44" i="1"/>
  <c r="S44" i="1"/>
  <c r="AF36" i="1"/>
  <c r="CG265" i="1"/>
  <c r="CG599" i="1"/>
  <c r="CG567" i="1"/>
  <c r="CG535" i="1"/>
  <c r="CG503" i="1"/>
  <c r="CG471" i="1"/>
  <c r="CD471" i="1" s="1"/>
  <c r="CG439" i="1"/>
  <c r="CG407" i="1"/>
  <c r="CG375" i="1"/>
  <c r="CG310" i="1"/>
  <c r="CD310" i="1" s="1"/>
  <c r="CG302" i="1"/>
  <c r="CD302" i="1" s="1"/>
  <c r="CG294" i="1"/>
  <c r="CD294" i="1" s="1"/>
  <c r="CG286" i="1"/>
  <c r="CD286" i="1" s="1"/>
  <c r="CG278" i="1"/>
  <c r="CD278" i="1" s="1"/>
  <c r="CG277" i="1"/>
  <c r="CD277" i="1" s="1"/>
  <c r="CG276" i="1"/>
  <c r="CG275" i="1"/>
  <c r="CD275" i="1" s="1"/>
  <c r="CG274" i="1"/>
  <c r="CD274" i="1" s="1"/>
  <c r="CG273" i="1"/>
  <c r="CD273" i="1" s="1"/>
  <c r="CG272" i="1"/>
  <c r="CD272" i="1" s="1"/>
  <c r="CG271" i="1"/>
  <c r="CD271" i="1" s="1"/>
  <c r="CG270" i="1"/>
  <c r="CD270" i="1" s="1"/>
  <c r="CG261" i="1"/>
  <c r="CD261" i="1" s="1"/>
  <c r="CG256" i="1"/>
  <c r="CD256" i="1" s="1"/>
  <c r="CG254" i="1"/>
  <c r="CD254" i="1" s="1"/>
  <c r="CG252" i="1"/>
  <c r="CD252" i="1" s="1"/>
  <c r="CG250" i="1"/>
  <c r="CG248" i="1"/>
  <c r="CD248" i="1" s="1"/>
  <c r="CG246" i="1"/>
  <c r="CD246" i="1" s="1"/>
  <c r="CG244" i="1"/>
  <c r="CD244" i="1" s="1"/>
  <c r="CG242" i="1"/>
  <c r="CD242" i="1" s="1"/>
  <c r="CG240" i="1"/>
  <c r="CD240" i="1" s="1"/>
  <c r="CG238" i="1"/>
  <c r="CD238" i="1" s="1"/>
  <c r="CG236" i="1"/>
  <c r="CD236" i="1" s="1"/>
  <c r="CG234" i="1"/>
  <c r="CG232" i="1"/>
  <c r="CD232" i="1" s="1"/>
  <c r="CG230" i="1"/>
  <c r="CD230" i="1" s="1"/>
  <c r="CG228" i="1"/>
  <c r="CD228" i="1" s="1"/>
  <c r="CG226" i="1"/>
  <c r="CD226" i="1" s="1"/>
  <c r="CG224" i="1"/>
  <c r="CD224" i="1" s="1"/>
  <c r="CG222" i="1"/>
  <c r="CD222" i="1" s="1"/>
  <c r="CG220" i="1"/>
  <c r="CD220" i="1" s="1"/>
  <c r="CG218" i="1"/>
  <c r="CG216" i="1"/>
  <c r="CD216" i="1" s="1"/>
  <c r="CG214" i="1"/>
  <c r="CD214" i="1" s="1"/>
  <c r="CG212" i="1"/>
  <c r="CD212" i="1" s="1"/>
  <c r="CG210" i="1"/>
  <c r="CD210" i="1" s="1"/>
  <c r="CG208" i="1"/>
  <c r="CD208" i="1" s="1"/>
  <c r="CG206" i="1"/>
  <c r="CD206" i="1" s="1"/>
  <c r="CG204" i="1"/>
  <c r="CD204" i="1" s="1"/>
  <c r="CG202" i="1"/>
  <c r="CG200" i="1"/>
  <c r="CD200" i="1" s="1"/>
  <c r="CG198" i="1"/>
  <c r="CD198" i="1" s="1"/>
  <c r="CG196" i="1"/>
  <c r="CD196" i="1" s="1"/>
  <c r="CG194" i="1"/>
  <c r="CD194" i="1" s="1"/>
  <c r="CG192" i="1"/>
  <c r="CD192" i="1" s="1"/>
  <c r="CG190" i="1"/>
  <c r="CD190" i="1" s="1"/>
  <c r="CG188" i="1"/>
  <c r="CD188" i="1" s="1"/>
  <c r="CG186" i="1"/>
  <c r="CG184" i="1"/>
  <c r="CD184" i="1" s="1"/>
  <c r="CG182" i="1"/>
  <c r="CD182" i="1" s="1"/>
  <c r="CG180" i="1"/>
  <c r="CD180" i="1" s="1"/>
  <c r="CG178" i="1"/>
  <c r="CD178" i="1" s="1"/>
  <c r="CG176" i="1"/>
  <c r="CD176" i="1" s="1"/>
  <c r="CG174" i="1"/>
  <c r="CD174" i="1" s="1"/>
  <c r="CG172" i="1"/>
  <c r="CD172" i="1" s="1"/>
  <c r="CG170" i="1"/>
  <c r="CG168" i="1"/>
  <c r="CD168" i="1" s="1"/>
  <c r="CG166" i="1"/>
  <c r="CD166" i="1" s="1"/>
  <c r="CG164" i="1"/>
  <c r="CD164" i="1" s="1"/>
  <c r="CG162" i="1"/>
  <c r="CD162" i="1" s="1"/>
  <c r="CG160" i="1"/>
  <c r="CD160" i="1" s="1"/>
  <c r="CG158" i="1"/>
  <c r="CD158" i="1" s="1"/>
  <c r="CG156" i="1"/>
  <c r="CD156" i="1" s="1"/>
  <c r="CG154" i="1"/>
  <c r="CG152" i="1"/>
  <c r="CD152" i="1" s="1"/>
  <c r="CG150" i="1"/>
  <c r="CD150" i="1" s="1"/>
  <c r="CG148" i="1"/>
  <c r="CD148" i="1" s="1"/>
  <c r="CG146" i="1"/>
  <c r="CD146" i="1" s="1"/>
  <c r="CG144" i="1"/>
  <c r="CD144" i="1" s="1"/>
  <c r="CG142" i="1"/>
  <c r="CD142" i="1" s="1"/>
  <c r="CG140" i="1"/>
  <c r="CD140" i="1" s="1"/>
  <c r="CG138" i="1"/>
  <c r="CG136" i="1"/>
  <c r="CD136" i="1" s="1"/>
  <c r="CG134" i="1"/>
  <c r="CD134" i="1" s="1"/>
  <c r="CG132" i="1"/>
  <c r="CD132" i="1" s="1"/>
  <c r="CG130" i="1"/>
  <c r="CD130" i="1" s="1"/>
  <c r="CG128" i="1"/>
  <c r="CD128" i="1" s="1"/>
  <c r="CG126" i="1"/>
  <c r="CD126" i="1" s="1"/>
  <c r="CG124" i="1"/>
  <c r="CD124" i="1" s="1"/>
  <c r="CG122" i="1"/>
  <c r="CG120" i="1"/>
  <c r="CD120" i="1" s="1"/>
  <c r="CG118" i="1"/>
  <c r="CD118" i="1" s="1"/>
  <c r="CG116" i="1"/>
  <c r="CD116" i="1" s="1"/>
  <c r="CG114" i="1"/>
  <c r="CD114" i="1" s="1"/>
  <c r="CG112" i="1"/>
  <c r="CD112" i="1" s="1"/>
  <c r="CG110" i="1"/>
  <c r="CD110" i="1" s="1"/>
  <c r="CG108" i="1"/>
  <c r="CD108" i="1" s="1"/>
  <c r="CG106" i="1"/>
  <c r="CG104" i="1"/>
  <c r="CD104" i="1" s="1"/>
  <c r="CG102" i="1"/>
  <c r="CD102" i="1" s="1"/>
  <c r="CG100" i="1"/>
  <c r="CD100" i="1" s="1"/>
  <c r="CG98" i="1"/>
  <c r="CD98" i="1" s="1"/>
  <c r="CG96" i="1"/>
  <c r="CD96" i="1" s="1"/>
  <c r="CG94" i="1"/>
  <c r="CD94" i="1" s="1"/>
  <c r="CG92" i="1"/>
  <c r="CD92" i="1" s="1"/>
  <c r="CG90" i="1"/>
  <c r="CG88" i="1"/>
  <c r="CD88" i="1" s="1"/>
  <c r="CG86" i="1"/>
  <c r="CD86" i="1" s="1"/>
  <c r="CG84" i="1"/>
  <c r="CD84" i="1" s="1"/>
  <c r="CG82" i="1"/>
  <c r="CD82" i="1" s="1"/>
  <c r="CG80" i="1"/>
  <c r="CD80" i="1" s="1"/>
  <c r="CG78" i="1"/>
  <c r="CD78" i="1" s="1"/>
  <c r="CG76" i="1"/>
  <c r="CD76" i="1" s="1"/>
  <c r="CG74" i="1"/>
  <c r="CG72" i="1"/>
  <c r="CD72" i="1" s="1"/>
  <c r="CG70" i="1"/>
  <c r="CD70" i="1" s="1"/>
  <c r="CG68" i="1"/>
  <c r="CD68" i="1" s="1"/>
  <c r="CG66" i="1"/>
  <c r="CD66" i="1" s="1"/>
  <c r="CG64" i="1"/>
  <c r="CD64" i="1" s="1"/>
  <c r="S64" i="1"/>
  <c r="CG56" i="1"/>
  <c r="CD56" i="1" s="1"/>
  <c r="S56" i="1"/>
  <c r="CG48" i="1"/>
  <c r="CD48" i="1" s="1"/>
  <c r="S48" i="1"/>
  <c r="AF38" i="1"/>
  <c r="P34" i="1"/>
  <c r="CG670" i="1"/>
  <c r="CD670" i="1" s="1"/>
  <c r="CG654" i="1"/>
  <c r="CD654" i="1" s="1"/>
  <c r="CG638" i="1"/>
  <c r="CD638" i="1" s="1"/>
  <c r="CG269" i="1"/>
  <c r="CD269" i="1" s="1"/>
  <c r="CG264" i="1"/>
  <c r="CD264" i="1" s="1"/>
  <c r="CG258" i="1"/>
  <c r="CG59" i="1"/>
  <c r="CD59" i="1" s="1"/>
  <c r="S59" i="1"/>
  <c r="CG51" i="1"/>
  <c r="CD51" i="1" s="1"/>
  <c r="S51" i="1"/>
  <c r="CG45" i="1"/>
  <c r="CD45" i="1" s="1"/>
  <c r="S45" i="1"/>
  <c r="AF33" i="1"/>
  <c r="T16" i="1"/>
  <c r="CB25" i="1"/>
  <c r="BX25" i="1" s="1"/>
  <c r="CB27" i="1"/>
  <c r="BX27" i="1" s="1"/>
  <c r="CB68" i="1"/>
  <c r="CB69" i="1"/>
  <c r="CB76" i="1"/>
  <c r="CB77" i="1"/>
  <c r="CB84" i="1"/>
  <c r="CB85" i="1"/>
  <c r="CB92" i="1"/>
  <c r="CB93" i="1"/>
  <c r="CB100" i="1"/>
  <c r="CB101" i="1"/>
  <c r="CB108" i="1"/>
  <c r="CB109" i="1"/>
  <c r="CB116" i="1"/>
  <c r="CB117" i="1"/>
  <c r="CB124" i="1"/>
  <c r="CB125" i="1"/>
  <c r="CB132" i="1"/>
  <c r="CB133" i="1"/>
  <c r="CB140" i="1"/>
  <c r="CB141" i="1"/>
  <c r="CB148" i="1"/>
  <c r="CB149" i="1"/>
  <c r="CB156" i="1"/>
  <c r="CB157" i="1"/>
  <c r="CB164" i="1"/>
  <c r="CB165" i="1"/>
  <c r="CB172" i="1"/>
  <c r="CB173" i="1"/>
  <c r="CB180" i="1"/>
  <c r="CB181" i="1"/>
  <c r="CB188" i="1"/>
  <c r="CB189" i="1"/>
  <c r="CB196" i="1"/>
  <c r="CB197" i="1"/>
  <c r="CB204" i="1"/>
  <c r="CB220" i="1"/>
  <c r="CG53" i="1"/>
  <c r="CD53" i="1" s="1"/>
  <c r="BX20" i="1"/>
  <c r="CB103" i="1"/>
  <c r="CB21" i="1"/>
  <c r="BZ22" i="1"/>
  <c r="BZ24" i="1"/>
  <c r="BZ31" i="1"/>
  <c r="S53" i="1"/>
  <c r="S61" i="1"/>
  <c r="CB214" i="1"/>
  <c r="CB270" i="1"/>
  <c r="BZ274" i="1"/>
  <c r="BZ278" i="1"/>
  <c r="BZ287" i="1"/>
  <c r="CG296" i="1"/>
  <c r="CD296" i="1" s="1"/>
  <c r="BZ610" i="1"/>
  <c r="AG17" i="1"/>
  <c r="CG46" i="1"/>
  <c r="CG15" i="1"/>
  <c r="CD15" i="1" s="1"/>
  <c r="AU15" i="1" s="1"/>
  <c r="CB31" i="1"/>
  <c r="BZ37" i="1"/>
  <c r="S62" i="1"/>
  <c r="CB66" i="1"/>
  <c r="CB67" i="1"/>
  <c r="CB74" i="1"/>
  <c r="CB75" i="1"/>
  <c r="CB82" i="1"/>
  <c r="CB83" i="1"/>
  <c r="CB90" i="1"/>
  <c r="CB91" i="1"/>
  <c r="CB98" i="1"/>
  <c r="CB99" i="1"/>
  <c r="CB106" i="1"/>
  <c r="CB107" i="1"/>
  <c r="CB114" i="1"/>
  <c r="CB115" i="1"/>
  <c r="CB122" i="1"/>
  <c r="CB123" i="1"/>
  <c r="CB130" i="1"/>
  <c r="CB131" i="1"/>
  <c r="CB138" i="1"/>
  <c r="CB139" i="1"/>
  <c r="CB146" i="1"/>
  <c r="CB147" i="1"/>
  <c r="CB154" i="1"/>
  <c r="CB155" i="1"/>
  <c r="CB162" i="1"/>
  <c r="CB163" i="1"/>
  <c r="CB170" i="1"/>
  <c r="CB171" i="1"/>
  <c r="CB178" i="1"/>
  <c r="CB179" i="1"/>
  <c r="CB186" i="1"/>
  <c r="CB187" i="1"/>
  <c r="CB194" i="1"/>
  <c r="CB195" i="1"/>
  <c r="CB202" i="1"/>
  <c r="CB203" i="1"/>
  <c r="CB208" i="1"/>
  <c r="CB332" i="1"/>
  <c r="CB365" i="1"/>
  <c r="CB376" i="1"/>
  <c r="CG415" i="1"/>
  <c r="CD415" i="1" s="1"/>
  <c r="CB429" i="1"/>
  <c r="CB440" i="1"/>
  <c r="CG479" i="1"/>
  <c r="CD479" i="1" s="1"/>
  <c r="CB493" i="1"/>
  <c r="CB504" i="1"/>
  <c r="CG543" i="1"/>
  <c r="CD543" i="1" s="1"/>
  <c r="CB557" i="1"/>
  <c r="CB568" i="1"/>
  <c r="BX22" i="1"/>
  <c r="BZ23" i="1"/>
  <c r="CB37" i="1"/>
  <c r="BX37" i="1" s="1"/>
  <c r="BZ53" i="1"/>
  <c r="BZ61" i="1"/>
  <c r="CB218" i="1"/>
  <c r="CB269" i="1"/>
  <c r="BZ273" i="1"/>
  <c r="BZ277" i="1"/>
  <c r="BZ295" i="1"/>
  <c r="CG304" i="1"/>
  <c r="CD304" i="1" s="1"/>
  <c r="CB348" i="1"/>
  <c r="CG57" i="1"/>
  <c r="CD57" i="1" s="1"/>
  <c r="CG61" i="1"/>
  <c r="CD61" i="1" s="1"/>
  <c r="BZ2227" i="1"/>
  <c r="CB2226" i="1"/>
  <c r="BZ2221" i="1"/>
  <c r="CB2220" i="1"/>
  <c r="BZ2213" i="1"/>
  <c r="CB2212" i="1"/>
  <c r="BZ2205" i="1"/>
  <c r="CB2204" i="1"/>
  <c r="BZ2197" i="1"/>
  <c r="CB2196" i="1"/>
  <c r="BZ2189" i="1"/>
  <c r="CB2188" i="1"/>
  <c r="BZ2181" i="1"/>
  <c r="CB2180" i="1"/>
  <c r="CB2174" i="1"/>
  <c r="CB2170" i="1"/>
  <c r="BX2170" i="1" s="1"/>
  <c r="BU2170" i="1" s="1"/>
  <c r="CB2166" i="1"/>
  <c r="BX2166" i="1" s="1"/>
  <c r="BU2166" i="1" s="1"/>
  <c r="CB2162" i="1"/>
  <c r="CB2158" i="1"/>
  <c r="CB2154" i="1"/>
  <c r="BX2154" i="1" s="1"/>
  <c r="BU2154" i="1" s="1"/>
  <c r="CB2150" i="1"/>
  <c r="BZ2220" i="1"/>
  <c r="CB2219" i="1"/>
  <c r="BZ2212" i="1"/>
  <c r="CB2211" i="1"/>
  <c r="BX2211" i="1" s="1"/>
  <c r="BZ2204" i="1"/>
  <c r="CB2203" i="1"/>
  <c r="BZ2196" i="1"/>
  <c r="CB2195" i="1"/>
  <c r="BZ2188" i="1"/>
  <c r="CB2187" i="1"/>
  <c r="BZ2180" i="1"/>
  <c r="CB2179" i="1"/>
  <c r="BX2179" i="1" s="1"/>
  <c r="BZ2174" i="1"/>
  <c r="BZ2170" i="1"/>
  <c r="BZ2166" i="1"/>
  <c r="BZ2162" i="1"/>
  <c r="BZ2158" i="1"/>
  <c r="BZ2154" i="1"/>
  <c r="BZ2150" i="1"/>
  <c r="BZ2146" i="1"/>
  <c r="BZ2142" i="1"/>
  <c r="BZ2138" i="1"/>
  <c r="BZ2134" i="1"/>
  <c r="BZ2130" i="1"/>
  <c r="BZ2126" i="1"/>
  <c r="BZ2122" i="1"/>
  <c r="BZ2118" i="1"/>
  <c r="BZ2219" i="1"/>
  <c r="CB2218" i="1"/>
  <c r="BX2218" i="1" s="1"/>
  <c r="CB2227" i="1"/>
  <c r="BZ2226" i="1"/>
  <c r="CB2225" i="1"/>
  <c r="BZ2218" i="1"/>
  <c r="CB2217" i="1"/>
  <c r="BZ2210" i="1"/>
  <c r="CB2209" i="1"/>
  <c r="BX2209" i="1" s="1"/>
  <c r="BZ2202" i="1"/>
  <c r="CB2201" i="1"/>
  <c r="BZ2194" i="1"/>
  <c r="CB2193" i="1"/>
  <c r="BZ2186" i="1"/>
  <c r="CB2185" i="1"/>
  <c r="BZ2178" i="1"/>
  <c r="CB2177" i="1"/>
  <c r="BX2177" i="1" s="1"/>
  <c r="BZ2173" i="1"/>
  <c r="BZ2169" i="1"/>
  <c r="BZ2165" i="1"/>
  <c r="BZ2161" i="1"/>
  <c r="BZ2157" i="1"/>
  <c r="BZ2153" i="1"/>
  <c r="BZ2149" i="1"/>
  <c r="BZ2145" i="1"/>
  <c r="BZ2141" i="1"/>
  <c r="BZ2137" i="1"/>
  <c r="BZ2133" i="1"/>
  <c r="BZ2129" i="1"/>
  <c r="BZ2125" i="1"/>
  <c r="BZ2121" i="1"/>
  <c r="BZ2117" i="1"/>
  <c r="BZ2228" i="1"/>
  <c r="BX2228" i="1" s="1"/>
  <c r="BZ2225" i="1"/>
  <c r="CB2224" i="1"/>
  <c r="BZ2217" i="1"/>
  <c r="CB2216" i="1"/>
  <c r="BZ2209" i="1"/>
  <c r="CB2208" i="1"/>
  <c r="BZ2201" i="1"/>
  <c r="CB2200" i="1"/>
  <c r="BX2200" i="1" s="1"/>
  <c r="BZ2193" i="1"/>
  <c r="CB2192" i="1"/>
  <c r="BZ2185" i="1"/>
  <c r="CB2184" i="1"/>
  <c r="BZ2177" i="1"/>
  <c r="CB2176" i="1"/>
  <c r="CB2172" i="1"/>
  <c r="CB2168" i="1"/>
  <c r="BX2168" i="1" s="1"/>
  <c r="BU2168" i="1" s="1"/>
  <c r="CB2164" i="1"/>
  <c r="CB2160" i="1"/>
  <c r="CB2156" i="1"/>
  <c r="CB2152" i="1"/>
  <c r="BZ2229" i="1"/>
  <c r="BX2229" i="1" s="1"/>
  <c r="CB2215" i="1"/>
  <c r="CB2207" i="1"/>
  <c r="CB2199" i="1"/>
  <c r="BX2199" i="1" s="1"/>
  <c r="CB2191" i="1"/>
  <c r="CB2183" i="1"/>
  <c r="CB2173" i="1"/>
  <c r="CB2171" i="1"/>
  <c r="CB2157" i="1"/>
  <c r="BX2157" i="1" s="1"/>
  <c r="BU2157" i="1" s="1"/>
  <c r="CB2155" i="1"/>
  <c r="CB2143" i="1"/>
  <c r="CB2141" i="1"/>
  <c r="BX2141" i="1" s="1"/>
  <c r="BU2141" i="1" s="1"/>
  <c r="CB2140" i="1"/>
  <c r="CB2127" i="1"/>
  <c r="CB2125" i="1"/>
  <c r="CB2124" i="1"/>
  <c r="BZ2115" i="1"/>
  <c r="BZ2111" i="1"/>
  <c r="BZ2107" i="1"/>
  <c r="BZ2103" i="1"/>
  <c r="BZ2099" i="1"/>
  <c r="BZ2095" i="1"/>
  <c r="BZ2091" i="1"/>
  <c r="BZ2087" i="1"/>
  <c r="BZ2083" i="1"/>
  <c r="BZ2216" i="1"/>
  <c r="BZ2215" i="1"/>
  <c r="CB2214" i="1"/>
  <c r="BX2214" i="1" s="1"/>
  <c r="CB2213" i="1"/>
  <c r="BX2213" i="1" s="1"/>
  <c r="BZ2208" i="1"/>
  <c r="BZ2207" i="1"/>
  <c r="CB2206" i="1"/>
  <c r="CB2205" i="1"/>
  <c r="BZ2200" i="1"/>
  <c r="BZ2199" i="1"/>
  <c r="CB2198" i="1"/>
  <c r="BX2198" i="1" s="1"/>
  <c r="CB2197" i="1"/>
  <c r="BZ2192" i="1"/>
  <c r="BZ2191" i="1"/>
  <c r="CB2190" i="1"/>
  <c r="CB2189" i="1"/>
  <c r="BZ2184" i="1"/>
  <c r="BZ2183" i="1"/>
  <c r="CB2182" i="1"/>
  <c r="BX2182" i="1" s="1"/>
  <c r="CB2181" i="1"/>
  <c r="BX2181" i="1" s="1"/>
  <c r="BZ2176" i="1"/>
  <c r="BZ2171" i="1"/>
  <c r="BZ2160" i="1"/>
  <c r="BZ2155" i="1"/>
  <c r="BZ2143" i="1"/>
  <c r="CB2142" i="1"/>
  <c r="BZ2140" i="1"/>
  <c r="BZ2127" i="1"/>
  <c r="CB2126" i="1"/>
  <c r="BZ2124" i="1"/>
  <c r="CB2114" i="1"/>
  <c r="BX2114" i="1" s="1"/>
  <c r="BU2114" i="1" s="1"/>
  <c r="CB2110" i="1"/>
  <c r="CB2106" i="1"/>
  <c r="BZ2214" i="1"/>
  <c r="BZ2206" i="1"/>
  <c r="BZ2198" i="1"/>
  <c r="BZ2190" i="1"/>
  <c r="BZ2182" i="1"/>
  <c r="CB2175" i="1"/>
  <c r="CB2161" i="1"/>
  <c r="CB2159" i="1"/>
  <c r="BZ2175" i="1"/>
  <c r="BZ2164" i="1"/>
  <c r="BZ2159" i="1"/>
  <c r="BZ2139" i="1"/>
  <c r="CB2138" i="1"/>
  <c r="BX2138" i="1" s="1"/>
  <c r="BU2138" i="1" s="1"/>
  <c r="BZ2136" i="1"/>
  <c r="CB2223" i="1"/>
  <c r="CB2210" i="1"/>
  <c r="CB2202" i="1"/>
  <c r="CB2194" i="1"/>
  <c r="BX2194" i="1" s="1"/>
  <c r="CB2186" i="1"/>
  <c r="BX2186" i="1" s="1"/>
  <c r="CB2178" i="1"/>
  <c r="CB2165" i="1"/>
  <c r="BX2165" i="1" s="1"/>
  <c r="BU2165" i="1" s="1"/>
  <c r="CB2163" i="1"/>
  <c r="CB2149" i="1"/>
  <c r="CB2148" i="1"/>
  <c r="CB2135" i="1"/>
  <c r="CB2133" i="1"/>
  <c r="BX2133" i="1" s="1"/>
  <c r="BU2133" i="1" s="1"/>
  <c r="CB2132" i="1"/>
  <c r="CB2119" i="1"/>
  <c r="CB2117" i="1"/>
  <c r="BX2117" i="1" s="1"/>
  <c r="BU2117" i="1" s="1"/>
  <c r="BZ2113" i="1"/>
  <c r="BZ2109" i="1"/>
  <c r="BZ2105" i="1"/>
  <c r="BZ2101" i="1"/>
  <c r="BZ2222" i="1"/>
  <c r="BZ2211" i="1"/>
  <c r="BZ2203" i="1"/>
  <c r="BZ2195" i="1"/>
  <c r="BZ2187" i="1"/>
  <c r="BZ2179" i="1"/>
  <c r="CB2169" i="1"/>
  <c r="BX2169" i="1" s="1"/>
  <c r="BU2169" i="1" s="1"/>
  <c r="CB2167" i="1"/>
  <c r="BX2167" i="1" s="1"/>
  <c r="BU2167" i="1" s="1"/>
  <c r="CB2153" i="1"/>
  <c r="BX2153" i="1" s="1"/>
  <c r="BU2153" i="1" s="1"/>
  <c r="CB2151" i="1"/>
  <c r="CB2147" i="1"/>
  <c r="CB2145" i="1"/>
  <c r="CB2144" i="1"/>
  <c r="CB2131" i="1"/>
  <c r="CB2129" i="1"/>
  <c r="CB2128" i="1"/>
  <c r="BZ2116" i="1"/>
  <c r="BZ2112" i="1"/>
  <c r="BZ2108" i="1"/>
  <c r="BZ2104" i="1"/>
  <c r="BZ2100" i="1"/>
  <c r="BZ2096" i="1"/>
  <c r="BZ2092" i="1"/>
  <c r="BZ2088" i="1"/>
  <c r="BZ2084" i="1"/>
  <c r="BZ2080" i="1"/>
  <c r="BZ2076" i="1"/>
  <c r="BZ2072" i="1"/>
  <c r="BZ2068" i="1"/>
  <c r="BZ2064" i="1"/>
  <c r="BZ2060" i="1"/>
  <c r="BZ2056" i="1"/>
  <c r="BZ2172" i="1"/>
  <c r="BZ2168" i="1"/>
  <c r="BZ2167" i="1"/>
  <c r="BZ2163" i="1"/>
  <c r="BZ2144" i="1"/>
  <c r="BZ2135" i="1"/>
  <c r="CB2130" i="1"/>
  <c r="CB2118" i="1"/>
  <c r="BX2118" i="1" s="1"/>
  <c r="BU2118" i="1" s="1"/>
  <c r="CB2111" i="1"/>
  <c r="BX2111" i="1" s="1"/>
  <c r="BU2111" i="1" s="1"/>
  <c r="BZ2089" i="1"/>
  <c r="CB2088" i="1"/>
  <c r="BZ2086" i="1"/>
  <c r="BZ2077" i="1"/>
  <c r="CB2076" i="1"/>
  <c r="CB2075" i="1"/>
  <c r="BZ2070" i="1"/>
  <c r="BZ2063" i="1"/>
  <c r="CB2057" i="1"/>
  <c r="CB2051" i="1"/>
  <c r="CB2047" i="1"/>
  <c r="BX2047" i="1" s="1"/>
  <c r="BU2047" i="1" s="1"/>
  <c r="BZ2223" i="1"/>
  <c r="CB2136" i="1"/>
  <c r="CB2120" i="1"/>
  <c r="CB2112" i="1"/>
  <c r="CB2099" i="1"/>
  <c r="BX2099" i="1" s="1"/>
  <c r="BU2099" i="1" s="1"/>
  <c r="CB2098" i="1"/>
  <c r="CB2085" i="1"/>
  <c r="CB2083" i="1"/>
  <c r="BX2083" i="1" s="1"/>
  <c r="BU2083" i="1" s="1"/>
  <c r="CB2082" i="1"/>
  <c r="BX2082" i="1" s="1"/>
  <c r="BU2082" i="1" s="1"/>
  <c r="BZ2075" i="1"/>
  <c r="CB2069" i="1"/>
  <c r="CB2062" i="1"/>
  <c r="BX2062" i="1" s="1"/>
  <c r="BU2062" i="1" s="1"/>
  <c r="BZ2132" i="1"/>
  <c r="BZ2131" i="1"/>
  <c r="CB2121" i="1"/>
  <c r="BX2121" i="1" s="1"/>
  <c r="BU2121" i="1" s="1"/>
  <c r="BZ2120" i="1"/>
  <c r="BZ2119" i="1"/>
  <c r="BZ2114" i="1"/>
  <c r="CB2113" i="1"/>
  <c r="CB2103" i="1"/>
  <c r="CB2102" i="1"/>
  <c r="BX2102" i="1" s="1"/>
  <c r="BU2102" i="1" s="1"/>
  <c r="CB2100" i="1"/>
  <c r="BZ2098" i="1"/>
  <c r="BZ2085" i="1"/>
  <c r="CB2084" i="1"/>
  <c r="BZ2082" i="1"/>
  <c r="CB2074" i="1"/>
  <c r="BZ2069" i="1"/>
  <c r="CB2068" i="1"/>
  <c r="BX2068" i="1" s="1"/>
  <c r="BU2068" i="1" s="1"/>
  <c r="CB2067" i="1"/>
  <c r="BZ2062" i="1"/>
  <c r="BZ2055" i="1"/>
  <c r="BZ2230" i="1"/>
  <c r="BX2230" i="1" s="1"/>
  <c r="BZ2224" i="1"/>
  <c r="CB2137" i="1"/>
  <c r="BX2137" i="1" s="1"/>
  <c r="BU2137" i="1" s="1"/>
  <c r="CB2115" i="1"/>
  <c r="CB2104" i="1"/>
  <c r="BX2104" i="1" s="1"/>
  <c r="BU2104" i="1" s="1"/>
  <c r="BZ2102" i="1"/>
  <c r="CB2101" i="1"/>
  <c r="CB2097" i="1"/>
  <c r="CB2095" i="1"/>
  <c r="BX2095" i="1" s="1"/>
  <c r="BU2095" i="1" s="1"/>
  <c r="CB2094" i="1"/>
  <c r="CB2081" i="1"/>
  <c r="CB2079" i="1"/>
  <c r="BZ2074" i="1"/>
  <c r="BZ2067" i="1"/>
  <c r="CB2061" i="1"/>
  <c r="CB2054" i="1"/>
  <c r="BX2054" i="1" s="1"/>
  <c r="BU2054" i="1" s="1"/>
  <c r="BZ2050" i="1"/>
  <c r="BZ2046" i="1"/>
  <c r="BZ2042" i="1"/>
  <c r="BZ2038" i="1"/>
  <c r="BZ2034" i="1"/>
  <c r="BZ2030" i="1"/>
  <c r="BZ2026" i="1"/>
  <c r="BZ2022" i="1"/>
  <c r="BZ2018" i="1"/>
  <c r="BZ2014" i="1"/>
  <c r="BZ2010" i="1"/>
  <c r="BZ2006" i="1"/>
  <c r="BZ2002" i="1"/>
  <c r="BZ2156" i="1"/>
  <c r="BZ2152" i="1"/>
  <c r="BZ2151" i="1"/>
  <c r="CB2146" i="1"/>
  <c r="BZ2128" i="1"/>
  <c r="CB2123" i="1"/>
  <c r="CB2122" i="1"/>
  <c r="BX2122" i="1" s="1"/>
  <c r="BU2122" i="1" s="1"/>
  <c r="CB2116" i="1"/>
  <c r="BX2116" i="1" s="1"/>
  <c r="BU2116" i="1" s="1"/>
  <c r="BZ2106" i="1"/>
  <c r="CB2105" i="1"/>
  <c r="BX2105" i="1" s="1"/>
  <c r="BU2105" i="1" s="1"/>
  <c r="BZ2097" i="1"/>
  <c r="CB2096" i="1"/>
  <c r="BX2096" i="1" s="1"/>
  <c r="BU2096" i="1" s="1"/>
  <c r="BZ2094" i="1"/>
  <c r="BZ2081" i="1"/>
  <c r="CB2080" i="1"/>
  <c r="BZ2079" i="1"/>
  <c r="BZ2231" i="1"/>
  <c r="BX2231" i="1" s="1"/>
  <c r="CB2221" i="1"/>
  <c r="BX2221" i="1" s="1"/>
  <c r="BZ2123" i="1"/>
  <c r="CB2107" i="1"/>
  <c r="CB2093" i="1"/>
  <c r="CB2091" i="1"/>
  <c r="CB2090" i="1"/>
  <c r="CB2078" i="1"/>
  <c r="BX2078" i="1" s="1"/>
  <c r="BU2078" i="1" s="1"/>
  <c r="BZ2073" i="1"/>
  <c r="CB2072" i="1"/>
  <c r="CB2071" i="1"/>
  <c r="BX2071" i="1" s="1"/>
  <c r="BU2071" i="1" s="1"/>
  <c r="BZ2066" i="1"/>
  <c r="BZ2059" i="1"/>
  <c r="BZ2148" i="1"/>
  <c r="BZ2147" i="1"/>
  <c r="CB2134" i="1"/>
  <c r="BX2134" i="1" s="1"/>
  <c r="BU2134" i="1" s="1"/>
  <c r="CB2108" i="1"/>
  <c r="BZ2093" i="1"/>
  <c r="CB2092" i="1"/>
  <c r="BX2092" i="1" s="1"/>
  <c r="BU2092" i="1" s="1"/>
  <c r="BZ2090" i="1"/>
  <c r="BZ2078" i="1"/>
  <c r="BZ2071" i="1"/>
  <c r="CB2070" i="1"/>
  <c r="BX2070" i="1" s="1"/>
  <c r="BU2070" i="1" s="1"/>
  <c r="BZ2065" i="1"/>
  <c r="BZ2048" i="1"/>
  <c r="BZ2047" i="1"/>
  <c r="CB2046" i="1"/>
  <c r="CB2045" i="1"/>
  <c r="CB2087" i="1"/>
  <c r="BZ2061" i="1"/>
  <c r="BZ2045" i="1"/>
  <c r="CB2039" i="1"/>
  <c r="BX2039" i="1" s="1"/>
  <c r="BU2039" i="1" s="1"/>
  <c r="CB2032" i="1"/>
  <c r="BZ2027" i="1"/>
  <c r="CB2026" i="1"/>
  <c r="BX2026" i="1" s="1"/>
  <c r="BU2026" i="1" s="1"/>
  <c r="CB2025" i="1"/>
  <c r="BZ2020" i="1"/>
  <c r="BZ2013" i="1"/>
  <c r="CB2007" i="1"/>
  <c r="BZ2001" i="1"/>
  <c r="BZ1997" i="1"/>
  <c r="BZ1993" i="1"/>
  <c r="BZ1989" i="1"/>
  <c r="BZ1985" i="1"/>
  <c r="BZ1981" i="1"/>
  <c r="BZ1977" i="1"/>
  <c r="BZ1973" i="1"/>
  <c r="BZ1969" i="1"/>
  <c r="BZ1965" i="1"/>
  <c r="BZ1961" i="1"/>
  <c r="BZ1957" i="1"/>
  <c r="BZ1953" i="1"/>
  <c r="BZ1949" i="1"/>
  <c r="BZ1945" i="1"/>
  <c r="BZ1941" i="1"/>
  <c r="BZ1937" i="1"/>
  <c r="CB2139" i="1"/>
  <c r="BX2139" i="1" s="1"/>
  <c r="BU2139" i="1" s="1"/>
  <c r="BZ2054" i="1"/>
  <c r="CB2044" i="1"/>
  <c r="BZ2039" i="1"/>
  <c r="CB2038" i="1"/>
  <c r="CB2037" i="1"/>
  <c r="BZ2032" i="1"/>
  <c r="BZ2025" i="1"/>
  <c r="CB2019" i="1"/>
  <c r="CB2012" i="1"/>
  <c r="BZ2007" i="1"/>
  <c r="CB2006" i="1"/>
  <c r="CB2005" i="1"/>
  <c r="CB2000" i="1"/>
  <c r="CB1996" i="1"/>
  <c r="BX1996" i="1" s="1"/>
  <c r="BU1996" i="1" s="1"/>
  <c r="CB1992" i="1"/>
  <c r="BX1992" i="1" s="1"/>
  <c r="BU1992" i="1" s="1"/>
  <c r="CB1988" i="1"/>
  <c r="CB1984" i="1"/>
  <c r="CB1980" i="1"/>
  <c r="BX1980" i="1" s="1"/>
  <c r="BU1980" i="1" s="1"/>
  <c r="CB1976" i="1"/>
  <c r="CB2109" i="1"/>
  <c r="BX2109" i="1" s="1"/>
  <c r="BU2109" i="1" s="1"/>
  <c r="CB2055" i="1"/>
  <c r="CB2053" i="1"/>
  <c r="BX2053" i="1" s="1"/>
  <c r="BU2053" i="1" s="1"/>
  <c r="BZ2044" i="1"/>
  <c r="BZ2037" i="1"/>
  <c r="CB2031" i="1"/>
  <c r="CB2024" i="1"/>
  <c r="BZ2019" i="1"/>
  <c r="CB2018" i="1"/>
  <c r="CB2017" i="1"/>
  <c r="BZ2012" i="1"/>
  <c r="BZ2005" i="1"/>
  <c r="BZ2000" i="1"/>
  <c r="BZ1996" i="1"/>
  <c r="BZ1992" i="1"/>
  <c r="BZ1988" i="1"/>
  <c r="BZ1984" i="1"/>
  <c r="BZ1980" i="1"/>
  <c r="BZ1976" i="1"/>
  <c r="BZ1972" i="1"/>
  <c r="BZ1968" i="1"/>
  <c r="BZ1964" i="1"/>
  <c r="BZ1960" i="1"/>
  <c r="BZ1956" i="1"/>
  <c r="BZ1952" i="1"/>
  <c r="BZ1948" i="1"/>
  <c r="BZ1944" i="1"/>
  <c r="BZ1940" i="1"/>
  <c r="BZ1936" i="1"/>
  <c r="BZ2053" i="1"/>
  <c r="CB2052" i="1"/>
  <c r="CB2043" i="1"/>
  <c r="CB2036" i="1"/>
  <c r="BZ2031" i="1"/>
  <c r="CB2030" i="1"/>
  <c r="CB2029" i="1"/>
  <c r="BX2029" i="1" s="1"/>
  <c r="BU2029" i="1" s="1"/>
  <c r="BZ2024" i="1"/>
  <c r="BZ2017" i="1"/>
  <c r="CB2011" i="1"/>
  <c r="BX2011" i="1" s="1"/>
  <c r="BU2011" i="1" s="1"/>
  <c r="CB2004" i="1"/>
  <c r="CB1999" i="1"/>
  <c r="BZ2110" i="1"/>
  <c r="CB2089" i="1"/>
  <c r="CB2073" i="1"/>
  <c r="BX2073" i="1" s="1"/>
  <c r="BU2073" i="1" s="1"/>
  <c r="CB2063" i="1"/>
  <c r="CB2056" i="1"/>
  <c r="BZ2052" i="1"/>
  <c r="BZ2051" i="1"/>
  <c r="CB2050" i="1"/>
  <c r="CB2049" i="1"/>
  <c r="BZ2043" i="1"/>
  <c r="CB2042" i="1"/>
  <c r="BX2042" i="1" s="1"/>
  <c r="BU2042" i="1" s="1"/>
  <c r="CB2041" i="1"/>
  <c r="BZ2036" i="1"/>
  <c r="BZ2029" i="1"/>
  <c r="CB2023" i="1"/>
  <c r="CB2016" i="1"/>
  <c r="BZ2011" i="1"/>
  <c r="CB2010" i="1"/>
  <c r="BX2010" i="1" s="1"/>
  <c r="BU2010" i="1" s="1"/>
  <c r="CB2009" i="1"/>
  <c r="BX2009" i="1" s="1"/>
  <c r="BU2009" i="1" s="1"/>
  <c r="BZ2004" i="1"/>
  <c r="BZ1999" i="1"/>
  <c r="BZ1995" i="1"/>
  <c r="BZ1991" i="1"/>
  <c r="BZ1987" i="1"/>
  <c r="BZ1983" i="1"/>
  <c r="BZ1979" i="1"/>
  <c r="BZ1975" i="1"/>
  <c r="BZ1971" i="1"/>
  <c r="BZ1967" i="1"/>
  <c r="BZ1963" i="1"/>
  <c r="BZ1959" i="1"/>
  <c r="BZ1955" i="1"/>
  <c r="BZ1951" i="1"/>
  <c r="BZ1947" i="1"/>
  <c r="BZ1943" i="1"/>
  <c r="BZ1939" i="1"/>
  <c r="BZ1935" i="1"/>
  <c r="BZ1931" i="1"/>
  <c r="CB1928" i="1"/>
  <c r="BZ1923" i="1"/>
  <c r="CB1920" i="1"/>
  <c r="BZ1915" i="1"/>
  <c r="CB1912" i="1"/>
  <c r="BX1912" i="1" s="1"/>
  <c r="BU1912" i="1" s="1"/>
  <c r="BZ1907" i="1"/>
  <c r="CB1904" i="1"/>
  <c r="CB2222" i="1"/>
  <c r="CB2077" i="1"/>
  <c r="BX2077" i="1" s="1"/>
  <c r="BU2077" i="1" s="1"/>
  <c r="CB2059" i="1"/>
  <c r="BX2059" i="1" s="1"/>
  <c r="BU2059" i="1" s="1"/>
  <c r="CB2058" i="1"/>
  <c r="BZ2049" i="1"/>
  <c r="BZ2041" i="1"/>
  <c r="CB2035" i="1"/>
  <c r="CB2028" i="1"/>
  <c r="BZ2023" i="1"/>
  <c r="CB2022" i="1"/>
  <c r="CB2021" i="1"/>
  <c r="BZ2016" i="1"/>
  <c r="BZ2009" i="1"/>
  <c r="CB2003" i="1"/>
  <c r="BX2003" i="1" s="1"/>
  <c r="BU2003" i="1" s="1"/>
  <c r="CB1998" i="1"/>
  <c r="CB1994" i="1"/>
  <c r="CB1990" i="1"/>
  <c r="CB1986" i="1"/>
  <c r="CB1982" i="1"/>
  <c r="CB1978" i="1"/>
  <c r="CB1974" i="1"/>
  <c r="CB2086" i="1"/>
  <c r="BX2086" i="1" s="1"/>
  <c r="BU2086" i="1" s="1"/>
  <c r="CB2066" i="1"/>
  <c r="BX2066" i="1" s="1"/>
  <c r="BU2066" i="1" s="1"/>
  <c r="CB2065" i="1"/>
  <c r="CB2064" i="1"/>
  <c r="BX2064" i="1" s="1"/>
  <c r="BU2064" i="1" s="1"/>
  <c r="CB2060" i="1"/>
  <c r="BX2060" i="1" s="1"/>
  <c r="BU2060" i="1" s="1"/>
  <c r="BZ2058" i="1"/>
  <c r="BZ2057" i="1"/>
  <c r="CB2048" i="1"/>
  <c r="CB2040" i="1"/>
  <c r="BX2040" i="1" s="1"/>
  <c r="BU2040" i="1" s="1"/>
  <c r="BZ2035" i="1"/>
  <c r="CB2034" i="1"/>
  <c r="CB2033" i="1"/>
  <c r="BZ2028" i="1"/>
  <c r="BZ2021" i="1"/>
  <c r="CB1987" i="1"/>
  <c r="BZ1974" i="1"/>
  <c r="CB1973" i="1"/>
  <c r="BX1973" i="1" s="1"/>
  <c r="BU1973" i="1" s="1"/>
  <c r="CB1947" i="1"/>
  <c r="CB1946" i="1"/>
  <c r="CB1944" i="1"/>
  <c r="BX1944" i="1" s="1"/>
  <c r="BU1944" i="1" s="1"/>
  <c r="BZ1942" i="1"/>
  <c r="CB1941" i="1"/>
  <c r="CB1932" i="1"/>
  <c r="CB1924" i="1"/>
  <c r="BZ1921" i="1"/>
  <c r="BZ1917" i="1"/>
  <c r="CB1910" i="1"/>
  <c r="CB1906" i="1"/>
  <c r="CB2008" i="1"/>
  <c r="BZ1994" i="1"/>
  <c r="CB1993" i="1"/>
  <c r="BX1993" i="1" s="1"/>
  <c r="BU1993" i="1" s="1"/>
  <c r="CB1975" i="1"/>
  <c r="CB1951" i="1"/>
  <c r="BX1951" i="1" s="1"/>
  <c r="BU1951" i="1" s="1"/>
  <c r="CB1950" i="1"/>
  <c r="CB1948" i="1"/>
  <c r="BX1948" i="1" s="1"/>
  <c r="BU1948" i="1" s="1"/>
  <c r="BZ1946" i="1"/>
  <c r="CB1945" i="1"/>
  <c r="BX1945" i="1" s="1"/>
  <c r="BU1945" i="1" s="1"/>
  <c r="BZ1932" i="1"/>
  <c r="CB1931" i="1"/>
  <c r="CB1927" i="1"/>
  <c r="BZ1924" i="1"/>
  <c r="BZ1920" i="1"/>
  <c r="CB1913" i="1"/>
  <c r="BZ1910" i="1"/>
  <c r="CB1909" i="1"/>
  <c r="BZ1906" i="1"/>
  <c r="CB1899" i="1"/>
  <c r="BZ1894" i="1"/>
  <c r="CB1891" i="1"/>
  <c r="BX1891" i="1" s="1"/>
  <c r="BU1891" i="1" s="1"/>
  <c r="BZ2033" i="1"/>
  <c r="CB2020" i="1"/>
  <c r="BZ2008" i="1"/>
  <c r="CB1995" i="1"/>
  <c r="BZ1982" i="1"/>
  <c r="CB1981" i="1"/>
  <c r="CB1955" i="1"/>
  <c r="CB1954" i="1"/>
  <c r="CB1952" i="1"/>
  <c r="BX1952" i="1" s="1"/>
  <c r="BU1952" i="1" s="1"/>
  <c r="BZ1950" i="1"/>
  <c r="CB1949" i="1"/>
  <c r="BX1949" i="1" s="1"/>
  <c r="BU1949" i="1" s="1"/>
  <c r="CB1930" i="1"/>
  <c r="BZ1927" i="1"/>
  <c r="CB1916" i="1"/>
  <c r="BZ1913" i="1"/>
  <c r="BZ1909" i="1"/>
  <c r="CB1902" i="1"/>
  <c r="BZ1899" i="1"/>
  <c r="CB1896" i="1"/>
  <c r="BX1896" i="1" s="1"/>
  <c r="BU1896" i="1" s="1"/>
  <c r="BZ1891" i="1"/>
  <c r="CB1888" i="1"/>
  <c r="BZ1883" i="1"/>
  <c r="CB1880" i="1"/>
  <c r="BZ1875" i="1"/>
  <c r="CB1872" i="1"/>
  <c r="BZ2040" i="1"/>
  <c r="CB2027" i="1"/>
  <c r="BX2027" i="1" s="1"/>
  <c r="BU2027" i="1" s="1"/>
  <c r="CB1983" i="1"/>
  <c r="BX1983" i="1" s="1"/>
  <c r="BU1983" i="1" s="1"/>
  <c r="CB1959" i="1"/>
  <c r="CB1958" i="1"/>
  <c r="CB1956" i="1"/>
  <c r="BZ1954" i="1"/>
  <c r="CB1953" i="1"/>
  <c r="BX1953" i="1" s="1"/>
  <c r="BU1953" i="1" s="1"/>
  <c r="BZ1930" i="1"/>
  <c r="CB1923" i="1"/>
  <c r="BX1923" i="1" s="1"/>
  <c r="CB1919" i="1"/>
  <c r="BZ1916" i="1"/>
  <c r="BZ1912" i="1"/>
  <c r="CB1905" i="1"/>
  <c r="BZ1902" i="1"/>
  <c r="CB1901" i="1"/>
  <c r="BZ1896" i="1"/>
  <c r="CB1893" i="1"/>
  <c r="BZ1888" i="1"/>
  <c r="CB1885" i="1"/>
  <c r="BZ1880" i="1"/>
  <c r="CB1877" i="1"/>
  <c r="BZ1872" i="1"/>
  <c r="CB1869" i="1"/>
  <c r="BZ1864" i="1"/>
  <c r="CB1861" i="1"/>
  <c r="CB2013" i="1"/>
  <c r="BX2013" i="1" s="1"/>
  <c r="BU2013" i="1" s="1"/>
  <c r="BZ1990" i="1"/>
  <c r="CB1989" i="1"/>
  <c r="CB1963" i="1"/>
  <c r="CB1962" i="1"/>
  <c r="BX1962" i="1" s="1"/>
  <c r="BU1962" i="1" s="1"/>
  <c r="CB1960" i="1"/>
  <c r="BZ1958" i="1"/>
  <c r="CB1957" i="1"/>
  <c r="BX1957" i="1" s="1"/>
  <c r="BU1957" i="1" s="1"/>
  <c r="CB1926" i="1"/>
  <c r="CB1922" i="1"/>
  <c r="BZ1919" i="1"/>
  <c r="CB1908" i="1"/>
  <c r="BZ1905" i="1"/>
  <c r="BZ1901" i="1"/>
  <c r="CB1898" i="1"/>
  <c r="BZ1893" i="1"/>
  <c r="CB1890" i="1"/>
  <c r="BX1890" i="1" s="1"/>
  <c r="BU1890" i="1" s="1"/>
  <c r="BZ1885" i="1"/>
  <c r="CB1882" i="1"/>
  <c r="CB2002" i="1"/>
  <c r="CB2001" i="1"/>
  <c r="BX2001" i="1" s="1"/>
  <c r="BU2001" i="1" s="1"/>
  <c r="CB1991" i="1"/>
  <c r="BX1991" i="1" s="1"/>
  <c r="BU1991" i="1" s="1"/>
  <c r="BZ1978" i="1"/>
  <c r="CB1977" i="1"/>
  <c r="BX1977" i="1" s="1"/>
  <c r="BU1977" i="1" s="1"/>
  <c r="CB1967" i="1"/>
  <c r="BX1967" i="1" s="1"/>
  <c r="BU1967" i="1" s="1"/>
  <c r="CB1966" i="1"/>
  <c r="CB1964" i="1"/>
  <c r="BX1964" i="1" s="1"/>
  <c r="BU1964" i="1" s="1"/>
  <c r="BZ1962" i="1"/>
  <c r="CB1961" i="1"/>
  <c r="BX1961" i="1" s="1"/>
  <c r="BU1961" i="1" s="1"/>
  <c r="CB1935" i="1"/>
  <c r="BX1935" i="1" s="1"/>
  <c r="BU1935" i="1" s="1"/>
  <c r="CB1934" i="1"/>
  <c r="CB1929" i="1"/>
  <c r="BZ1926" i="1"/>
  <c r="CB1925" i="1"/>
  <c r="BZ1922" i="1"/>
  <c r="CB1915" i="1"/>
  <c r="BX1915" i="1" s="1"/>
  <c r="CB1911" i="1"/>
  <c r="BX1911" i="1" s="1"/>
  <c r="BU1911" i="1" s="1"/>
  <c r="BZ1908" i="1"/>
  <c r="BZ1904" i="1"/>
  <c r="BZ1898" i="1"/>
  <c r="CB1895" i="1"/>
  <c r="BZ1890" i="1"/>
  <c r="CB1887" i="1"/>
  <c r="BZ1882" i="1"/>
  <c r="CB1879" i="1"/>
  <c r="BX1879" i="1" s="1"/>
  <c r="BU1879" i="1" s="1"/>
  <c r="BZ1874" i="1"/>
  <c r="CB1871" i="1"/>
  <c r="CB2015" i="1"/>
  <c r="CB2014" i="1"/>
  <c r="BX2014" i="1" s="1"/>
  <c r="BU2014" i="1" s="1"/>
  <c r="BZ2003" i="1"/>
  <c r="BZ1998" i="1"/>
  <c r="CB1997" i="1"/>
  <c r="CB1979" i="1"/>
  <c r="BX1979" i="1" s="1"/>
  <c r="BU1979" i="1" s="1"/>
  <c r="CB1971" i="1"/>
  <c r="BX1971" i="1" s="1"/>
  <c r="BU1971" i="1" s="1"/>
  <c r="CB1970" i="1"/>
  <c r="CB1968" i="1"/>
  <c r="BZ1966" i="1"/>
  <c r="CB1965" i="1"/>
  <c r="CB1939" i="1"/>
  <c r="CB1938" i="1"/>
  <c r="CB1936" i="1"/>
  <c r="BX1936" i="1" s="1"/>
  <c r="BU1936" i="1" s="1"/>
  <c r="BZ1934" i="1"/>
  <c r="CB1933" i="1"/>
  <c r="BZ1929" i="1"/>
  <c r="BZ1925" i="1"/>
  <c r="CB1918" i="1"/>
  <c r="CB1914" i="1"/>
  <c r="BZ1911" i="1"/>
  <c r="CB1900" i="1"/>
  <c r="BX1900" i="1" s="1"/>
  <c r="BU1900" i="1" s="1"/>
  <c r="BZ1895" i="1"/>
  <c r="CB1892" i="1"/>
  <c r="BZ1887" i="1"/>
  <c r="CB1884" i="1"/>
  <c r="BZ1879" i="1"/>
  <c r="CB1876" i="1"/>
  <c r="BZ1871" i="1"/>
  <c r="CB1868" i="1"/>
  <c r="BX1868" i="1" s="1"/>
  <c r="BU1868" i="1" s="1"/>
  <c r="BZ1863" i="1"/>
  <c r="CB1860" i="1"/>
  <c r="BZ2015" i="1"/>
  <c r="BZ1986" i="1"/>
  <c r="CB1985" i="1"/>
  <c r="CB1972" i="1"/>
  <c r="BZ1970" i="1"/>
  <c r="CB1969" i="1"/>
  <c r="BX1969" i="1" s="1"/>
  <c r="BU1969" i="1" s="1"/>
  <c r="CB1943" i="1"/>
  <c r="CB1942" i="1"/>
  <c r="CB1940" i="1"/>
  <c r="BZ1938" i="1"/>
  <c r="CB1937" i="1"/>
  <c r="BZ1933" i="1"/>
  <c r="BZ1928" i="1"/>
  <c r="CB1921" i="1"/>
  <c r="BX1921" i="1" s="1"/>
  <c r="BU1921" i="1" s="1"/>
  <c r="BZ1918" i="1"/>
  <c r="CB1917" i="1"/>
  <c r="BZ1914" i="1"/>
  <c r="CB1907" i="1"/>
  <c r="CB1903" i="1"/>
  <c r="BZ1900" i="1"/>
  <c r="CB1897" i="1"/>
  <c r="BZ1892" i="1"/>
  <c r="CB1889" i="1"/>
  <c r="BZ1884" i="1"/>
  <c r="CB1881" i="1"/>
  <c r="BX1881" i="1" s="1"/>
  <c r="BU1881" i="1" s="1"/>
  <c r="BZ1876" i="1"/>
  <c r="CB1873" i="1"/>
  <c r="BZ1868" i="1"/>
  <c r="CB1865" i="1"/>
  <c r="BZ1860" i="1"/>
  <c r="CB1857" i="1"/>
  <c r="BZ1870" i="1"/>
  <c r="BZ1866" i="1"/>
  <c r="BZ1858" i="1"/>
  <c r="CB1853" i="1"/>
  <c r="BZ1848" i="1"/>
  <c r="CB1845" i="1"/>
  <c r="BZ1840" i="1"/>
  <c r="CB1837" i="1"/>
  <c r="BZ1832" i="1"/>
  <c r="CB1829" i="1"/>
  <c r="BZ1824" i="1"/>
  <c r="CB1821" i="1"/>
  <c r="BZ1816" i="1"/>
  <c r="CB1813" i="1"/>
  <c r="BZ1808" i="1"/>
  <c r="CB1805" i="1"/>
  <c r="BZ1800" i="1"/>
  <c r="CB1797" i="1"/>
  <c r="BZ1792" i="1"/>
  <c r="CB1789" i="1"/>
  <c r="BZ1784" i="1"/>
  <c r="CB1781" i="1"/>
  <c r="BZ1776" i="1"/>
  <c r="CB1773" i="1"/>
  <c r="BZ1768" i="1"/>
  <c r="CB1765" i="1"/>
  <c r="BZ1760" i="1"/>
  <c r="CB1757" i="1"/>
  <c r="BZ1752" i="1"/>
  <c r="CB1749" i="1"/>
  <c r="BZ1897" i="1"/>
  <c r="CB1886" i="1"/>
  <c r="BX1886" i="1" s="1"/>
  <c r="BU1886" i="1" s="1"/>
  <c r="BZ1881" i="1"/>
  <c r="BZ1873" i="1"/>
  <c r="CB1864" i="1"/>
  <c r="BX1864" i="1" s="1"/>
  <c r="BU1864" i="1" s="1"/>
  <c r="CB1862" i="1"/>
  <c r="CB1856" i="1"/>
  <c r="BZ1853" i="1"/>
  <c r="CB1850" i="1"/>
  <c r="BX1850" i="1" s="1"/>
  <c r="BZ1845" i="1"/>
  <c r="CB1842" i="1"/>
  <c r="BZ1837" i="1"/>
  <c r="CB1834" i="1"/>
  <c r="BX1834" i="1" s="1"/>
  <c r="BU1834" i="1" s="1"/>
  <c r="BZ1829" i="1"/>
  <c r="CB1826" i="1"/>
  <c r="BZ1821" i="1"/>
  <c r="CB1818" i="1"/>
  <c r="BX1818" i="1" s="1"/>
  <c r="BU1818" i="1" s="1"/>
  <c r="BZ1813" i="1"/>
  <c r="CB1810" i="1"/>
  <c r="BZ1805" i="1"/>
  <c r="CB1802" i="1"/>
  <c r="BX1802" i="1" s="1"/>
  <c r="BU1802" i="1" s="1"/>
  <c r="BZ1797" i="1"/>
  <c r="CB1794" i="1"/>
  <c r="BZ1789" i="1"/>
  <c r="CB1786" i="1"/>
  <c r="BX1786" i="1" s="1"/>
  <c r="BZ1781" i="1"/>
  <c r="CB1778" i="1"/>
  <c r="BZ1773" i="1"/>
  <c r="CB1770" i="1"/>
  <c r="BX1770" i="1" s="1"/>
  <c r="BU1770" i="1" s="1"/>
  <c r="BZ1886" i="1"/>
  <c r="CB1863" i="1"/>
  <c r="BZ1862" i="1"/>
  <c r="BZ1856" i="1"/>
  <c r="BZ1850" i="1"/>
  <c r="CB1847" i="1"/>
  <c r="BZ1842" i="1"/>
  <c r="CB1839" i="1"/>
  <c r="BZ1834" i="1"/>
  <c r="CB1831" i="1"/>
  <c r="BZ1826" i="1"/>
  <c r="CB1823" i="1"/>
  <c r="BX1823" i="1" s="1"/>
  <c r="BU1823" i="1" s="1"/>
  <c r="BZ1818" i="1"/>
  <c r="CB1815" i="1"/>
  <c r="BZ1810" i="1"/>
  <c r="CB1807" i="1"/>
  <c r="BZ1802" i="1"/>
  <c r="CB1799" i="1"/>
  <c r="BZ1794" i="1"/>
  <c r="CB1791" i="1"/>
  <c r="BX1791" i="1" s="1"/>
  <c r="BU1791" i="1" s="1"/>
  <c r="BZ1786" i="1"/>
  <c r="CB1783" i="1"/>
  <c r="BZ1778" i="1"/>
  <c r="CB1775" i="1"/>
  <c r="BZ1770" i="1"/>
  <c r="CB1767" i="1"/>
  <c r="BZ1762" i="1"/>
  <c r="CB1759" i="1"/>
  <c r="BX1759" i="1" s="1"/>
  <c r="BU1759" i="1" s="1"/>
  <c r="CB1894" i="1"/>
  <c r="CB1874" i="1"/>
  <c r="BZ1861" i="1"/>
  <c r="CB1852" i="1"/>
  <c r="BZ1847" i="1"/>
  <c r="CB1844" i="1"/>
  <c r="BZ1839" i="1"/>
  <c r="CB1836" i="1"/>
  <c r="BX1836" i="1" s="1"/>
  <c r="BU1836" i="1" s="1"/>
  <c r="BZ1831" i="1"/>
  <c r="CB1828" i="1"/>
  <c r="BZ1823" i="1"/>
  <c r="CB1820" i="1"/>
  <c r="BZ1815" i="1"/>
  <c r="CB1812" i="1"/>
  <c r="BZ1807" i="1"/>
  <c r="CB1804" i="1"/>
  <c r="BX1804" i="1" s="1"/>
  <c r="BU1804" i="1" s="1"/>
  <c r="BZ1799" i="1"/>
  <c r="CB1796" i="1"/>
  <c r="BZ1791" i="1"/>
  <c r="CB1788" i="1"/>
  <c r="BZ1783" i="1"/>
  <c r="CB1780" i="1"/>
  <c r="BZ1775" i="1"/>
  <c r="CB1772" i="1"/>
  <c r="BX1772" i="1" s="1"/>
  <c r="BU1772" i="1" s="1"/>
  <c r="BZ1767" i="1"/>
  <c r="CB1764" i="1"/>
  <c r="BZ1759" i="1"/>
  <c r="CB1756" i="1"/>
  <c r="BX1756" i="1" s="1"/>
  <c r="BU1756" i="1" s="1"/>
  <c r="BZ1751" i="1"/>
  <c r="CB1875" i="1"/>
  <c r="CB1859" i="1"/>
  <c r="CB1855" i="1"/>
  <c r="BX1855" i="1" s="1"/>
  <c r="BZ1852" i="1"/>
  <c r="CB1849" i="1"/>
  <c r="BZ1844" i="1"/>
  <c r="CB1841" i="1"/>
  <c r="BZ1836" i="1"/>
  <c r="CB1833" i="1"/>
  <c r="BZ1828" i="1"/>
  <c r="CB1825" i="1"/>
  <c r="BX1825" i="1" s="1"/>
  <c r="BU1825" i="1" s="1"/>
  <c r="BZ1820" i="1"/>
  <c r="CB1817" i="1"/>
  <c r="BZ1812" i="1"/>
  <c r="CB1809" i="1"/>
  <c r="BZ1804" i="1"/>
  <c r="CB1801" i="1"/>
  <c r="BZ1796" i="1"/>
  <c r="CB1793" i="1"/>
  <c r="BX1793" i="1" s="1"/>
  <c r="BZ1788" i="1"/>
  <c r="CB1785" i="1"/>
  <c r="BZ1780" i="1"/>
  <c r="CB1777" i="1"/>
  <c r="BZ1772" i="1"/>
  <c r="CB1769" i="1"/>
  <c r="CB1878" i="1"/>
  <c r="BZ1877" i="1"/>
  <c r="BZ1859" i="1"/>
  <c r="BZ1855" i="1"/>
  <c r="CB1854" i="1"/>
  <c r="BZ1849" i="1"/>
  <c r="CB1846" i="1"/>
  <c r="BZ1841" i="1"/>
  <c r="CB1838" i="1"/>
  <c r="BZ1833" i="1"/>
  <c r="CB1830" i="1"/>
  <c r="BZ1825" i="1"/>
  <c r="CB1822" i="1"/>
  <c r="BZ1817" i="1"/>
  <c r="CB1814" i="1"/>
  <c r="BZ1809" i="1"/>
  <c r="CB1806" i="1"/>
  <c r="BZ1801" i="1"/>
  <c r="CB1798" i="1"/>
  <c r="BZ1793" i="1"/>
  <c r="CB1790" i="1"/>
  <c r="BZ1785" i="1"/>
  <c r="CB1782" i="1"/>
  <c r="BZ1777" i="1"/>
  <c r="CB1774" i="1"/>
  <c r="BZ1769" i="1"/>
  <c r="CB1766" i="1"/>
  <c r="BZ1761" i="1"/>
  <c r="CB1758" i="1"/>
  <c r="BZ1753" i="1"/>
  <c r="CB1750" i="1"/>
  <c r="BZ1745" i="1"/>
  <c r="CB1742" i="1"/>
  <c r="CB1883" i="1"/>
  <c r="BX1883" i="1" s="1"/>
  <c r="BU1883" i="1" s="1"/>
  <c r="BZ1878" i="1"/>
  <c r="CB1867" i="1"/>
  <c r="BZ1854" i="1"/>
  <c r="CB1851" i="1"/>
  <c r="BZ1846" i="1"/>
  <c r="CB1843" i="1"/>
  <c r="BZ1838" i="1"/>
  <c r="CB1835" i="1"/>
  <c r="BX1835" i="1" s="1"/>
  <c r="BU1835" i="1" s="1"/>
  <c r="BZ1830" i="1"/>
  <c r="CB1827" i="1"/>
  <c r="BZ1822" i="1"/>
  <c r="CB1819" i="1"/>
  <c r="BZ1814" i="1"/>
  <c r="CB1811" i="1"/>
  <c r="BZ1806" i="1"/>
  <c r="CB1803" i="1"/>
  <c r="BX1803" i="1" s="1"/>
  <c r="BU1803" i="1" s="1"/>
  <c r="BZ1798" i="1"/>
  <c r="CB1795" i="1"/>
  <c r="BZ1790" i="1"/>
  <c r="CB1787" i="1"/>
  <c r="BZ1782" i="1"/>
  <c r="CB1779" i="1"/>
  <c r="BZ1774" i="1"/>
  <c r="CB1771" i="1"/>
  <c r="BX1771" i="1" s="1"/>
  <c r="BU1771" i="1" s="1"/>
  <c r="BZ1766" i="1"/>
  <c r="CB1763" i="1"/>
  <c r="BZ1758" i="1"/>
  <c r="CB1755" i="1"/>
  <c r="BZ1750" i="1"/>
  <c r="CB1747" i="1"/>
  <c r="BZ1742" i="1"/>
  <c r="CB1739" i="1"/>
  <c r="BZ1903" i="1"/>
  <c r="BZ1889" i="1"/>
  <c r="CB1870" i="1"/>
  <c r="BX1870" i="1" s="1"/>
  <c r="BU1870" i="1" s="1"/>
  <c r="BZ1869" i="1"/>
  <c r="BZ1867" i="1"/>
  <c r="CB1866" i="1"/>
  <c r="BZ1865" i="1"/>
  <c r="CB1858" i="1"/>
  <c r="BX1858" i="1" s="1"/>
  <c r="BU1858" i="1" s="1"/>
  <c r="BZ1857" i="1"/>
  <c r="BZ1851" i="1"/>
  <c r="CB1848" i="1"/>
  <c r="BX1848" i="1" s="1"/>
  <c r="BU1848" i="1" s="1"/>
  <c r="BZ1843" i="1"/>
  <c r="CB1840" i="1"/>
  <c r="BZ1835" i="1"/>
  <c r="CB1832" i="1"/>
  <c r="BX1832" i="1" s="1"/>
  <c r="BU1832" i="1" s="1"/>
  <c r="BZ1827" i="1"/>
  <c r="CB1824" i="1"/>
  <c r="BX1824" i="1" s="1"/>
  <c r="BU1824" i="1" s="1"/>
  <c r="BZ1819" i="1"/>
  <c r="CB1816" i="1"/>
  <c r="BX1816" i="1" s="1"/>
  <c r="BZ1811" i="1"/>
  <c r="CB1808" i="1"/>
  <c r="BZ1803" i="1"/>
  <c r="CB1800" i="1"/>
  <c r="BX1800" i="1" s="1"/>
  <c r="BU1800" i="1" s="1"/>
  <c r="BZ1795" i="1"/>
  <c r="CB1792" i="1"/>
  <c r="BX1792" i="1" s="1"/>
  <c r="BU1792" i="1" s="1"/>
  <c r="BZ1787" i="1"/>
  <c r="CB1784" i="1"/>
  <c r="BX1784" i="1" s="1"/>
  <c r="BU1784" i="1" s="1"/>
  <c r="BZ1779" i="1"/>
  <c r="CB1776" i="1"/>
  <c r="BZ1771" i="1"/>
  <c r="CB1768" i="1"/>
  <c r="BX1768" i="1" s="1"/>
  <c r="BU1768" i="1" s="1"/>
  <c r="BZ1763" i="1"/>
  <c r="CB1760" i="1"/>
  <c r="BX1760" i="1" s="1"/>
  <c r="BU1760" i="1" s="1"/>
  <c r="BZ1755" i="1"/>
  <c r="CB1752" i="1"/>
  <c r="BX1752" i="1" s="1"/>
  <c r="BZ1747" i="1"/>
  <c r="CB1744" i="1"/>
  <c r="CB1748" i="1"/>
  <c r="CB1734" i="1"/>
  <c r="BZ1748" i="1"/>
  <c r="CB1745" i="1"/>
  <c r="CB1743" i="1"/>
  <c r="CB1741" i="1"/>
  <c r="CB1737" i="1"/>
  <c r="BZ1734" i="1"/>
  <c r="CB1731" i="1"/>
  <c r="CB1729" i="1"/>
  <c r="CB1727" i="1"/>
  <c r="BX1727" i="1" s="1"/>
  <c r="BU1727" i="1" s="1"/>
  <c r="CB1725" i="1"/>
  <c r="BZ1764" i="1"/>
  <c r="CB1751" i="1"/>
  <c r="BX1751" i="1" s="1"/>
  <c r="BU1751" i="1" s="1"/>
  <c r="BZ1743" i="1"/>
  <c r="BZ1741" i="1"/>
  <c r="BZ1737" i="1"/>
  <c r="CB1736" i="1"/>
  <c r="BZ1731" i="1"/>
  <c r="BZ1729" i="1"/>
  <c r="BZ1727" i="1"/>
  <c r="BZ1725" i="1"/>
  <c r="BZ1723" i="1"/>
  <c r="BZ1721" i="1"/>
  <c r="BZ1719" i="1"/>
  <c r="BZ1717" i="1"/>
  <c r="BZ1715" i="1"/>
  <c r="BZ1713" i="1"/>
  <c r="BZ1711" i="1"/>
  <c r="BZ1709" i="1"/>
  <c r="BZ1707" i="1"/>
  <c r="BZ1705" i="1"/>
  <c r="BZ1703" i="1"/>
  <c r="BZ1701" i="1"/>
  <c r="BZ1699" i="1"/>
  <c r="BZ1697" i="1"/>
  <c r="BZ1695" i="1"/>
  <c r="BZ1693" i="1"/>
  <c r="BZ1691" i="1"/>
  <c r="BZ1689" i="1"/>
  <c r="BZ1687" i="1"/>
  <c r="BZ1685" i="1"/>
  <c r="BZ1683" i="1"/>
  <c r="BZ1681" i="1"/>
  <c r="BZ1679" i="1"/>
  <c r="BZ1677" i="1"/>
  <c r="BZ1675" i="1"/>
  <c r="BZ1673" i="1"/>
  <c r="BZ1671" i="1"/>
  <c r="BZ1669" i="1"/>
  <c r="BZ1667" i="1"/>
  <c r="BZ1665" i="1"/>
  <c r="BZ1663" i="1"/>
  <c r="BZ1661" i="1"/>
  <c r="BZ1659" i="1"/>
  <c r="BZ1657" i="1"/>
  <c r="BZ1655" i="1"/>
  <c r="BZ1653" i="1"/>
  <c r="BZ1651" i="1"/>
  <c r="BZ1649" i="1"/>
  <c r="BZ1647" i="1"/>
  <c r="BZ1645" i="1"/>
  <c r="BZ1643" i="1"/>
  <c r="BZ1641" i="1"/>
  <c r="BZ1639" i="1"/>
  <c r="BZ1637" i="1"/>
  <c r="BZ1635" i="1"/>
  <c r="BZ1765" i="1"/>
  <c r="CB1754" i="1"/>
  <c r="BZ1736" i="1"/>
  <c r="CB1733" i="1"/>
  <c r="BZ1754" i="1"/>
  <c r="CB1753" i="1"/>
  <c r="CB1740" i="1"/>
  <c r="BX1740" i="1" s="1"/>
  <c r="BU1740" i="1" s="1"/>
  <c r="BZ1739" i="1"/>
  <c r="BZ1733" i="1"/>
  <c r="BZ1740" i="1"/>
  <c r="CB1735" i="1"/>
  <c r="CB1730" i="1"/>
  <c r="CB1728" i="1"/>
  <c r="CB1726" i="1"/>
  <c r="CB1724" i="1"/>
  <c r="CB1722" i="1"/>
  <c r="BX1722" i="1" s="1"/>
  <c r="CB1720" i="1"/>
  <c r="CB1718" i="1"/>
  <c r="CB1716" i="1"/>
  <c r="CB1761" i="1"/>
  <c r="BX1761" i="1" s="1"/>
  <c r="BU1761" i="1" s="1"/>
  <c r="BZ1756" i="1"/>
  <c r="CB1746" i="1"/>
  <c r="CB1738" i="1"/>
  <c r="BZ1735" i="1"/>
  <c r="CB1732" i="1"/>
  <c r="BZ1730" i="1"/>
  <c r="BZ1728" i="1"/>
  <c r="BZ1726" i="1"/>
  <c r="BZ1724" i="1"/>
  <c r="BZ1722" i="1"/>
  <c r="BZ1720" i="1"/>
  <c r="BZ1718" i="1"/>
  <c r="BZ1716" i="1"/>
  <c r="BZ1714" i="1"/>
  <c r="BZ1712" i="1"/>
  <c r="BZ1710" i="1"/>
  <c r="BZ1708" i="1"/>
  <c r="BZ1706" i="1"/>
  <c r="BZ1704" i="1"/>
  <c r="BZ1702" i="1"/>
  <c r="BZ1700" i="1"/>
  <c r="BZ1698" i="1"/>
  <c r="BZ1696" i="1"/>
  <c r="BZ1694" i="1"/>
  <c r="BZ1692" i="1"/>
  <c r="BZ1690" i="1"/>
  <c r="BZ1688" i="1"/>
  <c r="BZ1686" i="1"/>
  <c r="BZ1684" i="1"/>
  <c r="BZ1682" i="1"/>
  <c r="BZ1680" i="1"/>
  <c r="BZ1678" i="1"/>
  <c r="BZ1676" i="1"/>
  <c r="BZ1674" i="1"/>
  <c r="BZ1672" i="1"/>
  <c r="BZ1670" i="1"/>
  <c r="BZ1668" i="1"/>
  <c r="BZ1666" i="1"/>
  <c r="BZ1664" i="1"/>
  <c r="BZ1662" i="1"/>
  <c r="BZ1660" i="1"/>
  <c r="BZ1658" i="1"/>
  <c r="BZ1656" i="1"/>
  <c r="BZ1654" i="1"/>
  <c r="BZ1652" i="1"/>
  <c r="BZ1650" i="1"/>
  <c r="BZ1648" i="1"/>
  <c r="BZ1646" i="1"/>
  <c r="BZ1644" i="1"/>
  <c r="BZ1642" i="1"/>
  <c r="BZ1640" i="1"/>
  <c r="BZ1638" i="1"/>
  <c r="BZ1636" i="1"/>
  <c r="BZ1634" i="1"/>
  <c r="CB1762" i="1"/>
  <c r="BX1762" i="1" s="1"/>
  <c r="BU1762" i="1" s="1"/>
  <c r="CB1710" i="1"/>
  <c r="BX1710" i="1" s="1"/>
  <c r="BU1710" i="1" s="1"/>
  <c r="CB1709" i="1"/>
  <c r="CB1702" i="1"/>
  <c r="CB1701" i="1"/>
  <c r="BX1701" i="1" s="1"/>
  <c r="BU1701" i="1" s="1"/>
  <c r="CB1694" i="1"/>
  <c r="BX1694" i="1" s="1"/>
  <c r="BU1694" i="1" s="1"/>
  <c r="CB1693" i="1"/>
  <c r="CB1686" i="1"/>
  <c r="CB1685" i="1"/>
  <c r="BX1685" i="1" s="1"/>
  <c r="CB1678" i="1"/>
  <c r="BX1678" i="1" s="1"/>
  <c r="BU1678" i="1" s="1"/>
  <c r="CB1677" i="1"/>
  <c r="CB1670" i="1"/>
  <c r="CB1669" i="1"/>
  <c r="BX1669" i="1" s="1"/>
  <c r="BU1669" i="1" s="1"/>
  <c r="CB1662" i="1"/>
  <c r="BX1662" i="1" s="1"/>
  <c r="BU1662" i="1" s="1"/>
  <c r="CB1661" i="1"/>
  <c r="CB1654" i="1"/>
  <c r="CB1653" i="1"/>
  <c r="BX1653" i="1" s="1"/>
  <c r="BU1653" i="1" s="1"/>
  <c r="CB1646" i="1"/>
  <c r="BX1646" i="1" s="1"/>
  <c r="BU1646" i="1" s="1"/>
  <c r="CB1645" i="1"/>
  <c r="CB1638" i="1"/>
  <c r="CB1637" i="1"/>
  <c r="BX1637" i="1" s="1"/>
  <c r="BU1637" i="1" s="1"/>
  <c r="BZ1627" i="1"/>
  <c r="BZ1624" i="1"/>
  <c r="BZ1619" i="1"/>
  <c r="BZ1616" i="1"/>
  <c r="BZ1611" i="1"/>
  <c r="BZ1608" i="1"/>
  <c r="BZ1603" i="1"/>
  <c r="BZ1600" i="1"/>
  <c r="BZ1595" i="1"/>
  <c r="BZ1592" i="1"/>
  <c r="BZ1587" i="1"/>
  <c r="BZ1584" i="1"/>
  <c r="BZ1579" i="1"/>
  <c r="BZ1744" i="1"/>
  <c r="BZ1738" i="1"/>
  <c r="CB1717" i="1"/>
  <c r="BX1717" i="1" s="1"/>
  <c r="BU1717" i="1" s="1"/>
  <c r="CB1629" i="1"/>
  <c r="BX1629" i="1" s="1"/>
  <c r="BU1629" i="1" s="1"/>
  <c r="CB1626" i="1"/>
  <c r="CB1621" i="1"/>
  <c r="CB1618" i="1"/>
  <c r="CB1613" i="1"/>
  <c r="BX1613" i="1" s="1"/>
  <c r="BU1613" i="1" s="1"/>
  <c r="CB1610" i="1"/>
  <c r="CB1605" i="1"/>
  <c r="CB1602" i="1"/>
  <c r="CB1597" i="1"/>
  <c r="BX1597" i="1" s="1"/>
  <c r="BU1597" i="1" s="1"/>
  <c r="CB1594" i="1"/>
  <c r="CB1589" i="1"/>
  <c r="CB1586" i="1"/>
  <c r="CB1581" i="1"/>
  <c r="BX1581" i="1" s="1"/>
  <c r="BU1581" i="1" s="1"/>
  <c r="CB1578" i="1"/>
  <c r="CB1576" i="1"/>
  <c r="CB1574" i="1"/>
  <c r="CB1572" i="1"/>
  <c r="BX1572" i="1" s="1"/>
  <c r="CB1570" i="1"/>
  <c r="CB1568" i="1"/>
  <c r="BZ1757" i="1"/>
  <c r="CB1723" i="1"/>
  <c r="BX1723" i="1" s="1"/>
  <c r="CB1712" i="1"/>
  <c r="CB1711" i="1"/>
  <c r="BX1711" i="1" s="1"/>
  <c r="BU1711" i="1" s="1"/>
  <c r="CB1704" i="1"/>
  <c r="BX1704" i="1" s="1"/>
  <c r="BU1704" i="1" s="1"/>
  <c r="CB1703" i="1"/>
  <c r="BX1703" i="1" s="1"/>
  <c r="BU1703" i="1" s="1"/>
  <c r="CB1696" i="1"/>
  <c r="CB1695" i="1"/>
  <c r="BX1695" i="1" s="1"/>
  <c r="BU1695" i="1" s="1"/>
  <c r="CB1688" i="1"/>
  <c r="BX1688" i="1" s="1"/>
  <c r="BU1688" i="1" s="1"/>
  <c r="CB1687" i="1"/>
  <c r="BX1687" i="1" s="1"/>
  <c r="BU1687" i="1" s="1"/>
  <c r="CB1680" i="1"/>
  <c r="CB1679" i="1"/>
  <c r="BX1679" i="1" s="1"/>
  <c r="BU1679" i="1" s="1"/>
  <c r="CB1672" i="1"/>
  <c r="BX1672" i="1" s="1"/>
  <c r="BU1672" i="1" s="1"/>
  <c r="CB1671" i="1"/>
  <c r="BX1671" i="1" s="1"/>
  <c r="BU1671" i="1" s="1"/>
  <c r="CB1664" i="1"/>
  <c r="CB1663" i="1"/>
  <c r="BX1663" i="1" s="1"/>
  <c r="BU1663" i="1" s="1"/>
  <c r="CB1656" i="1"/>
  <c r="BX1656" i="1" s="1"/>
  <c r="BU1656" i="1" s="1"/>
  <c r="CB1655" i="1"/>
  <c r="BX1655" i="1" s="1"/>
  <c r="CB1648" i="1"/>
  <c r="CB1647" i="1"/>
  <c r="BX1647" i="1" s="1"/>
  <c r="BU1647" i="1" s="1"/>
  <c r="CB1640" i="1"/>
  <c r="BX1640" i="1" s="1"/>
  <c r="BU1640" i="1" s="1"/>
  <c r="CB1639" i="1"/>
  <c r="BX1639" i="1" s="1"/>
  <c r="BU1639" i="1" s="1"/>
  <c r="BZ1629" i="1"/>
  <c r="BZ1626" i="1"/>
  <c r="BZ1621" i="1"/>
  <c r="BZ1618" i="1"/>
  <c r="BZ1613" i="1"/>
  <c r="BZ1610" i="1"/>
  <c r="BZ1605" i="1"/>
  <c r="BZ1602" i="1"/>
  <c r="BZ1597" i="1"/>
  <c r="BZ1594" i="1"/>
  <c r="BZ1589" i="1"/>
  <c r="BZ1586" i="1"/>
  <c r="BZ1581" i="1"/>
  <c r="BZ1578" i="1"/>
  <c r="BZ1576" i="1"/>
  <c r="BZ1574" i="1"/>
  <c r="BZ1572" i="1"/>
  <c r="BZ1570" i="1"/>
  <c r="BZ1568" i="1"/>
  <c r="BZ1566" i="1"/>
  <c r="BZ1564" i="1"/>
  <c r="BZ1562" i="1"/>
  <c r="BZ1560" i="1"/>
  <c r="BZ1558" i="1"/>
  <c r="BZ1556" i="1"/>
  <c r="BZ1554" i="1"/>
  <c r="BZ1552" i="1"/>
  <c r="BZ1550" i="1"/>
  <c r="BZ1548" i="1"/>
  <c r="BZ1546" i="1"/>
  <c r="BZ1544" i="1"/>
  <c r="BZ1542" i="1"/>
  <c r="BZ1540" i="1"/>
  <c r="BZ1538" i="1"/>
  <c r="BZ1536" i="1"/>
  <c r="BZ1534" i="1"/>
  <c r="BZ1532" i="1"/>
  <c r="BZ1530" i="1"/>
  <c r="BZ1528" i="1"/>
  <c r="BZ1526" i="1"/>
  <c r="BZ1524" i="1"/>
  <c r="BZ1522" i="1"/>
  <c r="BZ1520" i="1"/>
  <c r="BZ1518" i="1"/>
  <c r="BZ1516" i="1"/>
  <c r="BZ1514" i="1"/>
  <c r="BZ1749" i="1"/>
  <c r="BZ1732" i="1"/>
  <c r="CB1628" i="1"/>
  <c r="CB1623" i="1"/>
  <c r="CB1620" i="1"/>
  <c r="CB1615" i="1"/>
  <c r="CB1612" i="1"/>
  <c r="CB1607" i="1"/>
  <c r="CB1604" i="1"/>
  <c r="CB1599" i="1"/>
  <c r="BX1599" i="1" s="1"/>
  <c r="BU1599" i="1" s="1"/>
  <c r="CB1596" i="1"/>
  <c r="CB1591" i="1"/>
  <c r="CB1588" i="1"/>
  <c r="CB1583" i="1"/>
  <c r="CB1580" i="1"/>
  <c r="CB1719" i="1"/>
  <c r="BX1719" i="1" s="1"/>
  <c r="BU1719" i="1" s="1"/>
  <c r="CB1714" i="1"/>
  <c r="BX1714" i="1" s="1"/>
  <c r="BU1714" i="1" s="1"/>
  <c r="CB1713" i="1"/>
  <c r="BX1713" i="1" s="1"/>
  <c r="BU1713" i="1" s="1"/>
  <c r="CB1706" i="1"/>
  <c r="BX1706" i="1" s="1"/>
  <c r="CB1705" i="1"/>
  <c r="CB1698" i="1"/>
  <c r="BX1698" i="1" s="1"/>
  <c r="BU1698" i="1" s="1"/>
  <c r="CB1697" i="1"/>
  <c r="CB1690" i="1"/>
  <c r="CB1689" i="1"/>
  <c r="CB1682" i="1"/>
  <c r="BX1682" i="1" s="1"/>
  <c r="BU1682" i="1" s="1"/>
  <c r="CB1681" i="1"/>
  <c r="BX1681" i="1" s="1"/>
  <c r="BU1681" i="1" s="1"/>
  <c r="CB1674" i="1"/>
  <c r="BX1674" i="1" s="1"/>
  <c r="CB1673" i="1"/>
  <c r="CB1666" i="1"/>
  <c r="BX1666" i="1" s="1"/>
  <c r="BU1666" i="1" s="1"/>
  <c r="CB1665" i="1"/>
  <c r="CB1658" i="1"/>
  <c r="CB1657" i="1"/>
  <c r="CB1650" i="1"/>
  <c r="BX1650" i="1" s="1"/>
  <c r="BU1650" i="1" s="1"/>
  <c r="CB1649" i="1"/>
  <c r="BX1649" i="1" s="1"/>
  <c r="BU1649" i="1" s="1"/>
  <c r="CB1642" i="1"/>
  <c r="BX1642" i="1" s="1"/>
  <c r="CB1641" i="1"/>
  <c r="CB1634" i="1"/>
  <c r="BX1634" i="1" s="1"/>
  <c r="BU1634" i="1" s="1"/>
  <c r="CB1633" i="1"/>
  <c r="CB1632" i="1"/>
  <c r="BZ1628" i="1"/>
  <c r="BZ1623" i="1"/>
  <c r="BZ1620" i="1"/>
  <c r="BZ1615" i="1"/>
  <c r="BZ1612" i="1"/>
  <c r="BZ1607" i="1"/>
  <c r="BZ1604" i="1"/>
  <c r="BZ1599" i="1"/>
  <c r="BZ1596" i="1"/>
  <c r="BZ1591" i="1"/>
  <c r="BZ1588" i="1"/>
  <c r="BZ1583" i="1"/>
  <c r="BZ1580" i="1"/>
  <c r="BZ1746" i="1"/>
  <c r="CB1715" i="1"/>
  <c r="CB1708" i="1"/>
  <c r="BX1708" i="1" s="1"/>
  <c r="BU1708" i="1" s="1"/>
  <c r="CB1707" i="1"/>
  <c r="CB1700" i="1"/>
  <c r="CB1699" i="1"/>
  <c r="BX1699" i="1" s="1"/>
  <c r="BU1699" i="1" s="1"/>
  <c r="CB1692" i="1"/>
  <c r="BX1692" i="1" s="1"/>
  <c r="BU1692" i="1" s="1"/>
  <c r="CB1691" i="1"/>
  <c r="CB1684" i="1"/>
  <c r="CB1683" i="1"/>
  <c r="CB1676" i="1"/>
  <c r="BX1676" i="1" s="1"/>
  <c r="BU1676" i="1" s="1"/>
  <c r="CB1675" i="1"/>
  <c r="CB1668" i="1"/>
  <c r="CB1667" i="1"/>
  <c r="BX1667" i="1" s="1"/>
  <c r="CB1660" i="1"/>
  <c r="BX1660" i="1" s="1"/>
  <c r="BU1660" i="1" s="1"/>
  <c r="CB1659" i="1"/>
  <c r="CB1652" i="1"/>
  <c r="CB1651" i="1"/>
  <c r="CB1644" i="1"/>
  <c r="BX1644" i="1" s="1"/>
  <c r="BU1644" i="1" s="1"/>
  <c r="CB1643" i="1"/>
  <c r="CB1636" i="1"/>
  <c r="CB1635" i="1"/>
  <c r="BX1635" i="1" s="1"/>
  <c r="BU1635" i="1" s="1"/>
  <c r="CB1631" i="1"/>
  <c r="CB1630" i="1"/>
  <c r="BZ1625" i="1"/>
  <c r="BZ1622" i="1"/>
  <c r="BZ1617" i="1"/>
  <c r="BZ1614" i="1"/>
  <c r="BZ1609" i="1"/>
  <c r="BZ1606" i="1"/>
  <c r="BZ1601" i="1"/>
  <c r="BZ1598" i="1"/>
  <c r="BZ1593" i="1"/>
  <c r="BZ1590" i="1"/>
  <c r="BZ1585" i="1"/>
  <c r="BZ1582" i="1"/>
  <c r="BZ1577" i="1"/>
  <c r="BZ1575" i="1"/>
  <c r="BZ1573" i="1"/>
  <c r="BZ1571" i="1"/>
  <c r="BZ1569" i="1"/>
  <c r="BZ1567" i="1"/>
  <c r="BZ1565" i="1"/>
  <c r="BZ1563" i="1"/>
  <c r="BZ1561" i="1"/>
  <c r="BZ1559" i="1"/>
  <c r="BZ1557" i="1"/>
  <c r="BZ1555" i="1"/>
  <c r="BZ1553" i="1"/>
  <c r="BZ1551" i="1"/>
  <c r="BZ1549" i="1"/>
  <c r="BZ1547" i="1"/>
  <c r="BZ1545" i="1"/>
  <c r="BZ1543" i="1"/>
  <c r="CB1721" i="1"/>
  <c r="BX1721" i="1" s="1"/>
  <c r="BU1721" i="1" s="1"/>
  <c r="BZ1631" i="1"/>
  <c r="BZ1630" i="1"/>
  <c r="CB1627" i="1"/>
  <c r="CB1624" i="1"/>
  <c r="CB1619" i="1"/>
  <c r="BX1619" i="1" s="1"/>
  <c r="BU1619" i="1" s="1"/>
  <c r="CB1616" i="1"/>
  <c r="CB1611" i="1"/>
  <c r="BX1611" i="1" s="1"/>
  <c r="BU1611" i="1" s="1"/>
  <c r="CB1608" i="1"/>
  <c r="BX1608" i="1" s="1"/>
  <c r="CB1603" i="1"/>
  <c r="BX1603" i="1" s="1"/>
  <c r="BU1603" i="1" s="1"/>
  <c r="CB1600" i="1"/>
  <c r="BX1600" i="1" s="1"/>
  <c r="BU1600" i="1" s="1"/>
  <c r="CB1595" i="1"/>
  <c r="CB1592" i="1"/>
  <c r="CB1587" i="1"/>
  <c r="BX1587" i="1" s="1"/>
  <c r="BU1587" i="1" s="1"/>
  <c r="CB1584" i="1"/>
  <c r="CB1579" i="1"/>
  <c r="BX1579" i="1" s="1"/>
  <c r="BU1579" i="1" s="1"/>
  <c r="CB1567" i="1"/>
  <c r="CB1563" i="1"/>
  <c r="CB1559" i="1"/>
  <c r="CB1555" i="1"/>
  <c r="CB1551" i="1"/>
  <c r="CB1547" i="1"/>
  <c r="BX1547" i="1" s="1"/>
  <c r="BU1547" i="1" s="1"/>
  <c r="CB1543" i="1"/>
  <c r="CB1537" i="1"/>
  <c r="BX1537" i="1" s="1"/>
  <c r="BU1537" i="1" s="1"/>
  <c r="CB1536" i="1"/>
  <c r="BZ1509" i="1"/>
  <c r="BZ1508" i="1"/>
  <c r="BZ1501" i="1"/>
  <c r="BZ1500" i="1"/>
  <c r="BZ1493" i="1"/>
  <c r="BZ1492" i="1"/>
  <c r="BZ1487" i="1"/>
  <c r="BZ1486" i="1"/>
  <c r="BZ1483" i="1"/>
  <c r="BZ1482" i="1"/>
  <c r="CB1479" i="1"/>
  <c r="CB1476" i="1"/>
  <c r="CB1474" i="1"/>
  <c r="CB1609" i="1"/>
  <c r="BX1609" i="1" s="1"/>
  <c r="BU1609" i="1" s="1"/>
  <c r="CB1598" i="1"/>
  <c r="BX1598" i="1" s="1"/>
  <c r="CB1577" i="1"/>
  <c r="BZ1537" i="1"/>
  <c r="CB1507" i="1"/>
  <c r="CB1506" i="1"/>
  <c r="BX1506" i="1" s="1"/>
  <c r="BU1506" i="1" s="1"/>
  <c r="CB1499" i="1"/>
  <c r="CB1498" i="1"/>
  <c r="CB1491" i="1"/>
  <c r="CB1490" i="1"/>
  <c r="BX1490" i="1" s="1"/>
  <c r="CB1571" i="1"/>
  <c r="CB1564" i="1"/>
  <c r="CB1560" i="1"/>
  <c r="BX1560" i="1" s="1"/>
  <c r="BU1560" i="1" s="1"/>
  <c r="CB1556" i="1"/>
  <c r="CB1552" i="1"/>
  <c r="CB1548" i="1"/>
  <c r="CB1544" i="1"/>
  <c r="BX1544" i="1" s="1"/>
  <c r="BU1544" i="1" s="1"/>
  <c r="CB1539" i="1"/>
  <c r="BX1539" i="1" s="1"/>
  <c r="BU1539" i="1" s="1"/>
  <c r="CB1538" i="1"/>
  <c r="BX1538" i="1" s="1"/>
  <c r="BU1538" i="1" s="1"/>
  <c r="CB1531" i="1"/>
  <c r="CB1530" i="1"/>
  <c r="BX1530" i="1" s="1"/>
  <c r="CB1529" i="1"/>
  <c r="CB1528" i="1"/>
  <c r="CB1527" i="1"/>
  <c r="CB1526" i="1"/>
  <c r="CB1525" i="1"/>
  <c r="BX1525" i="1" s="1"/>
  <c r="BU1525" i="1" s="1"/>
  <c r="CB1524" i="1"/>
  <c r="BX1524" i="1" s="1"/>
  <c r="CB1523" i="1"/>
  <c r="CB1522" i="1"/>
  <c r="BX1522" i="1" s="1"/>
  <c r="BU1522" i="1" s="1"/>
  <c r="CB1521" i="1"/>
  <c r="CB1520" i="1"/>
  <c r="CB1519" i="1"/>
  <c r="CB1518" i="1"/>
  <c r="CB1517" i="1"/>
  <c r="BX1517" i="1" s="1"/>
  <c r="BU1517" i="1" s="1"/>
  <c r="CB1516" i="1"/>
  <c r="BX1516" i="1" s="1"/>
  <c r="BU1516" i="1" s="1"/>
  <c r="CB1515" i="1"/>
  <c r="CB1514" i="1"/>
  <c r="BX1514" i="1" s="1"/>
  <c r="BZ1507" i="1"/>
  <c r="BZ1506" i="1"/>
  <c r="BZ1499" i="1"/>
  <c r="BZ1498" i="1"/>
  <c r="BZ1491" i="1"/>
  <c r="BZ1490" i="1"/>
  <c r="CB1478" i="1"/>
  <c r="CB1617" i="1"/>
  <c r="BX1617" i="1" s="1"/>
  <c r="BU1617" i="1" s="1"/>
  <c r="CB1606" i="1"/>
  <c r="CB1585" i="1"/>
  <c r="BX1585" i="1" s="1"/>
  <c r="BU1585" i="1" s="1"/>
  <c r="BZ1539" i="1"/>
  <c r="BZ1531" i="1"/>
  <c r="BZ1529" i="1"/>
  <c r="BZ1527" i="1"/>
  <c r="BZ1525" i="1"/>
  <c r="BZ1523" i="1"/>
  <c r="BZ1521" i="1"/>
  <c r="BZ1519" i="1"/>
  <c r="BZ1517" i="1"/>
  <c r="BZ1515" i="1"/>
  <c r="CB1513" i="1"/>
  <c r="BX1513" i="1" s="1"/>
  <c r="BU1513" i="1" s="1"/>
  <c r="CB1512" i="1"/>
  <c r="BX1512" i="1" s="1"/>
  <c r="BU1512" i="1" s="1"/>
  <c r="CB1505" i="1"/>
  <c r="CB1504" i="1"/>
  <c r="BX1504" i="1" s="1"/>
  <c r="BU1504" i="1" s="1"/>
  <c r="CB1497" i="1"/>
  <c r="BX1497" i="1" s="1"/>
  <c r="BU1497" i="1" s="1"/>
  <c r="CB1496" i="1"/>
  <c r="CB1575" i="1"/>
  <c r="CB1565" i="1"/>
  <c r="CB1561" i="1"/>
  <c r="BX1561" i="1" s="1"/>
  <c r="BU1561" i="1" s="1"/>
  <c r="CB1557" i="1"/>
  <c r="BX1557" i="1" s="1"/>
  <c r="BU1557" i="1" s="1"/>
  <c r="CB1553" i="1"/>
  <c r="CB1549" i="1"/>
  <c r="BX1549" i="1" s="1"/>
  <c r="BU1549" i="1" s="1"/>
  <c r="CB1545" i="1"/>
  <c r="CB1541" i="1"/>
  <c r="CB1540" i="1"/>
  <c r="CB1533" i="1"/>
  <c r="CB1532" i="1"/>
  <c r="BX1532" i="1" s="1"/>
  <c r="BU1532" i="1" s="1"/>
  <c r="CB1566" i="1"/>
  <c r="BX1566" i="1" s="1"/>
  <c r="BU1566" i="1" s="1"/>
  <c r="CB1562" i="1"/>
  <c r="BX1562" i="1" s="1"/>
  <c r="BU1562" i="1" s="1"/>
  <c r="CB1558" i="1"/>
  <c r="CB1554" i="1"/>
  <c r="BX1554" i="1" s="1"/>
  <c r="BU1554" i="1" s="1"/>
  <c r="CB1550" i="1"/>
  <c r="CB1546" i="1"/>
  <c r="BX1546" i="1" s="1"/>
  <c r="BU1546" i="1" s="1"/>
  <c r="CB1542" i="1"/>
  <c r="CB1535" i="1"/>
  <c r="BX1535" i="1" s="1"/>
  <c r="CB1534" i="1"/>
  <c r="BX1534" i="1" s="1"/>
  <c r="BU1534" i="1" s="1"/>
  <c r="BZ1511" i="1"/>
  <c r="BZ1510" i="1"/>
  <c r="BZ1503" i="1"/>
  <c r="BZ1502" i="1"/>
  <c r="BZ1495" i="1"/>
  <c r="BZ1494" i="1"/>
  <c r="CB1477" i="1"/>
  <c r="BX1477" i="1" s="1"/>
  <c r="BU1477" i="1" s="1"/>
  <c r="BZ1633" i="1"/>
  <c r="CB1622" i="1"/>
  <c r="CB1601" i="1"/>
  <c r="CB1590" i="1"/>
  <c r="BX1590" i="1" s="1"/>
  <c r="BU1590" i="1" s="1"/>
  <c r="CB1573" i="1"/>
  <c r="BZ1535" i="1"/>
  <c r="CB1509" i="1"/>
  <c r="BX1509" i="1" s="1"/>
  <c r="BU1509" i="1" s="1"/>
  <c r="CB1508" i="1"/>
  <c r="BX1508" i="1" s="1"/>
  <c r="CB1501" i="1"/>
  <c r="BX1501" i="1" s="1"/>
  <c r="BU1501" i="1" s="1"/>
  <c r="CB1500" i="1"/>
  <c r="BZ1513" i="1"/>
  <c r="BZ1505" i="1"/>
  <c r="BZ1497" i="1"/>
  <c r="BZ1475" i="1"/>
  <c r="CB1470" i="1"/>
  <c r="CB1466" i="1"/>
  <c r="BX1466" i="1" s="1"/>
  <c r="BU1466" i="1" s="1"/>
  <c r="CB1462" i="1"/>
  <c r="CB1458" i="1"/>
  <c r="CB1454" i="1"/>
  <c r="CB1450" i="1"/>
  <c r="CB1446" i="1"/>
  <c r="CB1442" i="1"/>
  <c r="CB1438" i="1"/>
  <c r="CB1434" i="1"/>
  <c r="CB1430" i="1"/>
  <c r="CB1426" i="1"/>
  <c r="CB1422" i="1"/>
  <c r="CB1418" i="1"/>
  <c r="CB1414" i="1"/>
  <c r="CB1410" i="1"/>
  <c r="CB1406" i="1"/>
  <c r="CB1402" i="1"/>
  <c r="BX1402" i="1" s="1"/>
  <c r="BU1402" i="1" s="1"/>
  <c r="CB1398" i="1"/>
  <c r="CB1394" i="1"/>
  <c r="CB1390" i="1"/>
  <c r="CB1386" i="1"/>
  <c r="CB1382" i="1"/>
  <c r="CB1378" i="1"/>
  <c r="CB1374" i="1"/>
  <c r="CB1370" i="1"/>
  <c r="CB1366" i="1"/>
  <c r="CB1362" i="1"/>
  <c r="BZ1359" i="1"/>
  <c r="BZ1357" i="1"/>
  <c r="BZ1355" i="1"/>
  <c r="BZ1353" i="1"/>
  <c r="BZ1541" i="1"/>
  <c r="BZ1474" i="1"/>
  <c r="BZ1470" i="1"/>
  <c r="BZ1466" i="1"/>
  <c r="BZ1462" i="1"/>
  <c r="BZ1458" i="1"/>
  <c r="BZ1454" i="1"/>
  <c r="BZ1632" i="1"/>
  <c r="CB1593" i="1"/>
  <c r="CB1582" i="1"/>
  <c r="BX1582" i="1" s="1"/>
  <c r="BU1582" i="1" s="1"/>
  <c r="CB1473" i="1"/>
  <c r="CB1469" i="1"/>
  <c r="CB1465" i="1"/>
  <c r="BX1465" i="1" s="1"/>
  <c r="BU1465" i="1" s="1"/>
  <c r="CB1461" i="1"/>
  <c r="CB1457" i="1"/>
  <c r="CB1453" i="1"/>
  <c r="CB1449" i="1"/>
  <c r="CB1445" i="1"/>
  <c r="BX1445" i="1" s="1"/>
  <c r="BU1445" i="1" s="1"/>
  <c r="CB1441" i="1"/>
  <c r="CB1437" i="1"/>
  <c r="CB1433" i="1"/>
  <c r="CB1429" i="1"/>
  <c r="CB1425" i="1"/>
  <c r="CB1421" i="1"/>
  <c r="CB1417" i="1"/>
  <c r="CB1413" i="1"/>
  <c r="BX1413" i="1" s="1"/>
  <c r="BU1413" i="1" s="1"/>
  <c r="CB1409" i="1"/>
  <c r="CB1405" i="1"/>
  <c r="CB1401" i="1"/>
  <c r="CB1397" i="1"/>
  <c r="CB1393" i="1"/>
  <c r="CB1389" i="1"/>
  <c r="CB1385" i="1"/>
  <c r="CB1381" i="1"/>
  <c r="BX1381" i="1" s="1"/>
  <c r="BU1381" i="1" s="1"/>
  <c r="CB1377" i="1"/>
  <c r="CB1373" i="1"/>
  <c r="CB1369" i="1"/>
  <c r="CB1365" i="1"/>
  <c r="CB1361" i="1"/>
  <c r="BZ1533" i="1"/>
  <c r="CB1492" i="1"/>
  <c r="BX1492" i="1" s="1"/>
  <c r="CB1484" i="1"/>
  <c r="BX1484" i="1" s="1"/>
  <c r="BU1484" i="1" s="1"/>
  <c r="CB1482" i="1"/>
  <c r="CB1481" i="1"/>
  <c r="CB1480" i="1"/>
  <c r="BZ1473" i="1"/>
  <c r="BZ1469" i="1"/>
  <c r="BZ1465" i="1"/>
  <c r="BZ1461" i="1"/>
  <c r="BZ1457" i="1"/>
  <c r="BZ1453" i="1"/>
  <c r="BZ1449" i="1"/>
  <c r="BZ1445" i="1"/>
  <c r="BZ1441" i="1"/>
  <c r="CB1569" i="1"/>
  <c r="CB1488" i="1"/>
  <c r="CB1486" i="1"/>
  <c r="CB1485" i="1"/>
  <c r="BX1485" i="1" s="1"/>
  <c r="BZ1484" i="1"/>
  <c r="BZ1481" i="1"/>
  <c r="BZ1480" i="1"/>
  <c r="BZ1478" i="1"/>
  <c r="CB1472" i="1"/>
  <c r="CB1468" i="1"/>
  <c r="CB1464" i="1"/>
  <c r="CB1460" i="1"/>
  <c r="BX1460" i="1" s="1"/>
  <c r="BU1460" i="1" s="1"/>
  <c r="CB1456" i="1"/>
  <c r="CB1452" i="1"/>
  <c r="CB1448" i="1"/>
  <c r="BX1448" i="1" s="1"/>
  <c r="BU1448" i="1" s="1"/>
  <c r="CB1444" i="1"/>
  <c r="CB1440" i="1"/>
  <c r="CB1436" i="1"/>
  <c r="CB1432" i="1"/>
  <c r="CB1428" i="1"/>
  <c r="BX1428" i="1" s="1"/>
  <c r="BU1428" i="1" s="1"/>
  <c r="CB1424" i="1"/>
  <c r="CB1420" i="1"/>
  <c r="CB1416" i="1"/>
  <c r="CB1412" i="1"/>
  <c r="CB1408" i="1"/>
  <c r="CB1404" i="1"/>
  <c r="CB1400" i="1"/>
  <c r="CB1396" i="1"/>
  <c r="BX1396" i="1" s="1"/>
  <c r="BU1396" i="1" s="1"/>
  <c r="CB1392" i="1"/>
  <c r="CB1388" i="1"/>
  <c r="CB1384" i="1"/>
  <c r="CB1380" i="1"/>
  <c r="CB1376" i="1"/>
  <c r="CB1372" i="1"/>
  <c r="CB1368" i="1"/>
  <c r="CB1364" i="1"/>
  <c r="BX1364" i="1" s="1"/>
  <c r="BU1364" i="1" s="1"/>
  <c r="CB1360" i="1"/>
  <c r="BZ1358" i="1"/>
  <c r="BZ1356" i="1"/>
  <c r="BZ1354" i="1"/>
  <c r="BZ1352" i="1"/>
  <c r="BZ1350" i="1"/>
  <c r="BZ1348" i="1"/>
  <c r="BZ1346" i="1"/>
  <c r="BZ1344" i="1"/>
  <c r="BZ1342" i="1"/>
  <c r="BZ1340" i="1"/>
  <c r="BZ1338" i="1"/>
  <c r="BZ1336" i="1"/>
  <c r="BZ1334" i="1"/>
  <c r="BZ1332" i="1"/>
  <c r="BZ1330" i="1"/>
  <c r="BZ1328" i="1"/>
  <c r="BZ1326" i="1"/>
  <c r="BZ1324" i="1"/>
  <c r="BZ1322" i="1"/>
  <c r="BZ1320" i="1"/>
  <c r="BZ1318" i="1"/>
  <c r="BZ1316" i="1"/>
  <c r="BZ1314" i="1"/>
  <c r="BZ1312" i="1"/>
  <c r="BZ1310" i="1"/>
  <c r="BZ1308" i="1"/>
  <c r="BZ1306" i="1"/>
  <c r="BZ1304" i="1"/>
  <c r="BZ1302" i="1"/>
  <c r="BZ1300" i="1"/>
  <c r="BZ1298" i="1"/>
  <c r="BZ1296" i="1"/>
  <c r="BZ1294" i="1"/>
  <c r="CB1510" i="1"/>
  <c r="BX1510" i="1" s="1"/>
  <c r="BU1510" i="1" s="1"/>
  <c r="CB1502" i="1"/>
  <c r="BX1502" i="1" s="1"/>
  <c r="CB1494" i="1"/>
  <c r="CB1493" i="1"/>
  <c r="BX1493" i="1" s="1"/>
  <c r="BU1493" i="1" s="1"/>
  <c r="CB1489" i="1"/>
  <c r="BZ1488" i="1"/>
  <c r="BZ1485" i="1"/>
  <c r="CB1483" i="1"/>
  <c r="BX1483" i="1" s="1"/>
  <c r="BU1483" i="1" s="1"/>
  <c r="BZ1479" i="1"/>
  <c r="BZ1472" i="1"/>
  <c r="BZ1468" i="1"/>
  <c r="BZ1464" i="1"/>
  <c r="BZ1460" i="1"/>
  <c r="BZ1456" i="1"/>
  <c r="BZ1452" i="1"/>
  <c r="BZ1448" i="1"/>
  <c r="CB1625" i="1"/>
  <c r="BX1625" i="1" s="1"/>
  <c r="BU1625" i="1" s="1"/>
  <c r="CB1614" i="1"/>
  <c r="BX1614" i="1" s="1"/>
  <c r="BU1614" i="1" s="1"/>
  <c r="BZ1512" i="1"/>
  <c r="CB1511" i="1"/>
  <c r="BX1511" i="1" s="1"/>
  <c r="BU1511" i="1" s="1"/>
  <c r="BZ1504" i="1"/>
  <c r="CB1503" i="1"/>
  <c r="BX1503" i="1" s="1"/>
  <c r="BZ1496" i="1"/>
  <c r="CB1495" i="1"/>
  <c r="BX1495" i="1" s="1"/>
  <c r="BU1495" i="1" s="1"/>
  <c r="BZ1489" i="1"/>
  <c r="CB1487" i="1"/>
  <c r="BZ1476" i="1"/>
  <c r="CB1471" i="1"/>
  <c r="CB1467" i="1"/>
  <c r="CB1463" i="1"/>
  <c r="BX1463" i="1" s="1"/>
  <c r="BU1463" i="1" s="1"/>
  <c r="CB1459" i="1"/>
  <c r="CB1455" i="1"/>
  <c r="CB1451" i="1"/>
  <c r="BX1451" i="1" s="1"/>
  <c r="BU1451" i="1" s="1"/>
  <c r="CB1447" i="1"/>
  <c r="CB1443" i="1"/>
  <c r="CB1439" i="1"/>
  <c r="CB1435" i="1"/>
  <c r="CB1431" i="1"/>
  <c r="BX1431" i="1" s="1"/>
  <c r="BU1431" i="1" s="1"/>
  <c r="CB1427" i="1"/>
  <c r="CB1423" i="1"/>
  <c r="CB1419" i="1"/>
  <c r="BX1419" i="1" s="1"/>
  <c r="BU1419" i="1" s="1"/>
  <c r="CB1415" i="1"/>
  <c r="CB1411" i="1"/>
  <c r="CB1407" i="1"/>
  <c r="CB1403" i="1"/>
  <c r="CB1399" i="1"/>
  <c r="BX1399" i="1" s="1"/>
  <c r="BU1399" i="1" s="1"/>
  <c r="CB1395" i="1"/>
  <c r="BX1395" i="1" s="1"/>
  <c r="CB1391" i="1"/>
  <c r="CB1387" i="1"/>
  <c r="BX1387" i="1" s="1"/>
  <c r="BU1387" i="1" s="1"/>
  <c r="CB1383" i="1"/>
  <c r="CB1379" i="1"/>
  <c r="CB1375" i="1"/>
  <c r="CB1371" i="1"/>
  <c r="CB1367" i="1"/>
  <c r="BX1367" i="1" s="1"/>
  <c r="BU1367" i="1" s="1"/>
  <c r="CB1363" i="1"/>
  <c r="BZ1444" i="1"/>
  <c r="BZ1438" i="1"/>
  <c r="BZ1430" i="1"/>
  <c r="BZ1422" i="1"/>
  <c r="BZ1414" i="1"/>
  <c r="BZ1406" i="1"/>
  <c r="BZ1398" i="1"/>
  <c r="BZ1390" i="1"/>
  <c r="BZ1382" i="1"/>
  <c r="BZ1374" i="1"/>
  <c r="BZ1366" i="1"/>
  <c r="BZ1345" i="1"/>
  <c r="BZ1339" i="1"/>
  <c r="BZ1335" i="1"/>
  <c r="BZ1331" i="1"/>
  <c r="BZ1327" i="1"/>
  <c r="BZ1323" i="1"/>
  <c r="BZ1315" i="1"/>
  <c r="BZ1307" i="1"/>
  <c r="BZ1299" i="1"/>
  <c r="CB1475" i="1"/>
  <c r="BX1475" i="1" s="1"/>
  <c r="BU1475" i="1" s="1"/>
  <c r="BZ1459" i="1"/>
  <c r="BZ1439" i="1"/>
  <c r="BZ1431" i="1"/>
  <c r="BZ1423" i="1"/>
  <c r="BZ1415" i="1"/>
  <c r="BZ1407" i="1"/>
  <c r="BZ1399" i="1"/>
  <c r="BZ1391" i="1"/>
  <c r="BZ1383" i="1"/>
  <c r="BZ1375" i="1"/>
  <c r="BZ1367" i="1"/>
  <c r="CB1359" i="1"/>
  <c r="CB1358" i="1"/>
  <c r="BX1358" i="1" s="1"/>
  <c r="BU1358" i="1" s="1"/>
  <c r="CB1357" i="1"/>
  <c r="BX1357" i="1" s="1"/>
  <c r="BU1357" i="1" s="1"/>
  <c r="CB1356" i="1"/>
  <c r="CB1355" i="1"/>
  <c r="CB1354" i="1"/>
  <c r="CB1353" i="1"/>
  <c r="BX1353" i="1" s="1"/>
  <c r="BU1353" i="1" s="1"/>
  <c r="CB1352" i="1"/>
  <c r="BX1352" i="1" s="1"/>
  <c r="BU1352" i="1" s="1"/>
  <c r="CB1351" i="1"/>
  <c r="CB1344" i="1"/>
  <c r="CB1343" i="1"/>
  <c r="CB1338" i="1"/>
  <c r="CB1334" i="1"/>
  <c r="BX1334" i="1" s="1"/>
  <c r="CB1330" i="1"/>
  <c r="CB1326" i="1"/>
  <c r="BX1326" i="1" s="1"/>
  <c r="BU1326" i="1" s="1"/>
  <c r="CB1320" i="1"/>
  <c r="BX1320" i="1" s="1"/>
  <c r="BU1320" i="1" s="1"/>
  <c r="CB1317" i="1"/>
  <c r="CB1312" i="1"/>
  <c r="CB1309" i="1"/>
  <c r="CB1304" i="1"/>
  <c r="BX1304" i="1" s="1"/>
  <c r="BU1304" i="1" s="1"/>
  <c r="CB1301" i="1"/>
  <c r="CB1296" i="1"/>
  <c r="CB1293" i="1"/>
  <c r="BX1293" i="1" s="1"/>
  <c r="BU1293" i="1" s="1"/>
  <c r="CB1291" i="1"/>
  <c r="CB1289" i="1"/>
  <c r="CB1287" i="1"/>
  <c r="CB1285" i="1"/>
  <c r="CB1283" i="1"/>
  <c r="CB1281" i="1"/>
  <c r="CB1279" i="1"/>
  <c r="CB1277" i="1"/>
  <c r="BX1277" i="1" s="1"/>
  <c r="BU1277" i="1" s="1"/>
  <c r="CB1275" i="1"/>
  <c r="CB1273" i="1"/>
  <c r="CB1271" i="1"/>
  <c r="CB1269" i="1"/>
  <c r="CB1267" i="1"/>
  <c r="BZ1440" i="1"/>
  <c r="BZ1432" i="1"/>
  <c r="BZ1424" i="1"/>
  <c r="BZ1416" i="1"/>
  <c r="BZ1408" i="1"/>
  <c r="BZ1400" i="1"/>
  <c r="BZ1392" i="1"/>
  <c r="BZ1384" i="1"/>
  <c r="BZ1376" i="1"/>
  <c r="BZ1368" i="1"/>
  <c r="BZ1360" i="1"/>
  <c r="BZ1351" i="1"/>
  <c r="BZ1343" i="1"/>
  <c r="BZ1317" i="1"/>
  <c r="BZ1309" i="1"/>
  <c r="BZ1301" i="1"/>
  <c r="BZ1293" i="1"/>
  <c r="BZ1291" i="1"/>
  <c r="BZ1289" i="1"/>
  <c r="BZ1287" i="1"/>
  <c r="BZ1285" i="1"/>
  <c r="BZ1283" i="1"/>
  <c r="BZ1281" i="1"/>
  <c r="BZ1279" i="1"/>
  <c r="BZ1277" i="1"/>
  <c r="BZ1275" i="1"/>
  <c r="BZ1273" i="1"/>
  <c r="BZ1271" i="1"/>
  <c r="BZ1269" i="1"/>
  <c r="BZ1267" i="1"/>
  <c r="BZ1265" i="1"/>
  <c r="BZ1263" i="1"/>
  <c r="BZ1261" i="1"/>
  <c r="BZ1259" i="1"/>
  <c r="BZ1257" i="1"/>
  <c r="BZ1255" i="1"/>
  <c r="BZ1253" i="1"/>
  <c r="BZ1251" i="1"/>
  <c r="BZ1249" i="1"/>
  <c r="BZ1247" i="1"/>
  <c r="BZ1245" i="1"/>
  <c r="BZ1243" i="1"/>
  <c r="BZ1241" i="1"/>
  <c r="BZ1239" i="1"/>
  <c r="BZ1237" i="1"/>
  <c r="BZ1463" i="1"/>
  <c r="BZ1433" i="1"/>
  <c r="BZ1425" i="1"/>
  <c r="BZ1417" i="1"/>
  <c r="BZ1409" i="1"/>
  <c r="BZ1401" i="1"/>
  <c r="BZ1393" i="1"/>
  <c r="BZ1385" i="1"/>
  <c r="BZ1377" i="1"/>
  <c r="BZ1369" i="1"/>
  <c r="BZ1361" i="1"/>
  <c r="CB1350" i="1"/>
  <c r="BX1350" i="1" s="1"/>
  <c r="BU1350" i="1" s="1"/>
  <c r="CB1349" i="1"/>
  <c r="CB1342" i="1"/>
  <c r="BX1342" i="1" s="1"/>
  <c r="BU1342" i="1" s="1"/>
  <c r="CB1341" i="1"/>
  <c r="CB1337" i="1"/>
  <c r="CB1333" i="1"/>
  <c r="CB1329" i="1"/>
  <c r="CB1325" i="1"/>
  <c r="CB1322" i="1"/>
  <c r="CB1319" i="1"/>
  <c r="CB1314" i="1"/>
  <c r="BX1314" i="1" s="1"/>
  <c r="BU1314" i="1" s="1"/>
  <c r="CB1311" i="1"/>
  <c r="CB1306" i="1"/>
  <c r="CB1303" i="1"/>
  <c r="BX1303" i="1" s="1"/>
  <c r="BU1303" i="1" s="1"/>
  <c r="CB1298" i="1"/>
  <c r="CB1295" i="1"/>
  <c r="BZ1450" i="1"/>
  <c r="BZ1446" i="1"/>
  <c r="BZ1434" i="1"/>
  <c r="BZ1426" i="1"/>
  <c r="BZ1418" i="1"/>
  <c r="BZ1410" i="1"/>
  <c r="BZ1402" i="1"/>
  <c r="BZ1394" i="1"/>
  <c r="BZ1386" i="1"/>
  <c r="BZ1378" i="1"/>
  <c r="BZ1370" i="1"/>
  <c r="BZ1362" i="1"/>
  <c r="BZ1349" i="1"/>
  <c r="BZ1341" i="1"/>
  <c r="BZ1337" i="1"/>
  <c r="BZ1333" i="1"/>
  <c r="BZ1329" i="1"/>
  <c r="BZ1325" i="1"/>
  <c r="BZ1319" i="1"/>
  <c r="BZ1311" i="1"/>
  <c r="BZ1303" i="1"/>
  <c r="BZ1295" i="1"/>
  <c r="BZ1477" i="1"/>
  <c r="BZ1467" i="1"/>
  <c r="BZ1451" i="1"/>
  <c r="BZ1447" i="1"/>
  <c r="BZ1435" i="1"/>
  <c r="BZ1427" i="1"/>
  <c r="BZ1419" i="1"/>
  <c r="BZ1411" i="1"/>
  <c r="BZ1403" i="1"/>
  <c r="BZ1395" i="1"/>
  <c r="BZ1387" i="1"/>
  <c r="BZ1379" i="1"/>
  <c r="BZ1371" i="1"/>
  <c r="BZ1363" i="1"/>
  <c r="CB1348" i="1"/>
  <c r="BX1348" i="1" s="1"/>
  <c r="CB1347" i="1"/>
  <c r="BX1347" i="1" s="1"/>
  <c r="BU1347" i="1" s="1"/>
  <c r="CB1340" i="1"/>
  <c r="CB1336" i="1"/>
  <c r="BX1336" i="1" s="1"/>
  <c r="BU1336" i="1" s="1"/>
  <c r="CB1332" i="1"/>
  <c r="BX1332" i="1" s="1"/>
  <c r="BU1332" i="1" s="1"/>
  <c r="CB1328" i="1"/>
  <c r="CB1324" i="1"/>
  <c r="BX1324" i="1" s="1"/>
  <c r="BU1324" i="1" s="1"/>
  <c r="CB1321" i="1"/>
  <c r="CB1316" i="1"/>
  <c r="BX1316" i="1" s="1"/>
  <c r="CB1313" i="1"/>
  <c r="CB1308" i="1"/>
  <c r="CB1305" i="1"/>
  <c r="CB1300" i="1"/>
  <c r="BX1300" i="1" s="1"/>
  <c r="CB1297" i="1"/>
  <c r="CB1292" i="1"/>
  <c r="BX1292" i="1" s="1"/>
  <c r="BU1292" i="1" s="1"/>
  <c r="CB1290" i="1"/>
  <c r="BX1290" i="1" s="1"/>
  <c r="BU1290" i="1" s="1"/>
  <c r="CB1288" i="1"/>
  <c r="CB1286" i="1"/>
  <c r="BX1286" i="1" s="1"/>
  <c r="BU1286" i="1" s="1"/>
  <c r="CB1284" i="1"/>
  <c r="CB1282" i="1"/>
  <c r="CB1280" i="1"/>
  <c r="CB1278" i="1"/>
  <c r="CB1276" i="1"/>
  <c r="BX1276" i="1" s="1"/>
  <c r="BU1276" i="1" s="1"/>
  <c r="CB1274" i="1"/>
  <c r="BX1274" i="1" s="1"/>
  <c r="BU1274" i="1" s="1"/>
  <c r="CB1272" i="1"/>
  <c r="CB1270" i="1"/>
  <c r="BX1270" i="1" s="1"/>
  <c r="BU1270" i="1" s="1"/>
  <c r="BZ1442" i="1"/>
  <c r="BZ1436" i="1"/>
  <c r="BZ1428" i="1"/>
  <c r="BZ1420" i="1"/>
  <c r="BZ1412" i="1"/>
  <c r="BZ1404" i="1"/>
  <c r="BZ1396" i="1"/>
  <c r="BZ1388" i="1"/>
  <c r="BZ1380" i="1"/>
  <c r="BZ1372" i="1"/>
  <c r="BZ1364" i="1"/>
  <c r="BZ1347" i="1"/>
  <c r="BZ1321" i="1"/>
  <c r="BZ1313" i="1"/>
  <c r="BZ1305" i="1"/>
  <c r="BZ1297" i="1"/>
  <c r="BZ1292" i="1"/>
  <c r="BZ1290" i="1"/>
  <c r="BZ1288" i="1"/>
  <c r="BZ1286" i="1"/>
  <c r="BZ1284" i="1"/>
  <c r="BZ1282" i="1"/>
  <c r="BZ1280" i="1"/>
  <c r="BZ1278" i="1"/>
  <c r="BZ1276" i="1"/>
  <c r="BZ1274" i="1"/>
  <c r="BZ1272" i="1"/>
  <c r="BZ1270" i="1"/>
  <c r="BZ1268" i="1"/>
  <c r="BZ1266" i="1"/>
  <c r="BZ1264" i="1"/>
  <c r="BZ1262" i="1"/>
  <c r="BZ1260" i="1"/>
  <c r="BZ1258" i="1"/>
  <c r="BZ1256" i="1"/>
  <c r="BZ1254" i="1"/>
  <c r="BZ1252" i="1"/>
  <c r="BZ1250" i="1"/>
  <c r="BZ1248" i="1"/>
  <c r="BZ1246" i="1"/>
  <c r="BZ1244" i="1"/>
  <c r="BZ1242" i="1"/>
  <c r="BZ1240" i="1"/>
  <c r="BZ1238" i="1"/>
  <c r="BZ1236" i="1"/>
  <c r="BZ1234" i="1"/>
  <c r="BZ1232" i="1"/>
  <c r="BZ1230" i="1"/>
  <c r="BZ1471" i="1"/>
  <c r="BZ1455" i="1"/>
  <c r="BZ1443" i="1"/>
  <c r="BZ1437" i="1"/>
  <c r="BZ1429" i="1"/>
  <c r="BZ1421" i="1"/>
  <c r="BZ1413" i="1"/>
  <c r="BZ1405" i="1"/>
  <c r="BZ1397" i="1"/>
  <c r="BZ1389" i="1"/>
  <c r="BZ1381" i="1"/>
  <c r="BZ1373" i="1"/>
  <c r="BZ1365" i="1"/>
  <c r="CB1346" i="1"/>
  <c r="CB1345" i="1"/>
  <c r="CB1339" i="1"/>
  <c r="BX1339" i="1" s="1"/>
  <c r="BU1339" i="1" s="1"/>
  <c r="CB1335" i="1"/>
  <c r="CB1331" i="1"/>
  <c r="CB1327" i="1"/>
  <c r="CB1323" i="1"/>
  <c r="BX1323" i="1" s="1"/>
  <c r="BU1323" i="1" s="1"/>
  <c r="CB1318" i="1"/>
  <c r="BX1318" i="1" s="1"/>
  <c r="BU1318" i="1" s="1"/>
  <c r="CB1315" i="1"/>
  <c r="CB1310" i="1"/>
  <c r="BX1310" i="1" s="1"/>
  <c r="BU1310" i="1" s="1"/>
  <c r="CB1307" i="1"/>
  <c r="CB1302" i="1"/>
  <c r="BX1302" i="1" s="1"/>
  <c r="CB1299" i="1"/>
  <c r="BX1299" i="1" s="1"/>
  <c r="BU1299" i="1" s="1"/>
  <c r="CB1268" i="1"/>
  <c r="BZ1235" i="1"/>
  <c r="BZ1233" i="1"/>
  <c r="BZ1231" i="1"/>
  <c r="BZ1229" i="1"/>
  <c r="BZ1228" i="1"/>
  <c r="BZ1221" i="1"/>
  <c r="BZ1220" i="1"/>
  <c r="BZ1213" i="1"/>
  <c r="BZ1212" i="1"/>
  <c r="BZ1205" i="1"/>
  <c r="BZ1204" i="1"/>
  <c r="BZ1197" i="1"/>
  <c r="BZ1196" i="1"/>
  <c r="BZ1189" i="1"/>
  <c r="BZ1188" i="1"/>
  <c r="BZ1185" i="1"/>
  <c r="BZ1184" i="1"/>
  <c r="BZ1181" i="1"/>
  <c r="BZ1180" i="1"/>
  <c r="BZ1177" i="1"/>
  <c r="BZ1176" i="1"/>
  <c r="BZ1173" i="1"/>
  <c r="BZ1172" i="1"/>
  <c r="BZ1169" i="1"/>
  <c r="BZ1168" i="1"/>
  <c r="BZ1165" i="1"/>
  <c r="BZ1164" i="1"/>
  <c r="BZ1161" i="1"/>
  <c r="BZ1160" i="1"/>
  <c r="BZ1157" i="1"/>
  <c r="BZ1156" i="1"/>
  <c r="BZ1153" i="1"/>
  <c r="CB1152" i="1"/>
  <c r="CB1262" i="1"/>
  <c r="BX1262" i="1" s="1"/>
  <c r="BU1262" i="1" s="1"/>
  <c r="CB1261" i="1"/>
  <c r="BX1261" i="1" s="1"/>
  <c r="BU1261" i="1" s="1"/>
  <c r="CB1254" i="1"/>
  <c r="CB1253" i="1"/>
  <c r="BX1253" i="1" s="1"/>
  <c r="BU1253" i="1" s="1"/>
  <c r="CB1246" i="1"/>
  <c r="CB1245" i="1"/>
  <c r="CB1238" i="1"/>
  <c r="CB1237" i="1"/>
  <c r="BX1237" i="1" s="1"/>
  <c r="BU1237" i="1" s="1"/>
  <c r="CB1227" i="1"/>
  <c r="BX1227" i="1" s="1"/>
  <c r="CB1226" i="1"/>
  <c r="CB1219" i="1"/>
  <c r="CB1218" i="1"/>
  <c r="BX1218" i="1" s="1"/>
  <c r="BU1218" i="1" s="1"/>
  <c r="CB1211" i="1"/>
  <c r="CB1210" i="1"/>
  <c r="CB1203" i="1"/>
  <c r="CB1202" i="1"/>
  <c r="CB1195" i="1"/>
  <c r="BX1195" i="1" s="1"/>
  <c r="BU1195" i="1" s="1"/>
  <c r="CB1194" i="1"/>
  <c r="BZ1152" i="1"/>
  <c r="BZ1227" i="1"/>
  <c r="BZ1226" i="1"/>
  <c r="BZ1219" i="1"/>
  <c r="BZ1218" i="1"/>
  <c r="BZ1211" i="1"/>
  <c r="BZ1210" i="1"/>
  <c r="BZ1203" i="1"/>
  <c r="BZ1202" i="1"/>
  <c r="BZ1195" i="1"/>
  <c r="BZ1194" i="1"/>
  <c r="CB1149" i="1"/>
  <c r="CB1147" i="1"/>
  <c r="CB1145" i="1"/>
  <c r="CB1143" i="1"/>
  <c r="BX1143" i="1" s="1"/>
  <c r="CB1141" i="1"/>
  <c r="BX1141" i="1" s="1"/>
  <c r="BU1141" i="1" s="1"/>
  <c r="CB1139" i="1"/>
  <c r="CB1137" i="1"/>
  <c r="BX1137" i="1" s="1"/>
  <c r="BU1137" i="1" s="1"/>
  <c r="CB1135" i="1"/>
  <c r="CB1133" i="1"/>
  <c r="CB1131" i="1"/>
  <c r="CB1129" i="1"/>
  <c r="CB1127" i="1"/>
  <c r="BX1127" i="1" s="1"/>
  <c r="CB1125" i="1"/>
  <c r="BX1125" i="1" s="1"/>
  <c r="BU1125" i="1" s="1"/>
  <c r="CB1123" i="1"/>
  <c r="CB1121" i="1"/>
  <c r="BX1121" i="1" s="1"/>
  <c r="BU1121" i="1" s="1"/>
  <c r="CB1119" i="1"/>
  <c r="CB1264" i="1"/>
  <c r="CB1263" i="1"/>
  <c r="CB1256" i="1"/>
  <c r="BX1256" i="1" s="1"/>
  <c r="BU1256" i="1" s="1"/>
  <c r="CB1255" i="1"/>
  <c r="BX1255" i="1" s="1"/>
  <c r="BU1255" i="1" s="1"/>
  <c r="CB1248" i="1"/>
  <c r="CB1247" i="1"/>
  <c r="CB1240" i="1"/>
  <c r="BX1240" i="1" s="1"/>
  <c r="BU1240" i="1" s="1"/>
  <c r="CB1239" i="1"/>
  <c r="CB1225" i="1"/>
  <c r="CB1224" i="1"/>
  <c r="CB1217" i="1"/>
  <c r="CB1216" i="1"/>
  <c r="BX1216" i="1" s="1"/>
  <c r="CB1209" i="1"/>
  <c r="CB1208" i="1"/>
  <c r="CB1201" i="1"/>
  <c r="BX1201" i="1" s="1"/>
  <c r="BU1201" i="1" s="1"/>
  <c r="CB1200" i="1"/>
  <c r="CB1193" i="1"/>
  <c r="CB1192" i="1"/>
  <c r="CB1187" i="1"/>
  <c r="CB1186" i="1"/>
  <c r="BX1186" i="1" s="1"/>
  <c r="BU1186" i="1" s="1"/>
  <c r="CB1183" i="1"/>
  <c r="CB1182" i="1"/>
  <c r="CB1179" i="1"/>
  <c r="BX1179" i="1" s="1"/>
  <c r="BU1179" i="1" s="1"/>
  <c r="CB1178" i="1"/>
  <c r="CB1175" i="1"/>
  <c r="CB1174" i="1"/>
  <c r="CB1171" i="1"/>
  <c r="CB1170" i="1"/>
  <c r="BX1170" i="1" s="1"/>
  <c r="BU1170" i="1" s="1"/>
  <c r="CB1167" i="1"/>
  <c r="CB1166" i="1"/>
  <c r="CB1163" i="1"/>
  <c r="BX1163" i="1" s="1"/>
  <c r="CB1162" i="1"/>
  <c r="CB1159" i="1"/>
  <c r="CB1158" i="1"/>
  <c r="CB1155" i="1"/>
  <c r="CB1154" i="1"/>
  <c r="BX1154" i="1" s="1"/>
  <c r="BU1154" i="1" s="1"/>
  <c r="BZ1149" i="1"/>
  <c r="BZ1147" i="1"/>
  <c r="BZ1145" i="1"/>
  <c r="BZ1143" i="1"/>
  <c r="BZ1141" i="1"/>
  <c r="BZ1139" i="1"/>
  <c r="BZ1137" i="1"/>
  <c r="BZ1135" i="1"/>
  <c r="BZ1133" i="1"/>
  <c r="BZ1131" i="1"/>
  <c r="BZ1129" i="1"/>
  <c r="BZ1127" i="1"/>
  <c r="BZ1125" i="1"/>
  <c r="BZ1123" i="1"/>
  <c r="BZ1121" i="1"/>
  <c r="BZ1119" i="1"/>
  <c r="BZ1117" i="1"/>
  <c r="BZ1115" i="1"/>
  <c r="BZ1113" i="1"/>
  <c r="BZ1111" i="1"/>
  <c r="BZ1109" i="1"/>
  <c r="BZ1107" i="1"/>
  <c r="BZ1105" i="1"/>
  <c r="BZ1103" i="1"/>
  <c r="BZ1101" i="1"/>
  <c r="BZ1099" i="1"/>
  <c r="BZ1097" i="1"/>
  <c r="BZ1095" i="1"/>
  <c r="BZ1093" i="1"/>
  <c r="BZ1091" i="1"/>
  <c r="BZ1089" i="1"/>
  <c r="BZ1087" i="1"/>
  <c r="BZ1085" i="1"/>
  <c r="BZ1083" i="1"/>
  <c r="BZ1081" i="1"/>
  <c r="BZ1079" i="1"/>
  <c r="BZ1077" i="1"/>
  <c r="BZ1075" i="1"/>
  <c r="CB1294" i="1"/>
  <c r="BX1294" i="1" s="1"/>
  <c r="BU1294" i="1" s="1"/>
  <c r="BZ1225" i="1"/>
  <c r="BZ1224" i="1"/>
  <c r="BZ1217" i="1"/>
  <c r="BZ1216" i="1"/>
  <c r="BZ1209" i="1"/>
  <c r="BZ1208" i="1"/>
  <c r="BZ1201" i="1"/>
  <c r="BZ1200" i="1"/>
  <c r="BZ1193" i="1"/>
  <c r="BZ1192" i="1"/>
  <c r="BZ1187" i="1"/>
  <c r="BZ1186" i="1"/>
  <c r="BZ1183" i="1"/>
  <c r="BZ1182" i="1"/>
  <c r="BZ1179" i="1"/>
  <c r="BZ1178" i="1"/>
  <c r="BZ1175" i="1"/>
  <c r="BZ1174" i="1"/>
  <c r="BZ1171" i="1"/>
  <c r="BZ1170" i="1"/>
  <c r="BZ1167" i="1"/>
  <c r="BZ1166" i="1"/>
  <c r="BZ1163" i="1"/>
  <c r="BZ1162" i="1"/>
  <c r="BZ1159" i="1"/>
  <c r="BZ1158" i="1"/>
  <c r="BZ1155" i="1"/>
  <c r="BZ1154" i="1"/>
  <c r="CB1151" i="1"/>
  <c r="BX1151" i="1" s="1"/>
  <c r="CB1266" i="1"/>
  <c r="CB1265" i="1"/>
  <c r="CB1258" i="1"/>
  <c r="CB1257" i="1"/>
  <c r="BX1257" i="1" s="1"/>
  <c r="CB1250" i="1"/>
  <c r="BX1250" i="1" s="1"/>
  <c r="CB1249" i="1"/>
  <c r="CB1242" i="1"/>
  <c r="BX1242" i="1" s="1"/>
  <c r="BU1242" i="1" s="1"/>
  <c r="CB1241" i="1"/>
  <c r="CB1223" i="1"/>
  <c r="CB1222" i="1"/>
  <c r="CB1215" i="1"/>
  <c r="CB1214" i="1"/>
  <c r="BX1214" i="1" s="1"/>
  <c r="BU1214" i="1" s="1"/>
  <c r="CB1207" i="1"/>
  <c r="CB1206" i="1"/>
  <c r="CB1199" i="1"/>
  <c r="CB1198" i="1"/>
  <c r="CB1191" i="1"/>
  <c r="CB1190" i="1"/>
  <c r="BZ1223" i="1"/>
  <c r="BZ1222" i="1"/>
  <c r="BZ1215" i="1"/>
  <c r="BZ1214" i="1"/>
  <c r="BZ1207" i="1"/>
  <c r="BZ1206" i="1"/>
  <c r="BZ1199" i="1"/>
  <c r="BZ1198" i="1"/>
  <c r="BZ1191" i="1"/>
  <c r="BZ1190" i="1"/>
  <c r="CB1150" i="1"/>
  <c r="CB1148" i="1"/>
  <c r="CB1146" i="1"/>
  <c r="CB1144" i="1"/>
  <c r="CB1142" i="1"/>
  <c r="CB1140" i="1"/>
  <c r="CB1138" i="1"/>
  <c r="CB1136" i="1"/>
  <c r="BX1136" i="1" s="1"/>
  <c r="BU1136" i="1" s="1"/>
  <c r="CB1134" i="1"/>
  <c r="CB1132" i="1"/>
  <c r="CB1130" i="1"/>
  <c r="CB1128" i="1"/>
  <c r="CB1126" i="1"/>
  <c r="CB1124" i="1"/>
  <c r="CB1122" i="1"/>
  <c r="CB1120" i="1"/>
  <c r="BX1120" i="1" s="1"/>
  <c r="BU1120" i="1" s="1"/>
  <c r="CB1260" i="1"/>
  <c r="BX1260" i="1" s="1"/>
  <c r="BU1260" i="1" s="1"/>
  <c r="CB1259" i="1"/>
  <c r="BX1259" i="1" s="1"/>
  <c r="BU1259" i="1" s="1"/>
  <c r="CB1252" i="1"/>
  <c r="CB1251" i="1"/>
  <c r="CB1244" i="1"/>
  <c r="CB1243" i="1"/>
  <c r="BX1243" i="1" s="1"/>
  <c r="BU1243" i="1" s="1"/>
  <c r="CB1236" i="1"/>
  <c r="CB1235" i="1"/>
  <c r="BX1235" i="1" s="1"/>
  <c r="BU1235" i="1" s="1"/>
  <c r="CB1234" i="1"/>
  <c r="BX1234" i="1" s="1"/>
  <c r="BU1234" i="1" s="1"/>
  <c r="CB1233" i="1"/>
  <c r="CB1232" i="1"/>
  <c r="BX1232" i="1" s="1"/>
  <c r="CB1231" i="1"/>
  <c r="CB1230" i="1"/>
  <c r="CB1229" i="1"/>
  <c r="BX1229" i="1" s="1"/>
  <c r="BU1229" i="1" s="1"/>
  <c r="CB1228" i="1"/>
  <c r="CB1221" i="1"/>
  <c r="BX1221" i="1" s="1"/>
  <c r="CB1220" i="1"/>
  <c r="BX1220" i="1" s="1"/>
  <c r="BU1220" i="1" s="1"/>
  <c r="CB1213" i="1"/>
  <c r="BX1213" i="1" s="1"/>
  <c r="CB1212" i="1"/>
  <c r="BX1212" i="1" s="1"/>
  <c r="BU1212" i="1" s="1"/>
  <c r="CB1205" i="1"/>
  <c r="CB1204" i="1"/>
  <c r="CB1197" i="1"/>
  <c r="BX1197" i="1" s="1"/>
  <c r="BU1197" i="1" s="1"/>
  <c r="CB1196" i="1"/>
  <c r="CB1189" i="1"/>
  <c r="BX1189" i="1" s="1"/>
  <c r="BU1189" i="1" s="1"/>
  <c r="CB1188" i="1"/>
  <c r="BX1188" i="1" s="1"/>
  <c r="BU1188" i="1" s="1"/>
  <c r="CB1185" i="1"/>
  <c r="BX1185" i="1" s="1"/>
  <c r="BU1185" i="1" s="1"/>
  <c r="CB1184" i="1"/>
  <c r="BX1184" i="1" s="1"/>
  <c r="CB1181" i="1"/>
  <c r="CB1180" i="1"/>
  <c r="CB1177" i="1"/>
  <c r="BX1177" i="1" s="1"/>
  <c r="CB1176" i="1"/>
  <c r="CB1173" i="1"/>
  <c r="BX1173" i="1" s="1"/>
  <c r="BU1173" i="1" s="1"/>
  <c r="CB1172" i="1"/>
  <c r="BX1172" i="1" s="1"/>
  <c r="BU1172" i="1" s="1"/>
  <c r="CB1169" i="1"/>
  <c r="BX1169" i="1" s="1"/>
  <c r="BU1169" i="1" s="1"/>
  <c r="CB1168" i="1"/>
  <c r="BX1168" i="1" s="1"/>
  <c r="CB1165" i="1"/>
  <c r="CB1164" i="1"/>
  <c r="CB1161" i="1"/>
  <c r="BX1161" i="1" s="1"/>
  <c r="BU1161" i="1" s="1"/>
  <c r="CB1160" i="1"/>
  <c r="CB1157" i="1"/>
  <c r="BX1157" i="1" s="1"/>
  <c r="BU1157" i="1" s="1"/>
  <c r="CB1156" i="1"/>
  <c r="BX1156" i="1" s="1"/>
  <c r="BU1156" i="1" s="1"/>
  <c r="CB1153" i="1"/>
  <c r="BX1153" i="1" s="1"/>
  <c r="BU1153" i="1" s="1"/>
  <c r="BZ1150" i="1"/>
  <c r="BZ1148" i="1"/>
  <c r="BZ1146" i="1"/>
  <c r="BZ1144" i="1"/>
  <c r="BZ1142" i="1"/>
  <c r="BZ1140" i="1"/>
  <c r="BZ1138" i="1"/>
  <c r="BZ1136" i="1"/>
  <c r="BZ1134" i="1"/>
  <c r="BZ1132" i="1"/>
  <c r="BZ1130" i="1"/>
  <c r="BZ1128" i="1"/>
  <c r="BZ1126" i="1"/>
  <c r="BZ1124" i="1"/>
  <c r="BZ1122" i="1"/>
  <c r="BZ1120" i="1"/>
  <c r="BZ1118" i="1"/>
  <c r="BZ1116" i="1"/>
  <c r="BZ1114" i="1"/>
  <c r="BZ1112" i="1"/>
  <c r="BZ1110" i="1"/>
  <c r="BZ1108" i="1"/>
  <c r="BZ1106" i="1"/>
  <c r="BZ1104" i="1"/>
  <c r="BZ1102" i="1"/>
  <c r="BZ1100" i="1"/>
  <c r="BZ1098" i="1"/>
  <c r="BZ1096" i="1"/>
  <c r="BZ1094" i="1"/>
  <c r="BZ1092" i="1"/>
  <c r="BZ1090" i="1"/>
  <c r="BZ1088" i="1"/>
  <c r="BZ1086" i="1"/>
  <c r="BZ1084" i="1"/>
  <c r="BZ1082" i="1"/>
  <c r="BZ1080" i="1"/>
  <c r="BZ1078" i="1"/>
  <c r="BZ1076" i="1"/>
  <c r="BZ1074" i="1"/>
  <c r="BZ1072" i="1"/>
  <c r="BZ1070" i="1"/>
  <c r="CB1113" i="1"/>
  <c r="CB1112" i="1"/>
  <c r="CB1105" i="1"/>
  <c r="CB1104" i="1"/>
  <c r="BX1104" i="1" s="1"/>
  <c r="BU1104" i="1" s="1"/>
  <c r="CB1103" i="1"/>
  <c r="BX1103" i="1" s="1"/>
  <c r="BU1103" i="1" s="1"/>
  <c r="CB1102" i="1"/>
  <c r="CB1101" i="1"/>
  <c r="CB1100" i="1"/>
  <c r="CB1099" i="1"/>
  <c r="BX1099" i="1" s="1"/>
  <c r="BU1099" i="1" s="1"/>
  <c r="CB1098" i="1"/>
  <c r="BX1098" i="1" s="1"/>
  <c r="CB1097" i="1"/>
  <c r="CB1096" i="1"/>
  <c r="CB1095" i="1"/>
  <c r="BX1095" i="1" s="1"/>
  <c r="CB1094" i="1"/>
  <c r="CB1093" i="1"/>
  <c r="CB1092" i="1"/>
  <c r="CB1091" i="1"/>
  <c r="BX1091" i="1" s="1"/>
  <c r="BU1091" i="1" s="1"/>
  <c r="CB1090" i="1"/>
  <c r="CB1089" i="1"/>
  <c r="CB1088" i="1"/>
  <c r="BX1088" i="1" s="1"/>
  <c r="BU1088" i="1" s="1"/>
  <c r="CB1087" i="1"/>
  <c r="BX1087" i="1" s="1"/>
  <c r="BU1087" i="1" s="1"/>
  <c r="CB1086" i="1"/>
  <c r="CB1085" i="1"/>
  <c r="CB1084" i="1"/>
  <c r="CB1083" i="1"/>
  <c r="BX1083" i="1" s="1"/>
  <c r="BU1083" i="1" s="1"/>
  <c r="CB1082" i="1"/>
  <c r="BX1082" i="1" s="1"/>
  <c r="CB1081" i="1"/>
  <c r="CB1080" i="1"/>
  <c r="CB1079" i="1"/>
  <c r="BX1079" i="1" s="1"/>
  <c r="CB1078" i="1"/>
  <c r="CB1077" i="1"/>
  <c r="CB1076" i="1"/>
  <c r="CB1075" i="1"/>
  <c r="BX1075" i="1" s="1"/>
  <c r="BU1075" i="1" s="1"/>
  <c r="CB1074" i="1"/>
  <c r="CB1073" i="1"/>
  <c r="CB1067" i="1"/>
  <c r="CB1063" i="1"/>
  <c r="CB1059" i="1"/>
  <c r="CB1055" i="1"/>
  <c r="CB1051" i="1"/>
  <c r="CB1047" i="1"/>
  <c r="CB1043" i="1"/>
  <c r="CB1039" i="1"/>
  <c r="CB1035" i="1"/>
  <c r="CB1031" i="1"/>
  <c r="CB1027" i="1"/>
  <c r="CB1023" i="1"/>
  <c r="CB1019" i="1"/>
  <c r="CB1015" i="1"/>
  <c r="CB1011" i="1"/>
  <c r="CB1007" i="1"/>
  <c r="CB1003" i="1"/>
  <c r="CB999" i="1"/>
  <c r="CB995" i="1"/>
  <c r="CB991" i="1"/>
  <c r="CB987" i="1"/>
  <c r="CB983" i="1"/>
  <c r="CB979" i="1"/>
  <c r="CB975" i="1"/>
  <c r="CB971" i="1"/>
  <c r="CB967" i="1"/>
  <c r="CB963" i="1"/>
  <c r="CB959" i="1"/>
  <c r="CB955" i="1"/>
  <c r="CB951" i="1"/>
  <c r="CB947" i="1"/>
  <c r="CB943" i="1"/>
  <c r="CB939" i="1"/>
  <c r="CB935" i="1"/>
  <c r="BX935" i="1" s="1"/>
  <c r="CB931" i="1"/>
  <c r="CB927" i="1"/>
  <c r="CB923" i="1"/>
  <c r="CB919" i="1"/>
  <c r="CB915" i="1"/>
  <c r="CB911" i="1"/>
  <c r="CB907" i="1"/>
  <c r="CB903" i="1"/>
  <c r="BX903" i="1" s="1"/>
  <c r="CB899" i="1"/>
  <c r="CB895" i="1"/>
  <c r="CB891" i="1"/>
  <c r="CB887" i="1"/>
  <c r="CB883" i="1"/>
  <c r="BZ1073" i="1"/>
  <c r="BZ1067" i="1"/>
  <c r="BZ1063" i="1"/>
  <c r="BZ1059" i="1"/>
  <c r="BZ1055" i="1"/>
  <c r="BZ1051" i="1"/>
  <c r="BZ1047" i="1"/>
  <c r="BZ1043" i="1"/>
  <c r="BZ1039" i="1"/>
  <c r="BZ1035" i="1"/>
  <c r="BZ1031" i="1"/>
  <c r="BZ1027" i="1"/>
  <c r="BZ1023" i="1"/>
  <c r="BZ1019" i="1"/>
  <c r="BZ1015" i="1"/>
  <c r="BZ1011" i="1"/>
  <c r="BZ1007" i="1"/>
  <c r="BZ1003" i="1"/>
  <c r="BZ999" i="1"/>
  <c r="CB1115" i="1"/>
  <c r="BX1115" i="1" s="1"/>
  <c r="BU1115" i="1" s="1"/>
  <c r="CB1114" i="1"/>
  <c r="CB1107" i="1"/>
  <c r="BX1107" i="1" s="1"/>
  <c r="CB1106" i="1"/>
  <c r="BZ1071" i="1"/>
  <c r="BZ1066" i="1"/>
  <c r="BZ1062" i="1"/>
  <c r="BZ1058" i="1"/>
  <c r="BZ1054" i="1"/>
  <c r="BZ1050" i="1"/>
  <c r="BZ1046" i="1"/>
  <c r="BZ1042" i="1"/>
  <c r="BZ1038" i="1"/>
  <c r="BZ1034" i="1"/>
  <c r="BZ1030" i="1"/>
  <c r="BZ1026" i="1"/>
  <c r="BZ1022" i="1"/>
  <c r="BZ1018" i="1"/>
  <c r="BZ1014" i="1"/>
  <c r="BZ1010" i="1"/>
  <c r="BZ1006" i="1"/>
  <c r="BZ1002" i="1"/>
  <c r="CB1117" i="1"/>
  <c r="CB1116" i="1"/>
  <c r="BX1116" i="1" s="1"/>
  <c r="BU1116" i="1" s="1"/>
  <c r="CB1109" i="1"/>
  <c r="BX1109" i="1" s="1"/>
  <c r="BU1109" i="1" s="1"/>
  <c r="CB1108" i="1"/>
  <c r="CB1070" i="1"/>
  <c r="BX1070" i="1" s="1"/>
  <c r="BU1070" i="1" s="1"/>
  <c r="CB1069" i="1"/>
  <c r="CB1065" i="1"/>
  <c r="CB1061" i="1"/>
  <c r="CB1057" i="1"/>
  <c r="CB1053" i="1"/>
  <c r="BX1053" i="1" s="1"/>
  <c r="BU1053" i="1" s="1"/>
  <c r="CB1049" i="1"/>
  <c r="BX1049" i="1" s="1"/>
  <c r="BU1049" i="1" s="1"/>
  <c r="CB1045" i="1"/>
  <c r="CB1041" i="1"/>
  <c r="CB1037" i="1"/>
  <c r="CB1033" i="1"/>
  <c r="CB1029" i="1"/>
  <c r="CB1025" i="1"/>
  <c r="CB1021" i="1"/>
  <c r="BX1021" i="1" s="1"/>
  <c r="BU1021" i="1" s="1"/>
  <c r="CB1017" i="1"/>
  <c r="CB1013" i="1"/>
  <c r="CB1009" i="1"/>
  <c r="CB1005" i="1"/>
  <c r="CB1001" i="1"/>
  <c r="CB997" i="1"/>
  <c r="CB993" i="1"/>
  <c r="CB989" i="1"/>
  <c r="BX989" i="1" s="1"/>
  <c r="BU989" i="1" s="1"/>
  <c r="CB985" i="1"/>
  <c r="CB981" i="1"/>
  <c r="CB977" i="1"/>
  <c r="CB973" i="1"/>
  <c r="CB969" i="1"/>
  <c r="CB965" i="1"/>
  <c r="CB961" i="1"/>
  <c r="CB957" i="1"/>
  <c r="CB953" i="1"/>
  <c r="CB949" i="1"/>
  <c r="CB945" i="1"/>
  <c r="CB941" i="1"/>
  <c r="CB937" i="1"/>
  <c r="CB933" i="1"/>
  <c r="CB929" i="1"/>
  <c r="CB925" i="1"/>
  <c r="BX925" i="1" s="1"/>
  <c r="BU925" i="1" s="1"/>
  <c r="CB921" i="1"/>
  <c r="CB917" i="1"/>
  <c r="CB913" i="1"/>
  <c r="BX913" i="1" s="1"/>
  <c r="BU913" i="1" s="1"/>
  <c r="CB909" i="1"/>
  <c r="CB905" i="1"/>
  <c r="CB901" i="1"/>
  <c r="CB897" i="1"/>
  <c r="BZ1069" i="1"/>
  <c r="BZ1065" i="1"/>
  <c r="BZ1061" i="1"/>
  <c r="BZ1057" i="1"/>
  <c r="BZ1053" i="1"/>
  <c r="BZ1049" i="1"/>
  <c r="BZ1045" i="1"/>
  <c r="CB1118" i="1"/>
  <c r="CB1111" i="1"/>
  <c r="BX1111" i="1" s="1"/>
  <c r="CB1110" i="1"/>
  <c r="CB1068" i="1"/>
  <c r="CB1064" i="1"/>
  <c r="BX1064" i="1" s="1"/>
  <c r="BU1064" i="1" s="1"/>
  <c r="CB1060" i="1"/>
  <c r="CB1056" i="1"/>
  <c r="CB1052" i="1"/>
  <c r="CB1048" i="1"/>
  <c r="CB1044" i="1"/>
  <c r="BX1044" i="1" s="1"/>
  <c r="BU1044" i="1" s="1"/>
  <c r="CB1040" i="1"/>
  <c r="BX1040" i="1" s="1"/>
  <c r="BU1040" i="1" s="1"/>
  <c r="CB1036" i="1"/>
  <c r="CB1032" i="1"/>
  <c r="BX1032" i="1" s="1"/>
  <c r="BU1032" i="1" s="1"/>
  <c r="CB1028" i="1"/>
  <c r="CB1024" i="1"/>
  <c r="CB1020" i="1"/>
  <c r="CB1016" i="1"/>
  <c r="CB1012" i="1"/>
  <c r="BX1012" i="1" s="1"/>
  <c r="BU1012" i="1" s="1"/>
  <c r="CB1008" i="1"/>
  <c r="BX1008" i="1" s="1"/>
  <c r="BU1008" i="1" s="1"/>
  <c r="CB1004" i="1"/>
  <c r="CB1000" i="1"/>
  <c r="BX1000" i="1" s="1"/>
  <c r="BU1000" i="1" s="1"/>
  <c r="CB996" i="1"/>
  <c r="BX996" i="1" s="1"/>
  <c r="CB992" i="1"/>
  <c r="CB988" i="1"/>
  <c r="CB984" i="1"/>
  <c r="CB980" i="1"/>
  <c r="BX980" i="1" s="1"/>
  <c r="BU980" i="1" s="1"/>
  <c r="CB976" i="1"/>
  <c r="BX976" i="1" s="1"/>
  <c r="BU976" i="1" s="1"/>
  <c r="CB972" i="1"/>
  <c r="CB968" i="1"/>
  <c r="CB964" i="1"/>
  <c r="CB960" i="1"/>
  <c r="CB956" i="1"/>
  <c r="CB952" i="1"/>
  <c r="CB948" i="1"/>
  <c r="BX948" i="1" s="1"/>
  <c r="BU948" i="1" s="1"/>
  <c r="CB944" i="1"/>
  <c r="CB940" i="1"/>
  <c r="CB936" i="1"/>
  <c r="CB932" i="1"/>
  <c r="CB928" i="1"/>
  <c r="CB924" i="1"/>
  <c r="CB920" i="1"/>
  <c r="CB916" i="1"/>
  <c r="CB912" i="1"/>
  <c r="CB908" i="1"/>
  <c r="CB904" i="1"/>
  <c r="CB900" i="1"/>
  <c r="BX900" i="1" s="1"/>
  <c r="CB896" i="1"/>
  <c r="CB892" i="1"/>
  <c r="CB888" i="1"/>
  <c r="CB884" i="1"/>
  <c r="BX884" i="1" s="1"/>
  <c r="BU884" i="1" s="1"/>
  <c r="CB880" i="1"/>
  <c r="BZ878" i="1"/>
  <c r="BZ876" i="1"/>
  <c r="BZ874" i="1"/>
  <c r="BZ872" i="1"/>
  <c r="BZ870" i="1"/>
  <c r="BZ868" i="1"/>
  <c r="BZ866" i="1"/>
  <c r="BZ864" i="1"/>
  <c r="BZ862" i="1"/>
  <c r="BZ860" i="1"/>
  <c r="BZ858" i="1"/>
  <c r="BZ1151" i="1"/>
  <c r="BZ1068" i="1"/>
  <c r="BZ1064" i="1"/>
  <c r="BZ1060" i="1"/>
  <c r="BZ1056" i="1"/>
  <c r="BZ1052" i="1"/>
  <c r="BZ1048" i="1"/>
  <c r="BZ1044" i="1"/>
  <c r="BZ1040" i="1"/>
  <c r="BZ1036" i="1"/>
  <c r="BZ1032" i="1"/>
  <c r="BZ1028" i="1"/>
  <c r="BZ1024" i="1"/>
  <c r="BZ1020" i="1"/>
  <c r="BZ1016" i="1"/>
  <c r="BZ1012" i="1"/>
  <c r="BZ1008" i="1"/>
  <c r="BZ1004" i="1"/>
  <c r="CB1046" i="1"/>
  <c r="CB1038" i="1"/>
  <c r="BX1038" i="1" s="1"/>
  <c r="BU1038" i="1" s="1"/>
  <c r="BZ1033" i="1"/>
  <c r="CB1006" i="1"/>
  <c r="BZ1001" i="1"/>
  <c r="BZ983" i="1"/>
  <c r="CB982" i="1"/>
  <c r="BZ980" i="1"/>
  <c r="BZ978" i="1"/>
  <c r="BZ977" i="1"/>
  <c r="BZ951" i="1"/>
  <c r="CB950" i="1"/>
  <c r="BZ948" i="1"/>
  <c r="BZ946" i="1"/>
  <c r="BZ945" i="1"/>
  <c r="BZ919" i="1"/>
  <c r="CB918" i="1"/>
  <c r="BZ916" i="1"/>
  <c r="BZ914" i="1"/>
  <c r="BZ913" i="1"/>
  <c r="CB885" i="1"/>
  <c r="BX885" i="1" s="1"/>
  <c r="BU885" i="1" s="1"/>
  <c r="BZ883" i="1"/>
  <c r="CB882" i="1"/>
  <c r="CB1071" i="1"/>
  <c r="CB1050" i="1"/>
  <c r="BX1050" i="1" s="1"/>
  <c r="CB1034" i="1"/>
  <c r="BX1034" i="1" s="1"/>
  <c r="BZ1029" i="1"/>
  <c r="CB1002" i="1"/>
  <c r="BX1002" i="1" s="1"/>
  <c r="BZ987" i="1"/>
  <c r="CB986" i="1"/>
  <c r="BX986" i="1" s="1"/>
  <c r="BZ984" i="1"/>
  <c r="BZ982" i="1"/>
  <c r="BZ981" i="1"/>
  <c r="BZ955" i="1"/>
  <c r="CB954" i="1"/>
  <c r="BZ952" i="1"/>
  <c r="BZ950" i="1"/>
  <c r="BZ949" i="1"/>
  <c r="BZ923" i="1"/>
  <c r="CB922" i="1"/>
  <c r="BZ920" i="1"/>
  <c r="BZ918" i="1"/>
  <c r="BZ917" i="1"/>
  <c r="BZ885" i="1"/>
  <c r="BZ884" i="1"/>
  <c r="BZ882" i="1"/>
  <c r="CB854" i="1"/>
  <c r="CB851" i="1"/>
  <c r="CB846" i="1"/>
  <c r="CB1054" i="1"/>
  <c r="CB1030" i="1"/>
  <c r="BZ1025" i="1"/>
  <c r="BZ991" i="1"/>
  <c r="CB990" i="1"/>
  <c r="BZ988" i="1"/>
  <c r="BZ986" i="1"/>
  <c r="BZ985" i="1"/>
  <c r="BZ959" i="1"/>
  <c r="CB958" i="1"/>
  <c r="BZ956" i="1"/>
  <c r="BZ954" i="1"/>
  <c r="BZ953" i="1"/>
  <c r="BZ927" i="1"/>
  <c r="CB926" i="1"/>
  <c r="BZ924" i="1"/>
  <c r="BZ922" i="1"/>
  <c r="BZ921" i="1"/>
  <c r="BZ895" i="1"/>
  <c r="CB894" i="1"/>
  <c r="CB881" i="1"/>
  <c r="CB879" i="1"/>
  <c r="CB876" i="1"/>
  <c r="CB875" i="1"/>
  <c r="CB872" i="1"/>
  <c r="BX872" i="1" s="1"/>
  <c r="BU872" i="1" s="1"/>
  <c r="CB871" i="1"/>
  <c r="BX871" i="1" s="1"/>
  <c r="BU871" i="1" s="1"/>
  <c r="CB868" i="1"/>
  <c r="CB867" i="1"/>
  <c r="BX867" i="1" s="1"/>
  <c r="BU867" i="1" s="1"/>
  <c r="CB864" i="1"/>
  <c r="CB863" i="1"/>
  <c r="CB860" i="1"/>
  <c r="CB859" i="1"/>
  <c r="BZ854" i="1"/>
  <c r="BZ851" i="1"/>
  <c r="BZ846" i="1"/>
  <c r="CB1072" i="1"/>
  <c r="BX1072" i="1" s="1"/>
  <c r="BU1072" i="1" s="1"/>
  <c r="CB1058" i="1"/>
  <c r="CB1026" i="1"/>
  <c r="BZ1021" i="1"/>
  <c r="BZ995" i="1"/>
  <c r="CB994" i="1"/>
  <c r="BX994" i="1" s="1"/>
  <c r="BU994" i="1" s="1"/>
  <c r="BZ992" i="1"/>
  <c r="BZ990" i="1"/>
  <c r="BZ989" i="1"/>
  <c r="BZ963" i="1"/>
  <c r="CB962" i="1"/>
  <c r="BZ960" i="1"/>
  <c r="BZ958" i="1"/>
  <c r="BZ957" i="1"/>
  <c r="BZ931" i="1"/>
  <c r="CB930" i="1"/>
  <c r="BZ928" i="1"/>
  <c r="BZ926" i="1"/>
  <c r="BZ925" i="1"/>
  <c r="BZ899" i="1"/>
  <c r="CB898" i="1"/>
  <c r="BZ896" i="1"/>
  <c r="BZ894" i="1"/>
  <c r="BZ881" i="1"/>
  <c r="BZ880" i="1"/>
  <c r="BZ879" i="1"/>
  <c r="BZ875" i="1"/>
  <c r="BZ871" i="1"/>
  <c r="BZ867" i="1"/>
  <c r="BZ863" i="1"/>
  <c r="BZ859" i="1"/>
  <c r="CB856" i="1"/>
  <c r="CB853" i="1"/>
  <c r="BX853" i="1" s="1"/>
  <c r="CB848" i="1"/>
  <c r="BX848" i="1" s="1"/>
  <c r="CB845" i="1"/>
  <c r="CB843" i="1"/>
  <c r="CB841" i="1"/>
  <c r="CB839" i="1"/>
  <c r="BX839" i="1" s="1"/>
  <c r="BU839" i="1" s="1"/>
  <c r="CB837" i="1"/>
  <c r="BX837" i="1" s="1"/>
  <c r="BU837" i="1" s="1"/>
  <c r="CB1062" i="1"/>
  <c r="BX1062" i="1" s="1"/>
  <c r="CB1022" i="1"/>
  <c r="BZ1017" i="1"/>
  <c r="CB998" i="1"/>
  <c r="BZ996" i="1"/>
  <c r="BZ994" i="1"/>
  <c r="BZ993" i="1"/>
  <c r="BZ967" i="1"/>
  <c r="CB966" i="1"/>
  <c r="BZ964" i="1"/>
  <c r="BZ962" i="1"/>
  <c r="BZ961" i="1"/>
  <c r="BZ935" i="1"/>
  <c r="CB934" i="1"/>
  <c r="BZ932" i="1"/>
  <c r="BZ930" i="1"/>
  <c r="BZ929" i="1"/>
  <c r="BZ903" i="1"/>
  <c r="CB902" i="1"/>
  <c r="BX902" i="1" s="1"/>
  <c r="BZ900" i="1"/>
  <c r="BZ898" i="1"/>
  <c r="BZ897" i="1"/>
  <c r="CB893" i="1"/>
  <c r="BZ891" i="1"/>
  <c r="CB890" i="1"/>
  <c r="BZ856" i="1"/>
  <c r="CB1066" i="1"/>
  <c r="BX1066" i="1" s="1"/>
  <c r="CB1018" i="1"/>
  <c r="BZ1013" i="1"/>
  <c r="BZ998" i="1"/>
  <c r="BZ997" i="1"/>
  <c r="BZ971" i="1"/>
  <c r="CB970" i="1"/>
  <c r="BZ968" i="1"/>
  <c r="BZ966" i="1"/>
  <c r="BZ965" i="1"/>
  <c r="BZ939" i="1"/>
  <c r="CB938" i="1"/>
  <c r="BZ936" i="1"/>
  <c r="BZ934" i="1"/>
  <c r="BZ933" i="1"/>
  <c r="BZ907" i="1"/>
  <c r="CB906" i="1"/>
  <c r="BX906" i="1" s="1"/>
  <c r="BZ904" i="1"/>
  <c r="BZ902" i="1"/>
  <c r="BZ901" i="1"/>
  <c r="BZ893" i="1"/>
  <c r="BZ892" i="1"/>
  <c r="BZ890" i="1"/>
  <c r="CB855" i="1"/>
  <c r="CB850" i="1"/>
  <c r="CB847" i="1"/>
  <c r="BZ1041" i="1"/>
  <c r="CB1014" i="1"/>
  <c r="BZ1009" i="1"/>
  <c r="BZ975" i="1"/>
  <c r="CB974" i="1"/>
  <c r="BZ972" i="1"/>
  <c r="BZ970" i="1"/>
  <c r="BZ969" i="1"/>
  <c r="BZ943" i="1"/>
  <c r="CB942" i="1"/>
  <c r="BZ940" i="1"/>
  <c r="BZ938" i="1"/>
  <c r="BZ937" i="1"/>
  <c r="BZ911" i="1"/>
  <c r="CB910" i="1"/>
  <c r="BZ908" i="1"/>
  <c r="BZ906" i="1"/>
  <c r="BZ905" i="1"/>
  <c r="CB889" i="1"/>
  <c r="BX889" i="1" s="1"/>
  <c r="BU889" i="1" s="1"/>
  <c r="BZ887" i="1"/>
  <c r="CB886" i="1"/>
  <c r="CB878" i="1"/>
  <c r="BX878" i="1" s="1"/>
  <c r="CB877" i="1"/>
  <c r="CB874" i="1"/>
  <c r="CB873" i="1"/>
  <c r="CB870" i="1"/>
  <c r="BX870" i="1" s="1"/>
  <c r="BU870" i="1" s="1"/>
  <c r="CB869" i="1"/>
  <c r="BX869" i="1" s="1"/>
  <c r="BU869" i="1" s="1"/>
  <c r="CB866" i="1"/>
  <c r="CB865" i="1"/>
  <c r="CB862" i="1"/>
  <c r="BX862" i="1" s="1"/>
  <c r="BU862" i="1" s="1"/>
  <c r="CB861" i="1"/>
  <c r="CB858" i="1"/>
  <c r="CB1042" i="1"/>
  <c r="BZ1037" i="1"/>
  <c r="CB1010" i="1"/>
  <c r="BX1010" i="1" s="1"/>
  <c r="BU1010" i="1" s="1"/>
  <c r="BZ1005" i="1"/>
  <c r="BZ1000" i="1"/>
  <c r="BZ979" i="1"/>
  <c r="CB978" i="1"/>
  <c r="BZ976" i="1"/>
  <c r="BZ974" i="1"/>
  <c r="BZ973" i="1"/>
  <c r="BZ947" i="1"/>
  <c r="CB946" i="1"/>
  <c r="BX946" i="1" s="1"/>
  <c r="BU946" i="1" s="1"/>
  <c r="BZ944" i="1"/>
  <c r="BZ942" i="1"/>
  <c r="BZ941" i="1"/>
  <c r="BZ915" i="1"/>
  <c r="CB914" i="1"/>
  <c r="BZ912" i="1"/>
  <c r="BZ910" i="1"/>
  <c r="BZ909" i="1"/>
  <c r="BZ869" i="1"/>
  <c r="BZ842" i="1"/>
  <c r="CB836" i="1"/>
  <c r="CB832" i="1"/>
  <c r="CB828" i="1"/>
  <c r="CB824" i="1"/>
  <c r="CB820" i="1"/>
  <c r="BX820" i="1" s="1"/>
  <c r="BU820" i="1" s="1"/>
  <c r="CB816" i="1"/>
  <c r="CB812" i="1"/>
  <c r="CB808" i="1"/>
  <c r="BX808" i="1" s="1"/>
  <c r="BU808" i="1" s="1"/>
  <c r="CB804" i="1"/>
  <c r="CB800" i="1"/>
  <c r="CB796" i="1"/>
  <c r="CB792" i="1"/>
  <c r="CB788" i="1"/>
  <c r="BX788" i="1" s="1"/>
  <c r="BU788" i="1" s="1"/>
  <c r="CB784" i="1"/>
  <c r="CB780" i="1"/>
  <c r="CB776" i="1"/>
  <c r="BX776" i="1" s="1"/>
  <c r="BU776" i="1" s="1"/>
  <c r="CB772" i="1"/>
  <c r="CB768" i="1"/>
  <c r="CB764" i="1"/>
  <c r="CB760" i="1"/>
  <c r="CB756" i="1"/>
  <c r="BX756" i="1" s="1"/>
  <c r="BU756" i="1" s="1"/>
  <c r="BZ873" i="1"/>
  <c r="BZ841" i="1"/>
  <c r="BZ836" i="1"/>
  <c r="BZ832" i="1"/>
  <c r="BZ828" i="1"/>
  <c r="BZ824" i="1"/>
  <c r="BZ820" i="1"/>
  <c r="BZ816" i="1"/>
  <c r="BZ812" i="1"/>
  <c r="BZ808" i="1"/>
  <c r="BZ804" i="1"/>
  <c r="BZ800" i="1"/>
  <c r="BZ796" i="1"/>
  <c r="BZ792" i="1"/>
  <c r="BZ788" i="1"/>
  <c r="BZ784" i="1"/>
  <c r="BZ780" i="1"/>
  <c r="BZ776" i="1"/>
  <c r="BZ772" i="1"/>
  <c r="BZ768" i="1"/>
  <c r="BZ764" i="1"/>
  <c r="BZ760" i="1"/>
  <c r="BZ756" i="1"/>
  <c r="BZ877" i="1"/>
  <c r="BZ855" i="1"/>
  <c r="BZ853" i="1"/>
  <c r="BZ847" i="1"/>
  <c r="CB840" i="1"/>
  <c r="CB835" i="1"/>
  <c r="CB831" i="1"/>
  <c r="CB827" i="1"/>
  <c r="CB823" i="1"/>
  <c r="BX823" i="1" s="1"/>
  <c r="BU823" i="1" s="1"/>
  <c r="CB819" i="1"/>
  <c r="BX819" i="1" s="1"/>
  <c r="BU819" i="1" s="1"/>
  <c r="CB815" i="1"/>
  <c r="CB811" i="1"/>
  <c r="BX811" i="1" s="1"/>
  <c r="BU811" i="1" s="1"/>
  <c r="CB807" i="1"/>
  <c r="CB803" i="1"/>
  <c r="CB799" i="1"/>
  <c r="CB795" i="1"/>
  <c r="CB791" i="1"/>
  <c r="BX791" i="1" s="1"/>
  <c r="BU791" i="1" s="1"/>
  <c r="CB787" i="1"/>
  <c r="BX787" i="1" s="1"/>
  <c r="BU787" i="1" s="1"/>
  <c r="CB783" i="1"/>
  <c r="CB779" i="1"/>
  <c r="BX779" i="1" s="1"/>
  <c r="BU779" i="1" s="1"/>
  <c r="CB775" i="1"/>
  <c r="CB771" i="1"/>
  <c r="CB767" i="1"/>
  <c r="CB763" i="1"/>
  <c r="CB759" i="1"/>
  <c r="BX759" i="1" s="1"/>
  <c r="BU759" i="1" s="1"/>
  <c r="CB755" i="1"/>
  <c r="BX755" i="1" s="1"/>
  <c r="BU755" i="1" s="1"/>
  <c r="CB753" i="1"/>
  <c r="CB751" i="1"/>
  <c r="BX751" i="1" s="1"/>
  <c r="BU751" i="1" s="1"/>
  <c r="CB749" i="1"/>
  <c r="CB747" i="1"/>
  <c r="CB745" i="1"/>
  <c r="CB743" i="1"/>
  <c r="CB741" i="1"/>
  <c r="BX741" i="1" s="1"/>
  <c r="BU741" i="1" s="1"/>
  <c r="CB739" i="1"/>
  <c r="BX739" i="1" s="1"/>
  <c r="BU739" i="1" s="1"/>
  <c r="CB737" i="1"/>
  <c r="CB735" i="1"/>
  <c r="BX735" i="1" s="1"/>
  <c r="BU735" i="1" s="1"/>
  <c r="CB733" i="1"/>
  <c r="CB731" i="1"/>
  <c r="CB729" i="1"/>
  <c r="CB727" i="1"/>
  <c r="CB725" i="1"/>
  <c r="BX725" i="1" s="1"/>
  <c r="BU725" i="1" s="1"/>
  <c r="CB723" i="1"/>
  <c r="BX723" i="1" s="1"/>
  <c r="BU723" i="1" s="1"/>
  <c r="CB721" i="1"/>
  <c r="CB719" i="1"/>
  <c r="BX719" i="1" s="1"/>
  <c r="BU719" i="1" s="1"/>
  <c r="CB717" i="1"/>
  <c r="CB715" i="1"/>
  <c r="CB713" i="1"/>
  <c r="CB711" i="1"/>
  <c r="CB709" i="1"/>
  <c r="BX709" i="1" s="1"/>
  <c r="BU709" i="1" s="1"/>
  <c r="CB707" i="1"/>
  <c r="BX707" i="1" s="1"/>
  <c r="BU707" i="1" s="1"/>
  <c r="BZ888" i="1"/>
  <c r="CB852" i="1"/>
  <c r="BX852" i="1" s="1"/>
  <c r="BU852" i="1" s="1"/>
  <c r="BZ850" i="1"/>
  <c r="CB849" i="1"/>
  <c r="BZ848" i="1"/>
  <c r="BZ845" i="1"/>
  <c r="BZ840" i="1"/>
  <c r="BZ835" i="1"/>
  <c r="BZ831" i="1"/>
  <c r="BZ827" i="1"/>
  <c r="BZ823" i="1"/>
  <c r="BZ819" i="1"/>
  <c r="BZ815" i="1"/>
  <c r="BZ811" i="1"/>
  <c r="BZ807" i="1"/>
  <c r="BZ803" i="1"/>
  <c r="BZ799" i="1"/>
  <c r="BZ795" i="1"/>
  <c r="BZ791" i="1"/>
  <c r="BZ787" i="1"/>
  <c r="BZ783" i="1"/>
  <c r="BZ779" i="1"/>
  <c r="BZ775" i="1"/>
  <c r="BZ771" i="1"/>
  <c r="BZ767" i="1"/>
  <c r="BZ763" i="1"/>
  <c r="BZ759" i="1"/>
  <c r="BZ755" i="1"/>
  <c r="BZ753" i="1"/>
  <c r="BZ751" i="1"/>
  <c r="BZ749" i="1"/>
  <c r="BZ747" i="1"/>
  <c r="BZ745" i="1"/>
  <c r="BZ743" i="1"/>
  <c r="BZ741" i="1"/>
  <c r="BZ739" i="1"/>
  <c r="BZ737" i="1"/>
  <c r="BZ735" i="1"/>
  <c r="BZ733" i="1"/>
  <c r="BZ731" i="1"/>
  <c r="BZ729" i="1"/>
  <c r="BZ727" i="1"/>
  <c r="BZ725" i="1"/>
  <c r="BZ723" i="1"/>
  <c r="BZ721" i="1"/>
  <c r="BZ719" i="1"/>
  <c r="BZ717" i="1"/>
  <c r="BZ715" i="1"/>
  <c r="BZ713" i="1"/>
  <c r="BZ711" i="1"/>
  <c r="BZ709" i="1"/>
  <c r="BZ707" i="1"/>
  <c r="BZ705" i="1"/>
  <c r="BZ703" i="1"/>
  <c r="BZ701" i="1"/>
  <c r="BZ699" i="1"/>
  <c r="BZ697" i="1"/>
  <c r="BZ695" i="1"/>
  <c r="BZ693" i="1"/>
  <c r="BZ691" i="1"/>
  <c r="BZ689" i="1"/>
  <c r="BZ852" i="1"/>
  <c r="BZ849" i="1"/>
  <c r="CB844" i="1"/>
  <c r="BZ839" i="1"/>
  <c r="CB834" i="1"/>
  <c r="CB830" i="1"/>
  <c r="CB826" i="1"/>
  <c r="CB822" i="1"/>
  <c r="CB818" i="1"/>
  <c r="CB814" i="1"/>
  <c r="CB810" i="1"/>
  <c r="CB806" i="1"/>
  <c r="CB802" i="1"/>
  <c r="CB798" i="1"/>
  <c r="CB794" i="1"/>
  <c r="CB790" i="1"/>
  <c r="CB786" i="1"/>
  <c r="CB782" i="1"/>
  <c r="CB778" i="1"/>
  <c r="CB774" i="1"/>
  <c r="CB770" i="1"/>
  <c r="CB766" i="1"/>
  <c r="CB762" i="1"/>
  <c r="CB758" i="1"/>
  <c r="BZ889" i="1"/>
  <c r="CB857" i="1"/>
  <c r="BZ844" i="1"/>
  <c r="CB838" i="1"/>
  <c r="BZ834" i="1"/>
  <c r="BZ830" i="1"/>
  <c r="BZ826" i="1"/>
  <c r="BZ822" i="1"/>
  <c r="BZ818" i="1"/>
  <c r="BZ814" i="1"/>
  <c r="BZ810" i="1"/>
  <c r="BZ806" i="1"/>
  <c r="BZ802" i="1"/>
  <c r="BZ798" i="1"/>
  <c r="BZ794" i="1"/>
  <c r="BZ790" i="1"/>
  <c r="BZ786" i="1"/>
  <c r="BZ782" i="1"/>
  <c r="BZ778" i="1"/>
  <c r="BZ774" i="1"/>
  <c r="BZ770" i="1"/>
  <c r="BZ766" i="1"/>
  <c r="BZ762" i="1"/>
  <c r="BZ758" i="1"/>
  <c r="BZ861" i="1"/>
  <c r="BZ857" i="1"/>
  <c r="BZ843" i="1"/>
  <c r="BZ838" i="1"/>
  <c r="CB833" i="1"/>
  <c r="BX833" i="1" s="1"/>
  <c r="BU833" i="1" s="1"/>
  <c r="CB829" i="1"/>
  <c r="CB825" i="1"/>
  <c r="CB821" i="1"/>
  <c r="CB817" i="1"/>
  <c r="CB813" i="1"/>
  <c r="BX813" i="1" s="1"/>
  <c r="CB809" i="1"/>
  <c r="CB805" i="1"/>
  <c r="CB801" i="1"/>
  <c r="BX801" i="1" s="1"/>
  <c r="BU801" i="1" s="1"/>
  <c r="CB797" i="1"/>
  <c r="CB793" i="1"/>
  <c r="CB789" i="1"/>
  <c r="CB785" i="1"/>
  <c r="CB781" i="1"/>
  <c r="BX781" i="1" s="1"/>
  <c r="CB777" i="1"/>
  <c r="CB773" i="1"/>
  <c r="CB769" i="1"/>
  <c r="BX769" i="1" s="1"/>
  <c r="BU769" i="1" s="1"/>
  <c r="CB765" i="1"/>
  <c r="CB761" i="1"/>
  <c r="CB757" i="1"/>
  <c r="CB754" i="1"/>
  <c r="CB752" i="1"/>
  <c r="BX752" i="1" s="1"/>
  <c r="BU752" i="1" s="1"/>
  <c r="CB750" i="1"/>
  <c r="CB748" i="1"/>
  <c r="CB746" i="1"/>
  <c r="BX746" i="1" s="1"/>
  <c r="BU746" i="1" s="1"/>
  <c r="CB744" i="1"/>
  <c r="CB742" i="1"/>
  <c r="CB740" i="1"/>
  <c r="CB738" i="1"/>
  <c r="CB736" i="1"/>
  <c r="BX736" i="1" s="1"/>
  <c r="BU736" i="1" s="1"/>
  <c r="CB734" i="1"/>
  <c r="CB732" i="1"/>
  <c r="CB730" i="1"/>
  <c r="BX730" i="1" s="1"/>
  <c r="BU730" i="1" s="1"/>
  <c r="CB728" i="1"/>
  <c r="CB726" i="1"/>
  <c r="CB724" i="1"/>
  <c r="CB722" i="1"/>
  <c r="CB720" i="1"/>
  <c r="BX720" i="1" s="1"/>
  <c r="BU720" i="1" s="1"/>
  <c r="CB718" i="1"/>
  <c r="CB716" i="1"/>
  <c r="CB714" i="1"/>
  <c r="CB712" i="1"/>
  <c r="BX712" i="1" s="1"/>
  <c r="BU712" i="1" s="1"/>
  <c r="CB710" i="1"/>
  <c r="CB708" i="1"/>
  <c r="CB706" i="1"/>
  <c r="CB704" i="1"/>
  <c r="BX704" i="1" s="1"/>
  <c r="BU704" i="1" s="1"/>
  <c r="CB702" i="1"/>
  <c r="BZ886" i="1"/>
  <c r="BZ865" i="1"/>
  <c r="CB842" i="1"/>
  <c r="BZ837" i="1"/>
  <c r="BZ833" i="1"/>
  <c r="BZ829" i="1"/>
  <c r="BZ825" i="1"/>
  <c r="BZ821" i="1"/>
  <c r="BZ817" i="1"/>
  <c r="BZ813" i="1"/>
  <c r="BZ809" i="1"/>
  <c r="BZ805" i="1"/>
  <c r="BZ801" i="1"/>
  <c r="BZ797" i="1"/>
  <c r="BZ793" i="1"/>
  <c r="BZ789" i="1"/>
  <c r="BZ785" i="1"/>
  <c r="BZ781" i="1"/>
  <c r="BZ777" i="1"/>
  <c r="BZ773" i="1"/>
  <c r="BZ769" i="1"/>
  <c r="BZ765" i="1"/>
  <c r="BZ761" i="1"/>
  <c r="BZ757" i="1"/>
  <c r="BZ754" i="1"/>
  <c r="BZ752" i="1"/>
  <c r="BZ750" i="1"/>
  <c r="BZ748" i="1"/>
  <c r="BZ746" i="1"/>
  <c r="BZ744" i="1"/>
  <c r="BZ742" i="1"/>
  <c r="BZ740" i="1"/>
  <c r="BZ738" i="1"/>
  <c r="BZ736" i="1"/>
  <c r="BZ734" i="1"/>
  <c r="BZ732" i="1"/>
  <c r="BZ730" i="1"/>
  <c r="BZ702" i="1"/>
  <c r="BZ694" i="1"/>
  <c r="BZ680" i="1"/>
  <c r="BZ679" i="1"/>
  <c r="BZ672" i="1"/>
  <c r="BZ671" i="1"/>
  <c r="BZ664" i="1"/>
  <c r="BZ663" i="1"/>
  <c r="BZ656" i="1"/>
  <c r="BZ655" i="1"/>
  <c r="BZ648" i="1"/>
  <c r="BZ647" i="1"/>
  <c r="BZ640" i="1"/>
  <c r="BZ639" i="1"/>
  <c r="CB633" i="1"/>
  <c r="CB629" i="1"/>
  <c r="CB625" i="1"/>
  <c r="CB621" i="1"/>
  <c r="BX621" i="1" s="1"/>
  <c r="BU621" i="1" s="1"/>
  <c r="CB617" i="1"/>
  <c r="BX617" i="1" s="1"/>
  <c r="BU617" i="1" s="1"/>
  <c r="CB613" i="1"/>
  <c r="CB609" i="1"/>
  <c r="CB605" i="1"/>
  <c r="BZ600" i="1"/>
  <c r="BZ597" i="1"/>
  <c r="BZ592" i="1"/>
  <c r="BZ589" i="1"/>
  <c r="BZ584" i="1"/>
  <c r="BZ581" i="1"/>
  <c r="BZ576" i="1"/>
  <c r="BZ573" i="1"/>
  <c r="BZ568" i="1"/>
  <c r="BZ565" i="1"/>
  <c r="BZ560" i="1"/>
  <c r="BZ557" i="1"/>
  <c r="BZ552" i="1"/>
  <c r="BZ549" i="1"/>
  <c r="BZ544" i="1"/>
  <c r="BZ541" i="1"/>
  <c r="BZ536" i="1"/>
  <c r="BZ533" i="1"/>
  <c r="BZ528" i="1"/>
  <c r="BZ525" i="1"/>
  <c r="BZ520" i="1"/>
  <c r="BZ517" i="1"/>
  <c r="BZ512" i="1"/>
  <c r="BZ509" i="1"/>
  <c r="BZ504" i="1"/>
  <c r="BZ501" i="1"/>
  <c r="BZ496" i="1"/>
  <c r="BZ493" i="1"/>
  <c r="BZ488" i="1"/>
  <c r="BZ485" i="1"/>
  <c r="BZ480" i="1"/>
  <c r="BZ477" i="1"/>
  <c r="BZ472" i="1"/>
  <c r="BZ469" i="1"/>
  <c r="BZ464" i="1"/>
  <c r="BZ461" i="1"/>
  <c r="BZ456" i="1"/>
  <c r="BZ453" i="1"/>
  <c r="BZ448" i="1"/>
  <c r="BZ445" i="1"/>
  <c r="BZ440" i="1"/>
  <c r="BZ437" i="1"/>
  <c r="BZ432" i="1"/>
  <c r="BZ429" i="1"/>
  <c r="BZ424" i="1"/>
  <c r="BZ421" i="1"/>
  <c r="BZ416" i="1"/>
  <c r="BZ413" i="1"/>
  <c r="BZ408" i="1"/>
  <c r="BZ405" i="1"/>
  <c r="BZ400" i="1"/>
  <c r="BZ397" i="1"/>
  <c r="BZ392" i="1"/>
  <c r="BZ389" i="1"/>
  <c r="BZ384" i="1"/>
  <c r="BZ381" i="1"/>
  <c r="BZ376" i="1"/>
  <c r="BZ373" i="1"/>
  <c r="BZ368" i="1"/>
  <c r="BZ365" i="1"/>
  <c r="BZ360" i="1"/>
  <c r="BZ357" i="1"/>
  <c r="BZ352" i="1"/>
  <c r="BZ350" i="1"/>
  <c r="BZ348" i="1"/>
  <c r="BZ346" i="1"/>
  <c r="BZ344" i="1"/>
  <c r="BZ342" i="1"/>
  <c r="BZ340" i="1"/>
  <c r="BZ338" i="1"/>
  <c r="BZ336" i="1"/>
  <c r="BZ334" i="1"/>
  <c r="BZ332" i="1"/>
  <c r="BZ330" i="1"/>
  <c r="BZ328" i="1"/>
  <c r="BZ326" i="1"/>
  <c r="BZ324" i="1"/>
  <c r="BZ322" i="1"/>
  <c r="BZ320" i="1"/>
  <c r="BZ318" i="1"/>
  <c r="BZ316" i="1"/>
  <c r="BZ314" i="1"/>
  <c r="BZ312" i="1"/>
  <c r="BZ310" i="1"/>
  <c r="BZ308" i="1"/>
  <c r="BZ306" i="1"/>
  <c r="BZ304" i="1"/>
  <c r="BZ302" i="1"/>
  <c r="BZ300" i="1"/>
  <c r="BZ298" i="1"/>
  <c r="BZ296" i="1"/>
  <c r="BZ294" i="1"/>
  <c r="BZ292" i="1"/>
  <c r="BZ290" i="1"/>
  <c r="BZ288" i="1"/>
  <c r="BZ286" i="1"/>
  <c r="BZ284" i="1"/>
  <c r="BZ282" i="1"/>
  <c r="BZ280" i="1"/>
  <c r="CB696" i="1"/>
  <c r="CB695" i="1"/>
  <c r="CB688" i="1"/>
  <c r="CB687" i="1"/>
  <c r="BX687" i="1" s="1"/>
  <c r="CB686" i="1"/>
  <c r="CB685" i="1"/>
  <c r="CB678" i="1"/>
  <c r="CB677" i="1"/>
  <c r="CB670" i="1"/>
  <c r="BX670" i="1" s="1"/>
  <c r="BU670" i="1" s="1"/>
  <c r="CB669" i="1"/>
  <c r="CB662" i="1"/>
  <c r="CB661" i="1"/>
  <c r="BX661" i="1" s="1"/>
  <c r="BU661" i="1" s="1"/>
  <c r="CB654" i="1"/>
  <c r="CB653" i="1"/>
  <c r="CB646" i="1"/>
  <c r="CB645" i="1"/>
  <c r="CB638" i="1"/>
  <c r="BX638" i="1" s="1"/>
  <c r="BU638" i="1" s="1"/>
  <c r="CB637" i="1"/>
  <c r="BZ633" i="1"/>
  <c r="BZ629" i="1"/>
  <c r="BZ625" i="1"/>
  <c r="BZ621" i="1"/>
  <c r="BZ617" i="1"/>
  <c r="BZ613" i="1"/>
  <c r="BZ609" i="1"/>
  <c r="BZ605" i="1"/>
  <c r="CB602" i="1"/>
  <c r="CB599" i="1"/>
  <c r="CB594" i="1"/>
  <c r="CB591" i="1"/>
  <c r="CB586" i="1"/>
  <c r="CB583" i="1"/>
  <c r="CB578" i="1"/>
  <c r="CB575" i="1"/>
  <c r="CB570" i="1"/>
  <c r="CB567" i="1"/>
  <c r="CB562" i="1"/>
  <c r="CB559" i="1"/>
  <c r="CB554" i="1"/>
  <c r="CB551" i="1"/>
  <c r="CB546" i="1"/>
  <c r="CB543" i="1"/>
  <c r="CB538" i="1"/>
  <c r="CB535" i="1"/>
  <c r="CB530" i="1"/>
  <c r="CB527" i="1"/>
  <c r="CB522" i="1"/>
  <c r="CB519" i="1"/>
  <c r="CB514" i="1"/>
  <c r="CB511" i="1"/>
  <c r="CB506" i="1"/>
  <c r="CB503" i="1"/>
  <c r="CB498" i="1"/>
  <c r="CB495" i="1"/>
  <c r="CB490" i="1"/>
  <c r="CB487" i="1"/>
  <c r="CB482" i="1"/>
  <c r="CB479" i="1"/>
  <c r="CB474" i="1"/>
  <c r="CB471" i="1"/>
  <c r="CB466" i="1"/>
  <c r="CB463" i="1"/>
  <c r="CB458" i="1"/>
  <c r="CB455" i="1"/>
  <c r="CB450" i="1"/>
  <c r="CB447" i="1"/>
  <c r="CB442" i="1"/>
  <c r="CB439" i="1"/>
  <c r="CB434" i="1"/>
  <c r="CB431" i="1"/>
  <c r="CB426" i="1"/>
  <c r="CB423" i="1"/>
  <c r="CB418" i="1"/>
  <c r="CB415" i="1"/>
  <c r="CB410" i="1"/>
  <c r="CB407" i="1"/>
  <c r="CB402" i="1"/>
  <c r="CB399" i="1"/>
  <c r="CB394" i="1"/>
  <c r="CB391" i="1"/>
  <c r="CB386" i="1"/>
  <c r="CB383" i="1"/>
  <c r="CB378" i="1"/>
  <c r="CB375" i="1"/>
  <c r="CB370" i="1"/>
  <c r="CB367" i="1"/>
  <c r="CB362" i="1"/>
  <c r="CB359" i="1"/>
  <c r="CB354" i="1"/>
  <c r="BZ728" i="1"/>
  <c r="BZ724" i="1"/>
  <c r="BZ720" i="1"/>
  <c r="BZ716" i="1"/>
  <c r="BZ712" i="1"/>
  <c r="BZ708" i="1"/>
  <c r="CB703" i="1"/>
  <c r="BX703" i="1" s="1"/>
  <c r="BU703" i="1" s="1"/>
  <c r="BZ696" i="1"/>
  <c r="BZ688" i="1"/>
  <c r="BZ687" i="1"/>
  <c r="BZ686" i="1"/>
  <c r="BZ685" i="1"/>
  <c r="BZ678" i="1"/>
  <c r="BZ677" i="1"/>
  <c r="BZ670" i="1"/>
  <c r="BZ669" i="1"/>
  <c r="BZ662" i="1"/>
  <c r="BZ661" i="1"/>
  <c r="BZ654" i="1"/>
  <c r="BZ653" i="1"/>
  <c r="BZ646" i="1"/>
  <c r="BZ645" i="1"/>
  <c r="BZ638" i="1"/>
  <c r="BZ637" i="1"/>
  <c r="CB632" i="1"/>
  <c r="CB628" i="1"/>
  <c r="CB624" i="1"/>
  <c r="CB620" i="1"/>
  <c r="CB616" i="1"/>
  <c r="CB612" i="1"/>
  <c r="CB608" i="1"/>
  <c r="BZ602" i="1"/>
  <c r="BZ599" i="1"/>
  <c r="BZ594" i="1"/>
  <c r="BZ591" i="1"/>
  <c r="BZ586" i="1"/>
  <c r="BZ583" i="1"/>
  <c r="BZ578" i="1"/>
  <c r="BZ575" i="1"/>
  <c r="BZ570" i="1"/>
  <c r="BZ567" i="1"/>
  <c r="BZ562" i="1"/>
  <c r="BZ559" i="1"/>
  <c r="BZ554" i="1"/>
  <c r="BZ551" i="1"/>
  <c r="BZ546" i="1"/>
  <c r="BZ543" i="1"/>
  <c r="BZ538" i="1"/>
  <c r="BZ535" i="1"/>
  <c r="BZ530" i="1"/>
  <c r="BZ527" i="1"/>
  <c r="BZ522" i="1"/>
  <c r="BZ519" i="1"/>
  <c r="BZ514" i="1"/>
  <c r="BZ511" i="1"/>
  <c r="BZ506" i="1"/>
  <c r="BZ503" i="1"/>
  <c r="BZ498" i="1"/>
  <c r="BZ495" i="1"/>
  <c r="BZ490" i="1"/>
  <c r="BZ487" i="1"/>
  <c r="BZ482" i="1"/>
  <c r="BZ479" i="1"/>
  <c r="BZ474" i="1"/>
  <c r="BZ471" i="1"/>
  <c r="BZ466" i="1"/>
  <c r="BZ463" i="1"/>
  <c r="BZ458" i="1"/>
  <c r="BZ455" i="1"/>
  <c r="BZ450" i="1"/>
  <c r="BZ447" i="1"/>
  <c r="BZ442" i="1"/>
  <c r="BZ439" i="1"/>
  <c r="BZ434" i="1"/>
  <c r="BZ431" i="1"/>
  <c r="BZ426" i="1"/>
  <c r="BZ423" i="1"/>
  <c r="BZ418" i="1"/>
  <c r="BZ415" i="1"/>
  <c r="BZ410" i="1"/>
  <c r="BZ407" i="1"/>
  <c r="BZ402" i="1"/>
  <c r="BZ399" i="1"/>
  <c r="BZ394" i="1"/>
  <c r="BZ391" i="1"/>
  <c r="BZ386" i="1"/>
  <c r="BZ383" i="1"/>
  <c r="BZ378" i="1"/>
  <c r="BZ375" i="1"/>
  <c r="BZ370" i="1"/>
  <c r="BZ367" i="1"/>
  <c r="BZ362" i="1"/>
  <c r="BZ359" i="1"/>
  <c r="BZ354" i="1"/>
  <c r="BZ704" i="1"/>
  <c r="CB698" i="1"/>
  <c r="BX698" i="1" s="1"/>
  <c r="BU698" i="1" s="1"/>
  <c r="CB697" i="1"/>
  <c r="BX697" i="1" s="1"/>
  <c r="BU697" i="1" s="1"/>
  <c r="CB690" i="1"/>
  <c r="CB689" i="1"/>
  <c r="BX689" i="1" s="1"/>
  <c r="BU689" i="1" s="1"/>
  <c r="CB684" i="1"/>
  <c r="CB683" i="1"/>
  <c r="CB676" i="1"/>
  <c r="CB675" i="1"/>
  <c r="CB668" i="1"/>
  <c r="BX668" i="1" s="1"/>
  <c r="CB667" i="1"/>
  <c r="CB660" i="1"/>
  <c r="CB659" i="1"/>
  <c r="CB652" i="1"/>
  <c r="CB651" i="1"/>
  <c r="CB644" i="1"/>
  <c r="CB643" i="1"/>
  <c r="CB636" i="1"/>
  <c r="BX636" i="1" s="1"/>
  <c r="BU636" i="1" s="1"/>
  <c r="BZ632" i="1"/>
  <c r="BZ628" i="1"/>
  <c r="BZ624" i="1"/>
  <c r="BZ620" i="1"/>
  <c r="BZ616" i="1"/>
  <c r="BZ612" i="1"/>
  <c r="BZ608" i="1"/>
  <c r="CB604" i="1"/>
  <c r="BX604" i="1" s="1"/>
  <c r="CB601" i="1"/>
  <c r="BX601" i="1" s="1"/>
  <c r="BU601" i="1" s="1"/>
  <c r="CB596" i="1"/>
  <c r="CB593" i="1"/>
  <c r="BX593" i="1" s="1"/>
  <c r="BU593" i="1" s="1"/>
  <c r="CB588" i="1"/>
  <c r="CB585" i="1"/>
  <c r="CB580" i="1"/>
  <c r="CB577" i="1"/>
  <c r="CB572" i="1"/>
  <c r="BX572" i="1" s="1"/>
  <c r="BU572" i="1" s="1"/>
  <c r="CB569" i="1"/>
  <c r="BX569" i="1" s="1"/>
  <c r="BU569" i="1" s="1"/>
  <c r="CB564" i="1"/>
  <c r="CB561" i="1"/>
  <c r="BX561" i="1" s="1"/>
  <c r="CB556" i="1"/>
  <c r="CB553" i="1"/>
  <c r="CB548" i="1"/>
  <c r="CB545" i="1"/>
  <c r="CB540" i="1"/>
  <c r="BX540" i="1" s="1"/>
  <c r="CB537" i="1"/>
  <c r="BX537" i="1" s="1"/>
  <c r="BU537" i="1" s="1"/>
  <c r="CB532" i="1"/>
  <c r="CB529" i="1"/>
  <c r="BX529" i="1" s="1"/>
  <c r="BU529" i="1" s="1"/>
  <c r="CB524" i="1"/>
  <c r="CB521" i="1"/>
  <c r="CB516" i="1"/>
  <c r="CB513" i="1"/>
  <c r="CB508" i="1"/>
  <c r="BX508" i="1" s="1"/>
  <c r="BU508" i="1" s="1"/>
  <c r="CB505" i="1"/>
  <c r="BX505" i="1" s="1"/>
  <c r="BU505" i="1" s="1"/>
  <c r="CB500" i="1"/>
  <c r="CB497" i="1"/>
  <c r="BX497" i="1" s="1"/>
  <c r="CB492" i="1"/>
  <c r="CB489" i="1"/>
  <c r="CB484" i="1"/>
  <c r="CB481" i="1"/>
  <c r="CB476" i="1"/>
  <c r="BX476" i="1" s="1"/>
  <c r="CB473" i="1"/>
  <c r="BX473" i="1" s="1"/>
  <c r="BU473" i="1" s="1"/>
  <c r="CB468" i="1"/>
  <c r="CB465" i="1"/>
  <c r="BX465" i="1" s="1"/>
  <c r="BU465" i="1" s="1"/>
  <c r="CB460" i="1"/>
  <c r="CB457" i="1"/>
  <c r="CB452" i="1"/>
  <c r="CB449" i="1"/>
  <c r="CB444" i="1"/>
  <c r="BX444" i="1" s="1"/>
  <c r="BU444" i="1" s="1"/>
  <c r="CB441" i="1"/>
  <c r="BX441" i="1" s="1"/>
  <c r="BU441" i="1" s="1"/>
  <c r="CB436" i="1"/>
  <c r="CB433" i="1"/>
  <c r="BX433" i="1" s="1"/>
  <c r="CB428" i="1"/>
  <c r="CB425" i="1"/>
  <c r="CB420" i="1"/>
  <c r="CB417" i="1"/>
  <c r="CB412" i="1"/>
  <c r="BX412" i="1" s="1"/>
  <c r="CB409" i="1"/>
  <c r="BX409" i="1" s="1"/>
  <c r="BU409" i="1" s="1"/>
  <c r="CB404" i="1"/>
  <c r="CB401" i="1"/>
  <c r="BX401" i="1" s="1"/>
  <c r="BU401" i="1" s="1"/>
  <c r="CB396" i="1"/>
  <c r="CB393" i="1"/>
  <c r="CB388" i="1"/>
  <c r="CB385" i="1"/>
  <c r="CB380" i="1"/>
  <c r="BX380" i="1" s="1"/>
  <c r="BU380" i="1" s="1"/>
  <c r="CB377" i="1"/>
  <c r="BX377" i="1" s="1"/>
  <c r="BU377" i="1" s="1"/>
  <c r="CB372" i="1"/>
  <c r="CB369" i="1"/>
  <c r="BX369" i="1" s="1"/>
  <c r="CB364" i="1"/>
  <c r="CB361" i="1"/>
  <c r="CB356" i="1"/>
  <c r="CB353" i="1"/>
  <c r="CB351" i="1"/>
  <c r="BX351" i="1" s="1"/>
  <c r="CB349" i="1"/>
  <c r="BX349" i="1" s="1"/>
  <c r="BU349" i="1" s="1"/>
  <c r="CB347" i="1"/>
  <c r="CB345" i="1"/>
  <c r="BX345" i="1" s="1"/>
  <c r="CB343" i="1"/>
  <c r="CB341" i="1"/>
  <c r="CB339" i="1"/>
  <c r="CB337" i="1"/>
  <c r="CB335" i="1"/>
  <c r="BX335" i="1" s="1"/>
  <c r="CB333" i="1"/>
  <c r="BX333" i="1" s="1"/>
  <c r="BU333" i="1" s="1"/>
  <c r="CB331" i="1"/>
  <c r="CB329" i="1"/>
  <c r="BX329" i="1" s="1"/>
  <c r="CB327" i="1"/>
  <c r="BZ698" i="1"/>
  <c r="BZ690" i="1"/>
  <c r="BZ684" i="1"/>
  <c r="BZ683" i="1"/>
  <c r="BZ676" i="1"/>
  <c r="BZ675" i="1"/>
  <c r="BZ668" i="1"/>
  <c r="BZ667" i="1"/>
  <c r="BZ660" i="1"/>
  <c r="BZ659" i="1"/>
  <c r="BZ652" i="1"/>
  <c r="BZ651" i="1"/>
  <c r="BZ644" i="1"/>
  <c r="BZ643" i="1"/>
  <c r="BZ636" i="1"/>
  <c r="CB635" i="1"/>
  <c r="CB631" i="1"/>
  <c r="CB627" i="1"/>
  <c r="CB623" i="1"/>
  <c r="CB619" i="1"/>
  <c r="BX619" i="1" s="1"/>
  <c r="BU619" i="1" s="1"/>
  <c r="CB615" i="1"/>
  <c r="CB611" i="1"/>
  <c r="CB607" i="1"/>
  <c r="BZ604" i="1"/>
  <c r="BZ601" i="1"/>
  <c r="BZ596" i="1"/>
  <c r="BZ593" i="1"/>
  <c r="BZ588" i="1"/>
  <c r="BZ585" i="1"/>
  <c r="BZ580" i="1"/>
  <c r="BZ577" i="1"/>
  <c r="BZ572" i="1"/>
  <c r="BZ569" i="1"/>
  <c r="BZ564" i="1"/>
  <c r="BZ561" i="1"/>
  <c r="BZ556" i="1"/>
  <c r="BZ553" i="1"/>
  <c r="BZ548" i="1"/>
  <c r="BZ545" i="1"/>
  <c r="BZ540" i="1"/>
  <c r="BZ537" i="1"/>
  <c r="BZ532" i="1"/>
  <c r="BZ529" i="1"/>
  <c r="BZ524" i="1"/>
  <c r="BZ521" i="1"/>
  <c r="BZ516" i="1"/>
  <c r="BZ513" i="1"/>
  <c r="BZ508" i="1"/>
  <c r="BZ505" i="1"/>
  <c r="BZ500" i="1"/>
  <c r="BZ497" i="1"/>
  <c r="BZ492" i="1"/>
  <c r="BZ489" i="1"/>
  <c r="BZ484" i="1"/>
  <c r="BZ481" i="1"/>
  <c r="BZ476" i="1"/>
  <c r="BZ473" i="1"/>
  <c r="BZ468" i="1"/>
  <c r="BZ465" i="1"/>
  <c r="BZ460" i="1"/>
  <c r="BZ457" i="1"/>
  <c r="BZ452" i="1"/>
  <c r="BZ449" i="1"/>
  <c r="BZ444" i="1"/>
  <c r="BZ441" i="1"/>
  <c r="BZ436" i="1"/>
  <c r="BZ433" i="1"/>
  <c r="BZ428" i="1"/>
  <c r="BZ425" i="1"/>
  <c r="BZ420" i="1"/>
  <c r="BZ417" i="1"/>
  <c r="BZ412" i="1"/>
  <c r="BZ409" i="1"/>
  <c r="BZ404" i="1"/>
  <c r="BZ401" i="1"/>
  <c r="BZ396" i="1"/>
  <c r="BZ393" i="1"/>
  <c r="BZ388" i="1"/>
  <c r="BZ385" i="1"/>
  <c r="BZ380" i="1"/>
  <c r="BZ377" i="1"/>
  <c r="BZ372" i="1"/>
  <c r="BZ369" i="1"/>
  <c r="BZ364" i="1"/>
  <c r="BZ361" i="1"/>
  <c r="BZ356" i="1"/>
  <c r="BZ353" i="1"/>
  <c r="BZ351" i="1"/>
  <c r="BZ349" i="1"/>
  <c r="BZ347" i="1"/>
  <c r="BZ345" i="1"/>
  <c r="BZ343" i="1"/>
  <c r="BZ341" i="1"/>
  <c r="BZ339" i="1"/>
  <c r="BZ337" i="1"/>
  <c r="BZ335" i="1"/>
  <c r="BZ333" i="1"/>
  <c r="BZ331" i="1"/>
  <c r="BZ329" i="1"/>
  <c r="BZ327" i="1"/>
  <c r="BZ325" i="1"/>
  <c r="BZ323" i="1"/>
  <c r="BZ321" i="1"/>
  <c r="BZ319" i="1"/>
  <c r="BZ317" i="1"/>
  <c r="CB705" i="1"/>
  <c r="BX705" i="1" s="1"/>
  <c r="BU705" i="1" s="1"/>
  <c r="CB700" i="1"/>
  <c r="CB699" i="1"/>
  <c r="CB692" i="1"/>
  <c r="BX692" i="1" s="1"/>
  <c r="BU692" i="1" s="1"/>
  <c r="CB691" i="1"/>
  <c r="CB682" i="1"/>
  <c r="CB681" i="1"/>
  <c r="CB674" i="1"/>
  <c r="CB673" i="1"/>
  <c r="CB666" i="1"/>
  <c r="CB665" i="1"/>
  <c r="BX665" i="1" s="1"/>
  <c r="BU665" i="1" s="1"/>
  <c r="CB658" i="1"/>
  <c r="CB657" i="1"/>
  <c r="CB650" i="1"/>
  <c r="CB649" i="1"/>
  <c r="CB642" i="1"/>
  <c r="CB641" i="1"/>
  <c r="BZ635" i="1"/>
  <c r="BZ631" i="1"/>
  <c r="BZ627" i="1"/>
  <c r="BZ623" i="1"/>
  <c r="BZ619" i="1"/>
  <c r="BZ615" i="1"/>
  <c r="BZ611" i="1"/>
  <c r="BZ607" i="1"/>
  <c r="CB603" i="1"/>
  <c r="CB598" i="1"/>
  <c r="BX598" i="1" s="1"/>
  <c r="BU598" i="1" s="1"/>
  <c r="CB595" i="1"/>
  <c r="CB590" i="1"/>
  <c r="CB587" i="1"/>
  <c r="CB582" i="1"/>
  <c r="CB579" i="1"/>
  <c r="CB574" i="1"/>
  <c r="CB571" i="1"/>
  <c r="CB566" i="1"/>
  <c r="BX566" i="1" s="1"/>
  <c r="CB563" i="1"/>
  <c r="CB558" i="1"/>
  <c r="CB555" i="1"/>
  <c r="CB550" i="1"/>
  <c r="CB547" i="1"/>
  <c r="CB542" i="1"/>
  <c r="CB539" i="1"/>
  <c r="CB534" i="1"/>
  <c r="BX534" i="1" s="1"/>
  <c r="BU534" i="1" s="1"/>
  <c r="CB531" i="1"/>
  <c r="CB526" i="1"/>
  <c r="CB523" i="1"/>
  <c r="CB518" i="1"/>
  <c r="CB515" i="1"/>
  <c r="CB510" i="1"/>
  <c r="CB507" i="1"/>
  <c r="CB502" i="1"/>
  <c r="BX502" i="1" s="1"/>
  <c r="CB499" i="1"/>
  <c r="CB494" i="1"/>
  <c r="CB491" i="1"/>
  <c r="CB486" i="1"/>
  <c r="CB483" i="1"/>
  <c r="CB478" i="1"/>
  <c r="CB475" i="1"/>
  <c r="CB470" i="1"/>
  <c r="BX470" i="1" s="1"/>
  <c r="BU470" i="1" s="1"/>
  <c r="CB467" i="1"/>
  <c r="CB462" i="1"/>
  <c r="CB459" i="1"/>
  <c r="CB454" i="1"/>
  <c r="CB451" i="1"/>
  <c r="CB446" i="1"/>
  <c r="CB443" i="1"/>
  <c r="CB438" i="1"/>
  <c r="BX438" i="1" s="1"/>
  <c r="CB435" i="1"/>
  <c r="CB430" i="1"/>
  <c r="CB427" i="1"/>
  <c r="CB422" i="1"/>
  <c r="CB419" i="1"/>
  <c r="CB414" i="1"/>
  <c r="CB411" i="1"/>
  <c r="CB406" i="1"/>
  <c r="BX406" i="1" s="1"/>
  <c r="BU406" i="1" s="1"/>
  <c r="CB403" i="1"/>
  <c r="CB398" i="1"/>
  <c r="CB395" i="1"/>
  <c r="CB390" i="1"/>
  <c r="CB387" i="1"/>
  <c r="CB382" i="1"/>
  <c r="CB379" i="1"/>
  <c r="CB374" i="1"/>
  <c r="BX374" i="1" s="1"/>
  <c r="CB371" i="1"/>
  <c r="CB366" i="1"/>
  <c r="CB363" i="1"/>
  <c r="CB358" i="1"/>
  <c r="CB355" i="1"/>
  <c r="BZ726" i="1"/>
  <c r="BZ722" i="1"/>
  <c r="BZ718" i="1"/>
  <c r="BZ714" i="1"/>
  <c r="BZ710" i="1"/>
  <c r="BZ706" i="1"/>
  <c r="BZ700" i="1"/>
  <c r="BZ692" i="1"/>
  <c r="BZ682" i="1"/>
  <c r="BZ681" i="1"/>
  <c r="BZ674" i="1"/>
  <c r="BZ673" i="1"/>
  <c r="BZ666" i="1"/>
  <c r="BZ665" i="1"/>
  <c r="BZ658" i="1"/>
  <c r="BZ657" i="1"/>
  <c r="BZ650" i="1"/>
  <c r="BZ649" i="1"/>
  <c r="BZ642" i="1"/>
  <c r="BZ641" i="1"/>
  <c r="CB634" i="1"/>
  <c r="CB630" i="1"/>
  <c r="CB626" i="1"/>
  <c r="BX626" i="1" s="1"/>
  <c r="BU626" i="1" s="1"/>
  <c r="CB622" i="1"/>
  <c r="CB618" i="1"/>
  <c r="CB614" i="1"/>
  <c r="CB610" i="1"/>
  <c r="BX610" i="1" s="1"/>
  <c r="BU610" i="1" s="1"/>
  <c r="CB606" i="1"/>
  <c r="BZ603" i="1"/>
  <c r="BZ598" i="1"/>
  <c r="BZ595" i="1"/>
  <c r="BZ590" i="1"/>
  <c r="BZ587" i="1"/>
  <c r="BZ582" i="1"/>
  <c r="BZ579" i="1"/>
  <c r="BZ574" i="1"/>
  <c r="BZ571" i="1"/>
  <c r="BZ566" i="1"/>
  <c r="BZ563" i="1"/>
  <c r="BZ558" i="1"/>
  <c r="BZ555" i="1"/>
  <c r="BZ550" i="1"/>
  <c r="BZ547" i="1"/>
  <c r="BZ542" i="1"/>
  <c r="BZ539" i="1"/>
  <c r="BZ534" i="1"/>
  <c r="BZ531" i="1"/>
  <c r="BZ526" i="1"/>
  <c r="BZ523" i="1"/>
  <c r="BZ518" i="1"/>
  <c r="BZ515" i="1"/>
  <c r="BZ510" i="1"/>
  <c r="BZ507" i="1"/>
  <c r="BZ502" i="1"/>
  <c r="BZ499" i="1"/>
  <c r="BZ494" i="1"/>
  <c r="BZ491" i="1"/>
  <c r="BZ486" i="1"/>
  <c r="BZ483" i="1"/>
  <c r="BZ478" i="1"/>
  <c r="BZ475" i="1"/>
  <c r="BZ470" i="1"/>
  <c r="BZ467" i="1"/>
  <c r="BZ462" i="1"/>
  <c r="BZ459" i="1"/>
  <c r="BZ454" i="1"/>
  <c r="BZ451" i="1"/>
  <c r="BZ446" i="1"/>
  <c r="BZ443" i="1"/>
  <c r="BZ438" i="1"/>
  <c r="BZ435" i="1"/>
  <c r="BZ430" i="1"/>
  <c r="BZ427" i="1"/>
  <c r="BZ422" i="1"/>
  <c r="BZ419" i="1"/>
  <c r="BZ414" i="1"/>
  <c r="BZ411" i="1"/>
  <c r="BZ406" i="1"/>
  <c r="BZ403" i="1"/>
  <c r="BZ398" i="1"/>
  <c r="BZ395" i="1"/>
  <c r="BZ390" i="1"/>
  <c r="BZ387" i="1"/>
  <c r="BZ382" i="1"/>
  <c r="BZ379" i="1"/>
  <c r="BZ374" i="1"/>
  <c r="BZ371" i="1"/>
  <c r="BZ366" i="1"/>
  <c r="BZ363" i="1"/>
  <c r="BZ358" i="1"/>
  <c r="BZ355" i="1"/>
  <c r="CB671" i="1"/>
  <c r="BX671" i="1" s="1"/>
  <c r="BU671" i="1" s="1"/>
  <c r="CB655" i="1"/>
  <c r="CB639" i="1"/>
  <c r="CB342" i="1"/>
  <c r="CB326" i="1"/>
  <c r="CB322" i="1"/>
  <c r="BX322" i="1" s="1"/>
  <c r="BU322" i="1" s="1"/>
  <c r="CB318" i="1"/>
  <c r="CB313" i="1"/>
  <c r="BX313" i="1" s="1"/>
  <c r="CB312" i="1"/>
  <c r="BX312" i="1" s="1"/>
  <c r="BU312" i="1" s="1"/>
  <c r="CB305" i="1"/>
  <c r="CB304" i="1"/>
  <c r="BX304" i="1" s="1"/>
  <c r="BU304" i="1" s="1"/>
  <c r="CB297" i="1"/>
  <c r="CB296" i="1"/>
  <c r="CB289" i="1"/>
  <c r="CB288" i="1"/>
  <c r="BX288" i="1" s="1"/>
  <c r="BU288" i="1" s="1"/>
  <c r="CB281" i="1"/>
  <c r="BX281" i="1" s="1"/>
  <c r="CB280" i="1"/>
  <c r="BX280" i="1" s="1"/>
  <c r="BU280" i="1" s="1"/>
  <c r="BZ270" i="1"/>
  <c r="BZ269" i="1"/>
  <c r="BZ261" i="1"/>
  <c r="CB256" i="1"/>
  <c r="CB254" i="1"/>
  <c r="CB252" i="1"/>
  <c r="CB250" i="1"/>
  <c r="CB248" i="1"/>
  <c r="CB246" i="1"/>
  <c r="CB244" i="1"/>
  <c r="CB242" i="1"/>
  <c r="CB240" i="1"/>
  <c r="CB238" i="1"/>
  <c r="CB236" i="1"/>
  <c r="CB234" i="1"/>
  <c r="CB232" i="1"/>
  <c r="CB230" i="1"/>
  <c r="CB228" i="1"/>
  <c r="CB226" i="1"/>
  <c r="CB224" i="1"/>
  <c r="CB222" i="1"/>
  <c r="CB701" i="1"/>
  <c r="BZ630" i="1"/>
  <c r="BZ614" i="1"/>
  <c r="CB597" i="1"/>
  <c r="BX597" i="1" s="1"/>
  <c r="CB576" i="1"/>
  <c r="BX576" i="1" s="1"/>
  <c r="BU576" i="1" s="1"/>
  <c r="CB565" i="1"/>
  <c r="BX565" i="1" s="1"/>
  <c r="BU565" i="1" s="1"/>
  <c r="CB544" i="1"/>
  <c r="CB533" i="1"/>
  <c r="BX533" i="1" s="1"/>
  <c r="BU533" i="1" s="1"/>
  <c r="CB512" i="1"/>
  <c r="BX512" i="1" s="1"/>
  <c r="BU512" i="1" s="1"/>
  <c r="CB501" i="1"/>
  <c r="BX501" i="1" s="1"/>
  <c r="BU501" i="1" s="1"/>
  <c r="CB480" i="1"/>
  <c r="CB469" i="1"/>
  <c r="BX469" i="1" s="1"/>
  <c r="CB448" i="1"/>
  <c r="BX448" i="1" s="1"/>
  <c r="BU448" i="1" s="1"/>
  <c r="CB437" i="1"/>
  <c r="BX437" i="1" s="1"/>
  <c r="BU437" i="1" s="1"/>
  <c r="CB416" i="1"/>
  <c r="CB405" i="1"/>
  <c r="BX405" i="1" s="1"/>
  <c r="BU405" i="1" s="1"/>
  <c r="CB384" i="1"/>
  <c r="BX384" i="1" s="1"/>
  <c r="BU384" i="1" s="1"/>
  <c r="CB373" i="1"/>
  <c r="BX373" i="1" s="1"/>
  <c r="BU373" i="1" s="1"/>
  <c r="CB352" i="1"/>
  <c r="CB336" i="1"/>
  <c r="BZ313" i="1"/>
  <c r="BZ305" i="1"/>
  <c r="BZ297" i="1"/>
  <c r="BZ289" i="1"/>
  <c r="BZ281" i="1"/>
  <c r="CB268" i="1"/>
  <c r="BX268" i="1" s="1"/>
  <c r="BU268" i="1" s="1"/>
  <c r="CB267" i="1"/>
  <c r="CB264" i="1"/>
  <c r="CB263" i="1"/>
  <c r="CB258" i="1"/>
  <c r="BZ256" i="1"/>
  <c r="BZ254" i="1"/>
  <c r="BZ252" i="1"/>
  <c r="BZ250" i="1"/>
  <c r="BZ248" i="1"/>
  <c r="BZ246" i="1"/>
  <c r="BZ244" i="1"/>
  <c r="BZ242" i="1"/>
  <c r="BZ240" i="1"/>
  <c r="BZ238" i="1"/>
  <c r="BZ236" i="1"/>
  <c r="BZ234" i="1"/>
  <c r="BZ232" i="1"/>
  <c r="BZ230" i="1"/>
  <c r="BZ228" i="1"/>
  <c r="BZ226" i="1"/>
  <c r="BZ224" i="1"/>
  <c r="BZ222" i="1"/>
  <c r="BZ220" i="1"/>
  <c r="BZ218" i="1"/>
  <c r="BZ216" i="1"/>
  <c r="BZ214" i="1"/>
  <c r="BZ212" i="1"/>
  <c r="BZ210" i="1"/>
  <c r="BZ208" i="1"/>
  <c r="BZ206" i="1"/>
  <c r="BX206" i="1" s="1"/>
  <c r="BZ204" i="1"/>
  <c r="BZ202" i="1"/>
  <c r="BZ200" i="1"/>
  <c r="BZ198" i="1"/>
  <c r="BZ196" i="1"/>
  <c r="BZ194" i="1"/>
  <c r="BZ192" i="1"/>
  <c r="BZ190" i="1"/>
  <c r="BZ188" i="1"/>
  <c r="BZ186" i="1"/>
  <c r="BZ184" i="1"/>
  <c r="BZ182" i="1"/>
  <c r="BZ180" i="1"/>
  <c r="BZ178" i="1"/>
  <c r="BZ176" i="1"/>
  <c r="BZ174" i="1"/>
  <c r="BZ172" i="1"/>
  <c r="BZ170" i="1"/>
  <c r="BZ168" i="1"/>
  <c r="BZ166" i="1"/>
  <c r="BZ164" i="1"/>
  <c r="BZ162" i="1"/>
  <c r="BZ160" i="1"/>
  <c r="BZ158" i="1"/>
  <c r="BZ156" i="1"/>
  <c r="BZ154" i="1"/>
  <c r="BZ152" i="1"/>
  <c r="BZ150" i="1"/>
  <c r="BZ148" i="1"/>
  <c r="BZ146" i="1"/>
  <c r="BZ144" i="1"/>
  <c r="BZ142" i="1"/>
  <c r="BZ140" i="1"/>
  <c r="BZ138" i="1"/>
  <c r="BZ136" i="1"/>
  <c r="BZ134" i="1"/>
  <c r="BZ132" i="1"/>
  <c r="BZ130" i="1"/>
  <c r="BZ128" i="1"/>
  <c r="BZ126" i="1"/>
  <c r="BZ124" i="1"/>
  <c r="BZ122" i="1"/>
  <c r="BZ120" i="1"/>
  <c r="BZ118" i="1"/>
  <c r="BZ116" i="1"/>
  <c r="BZ114" i="1"/>
  <c r="BZ112" i="1"/>
  <c r="BZ110" i="1"/>
  <c r="BZ108" i="1"/>
  <c r="BZ106" i="1"/>
  <c r="BZ104" i="1"/>
  <c r="BZ102" i="1"/>
  <c r="BZ100" i="1"/>
  <c r="BZ98" i="1"/>
  <c r="BZ96" i="1"/>
  <c r="BZ94" i="1"/>
  <c r="BZ92" i="1"/>
  <c r="BZ90" i="1"/>
  <c r="BZ88" i="1"/>
  <c r="BZ86" i="1"/>
  <c r="BZ84" i="1"/>
  <c r="BZ82" i="1"/>
  <c r="BZ80" i="1"/>
  <c r="BZ78" i="1"/>
  <c r="BX78" i="1" s="1"/>
  <c r="BZ76" i="1"/>
  <c r="BZ74" i="1"/>
  <c r="BZ72" i="1"/>
  <c r="BZ70" i="1"/>
  <c r="BX70" i="1" s="1"/>
  <c r="BU70" i="1" s="1"/>
  <c r="BZ68" i="1"/>
  <c r="BZ66" i="1"/>
  <c r="BZ64" i="1"/>
  <c r="CB59" i="1"/>
  <c r="BZ56" i="1"/>
  <c r="CB51" i="1"/>
  <c r="BX51" i="1" s="1"/>
  <c r="BU51" i="1" s="1"/>
  <c r="BZ48" i="1"/>
  <c r="CB45" i="1"/>
  <c r="CB42" i="1"/>
  <c r="CB41" i="1"/>
  <c r="CB40" i="1"/>
  <c r="CB39" i="1"/>
  <c r="CB34" i="1"/>
  <c r="BZ32" i="1"/>
  <c r="CB672" i="1"/>
  <c r="CB656" i="1"/>
  <c r="BX656" i="1" s="1"/>
  <c r="BU656" i="1" s="1"/>
  <c r="CB640" i="1"/>
  <c r="BX640" i="1" s="1"/>
  <c r="BU640" i="1" s="1"/>
  <c r="CB346" i="1"/>
  <c r="BX346" i="1" s="1"/>
  <c r="BU346" i="1" s="1"/>
  <c r="CB330" i="1"/>
  <c r="CB323" i="1"/>
  <c r="BX323" i="1" s="1"/>
  <c r="BU323" i="1" s="1"/>
  <c r="CB319" i="1"/>
  <c r="CB315" i="1"/>
  <c r="BX315" i="1" s="1"/>
  <c r="BU315" i="1" s="1"/>
  <c r="CB314" i="1"/>
  <c r="BX314" i="1" s="1"/>
  <c r="BU314" i="1" s="1"/>
  <c r="CB307" i="1"/>
  <c r="CB306" i="1"/>
  <c r="BX306" i="1" s="1"/>
  <c r="BU306" i="1" s="1"/>
  <c r="CB299" i="1"/>
  <c r="CB298" i="1"/>
  <c r="CB291" i="1"/>
  <c r="CB290" i="1"/>
  <c r="BX290" i="1" s="1"/>
  <c r="BU290" i="1" s="1"/>
  <c r="CB283" i="1"/>
  <c r="BX283" i="1" s="1"/>
  <c r="BU283" i="1" s="1"/>
  <c r="CB282" i="1"/>
  <c r="BX282" i="1" s="1"/>
  <c r="BU282" i="1" s="1"/>
  <c r="BZ268" i="1"/>
  <c r="BZ267" i="1"/>
  <c r="BZ264" i="1"/>
  <c r="BZ263" i="1"/>
  <c r="BZ258" i="1"/>
  <c r="CB62" i="1"/>
  <c r="BZ59" i="1"/>
  <c r="CB54" i="1"/>
  <c r="BZ51" i="1"/>
  <c r="BZ45" i="1"/>
  <c r="BZ42" i="1"/>
  <c r="BZ41" i="1"/>
  <c r="BZ40" i="1"/>
  <c r="BZ39" i="1"/>
  <c r="CB36" i="1"/>
  <c r="BX36" i="1" s="1"/>
  <c r="BZ34" i="1"/>
  <c r="CB30" i="1"/>
  <c r="BZ29" i="1"/>
  <c r="CB26" i="1"/>
  <c r="BZ19" i="1"/>
  <c r="BZ18" i="1"/>
  <c r="BX18" i="1" s="1"/>
  <c r="BZ16" i="1"/>
  <c r="CB693" i="1"/>
  <c r="BX693" i="1" s="1"/>
  <c r="BZ634" i="1"/>
  <c r="BZ618" i="1"/>
  <c r="CB584" i="1"/>
  <c r="CB573" i="1"/>
  <c r="BX573" i="1" s="1"/>
  <c r="BU573" i="1" s="1"/>
  <c r="CB552" i="1"/>
  <c r="CB541" i="1"/>
  <c r="CB520" i="1"/>
  <c r="CB509" i="1"/>
  <c r="BX509" i="1" s="1"/>
  <c r="BU509" i="1" s="1"/>
  <c r="CB488" i="1"/>
  <c r="BX488" i="1" s="1"/>
  <c r="BU488" i="1" s="1"/>
  <c r="CB477" i="1"/>
  <c r="CB456" i="1"/>
  <c r="CB445" i="1"/>
  <c r="BX445" i="1" s="1"/>
  <c r="BU445" i="1" s="1"/>
  <c r="CB424" i="1"/>
  <c r="CB413" i="1"/>
  <c r="CB392" i="1"/>
  <c r="CB381" i="1"/>
  <c r="BX381" i="1" s="1"/>
  <c r="BU381" i="1" s="1"/>
  <c r="CB360" i="1"/>
  <c r="BX360" i="1" s="1"/>
  <c r="BU360" i="1" s="1"/>
  <c r="CB340" i="1"/>
  <c r="BZ315" i="1"/>
  <c r="BZ307" i="1"/>
  <c r="BZ299" i="1"/>
  <c r="BZ291" i="1"/>
  <c r="BZ283" i="1"/>
  <c r="CB260" i="1"/>
  <c r="BZ62" i="1"/>
  <c r="CB57" i="1"/>
  <c r="BZ54" i="1"/>
  <c r="CB49" i="1"/>
  <c r="CB46" i="1"/>
  <c r="BX46" i="1" s="1"/>
  <c r="CB43" i="1"/>
  <c r="BX43" i="1" s="1"/>
  <c r="BZ36" i="1"/>
  <c r="BZ30" i="1"/>
  <c r="BZ26" i="1"/>
  <c r="CB23" i="1"/>
  <c r="BX23" i="1" s="1"/>
  <c r="CB213" i="1"/>
  <c r="BX213" i="1" s="1"/>
  <c r="CB209" i="1"/>
  <c r="CB205" i="1"/>
  <c r="CB679" i="1"/>
  <c r="BX679" i="1" s="1"/>
  <c r="CB663" i="1"/>
  <c r="BX663" i="1" s="1"/>
  <c r="CB647" i="1"/>
  <c r="BX647" i="1" s="1"/>
  <c r="CB350" i="1"/>
  <c r="BX350" i="1" s="1"/>
  <c r="CB334" i="1"/>
  <c r="CB324" i="1"/>
  <c r="CB320" i="1"/>
  <c r="CB316" i="1"/>
  <c r="BX316" i="1" s="1"/>
  <c r="BU316" i="1" s="1"/>
  <c r="CB309" i="1"/>
  <c r="CB308" i="1"/>
  <c r="CB301" i="1"/>
  <c r="BX301" i="1" s="1"/>
  <c r="BU301" i="1" s="1"/>
  <c r="CB300" i="1"/>
  <c r="BX300" i="1" s="1"/>
  <c r="BU300" i="1" s="1"/>
  <c r="CB293" i="1"/>
  <c r="CB292" i="1"/>
  <c r="CB285" i="1"/>
  <c r="CB284" i="1"/>
  <c r="BX284" i="1" s="1"/>
  <c r="BZ260" i="1"/>
  <c r="CB257" i="1"/>
  <c r="CB255" i="1"/>
  <c r="BX255" i="1" s="1"/>
  <c r="CB253" i="1"/>
  <c r="CB251" i="1"/>
  <c r="CB249" i="1"/>
  <c r="CB247" i="1"/>
  <c r="CB245" i="1"/>
  <c r="CB243" i="1"/>
  <c r="CB241" i="1"/>
  <c r="CB239" i="1"/>
  <c r="BX239" i="1" s="1"/>
  <c r="CB237" i="1"/>
  <c r="CB235" i="1"/>
  <c r="CB233" i="1"/>
  <c r="CB231" i="1"/>
  <c r="CB229" i="1"/>
  <c r="CB227" i="1"/>
  <c r="CB225" i="1"/>
  <c r="CB223" i="1"/>
  <c r="BX223" i="1" s="1"/>
  <c r="CB221" i="1"/>
  <c r="CB219" i="1"/>
  <c r="CB217" i="1"/>
  <c r="CB215" i="1"/>
  <c r="CB211" i="1"/>
  <c r="CB207" i="1"/>
  <c r="CB694" i="1"/>
  <c r="BZ622" i="1"/>
  <c r="BZ606" i="1"/>
  <c r="CB592" i="1"/>
  <c r="BX592" i="1" s="1"/>
  <c r="BU592" i="1" s="1"/>
  <c r="CB581" i="1"/>
  <c r="BX581" i="1" s="1"/>
  <c r="CB560" i="1"/>
  <c r="BX560" i="1" s="1"/>
  <c r="CB549" i="1"/>
  <c r="CB528" i="1"/>
  <c r="BX528" i="1" s="1"/>
  <c r="BU528" i="1" s="1"/>
  <c r="CB517" i="1"/>
  <c r="BX517" i="1" s="1"/>
  <c r="CB496" i="1"/>
  <c r="BX496" i="1" s="1"/>
  <c r="CB485" i="1"/>
  <c r="BX485" i="1" s="1"/>
  <c r="BU485" i="1" s="1"/>
  <c r="CB464" i="1"/>
  <c r="BX464" i="1" s="1"/>
  <c r="BU464" i="1" s="1"/>
  <c r="CB453" i="1"/>
  <c r="BX453" i="1" s="1"/>
  <c r="CB432" i="1"/>
  <c r="BX432" i="1" s="1"/>
  <c r="CB421" i="1"/>
  <c r="CB400" i="1"/>
  <c r="BX400" i="1" s="1"/>
  <c r="BU400" i="1" s="1"/>
  <c r="CB389" i="1"/>
  <c r="BX389" i="1" s="1"/>
  <c r="CB368" i="1"/>
  <c r="BX368" i="1" s="1"/>
  <c r="CB357" i="1"/>
  <c r="BX357" i="1" s="1"/>
  <c r="BU357" i="1" s="1"/>
  <c r="CB344" i="1"/>
  <c r="BX344" i="1" s="1"/>
  <c r="BU344" i="1" s="1"/>
  <c r="CB328" i="1"/>
  <c r="BX328" i="1" s="1"/>
  <c r="BU328" i="1" s="1"/>
  <c r="BZ309" i="1"/>
  <c r="BZ301" i="1"/>
  <c r="BZ293" i="1"/>
  <c r="BZ285" i="1"/>
  <c r="CB266" i="1"/>
  <c r="BX266" i="1" s="1"/>
  <c r="BU266" i="1" s="1"/>
  <c r="CB265" i="1"/>
  <c r="CB262" i="1"/>
  <c r="CB259" i="1"/>
  <c r="BZ257" i="1"/>
  <c r="BZ255" i="1"/>
  <c r="BZ253" i="1"/>
  <c r="BZ251" i="1"/>
  <c r="BZ249" i="1"/>
  <c r="BZ247" i="1"/>
  <c r="BZ245" i="1"/>
  <c r="BZ243" i="1"/>
  <c r="BZ241" i="1"/>
  <c r="BZ239" i="1"/>
  <c r="BZ237" i="1"/>
  <c r="BZ235" i="1"/>
  <c r="BZ233" i="1"/>
  <c r="BZ231" i="1"/>
  <c r="BZ229" i="1"/>
  <c r="BZ227" i="1"/>
  <c r="BZ225" i="1"/>
  <c r="BZ223" i="1"/>
  <c r="BZ221" i="1"/>
  <c r="BZ219" i="1"/>
  <c r="BZ217" i="1"/>
  <c r="BZ215" i="1"/>
  <c r="BZ213" i="1"/>
  <c r="BZ211" i="1"/>
  <c r="BZ209" i="1"/>
  <c r="BZ207" i="1"/>
  <c r="BZ205" i="1"/>
  <c r="BZ203" i="1"/>
  <c r="BZ201" i="1"/>
  <c r="BZ199" i="1"/>
  <c r="BZ197" i="1"/>
  <c r="BZ195" i="1"/>
  <c r="BZ193" i="1"/>
  <c r="BZ191" i="1"/>
  <c r="BZ189" i="1"/>
  <c r="BZ187" i="1"/>
  <c r="BZ185" i="1"/>
  <c r="BZ183" i="1"/>
  <c r="BZ181" i="1"/>
  <c r="BZ179" i="1"/>
  <c r="BZ177" i="1"/>
  <c r="BZ175" i="1"/>
  <c r="BZ173" i="1"/>
  <c r="BZ171" i="1"/>
  <c r="BZ169" i="1"/>
  <c r="BZ167" i="1"/>
  <c r="BZ165" i="1"/>
  <c r="BZ163" i="1"/>
  <c r="BZ161" i="1"/>
  <c r="BZ159" i="1"/>
  <c r="BZ157" i="1"/>
  <c r="BZ155" i="1"/>
  <c r="BZ153" i="1"/>
  <c r="BZ151" i="1"/>
  <c r="BZ149" i="1"/>
  <c r="BZ147" i="1"/>
  <c r="BZ145" i="1"/>
  <c r="BZ143" i="1"/>
  <c r="BZ141" i="1"/>
  <c r="BZ139" i="1"/>
  <c r="BZ137" i="1"/>
  <c r="BZ135" i="1"/>
  <c r="BZ133" i="1"/>
  <c r="BZ131" i="1"/>
  <c r="BZ129" i="1"/>
  <c r="BZ127" i="1"/>
  <c r="BZ125" i="1"/>
  <c r="BZ123" i="1"/>
  <c r="BZ121" i="1"/>
  <c r="BZ119" i="1"/>
  <c r="BZ117" i="1"/>
  <c r="BZ115" i="1"/>
  <c r="BZ113" i="1"/>
  <c r="BZ111" i="1"/>
  <c r="BZ109" i="1"/>
  <c r="BZ107" i="1"/>
  <c r="BZ105" i="1"/>
  <c r="BZ103" i="1"/>
  <c r="BZ101" i="1"/>
  <c r="BZ99" i="1"/>
  <c r="BZ97" i="1"/>
  <c r="BZ95" i="1"/>
  <c r="BZ93" i="1"/>
  <c r="BZ91" i="1"/>
  <c r="BZ89" i="1"/>
  <c r="BZ87" i="1"/>
  <c r="BZ85" i="1"/>
  <c r="BZ83" i="1"/>
  <c r="BZ81" i="1"/>
  <c r="BZ79" i="1"/>
  <c r="BX79" i="1" s="1"/>
  <c r="BZ77" i="1"/>
  <c r="BZ75" i="1"/>
  <c r="BZ73" i="1"/>
  <c r="BZ71" i="1"/>
  <c r="BX71" i="1" s="1"/>
  <c r="BU71" i="1" s="1"/>
  <c r="BZ69" i="1"/>
  <c r="BZ67" i="1"/>
  <c r="BZ65" i="1"/>
  <c r="CB63" i="1"/>
  <c r="BZ60" i="1"/>
  <c r="CB55" i="1"/>
  <c r="BZ52" i="1"/>
  <c r="CB47" i="1"/>
  <c r="BX47" i="1" s="1"/>
  <c r="BU47" i="1" s="1"/>
  <c r="BZ38" i="1"/>
  <c r="BX38" i="1" s="1"/>
  <c r="CB35" i="1"/>
  <c r="CB33" i="1"/>
  <c r="CB680" i="1"/>
  <c r="CB664" i="1"/>
  <c r="CB648" i="1"/>
  <c r="CB338" i="1"/>
  <c r="BX338" i="1" s="1"/>
  <c r="BU338" i="1" s="1"/>
  <c r="CB325" i="1"/>
  <c r="BX325" i="1" s="1"/>
  <c r="BU325" i="1" s="1"/>
  <c r="CB321" i="1"/>
  <c r="CB317" i="1"/>
  <c r="CB311" i="1"/>
  <c r="BX311" i="1" s="1"/>
  <c r="BU311" i="1" s="1"/>
  <c r="CB310" i="1"/>
  <c r="CB303" i="1"/>
  <c r="BX303" i="1" s="1"/>
  <c r="BU303" i="1" s="1"/>
  <c r="CB302" i="1"/>
  <c r="CB295" i="1"/>
  <c r="BX295" i="1" s="1"/>
  <c r="BU295" i="1" s="1"/>
  <c r="CB294" i="1"/>
  <c r="CB287" i="1"/>
  <c r="CB286" i="1"/>
  <c r="CB279" i="1"/>
  <c r="BX279" i="1" s="1"/>
  <c r="BU279" i="1" s="1"/>
  <c r="CB278" i="1"/>
  <c r="BX278" i="1" s="1"/>
  <c r="CB277" i="1"/>
  <c r="BX277" i="1" s="1"/>
  <c r="BU277" i="1" s="1"/>
  <c r="CB276" i="1"/>
  <c r="BX276" i="1" s="1"/>
  <c r="CB275" i="1"/>
  <c r="BX275" i="1" s="1"/>
  <c r="BU275" i="1" s="1"/>
  <c r="CB274" i="1"/>
  <c r="BX274" i="1" s="1"/>
  <c r="BU274" i="1" s="1"/>
  <c r="CB273" i="1"/>
  <c r="BX273" i="1" s="1"/>
  <c r="BU273" i="1" s="1"/>
  <c r="CB272" i="1"/>
  <c r="BX272" i="1" s="1"/>
  <c r="BU272" i="1" s="1"/>
  <c r="CB271" i="1"/>
  <c r="BX271" i="1" s="1"/>
  <c r="BU271" i="1" s="1"/>
  <c r="BZ266" i="1"/>
  <c r="BZ265" i="1"/>
  <c r="BZ262" i="1"/>
  <c r="BZ259" i="1"/>
  <c r="BZ63" i="1"/>
  <c r="CB58" i="1"/>
  <c r="BZ55" i="1"/>
  <c r="CB50" i="1"/>
  <c r="BZ47" i="1"/>
  <c r="CB44" i="1"/>
  <c r="BX44" i="1" s="1"/>
  <c r="BZ35" i="1"/>
  <c r="BZ33" i="1"/>
  <c r="CB28" i="1"/>
  <c r="BX28" i="1" s="1"/>
  <c r="CB24" i="1"/>
  <c r="BZ21" i="1"/>
  <c r="BZ17" i="1"/>
  <c r="BX17" i="1" s="1"/>
  <c r="CB19" i="1"/>
  <c r="BX19" i="1" s="1"/>
  <c r="CB29" i="1"/>
  <c r="CB48" i="1"/>
  <c r="BZ49" i="1"/>
  <c r="BZ50" i="1"/>
  <c r="CB52" i="1"/>
  <c r="CB53" i="1"/>
  <c r="BX53" i="1" s="1"/>
  <c r="BU53" i="1" s="1"/>
  <c r="CB56" i="1"/>
  <c r="BZ57" i="1"/>
  <c r="BZ58" i="1"/>
  <c r="CB60" i="1"/>
  <c r="CB61" i="1"/>
  <c r="BX61" i="1" s="1"/>
  <c r="BU61" i="1" s="1"/>
  <c r="CB64" i="1"/>
  <c r="BX64" i="1" s="1"/>
  <c r="BU64" i="1" s="1"/>
  <c r="CB65" i="1"/>
  <c r="CB72" i="1"/>
  <c r="CB73" i="1"/>
  <c r="CB80" i="1"/>
  <c r="BX80" i="1" s="1"/>
  <c r="BU80" i="1" s="1"/>
  <c r="CB81" i="1"/>
  <c r="CB88" i="1"/>
  <c r="CB89" i="1"/>
  <c r="BX89" i="1" s="1"/>
  <c r="BU89" i="1" s="1"/>
  <c r="CB96" i="1"/>
  <c r="BX96" i="1" s="1"/>
  <c r="BU96" i="1" s="1"/>
  <c r="CB97" i="1"/>
  <c r="CB104" i="1"/>
  <c r="CB105" i="1"/>
  <c r="CB112" i="1"/>
  <c r="BX112" i="1" s="1"/>
  <c r="BU112" i="1" s="1"/>
  <c r="CB113" i="1"/>
  <c r="CB120" i="1"/>
  <c r="CB121" i="1"/>
  <c r="BX121" i="1" s="1"/>
  <c r="BU121" i="1" s="1"/>
  <c r="CB128" i="1"/>
  <c r="BX128" i="1" s="1"/>
  <c r="BU128" i="1" s="1"/>
  <c r="CB129" i="1"/>
  <c r="CB136" i="1"/>
  <c r="CB137" i="1"/>
  <c r="CB144" i="1"/>
  <c r="BX144" i="1" s="1"/>
  <c r="BU144" i="1" s="1"/>
  <c r="CB145" i="1"/>
  <c r="CB152" i="1"/>
  <c r="CB153" i="1"/>
  <c r="BX153" i="1" s="1"/>
  <c r="BU153" i="1" s="1"/>
  <c r="CB160" i="1"/>
  <c r="BX160" i="1" s="1"/>
  <c r="BU160" i="1" s="1"/>
  <c r="CB161" i="1"/>
  <c r="CB168" i="1"/>
  <c r="CB169" i="1"/>
  <c r="CB176" i="1"/>
  <c r="BX176" i="1" s="1"/>
  <c r="BU176" i="1" s="1"/>
  <c r="CB177" i="1"/>
  <c r="CB184" i="1"/>
  <c r="CB185" i="1"/>
  <c r="BX185" i="1" s="1"/>
  <c r="BU185" i="1" s="1"/>
  <c r="CB192" i="1"/>
  <c r="BX192" i="1" s="1"/>
  <c r="BU192" i="1" s="1"/>
  <c r="CB193" i="1"/>
  <c r="CB200" i="1"/>
  <c r="CB201" i="1"/>
  <c r="CB212" i="1"/>
  <c r="J32" i="1"/>
  <c r="J33" i="1" s="1"/>
  <c r="J34" i="1" s="1"/>
  <c r="E32" i="1"/>
  <c r="E33" i="1" s="1"/>
  <c r="E34" i="1" s="1"/>
  <c r="BX1054" i="1" l="1"/>
  <c r="BU1054" i="1" s="1"/>
  <c r="BX177" i="1"/>
  <c r="BU177" i="1" s="1"/>
  <c r="BX145" i="1"/>
  <c r="BU145" i="1" s="1"/>
  <c r="BX113" i="1"/>
  <c r="BU113" i="1" s="1"/>
  <c r="BX81" i="1"/>
  <c r="BU81" i="1" s="1"/>
  <c r="BX29" i="1"/>
  <c r="BX664" i="1"/>
  <c r="BU664" i="1" s="1"/>
  <c r="BX207" i="1"/>
  <c r="BU207" i="1" s="1"/>
  <c r="BX227" i="1"/>
  <c r="BU227" i="1" s="1"/>
  <c r="BX243" i="1"/>
  <c r="BU243" i="1" s="1"/>
  <c r="BX309" i="1"/>
  <c r="BU309" i="1" s="1"/>
  <c r="BX413" i="1"/>
  <c r="BU413" i="1" s="1"/>
  <c r="BX541" i="1"/>
  <c r="BU541" i="1" s="1"/>
  <c r="BX39" i="1"/>
  <c r="BX59" i="1"/>
  <c r="BU59" i="1" s="1"/>
  <c r="BU78" i="1"/>
  <c r="BU206" i="1"/>
  <c r="BX618" i="1"/>
  <c r="BU618" i="1" s="1"/>
  <c r="BX382" i="1"/>
  <c r="BU382" i="1" s="1"/>
  <c r="BX414" i="1"/>
  <c r="BU414" i="1" s="1"/>
  <c r="BX446" i="1"/>
  <c r="BU446" i="1" s="1"/>
  <c r="BX478" i="1"/>
  <c r="BU478" i="1" s="1"/>
  <c r="BX510" i="1"/>
  <c r="BU510" i="1" s="1"/>
  <c r="BX542" i="1"/>
  <c r="BU542" i="1" s="1"/>
  <c r="BX574" i="1"/>
  <c r="BU574" i="1" s="1"/>
  <c r="BX641" i="1"/>
  <c r="BU641" i="1" s="1"/>
  <c r="BX673" i="1"/>
  <c r="BU673" i="1" s="1"/>
  <c r="BX627" i="1"/>
  <c r="BU627" i="1" s="1"/>
  <c r="BX339" i="1"/>
  <c r="BU339" i="1" s="1"/>
  <c r="BX356" i="1"/>
  <c r="BU356" i="1" s="1"/>
  <c r="BX388" i="1"/>
  <c r="BX420" i="1"/>
  <c r="BU420" i="1" s="1"/>
  <c r="BX452" i="1"/>
  <c r="BX484" i="1"/>
  <c r="BU484" i="1" s="1"/>
  <c r="BX516" i="1"/>
  <c r="BX548" i="1"/>
  <c r="BU548" i="1" s="1"/>
  <c r="BX580" i="1"/>
  <c r="BX644" i="1"/>
  <c r="BU644" i="1" s="1"/>
  <c r="BX676" i="1"/>
  <c r="BU676" i="1" s="1"/>
  <c r="BX362" i="1"/>
  <c r="BU362" i="1" s="1"/>
  <c r="BX394" i="1"/>
  <c r="BU394" i="1" s="1"/>
  <c r="BX426" i="1"/>
  <c r="BU426" i="1" s="1"/>
  <c r="BX458" i="1"/>
  <c r="BU458" i="1" s="1"/>
  <c r="BX967" i="1"/>
  <c r="BX1239" i="1"/>
  <c r="BU1239" i="1" s="1"/>
  <c r="BX1556" i="1"/>
  <c r="BX41" i="1"/>
  <c r="BX297" i="1"/>
  <c r="BX864" i="1"/>
  <c r="BU864" i="1" s="1"/>
  <c r="BX1106" i="1"/>
  <c r="BU1106" i="1" s="1"/>
  <c r="BX1231" i="1"/>
  <c r="BU1231" i="1" s="1"/>
  <c r="BX200" i="1"/>
  <c r="BU200" i="1" s="1"/>
  <c r="BX136" i="1"/>
  <c r="BU136" i="1" s="1"/>
  <c r="BX72" i="1"/>
  <c r="BU72" i="1" s="1"/>
  <c r="BX286" i="1"/>
  <c r="BU286" i="1" s="1"/>
  <c r="BU581" i="1"/>
  <c r="BX292" i="1"/>
  <c r="BX584" i="1"/>
  <c r="BU584" i="1" s="1"/>
  <c r="BX42" i="1"/>
  <c r="BX263" i="1"/>
  <c r="BX639" i="1"/>
  <c r="BU639" i="1" s="1"/>
  <c r="BU369" i="1"/>
  <c r="BU433" i="1"/>
  <c r="BU497" i="1"/>
  <c r="BU561" i="1"/>
  <c r="BX375" i="1"/>
  <c r="BX407" i="1"/>
  <c r="BX439" i="1"/>
  <c r="BX471" i="1"/>
  <c r="BX503" i="1"/>
  <c r="BX535" i="1"/>
  <c r="BX567" i="1"/>
  <c r="BX599" i="1"/>
  <c r="BX714" i="1"/>
  <c r="BU714" i="1" s="1"/>
  <c r="BX699" i="1"/>
  <c r="BX299" i="1"/>
  <c r="BU299" i="1" s="1"/>
  <c r="BX168" i="1"/>
  <c r="BU168" i="1" s="1"/>
  <c r="BX104" i="1"/>
  <c r="BU104" i="1" s="1"/>
  <c r="BX317" i="1"/>
  <c r="BU317" i="1" s="1"/>
  <c r="BU453" i="1"/>
  <c r="BX324" i="1"/>
  <c r="BX456" i="1"/>
  <c r="BU456" i="1" s="1"/>
  <c r="BX24" i="1"/>
  <c r="BX287" i="1"/>
  <c r="BX334" i="1"/>
  <c r="BX57" i="1"/>
  <c r="BU57" i="1" s="1"/>
  <c r="BX340" i="1"/>
  <c r="BU340" i="1" s="1"/>
  <c r="BX477" i="1"/>
  <c r="BU477" i="1" s="1"/>
  <c r="BX366" i="1"/>
  <c r="BU366" i="1" s="1"/>
  <c r="BX398" i="1"/>
  <c r="BU398" i="1" s="1"/>
  <c r="BX430" i="1"/>
  <c r="BU430" i="1" s="1"/>
  <c r="BX462" i="1"/>
  <c r="BU462" i="1" s="1"/>
  <c r="BX494" i="1"/>
  <c r="BU494" i="1" s="1"/>
  <c r="BX526" i="1"/>
  <c r="BU526" i="1" s="1"/>
  <c r="BX558" i="1"/>
  <c r="BU558" i="1" s="1"/>
  <c r="BX590" i="1"/>
  <c r="BU590" i="1" s="1"/>
  <c r="BX657" i="1"/>
  <c r="BU657" i="1" s="1"/>
  <c r="BX691" i="1"/>
  <c r="BU691" i="1" s="1"/>
  <c r="BX611" i="1"/>
  <c r="BU611" i="1" s="1"/>
  <c r="BX660" i="1"/>
  <c r="BU660" i="1" s="1"/>
  <c r="BX568" i="1"/>
  <c r="BU568" i="1" s="1"/>
  <c r="BX184" i="1"/>
  <c r="BU184" i="1" s="1"/>
  <c r="BX152" i="1"/>
  <c r="BU152" i="1" s="1"/>
  <c r="BX120" i="1"/>
  <c r="BU120" i="1" s="1"/>
  <c r="BX88" i="1"/>
  <c r="BU88" i="1" s="1"/>
  <c r="BX48" i="1"/>
  <c r="BU48" i="1" s="1"/>
  <c r="BX302" i="1"/>
  <c r="BU302" i="1" s="1"/>
  <c r="BX648" i="1"/>
  <c r="BU648" i="1" s="1"/>
  <c r="BX55" i="1"/>
  <c r="BU55" i="1" s="1"/>
  <c r="BU389" i="1"/>
  <c r="BU517" i="1"/>
  <c r="BX225" i="1"/>
  <c r="BU225" i="1" s="1"/>
  <c r="BX241" i="1"/>
  <c r="BU241" i="1" s="1"/>
  <c r="BX257" i="1"/>
  <c r="BU257" i="1" s="1"/>
  <c r="BX308" i="1"/>
  <c r="BX392" i="1"/>
  <c r="BU392" i="1" s="1"/>
  <c r="BX520" i="1"/>
  <c r="BU520" i="1" s="1"/>
  <c r="BX62" i="1"/>
  <c r="BX319" i="1"/>
  <c r="BU319" i="1" s="1"/>
  <c r="BX34" i="1"/>
  <c r="BX318" i="1"/>
  <c r="BX614" i="1"/>
  <c r="BX379" i="1"/>
  <c r="BU379" i="1" s="1"/>
  <c r="BX411" i="1"/>
  <c r="BU411" i="1" s="1"/>
  <c r="BX443" i="1"/>
  <c r="BU443" i="1" s="1"/>
  <c r="BX475" i="1"/>
  <c r="BU475" i="1" s="1"/>
  <c r="BX507" i="1"/>
  <c r="BU507" i="1" s="1"/>
  <c r="BX539" i="1"/>
  <c r="BU539" i="1" s="1"/>
  <c r="BX571" i="1"/>
  <c r="BU571" i="1" s="1"/>
  <c r="BX603" i="1"/>
  <c r="BU603" i="1" s="1"/>
  <c r="BX666" i="1"/>
  <c r="BU666" i="1" s="1"/>
  <c r="BX700" i="1"/>
  <c r="BU700" i="1" s="1"/>
  <c r="BX623" i="1"/>
  <c r="BX643" i="1"/>
  <c r="BU643" i="1" s="1"/>
  <c r="BX675" i="1"/>
  <c r="BX359" i="1"/>
  <c r="BX391" i="1"/>
  <c r="BX423" i="1"/>
  <c r="BX455" i="1"/>
  <c r="BX487" i="1"/>
  <c r="BX519" i="1"/>
  <c r="BX732" i="1"/>
  <c r="BU732" i="1" s="1"/>
  <c r="BX748" i="1"/>
  <c r="BU748" i="1" s="1"/>
  <c r="BX773" i="1"/>
  <c r="BU773" i="1" s="1"/>
  <c r="BX805" i="1"/>
  <c r="BU805" i="1" s="1"/>
  <c r="BX721" i="1"/>
  <c r="BU721" i="1" s="1"/>
  <c r="BX737" i="1"/>
  <c r="BU737" i="1" s="1"/>
  <c r="BX753" i="1"/>
  <c r="BU753" i="1" s="1"/>
  <c r="BX783" i="1"/>
  <c r="BU783" i="1" s="1"/>
  <c r="BX815" i="1"/>
  <c r="BU815" i="1" s="1"/>
  <c r="BX780" i="1"/>
  <c r="BU780" i="1" s="1"/>
  <c r="BX812" i="1"/>
  <c r="BU812" i="1" s="1"/>
  <c r="BX974" i="1"/>
  <c r="BU974" i="1" s="1"/>
  <c r="BX970" i="1"/>
  <c r="BX966" i="1"/>
  <c r="BX930" i="1"/>
  <c r="BU930" i="1" s="1"/>
  <c r="BX1006" i="1"/>
  <c r="BU1006" i="1" s="1"/>
  <c r="BX908" i="1"/>
  <c r="BU908" i="1" s="1"/>
  <c r="BX1004" i="1"/>
  <c r="BU1004" i="1" s="1"/>
  <c r="BX1036" i="1"/>
  <c r="BU1036" i="1" s="1"/>
  <c r="BX1068" i="1"/>
  <c r="BU1068" i="1" s="1"/>
  <c r="BX917" i="1"/>
  <c r="BU917" i="1" s="1"/>
  <c r="BX1013" i="1"/>
  <c r="BU1013" i="1" s="1"/>
  <c r="BX1045" i="1"/>
  <c r="BU1045" i="1" s="1"/>
  <c r="BX1114" i="1"/>
  <c r="BX927" i="1"/>
  <c r="BU927" i="1" s="1"/>
  <c r="BX1077" i="1"/>
  <c r="BU1077" i="1" s="1"/>
  <c r="BX1085" i="1"/>
  <c r="BU1085" i="1" s="1"/>
  <c r="BX1093" i="1"/>
  <c r="BU1093" i="1" s="1"/>
  <c r="BX1101" i="1"/>
  <c r="BU1101" i="1" s="1"/>
  <c r="BU1213" i="1"/>
  <c r="BX1132" i="1"/>
  <c r="BU1132" i="1" s="1"/>
  <c r="BX1148" i="1"/>
  <c r="BU1148" i="1" s="1"/>
  <c r="BX1206" i="1"/>
  <c r="BU1206" i="1" s="1"/>
  <c r="BX1249" i="1"/>
  <c r="BX1166" i="1"/>
  <c r="BU1166" i="1" s="1"/>
  <c r="BX1182" i="1"/>
  <c r="BU1182" i="1" s="1"/>
  <c r="BX1208" i="1"/>
  <c r="BU1208" i="1" s="1"/>
  <c r="BX1247" i="1"/>
  <c r="BU1247" i="1" s="1"/>
  <c r="BX1219" i="1"/>
  <c r="BU1219" i="1" s="1"/>
  <c r="BX1345" i="1"/>
  <c r="BX1306" i="1"/>
  <c r="BU1306" i="1" s="1"/>
  <c r="BX1337" i="1"/>
  <c r="BU1337" i="1" s="1"/>
  <c r="BX1351" i="1"/>
  <c r="BU1351" i="1" s="1"/>
  <c r="BX1455" i="1"/>
  <c r="BU1455" i="1" s="1"/>
  <c r="BX1452" i="1"/>
  <c r="BX1469" i="1"/>
  <c r="BX1394" i="1"/>
  <c r="BU1394" i="1" s="1"/>
  <c r="BX1458" i="1"/>
  <c r="BU1458" i="1" s="1"/>
  <c r="BX1500" i="1"/>
  <c r="BU1500" i="1" s="1"/>
  <c r="BX1622" i="1"/>
  <c r="BU1622" i="1" s="1"/>
  <c r="BX1564" i="1"/>
  <c r="BX1563" i="1"/>
  <c r="BU1563" i="1" s="1"/>
  <c r="BX1659" i="1"/>
  <c r="BU1659" i="1" s="1"/>
  <c r="BX1691" i="1"/>
  <c r="BU1691" i="1" s="1"/>
  <c r="BX1641" i="1"/>
  <c r="BU1641" i="1" s="1"/>
  <c r="BX1673" i="1"/>
  <c r="BU1673" i="1" s="1"/>
  <c r="BX1705" i="1"/>
  <c r="BU1705" i="1" s="1"/>
  <c r="BX1754" i="1"/>
  <c r="BU1754" i="1" s="1"/>
  <c r="BX1743" i="1"/>
  <c r="BU1743" i="1" s="1"/>
  <c r="BX1867" i="1"/>
  <c r="BU1867" i="1" s="1"/>
  <c r="BX1785" i="1"/>
  <c r="BU1785" i="1" s="1"/>
  <c r="BX1817" i="1"/>
  <c r="BU1817" i="1" s="1"/>
  <c r="BX1849" i="1"/>
  <c r="BU1849" i="1" s="1"/>
  <c r="BX1874" i="1"/>
  <c r="BU1874" i="1" s="1"/>
  <c r="BX1783" i="1"/>
  <c r="BU1783" i="1" s="1"/>
  <c r="BX1815" i="1"/>
  <c r="BU1815" i="1" s="1"/>
  <c r="BX1847" i="1"/>
  <c r="BU1847" i="1" s="1"/>
  <c r="BX1917" i="1"/>
  <c r="BX1942" i="1"/>
  <c r="BU1942" i="1" s="1"/>
  <c r="BX1934" i="1"/>
  <c r="BU1934" i="1" s="1"/>
  <c r="BX2020" i="1"/>
  <c r="BU2020" i="1" s="1"/>
  <c r="BX1994" i="1"/>
  <c r="BU1994" i="1" s="1"/>
  <c r="BX2028" i="1"/>
  <c r="BU2028" i="1" s="1"/>
  <c r="BX1984" i="1"/>
  <c r="BU1984" i="1" s="1"/>
  <c r="BX2126" i="1"/>
  <c r="BU2126" i="1" s="1"/>
  <c r="BX2127" i="1"/>
  <c r="BU2127" i="1" s="1"/>
  <c r="BX2224" i="1"/>
  <c r="BX2158" i="1"/>
  <c r="BU2158" i="1" s="1"/>
  <c r="CD62" i="1"/>
  <c r="BX551" i="1"/>
  <c r="BX583" i="1"/>
  <c r="BX625" i="1"/>
  <c r="BU625" i="1" s="1"/>
  <c r="BX738" i="1"/>
  <c r="BX754" i="1"/>
  <c r="BX785" i="1"/>
  <c r="BU785" i="1" s="1"/>
  <c r="BX817" i="1"/>
  <c r="BU817" i="1" s="1"/>
  <c r="BX760" i="1"/>
  <c r="BX792" i="1"/>
  <c r="BX824" i="1"/>
  <c r="BX938" i="1"/>
  <c r="BX934" i="1"/>
  <c r="BX841" i="1"/>
  <c r="BU841" i="1" s="1"/>
  <c r="BX898" i="1"/>
  <c r="BU898" i="1" s="1"/>
  <c r="BX859" i="1"/>
  <c r="BU859" i="1" s="1"/>
  <c r="BX875" i="1"/>
  <c r="BU875" i="1" s="1"/>
  <c r="BX846" i="1"/>
  <c r="BU846" i="1" s="1"/>
  <c r="BX952" i="1"/>
  <c r="BU952" i="1" s="1"/>
  <c r="BX984" i="1"/>
  <c r="BU984" i="1" s="1"/>
  <c r="BX929" i="1"/>
  <c r="BU929" i="1" s="1"/>
  <c r="BX961" i="1"/>
  <c r="BU961" i="1" s="1"/>
  <c r="BX1025" i="1"/>
  <c r="BU1025" i="1" s="1"/>
  <c r="BX1117" i="1"/>
  <c r="BU1117" i="1" s="1"/>
  <c r="BX939" i="1"/>
  <c r="BU939" i="1" s="1"/>
  <c r="BX971" i="1"/>
  <c r="BU971" i="1" s="1"/>
  <c r="BX1080" i="1"/>
  <c r="BU1080" i="1" s="1"/>
  <c r="BX1096" i="1"/>
  <c r="BU1096" i="1" s="1"/>
  <c r="BX1122" i="1"/>
  <c r="BU1122" i="1" s="1"/>
  <c r="BX1138" i="1"/>
  <c r="BU1138" i="1" s="1"/>
  <c r="BX1215" i="1"/>
  <c r="BX1258" i="1"/>
  <c r="BU1258" i="1" s="1"/>
  <c r="BX1155" i="1"/>
  <c r="BU1155" i="1" s="1"/>
  <c r="BX1171" i="1"/>
  <c r="BX1187" i="1"/>
  <c r="BU1187" i="1" s="1"/>
  <c r="BX1217" i="1"/>
  <c r="BU1217" i="1" s="1"/>
  <c r="BX1202" i="1"/>
  <c r="BX1152" i="1"/>
  <c r="BU1152" i="1" s="1"/>
  <c r="BX1328" i="1"/>
  <c r="BU1328" i="1" s="1"/>
  <c r="BX1349" i="1"/>
  <c r="BX1279" i="1"/>
  <c r="BU1279" i="1" s="1"/>
  <c r="BX1296" i="1"/>
  <c r="BU1296" i="1" s="1"/>
  <c r="BX1354" i="1"/>
  <c r="BU1354" i="1" s="1"/>
  <c r="BX1403" i="1"/>
  <c r="BU1403" i="1" s="1"/>
  <c r="BX1467" i="1"/>
  <c r="BU1467" i="1" s="1"/>
  <c r="BX1464" i="1"/>
  <c r="BX1486" i="1"/>
  <c r="BU1486" i="1" s="1"/>
  <c r="BX1449" i="1"/>
  <c r="BU1449" i="1" s="1"/>
  <c r="BX1470" i="1"/>
  <c r="BU1470" i="1" s="1"/>
  <c r="BX1533" i="1"/>
  <c r="BU1533" i="1" s="1"/>
  <c r="BX1565" i="1"/>
  <c r="BU1565" i="1" s="1"/>
  <c r="BX1518" i="1"/>
  <c r="BU1518" i="1" s="1"/>
  <c r="BX1636" i="1"/>
  <c r="BX1668" i="1"/>
  <c r="BX1700" i="1"/>
  <c r="BX1604" i="1"/>
  <c r="BX1738" i="1"/>
  <c r="BU1738" i="1" s="1"/>
  <c r="BX1724" i="1"/>
  <c r="BU1724" i="1" s="1"/>
  <c r="BX1729" i="1"/>
  <c r="BX1734" i="1"/>
  <c r="BU1734" i="1" s="1"/>
  <c r="BX1878" i="1"/>
  <c r="BU1878" i="1" s="1"/>
  <c r="BX1859" i="1"/>
  <c r="BU1859" i="1" s="1"/>
  <c r="BX1781" i="1"/>
  <c r="BU1781" i="1" s="1"/>
  <c r="BX1813" i="1"/>
  <c r="BU1813" i="1" s="1"/>
  <c r="BX1845" i="1"/>
  <c r="BU1845" i="1" s="1"/>
  <c r="BX1938" i="1"/>
  <c r="BU1938" i="1" s="1"/>
  <c r="BX1997" i="1"/>
  <c r="BU1997" i="1" s="1"/>
  <c r="BX1908" i="1"/>
  <c r="BU1908" i="1" s="1"/>
  <c r="BX1956" i="1"/>
  <c r="BU1956" i="1" s="1"/>
  <c r="BX1880" i="1"/>
  <c r="BU1880" i="1" s="1"/>
  <c r="BX1955" i="1"/>
  <c r="BU1955" i="1" s="1"/>
  <c r="BX1927" i="1"/>
  <c r="BU1927" i="1" s="1"/>
  <c r="BX2048" i="1"/>
  <c r="BU2048" i="1" s="1"/>
  <c r="BX2089" i="1"/>
  <c r="BU2089" i="1" s="1"/>
  <c r="BX2030" i="1"/>
  <c r="BU2030" i="1" s="1"/>
  <c r="BX2090" i="1"/>
  <c r="BU2090" i="1" s="1"/>
  <c r="BX2080" i="1"/>
  <c r="BU2080" i="1" s="1"/>
  <c r="BX2115" i="1"/>
  <c r="BU2115" i="1" s="1"/>
  <c r="BX2112" i="1"/>
  <c r="BU2112" i="1" s="1"/>
  <c r="BX2128" i="1"/>
  <c r="BU2128" i="1" s="1"/>
  <c r="BX2135" i="1"/>
  <c r="BU2135" i="1" s="1"/>
  <c r="BX2202" i="1"/>
  <c r="BX2142" i="1"/>
  <c r="BU2142" i="1" s="1"/>
  <c r="BX2143" i="1"/>
  <c r="BU2143" i="1" s="1"/>
  <c r="BX2204" i="1"/>
  <c r="BX646" i="1"/>
  <c r="BX678" i="1"/>
  <c r="BX764" i="1"/>
  <c r="BU764" i="1" s="1"/>
  <c r="BX796" i="1"/>
  <c r="BU796" i="1" s="1"/>
  <c r="BX828" i="1"/>
  <c r="BU828" i="1" s="1"/>
  <c r="BX914" i="1"/>
  <c r="BU914" i="1" s="1"/>
  <c r="BX1042" i="1"/>
  <c r="BU1042" i="1" s="1"/>
  <c r="BX1071" i="1"/>
  <c r="BU1071" i="1" s="1"/>
  <c r="BX988" i="1"/>
  <c r="BU988" i="1" s="1"/>
  <c r="BX965" i="1"/>
  <c r="BU965" i="1" s="1"/>
  <c r="BX1265" i="1"/>
  <c r="BU1265" i="1" s="1"/>
  <c r="BX1158" i="1"/>
  <c r="BU1158" i="1" s="1"/>
  <c r="BX1174" i="1"/>
  <c r="BU1174" i="1" s="1"/>
  <c r="BX1192" i="1"/>
  <c r="BU1192" i="1" s="1"/>
  <c r="BX1224" i="1"/>
  <c r="BU1224" i="1" s="1"/>
  <c r="BX1263" i="1"/>
  <c r="BU1263" i="1" s="1"/>
  <c r="BX1203" i="1"/>
  <c r="BU1203" i="1" s="1"/>
  <c r="BX1327" i="1"/>
  <c r="BU1327" i="1" s="1"/>
  <c r="BX1322" i="1"/>
  <c r="BU1322" i="1" s="1"/>
  <c r="BX1281" i="1"/>
  <c r="BX1301" i="1"/>
  <c r="BU1301" i="1" s="1"/>
  <c r="BX1355" i="1"/>
  <c r="BX1407" i="1"/>
  <c r="BU1407" i="1" s="1"/>
  <c r="BX1372" i="1"/>
  <c r="BX1436" i="1"/>
  <c r="BX1468" i="1"/>
  <c r="BX1389" i="1"/>
  <c r="BX1453" i="1"/>
  <c r="BX1540" i="1"/>
  <c r="BX1519" i="1"/>
  <c r="BX1527" i="1"/>
  <c r="BU1527" i="1" s="1"/>
  <c r="BX1548" i="1"/>
  <c r="BX1643" i="1"/>
  <c r="BU1643" i="1" s="1"/>
  <c r="BX1675" i="1"/>
  <c r="BU1675" i="1" s="1"/>
  <c r="BX1707" i="1"/>
  <c r="BU1707" i="1" s="1"/>
  <c r="BX1657" i="1"/>
  <c r="BU1657" i="1" s="1"/>
  <c r="BX1689" i="1"/>
  <c r="BU1689" i="1" s="1"/>
  <c r="BX1726" i="1"/>
  <c r="BU1726" i="1" s="1"/>
  <c r="BX1753" i="1"/>
  <c r="BU1753" i="1" s="1"/>
  <c r="BX1747" i="1"/>
  <c r="BU1747" i="1" s="1"/>
  <c r="BX1779" i="1"/>
  <c r="BU1779" i="1" s="1"/>
  <c r="BX1811" i="1"/>
  <c r="BU1811" i="1" s="1"/>
  <c r="BX1843" i="1"/>
  <c r="BU1843" i="1" s="1"/>
  <c r="BX1767" i="1"/>
  <c r="BX1799" i="1"/>
  <c r="BU1799" i="1" s="1"/>
  <c r="BX1831" i="1"/>
  <c r="BX1863" i="1"/>
  <c r="BU1863" i="1" s="1"/>
  <c r="BX1876" i="1"/>
  <c r="BU1876" i="1" s="1"/>
  <c r="BX1939" i="1"/>
  <c r="BU1939" i="1" s="1"/>
  <c r="BX1916" i="1"/>
  <c r="BU1916" i="1" s="1"/>
  <c r="BX1981" i="1"/>
  <c r="BU1981" i="1" s="1"/>
  <c r="BX1932" i="1"/>
  <c r="BU1932" i="1" s="1"/>
  <c r="BX1987" i="1"/>
  <c r="BU1987" i="1" s="1"/>
  <c r="BX2058" i="1"/>
  <c r="BU2058" i="1" s="1"/>
  <c r="BX1920" i="1"/>
  <c r="BU1920" i="1" s="1"/>
  <c r="BX2000" i="1"/>
  <c r="BU2000" i="1" s="1"/>
  <c r="BX2037" i="1"/>
  <c r="BU2037" i="1" s="1"/>
  <c r="BX2113" i="1"/>
  <c r="BU2113" i="1" s="1"/>
  <c r="BX2075" i="1"/>
  <c r="BU2075" i="1" s="1"/>
  <c r="BX2130" i="1"/>
  <c r="BU2130" i="1" s="1"/>
  <c r="BX2129" i="1"/>
  <c r="BU2129" i="1" s="1"/>
  <c r="BX2159" i="1"/>
  <c r="BU2159" i="1" s="1"/>
  <c r="BX2155" i="1"/>
  <c r="BU2155" i="1" s="1"/>
  <c r="BX2174" i="1"/>
  <c r="BU2174" i="1" s="1"/>
  <c r="BX1665" i="1"/>
  <c r="BX1697" i="1"/>
  <c r="BU1697" i="1" s="1"/>
  <c r="BX1583" i="1"/>
  <c r="BX1615" i="1"/>
  <c r="BX1733" i="1"/>
  <c r="BU1733" i="1" s="1"/>
  <c r="BX1788" i="1"/>
  <c r="BU1788" i="1" s="1"/>
  <c r="BX1820" i="1"/>
  <c r="BX1852" i="1"/>
  <c r="BU1852" i="1" s="1"/>
  <c r="BX1907" i="1"/>
  <c r="BU1907" i="1" s="1"/>
  <c r="BX1895" i="1"/>
  <c r="BU1895" i="1" s="1"/>
  <c r="BX2004" i="1"/>
  <c r="BU2004" i="1" s="1"/>
  <c r="BX2193" i="1"/>
  <c r="BX2225" i="1"/>
  <c r="BX855" i="1"/>
  <c r="BU855" i="1" s="1"/>
  <c r="BX1022" i="1"/>
  <c r="BU1022" i="1" s="1"/>
  <c r="BX894" i="1"/>
  <c r="BU894" i="1" s="1"/>
  <c r="BX904" i="1"/>
  <c r="BU904" i="1" s="1"/>
  <c r="BX945" i="1"/>
  <c r="BU945" i="1" s="1"/>
  <c r="BX1041" i="1"/>
  <c r="BU1041" i="1" s="1"/>
  <c r="BU1107" i="1"/>
  <c r="BX891" i="1"/>
  <c r="BU891" i="1" s="1"/>
  <c r="BX923" i="1"/>
  <c r="BU923" i="1" s="1"/>
  <c r="BX1084" i="1"/>
  <c r="BU1084" i="1" s="1"/>
  <c r="BX1100" i="1"/>
  <c r="BU1100" i="1" s="1"/>
  <c r="BX1130" i="1"/>
  <c r="BX1146" i="1"/>
  <c r="BX1199" i="1"/>
  <c r="BU1199" i="1" s="1"/>
  <c r="BX1307" i="1"/>
  <c r="BU1307" i="1" s="1"/>
  <c r="BX1313" i="1"/>
  <c r="BX1333" i="1"/>
  <c r="BU1333" i="1" s="1"/>
  <c r="BX1271" i="1"/>
  <c r="BU1271" i="1" s="1"/>
  <c r="BX1287" i="1"/>
  <c r="BU1287" i="1" s="1"/>
  <c r="BX1312" i="1"/>
  <c r="BU1312" i="1" s="1"/>
  <c r="BX1344" i="1"/>
  <c r="BX1384" i="1"/>
  <c r="BU1384" i="1" s="1"/>
  <c r="BX1416" i="1"/>
  <c r="BU1416" i="1" s="1"/>
  <c r="BX1369" i="1"/>
  <c r="BU1369" i="1" s="1"/>
  <c r="BX1433" i="1"/>
  <c r="BU1433" i="1" s="1"/>
  <c r="BX1390" i="1"/>
  <c r="BU1390" i="1" s="1"/>
  <c r="BX1422" i="1"/>
  <c r="BU1422" i="1" s="1"/>
  <c r="BX1454" i="1"/>
  <c r="BU1454" i="1" s="1"/>
  <c r="BX1601" i="1"/>
  <c r="BX1507" i="1"/>
  <c r="BU1507" i="1" s="1"/>
  <c r="BX1652" i="1"/>
  <c r="BX1684" i="1"/>
  <c r="BX1586" i="1"/>
  <c r="BU1586" i="1" s="1"/>
  <c r="BX1618" i="1"/>
  <c r="BU1618" i="1" s="1"/>
  <c r="BX1716" i="1"/>
  <c r="BX1741" i="1"/>
  <c r="BU1741" i="1" s="1"/>
  <c r="BX1765" i="1"/>
  <c r="BU1765" i="1" s="1"/>
  <c r="BX1797" i="1"/>
  <c r="BU1797" i="1" s="1"/>
  <c r="BX1829" i="1"/>
  <c r="BU1829" i="1" s="1"/>
  <c r="BX1968" i="1"/>
  <c r="BU1968" i="1" s="1"/>
  <c r="BX1906" i="1"/>
  <c r="BX2033" i="1"/>
  <c r="BU2033" i="1" s="1"/>
  <c r="BX1990" i="1"/>
  <c r="BU1990" i="1" s="1"/>
  <c r="BX2024" i="1"/>
  <c r="BU2024" i="1" s="1"/>
  <c r="BX2046" i="1"/>
  <c r="BU2046" i="1" s="1"/>
  <c r="BX2125" i="1"/>
  <c r="BU2125" i="1" s="1"/>
  <c r="BX2173" i="1"/>
  <c r="BU2173" i="1" s="1"/>
  <c r="BX2156" i="1"/>
  <c r="BU2156" i="1" s="1"/>
  <c r="BX2188" i="1"/>
  <c r="BX2220" i="1"/>
  <c r="BU79" i="1"/>
  <c r="BX201" i="1"/>
  <c r="BU201" i="1" s="1"/>
  <c r="BX169" i="1"/>
  <c r="BU169" i="1" s="1"/>
  <c r="BX137" i="1"/>
  <c r="BU137" i="1" s="1"/>
  <c r="BX105" i="1"/>
  <c r="BU105" i="1" s="1"/>
  <c r="BX73" i="1"/>
  <c r="BU73" i="1" s="1"/>
  <c r="BX56" i="1"/>
  <c r="BU56" i="1" s="1"/>
  <c r="BX50" i="1"/>
  <c r="BU50" i="1" s="1"/>
  <c r="BX33" i="1"/>
  <c r="BX215" i="1"/>
  <c r="BU215" i="1" s="1"/>
  <c r="BX231" i="1"/>
  <c r="BU231" i="1" s="1"/>
  <c r="BX247" i="1"/>
  <c r="BU247" i="1" s="1"/>
  <c r="BX285" i="1"/>
  <c r="BU285" i="1" s="1"/>
  <c r="BX320" i="1"/>
  <c r="BU320" i="1" s="1"/>
  <c r="BX209" i="1"/>
  <c r="BU209" i="1" s="1"/>
  <c r="BX49" i="1"/>
  <c r="BU49" i="1" s="1"/>
  <c r="BX26" i="1"/>
  <c r="BX258" i="1"/>
  <c r="BX226" i="1"/>
  <c r="BU226" i="1" s="1"/>
  <c r="BX242" i="1"/>
  <c r="BU242" i="1" s="1"/>
  <c r="BX342" i="1"/>
  <c r="BU342" i="1" s="1"/>
  <c r="BX358" i="1"/>
  <c r="BU358" i="1" s="1"/>
  <c r="BX390" i="1"/>
  <c r="BU390" i="1" s="1"/>
  <c r="BX422" i="1"/>
  <c r="BU422" i="1" s="1"/>
  <c r="BX454" i="1"/>
  <c r="BU454" i="1" s="1"/>
  <c r="BX486" i="1"/>
  <c r="BU486" i="1" s="1"/>
  <c r="BX518" i="1"/>
  <c r="BU518" i="1" s="1"/>
  <c r="BX550" i="1"/>
  <c r="BU550" i="1" s="1"/>
  <c r="BX582" i="1"/>
  <c r="BU582" i="1" s="1"/>
  <c r="BX649" i="1"/>
  <c r="BU649" i="1" s="1"/>
  <c r="BX681" i="1"/>
  <c r="BU681" i="1" s="1"/>
  <c r="BX635" i="1"/>
  <c r="BU635" i="1" s="1"/>
  <c r="BX327" i="1"/>
  <c r="BU327" i="1" s="1"/>
  <c r="BX343" i="1"/>
  <c r="BU343" i="1" s="1"/>
  <c r="BX364" i="1"/>
  <c r="BU364" i="1" s="1"/>
  <c r="BX396" i="1"/>
  <c r="BU396" i="1" s="1"/>
  <c r="BX428" i="1"/>
  <c r="BU428" i="1" s="1"/>
  <c r="BX460" i="1"/>
  <c r="BU460" i="1" s="1"/>
  <c r="BX492" i="1"/>
  <c r="BU492" i="1" s="1"/>
  <c r="BX524" i="1"/>
  <c r="BU524" i="1" s="1"/>
  <c r="BX556" i="1"/>
  <c r="BU556" i="1" s="1"/>
  <c r="BX588" i="1"/>
  <c r="BU588" i="1" s="1"/>
  <c r="BX652" i="1"/>
  <c r="BU652" i="1" s="1"/>
  <c r="BX684" i="1"/>
  <c r="BU684" i="1" s="1"/>
  <c r="BX620" i="1"/>
  <c r="BU620" i="1" s="1"/>
  <c r="BX370" i="1"/>
  <c r="BU370" i="1" s="1"/>
  <c r="BX402" i="1"/>
  <c r="BU402" i="1" s="1"/>
  <c r="BX434" i="1"/>
  <c r="BU434" i="1" s="1"/>
  <c r="BX466" i="1"/>
  <c r="BU466" i="1" s="1"/>
  <c r="BX498" i="1"/>
  <c r="BU498" i="1" s="1"/>
  <c r="BX530" i="1"/>
  <c r="BU530" i="1" s="1"/>
  <c r="BX562" i="1"/>
  <c r="BU562" i="1" s="1"/>
  <c r="BX594" i="1"/>
  <c r="BU594" i="1" s="1"/>
  <c r="BX654" i="1"/>
  <c r="BU654" i="1" s="1"/>
  <c r="BX686" i="1"/>
  <c r="BU686" i="1" s="1"/>
  <c r="BX605" i="1"/>
  <c r="BU605" i="1" s="1"/>
  <c r="BX842" i="1"/>
  <c r="BU842" i="1" s="1"/>
  <c r="BX728" i="1"/>
  <c r="BU728" i="1" s="1"/>
  <c r="BX744" i="1"/>
  <c r="BU744" i="1" s="1"/>
  <c r="BX765" i="1"/>
  <c r="BX797" i="1"/>
  <c r="BX829" i="1"/>
  <c r="BX766" i="1"/>
  <c r="BU766" i="1" s="1"/>
  <c r="BX798" i="1"/>
  <c r="BU798" i="1" s="1"/>
  <c r="BX830" i="1"/>
  <c r="BU830" i="1" s="1"/>
  <c r="BX717" i="1"/>
  <c r="BU717" i="1" s="1"/>
  <c r="BX733" i="1"/>
  <c r="BU733" i="1" s="1"/>
  <c r="BX749" i="1"/>
  <c r="BU749" i="1" s="1"/>
  <c r="BX775" i="1"/>
  <c r="BU775" i="1" s="1"/>
  <c r="BX807" i="1"/>
  <c r="BU807" i="1" s="1"/>
  <c r="BX840" i="1"/>
  <c r="BU840" i="1" s="1"/>
  <c r="BX772" i="1"/>
  <c r="BU772" i="1" s="1"/>
  <c r="BX804" i="1"/>
  <c r="BU804" i="1" s="1"/>
  <c r="BX836" i="1"/>
  <c r="BU836" i="1" s="1"/>
  <c r="BX978" i="1"/>
  <c r="BU978" i="1" s="1"/>
  <c r="BX861" i="1"/>
  <c r="BU861" i="1" s="1"/>
  <c r="BX877" i="1"/>
  <c r="BU877" i="1" s="1"/>
  <c r="BX910" i="1"/>
  <c r="BU910" i="1" s="1"/>
  <c r="BX181" i="1"/>
  <c r="BX149" i="1"/>
  <c r="BX117" i="1"/>
  <c r="BX85" i="1"/>
  <c r="T17" i="1"/>
  <c r="CG16" i="1"/>
  <c r="BT16" i="1"/>
  <c r="D18" i="1"/>
  <c r="S16" i="1"/>
  <c r="D17" i="1" s="1"/>
  <c r="H13" i="1" s="1"/>
  <c r="CF16" i="1"/>
  <c r="BX35" i="1"/>
  <c r="BX217" i="1"/>
  <c r="BU217" i="1" s="1"/>
  <c r="BX244" i="1"/>
  <c r="BU244" i="1" s="1"/>
  <c r="BX630" i="1"/>
  <c r="BX363" i="1"/>
  <c r="BU363" i="1" s="1"/>
  <c r="BX427" i="1"/>
  <c r="BU427" i="1" s="1"/>
  <c r="BX459" i="1"/>
  <c r="BU459" i="1" s="1"/>
  <c r="BX491" i="1"/>
  <c r="BU491" i="1" s="1"/>
  <c r="BX555" i="1"/>
  <c r="BU555" i="1" s="1"/>
  <c r="BX587" i="1"/>
  <c r="BU587" i="1" s="1"/>
  <c r="BX682" i="1"/>
  <c r="BU682" i="1" s="1"/>
  <c r="BU687" i="1"/>
  <c r="BX609" i="1"/>
  <c r="BU609" i="1" s="1"/>
  <c r="BX770" i="1"/>
  <c r="BU770" i="1" s="1"/>
  <c r="BX802" i="1"/>
  <c r="BU802" i="1" s="1"/>
  <c r="BX834" i="1"/>
  <c r="BU834" i="1" s="1"/>
  <c r="BU853" i="1"/>
  <c r="BX936" i="1"/>
  <c r="BU936" i="1" s="1"/>
  <c r="BX968" i="1"/>
  <c r="BU968" i="1" s="1"/>
  <c r="BX977" i="1"/>
  <c r="BU977" i="1" s="1"/>
  <c r="BX1009" i="1"/>
  <c r="BU1009" i="1" s="1"/>
  <c r="BX955" i="1"/>
  <c r="BU955" i="1" s="1"/>
  <c r="BX987" i="1"/>
  <c r="BU987" i="1" s="1"/>
  <c r="BX1019" i="1"/>
  <c r="BU1019" i="1" s="1"/>
  <c r="BX1051" i="1"/>
  <c r="BU1051" i="1" s="1"/>
  <c r="BX1076" i="1"/>
  <c r="BU1076" i="1" s="1"/>
  <c r="BX1092" i="1"/>
  <c r="BU1092" i="1" s="1"/>
  <c r="BX1252" i="1"/>
  <c r="BU1252" i="1" s="1"/>
  <c r="BU1163" i="1"/>
  <c r="BU1313" i="1"/>
  <c r="BX222" i="1"/>
  <c r="BU222" i="1" s="1"/>
  <c r="BX259" i="1"/>
  <c r="BU259" i="1" s="1"/>
  <c r="BX233" i="1"/>
  <c r="BU233" i="1" s="1"/>
  <c r="BU263" i="1"/>
  <c r="BX523" i="1"/>
  <c r="BU523" i="1" s="1"/>
  <c r="BX650" i="1"/>
  <c r="BU650" i="1" s="1"/>
  <c r="BX607" i="1"/>
  <c r="BU607" i="1" s="1"/>
  <c r="BX659" i="1"/>
  <c r="BU659" i="1" s="1"/>
  <c r="BX624" i="1"/>
  <c r="BU624" i="1" s="1"/>
  <c r="BU471" i="1"/>
  <c r="BX193" i="1"/>
  <c r="BU193" i="1" s="1"/>
  <c r="BX161" i="1"/>
  <c r="BU161" i="1" s="1"/>
  <c r="BX129" i="1"/>
  <c r="BU129" i="1" s="1"/>
  <c r="BX97" i="1"/>
  <c r="BU97" i="1" s="1"/>
  <c r="BX65" i="1"/>
  <c r="BU65" i="1" s="1"/>
  <c r="BX52" i="1"/>
  <c r="BU52" i="1" s="1"/>
  <c r="BX58" i="1"/>
  <c r="BU58" i="1" s="1"/>
  <c r="BU287" i="1"/>
  <c r="BX321" i="1"/>
  <c r="BU321" i="1" s="1"/>
  <c r="BX262" i="1"/>
  <c r="BU262" i="1" s="1"/>
  <c r="BX219" i="1"/>
  <c r="BU219" i="1" s="1"/>
  <c r="BX235" i="1"/>
  <c r="BU235" i="1" s="1"/>
  <c r="BX251" i="1"/>
  <c r="BU251" i="1" s="1"/>
  <c r="BX293" i="1"/>
  <c r="BU293" i="1" s="1"/>
  <c r="BU334" i="1"/>
  <c r="BX30" i="1"/>
  <c r="BX307" i="1"/>
  <c r="BU307" i="1" s="1"/>
  <c r="BX45" i="1"/>
  <c r="BU45" i="1" s="1"/>
  <c r="BX264" i="1"/>
  <c r="BU264" i="1" s="1"/>
  <c r="BX336" i="1"/>
  <c r="BU336" i="1" s="1"/>
  <c r="BU469" i="1"/>
  <c r="BU597" i="1"/>
  <c r="BX230" i="1"/>
  <c r="BU230" i="1" s="1"/>
  <c r="BX246" i="1"/>
  <c r="BU246" i="1" s="1"/>
  <c r="BX305" i="1"/>
  <c r="BU305" i="1" s="1"/>
  <c r="BX655" i="1"/>
  <c r="BU655" i="1" s="1"/>
  <c r="BX634" i="1"/>
  <c r="BU634" i="1" s="1"/>
  <c r="BX331" i="1"/>
  <c r="BU331" i="1" s="1"/>
  <c r="BX347" i="1"/>
  <c r="BU347" i="1" s="1"/>
  <c r="BX372" i="1"/>
  <c r="BU372" i="1" s="1"/>
  <c r="BX404" i="1"/>
  <c r="BU404" i="1" s="1"/>
  <c r="BX436" i="1"/>
  <c r="BU436" i="1" s="1"/>
  <c r="BX468" i="1"/>
  <c r="BU468" i="1" s="1"/>
  <c r="BX500" i="1"/>
  <c r="BU500" i="1" s="1"/>
  <c r="BX532" i="1"/>
  <c r="BU532" i="1" s="1"/>
  <c r="BX564" i="1"/>
  <c r="BU564" i="1" s="1"/>
  <c r="BX596" i="1"/>
  <c r="BU596" i="1" s="1"/>
  <c r="BX690" i="1"/>
  <c r="BU690" i="1" s="1"/>
  <c r="BX628" i="1"/>
  <c r="BU628" i="1" s="1"/>
  <c r="BX378" i="1"/>
  <c r="BU378" i="1" s="1"/>
  <c r="BX410" i="1"/>
  <c r="BX442" i="1"/>
  <c r="BU442" i="1" s="1"/>
  <c r="BX474" i="1"/>
  <c r="BU474" i="1" s="1"/>
  <c r="BX506" i="1"/>
  <c r="BU506" i="1" s="1"/>
  <c r="BX538" i="1"/>
  <c r="BU538" i="1" s="1"/>
  <c r="BX570" i="1"/>
  <c r="BU570" i="1" s="1"/>
  <c r="BX602" i="1"/>
  <c r="BU602" i="1" s="1"/>
  <c r="BX662" i="1"/>
  <c r="BX688" i="1"/>
  <c r="BU688" i="1" s="1"/>
  <c r="BX613" i="1"/>
  <c r="BU613" i="1" s="1"/>
  <c r="BX716" i="1"/>
  <c r="BU716" i="1" s="1"/>
  <c r="BX838" i="1"/>
  <c r="BX774" i="1"/>
  <c r="BX806" i="1"/>
  <c r="BX865" i="1"/>
  <c r="BU865" i="1" s="1"/>
  <c r="BX886" i="1"/>
  <c r="BU886" i="1" s="1"/>
  <c r="BX890" i="1"/>
  <c r="BU966" i="1"/>
  <c r="BU1062" i="1"/>
  <c r="BX856" i="1"/>
  <c r="BU856" i="1" s="1"/>
  <c r="BX291" i="1"/>
  <c r="BU291" i="1" s="1"/>
  <c r="BX254" i="1"/>
  <c r="BU254" i="1" s="1"/>
  <c r="BX612" i="1"/>
  <c r="BU612" i="1" s="1"/>
  <c r="BX249" i="1"/>
  <c r="BU249" i="1" s="1"/>
  <c r="BX228" i="1"/>
  <c r="BU228" i="1" s="1"/>
  <c r="BX395" i="1"/>
  <c r="BU395" i="1" s="1"/>
  <c r="BX294" i="1"/>
  <c r="BU294" i="1" s="1"/>
  <c r="BX265" i="1"/>
  <c r="BX221" i="1"/>
  <c r="BU221" i="1" s="1"/>
  <c r="BX237" i="1"/>
  <c r="BU237" i="1" s="1"/>
  <c r="BX253" i="1"/>
  <c r="BU253" i="1" s="1"/>
  <c r="BU350" i="1"/>
  <c r="BX54" i="1"/>
  <c r="BU54" i="1" s="1"/>
  <c r="BX672" i="1"/>
  <c r="BU672" i="1" s="1"/>
  <c r="BX267" i="1"/>
  <c r="BU267" i="1" s="1"/>
  <c r="BX352" i="1"/>
  <c r="BU352" i="1" s="1"/>
  <c r="BX480" i="1"/>
  <c r="BU480" i="1" s="1"/>
  <c r="BX232" i="1"/>
  <c r="BU232" i="1" s="1"/>
  <c r="BX248" i="1"/>
  <c r="BU248" i="1" s="1"/>
  <c r="BX606" i="1"/>
  <c r="BU606" i="1" s="1"/>
  <c r="BX371" i="1"/>
  <c r="BU371" i="1" s="1"/>
  <c r="BX403" i="1"/>
  <c r="BU403" i="1" s="1"/>
  <c r="BX435" i="1"/>
  <c r="BU435" i="1" s="1"/>
  <c r="BX467" i="1"/>
  <c r="BU467" i="1" s="1"/>
  <c r="BX499" i="1"/>
  <c r="BU499" i="1" s="1"/>
  <c r="BX531" i="1"/>
  <c r="BU531" i="1" s="1"/>
  <c r="BX563" i="1"/>
  <c r="BU563" i="1" s="1"/>
  <c r="BX595" i="1"/>
  <c r="BU595" i="1" s="1"/>
  <c r="BX658" i="1"/>
  <c r="BU658" i="1" s="1"/>
  <c r="BX615" i="1"/>
  <c r="BX667" i="1"/>
  <c r="BU667" i="1" s="1"/>
  <c r="BX632" i="1"/>
  <c r="BU632" i="1" s="1"/>
  <c r="BX383" i="1"/>
  <c r="BU383" i="1" s="1"/>
  <c r="BX415" i="1"/>
  <c r="BU415" i="1" s="1"/>
  <c r="BX447" i="1"/>
  <c r="BU447" i="1" s="1"/>
  <c r="BX479" i="1"/>
  <c r="BU479" i="1" s="1"/>
  <c r="BX511" i="1"/>
  <c r="BU511" i="1" s="1"/>
  <c r="BX543" i="1"/>
  <c r="BU543" i="1" s="1"/>
  <c r="BX575" i="1"/>
  <c r="BU575" i="1" s="1"/>
  <c r="BX637" i="1"/>
  <c r="BU637" i="1" s="1"/>
  <c r="BX669" i="1"/>
  <c r="BU669" i="1" s="1"/>
  <c r="BX695" i="1"/>
  <c r="BX702" i="1"/>
  <c r="BU702" i="1" s="1"/>
  <c r="BX718" i="1"/>
  <c r="BU718" i="1" s="1"/>
  <c r="BX734" i="1"/>
  <c r="BU734" i="1" s="1"/>
  <c r="BX750" i="1"/>
  <c r="BU750" i="1" s="1"/>
  <c r="BX777" i="1"/>
  <c r="BU777" i="1" s="1"/>
  <c r="BX809" i="1"/>
  <c r="BU809" i="1" s="1"/>
  <c r="BX778" i="1"/>
  <c r="BU778" i="1" s="1"/>
  <c r="BX810" i="1"/>
  <c r="BU810" i="1" s="1"/>
  <c r="BX844" i="1"/>
  <c r="BU844" i="1" s="1"/>
  <c r="BX194" i="1"/>
  <c r="BU194" i="1" s="1"/>
  <c r="BX162" i="1"/>
  <c r="BU162" i="1" s="1"/>
  <c r="BX130" i="1"/>
  <c r="BU130" i="1" s="1"/>
  <c r="BX98" i="1"/>
  <c r="BU98" i="1" s="1"/>
  <c r="BX66" i="1"/>
  <c r="BU66" i="1" s="1"/>
  <c r="BU223" i="1"/>
  <c r="BU255" i="1"/>
  <c r="BU693" i="1"/>
  <c r="BX234" i="1"/>
  <c r="BU699" i="1"/>
  <c r="BU335" i="1"/>
  <c r="BX354" i="1"/>
  <c r="BU354" i="1" s="1"/>
  <c r="BX418" i="1"/>
  <c r="BU418" i="1" s="1"/>
  <c r="BX482" i="1"/>
  <c r="BX546" i="1"/>
  <c r="BU546" i="1" s="1"/>
  <c r="BX696" i="1"/>
  <c r="BU696" i="1" s="1"/>
  <c r="BX857" i="1"/>
  <c r="BU857" i="1" s="1"/>
  <c r="BX814" i="1"/>
  <c r="BU814" i="1" s="1"/>
  <c r="BX893" i="1"/>
  <c r="BU893" i="1" s="1"/>
  <c r="BX916" i="1"/>
  <c r="BU916" i="1" s="1"/>
  <c r="BX957" i="1"/>
  <c r="BU957" i="1" s="1"/>
  <c r="BX1031" i="1"/>
  <c r="BU1079" i="1"/>
  <c r="BU1095" i="1"/>
  <c r="BU1143" i="1"/>
  <c r="BU1503" i="1"/>
  <c r="BX1370" i="1"/>
  <c r="BU1370" i="1" s="1"/>
  <c r="BX1434" i="1"/>
  <c r="BU1434" i="1" s="1"/>
  <c r="BU1535" i="1"/>
  <c r="BU1490" i="1"/>
  <c r="BU1598" i="1"/>
  <c r="BU1722" i="1"/>
  <c r="BX1739" i="1"/>
  <c r="BU1739" i="1" s="1"/>
  <c r="BU1793" i="1"/>
  <c r="BU1855" i="1"/>
  <c r="BU1786" i="1"/>
  <c r="BU1850" i="1"/>
  <c r="BX1954" i="1"/>
  <c r="BU1954" i="1" s="1"/>
  <c r="BX238" i="1"/>
  <c r="BU238" i="1" s="1"/>
  <c r="BU239" i="1"/>
  <c r="BX260" i="1"/>
  <c r="BU260" i="1" s="1"/>
  <c r="BX250" i="1"/>
  <c r="BU351" i="1"/>
  <c r="BU412" i="1"/>
  <c r="BU476" i="1"/>
  <c r="BU540" i="1"/>
  <c r="BU604" i="1"/>
  <c r="BU668" i="1"/>
  <c r="BX386" i="1"/>
  <c r="BU386" i="1" s="1"/>
  <c r="BX450" i="1"/>
  <c r="BU450" i="1" s="1"/>
  <c r="BX514" i="1"/>
  <c r="BU514" i="1" s="1"/>
  <c r="BX578" i="1"/>
  <c r="BU578" i="1" s="1"/>
  <c r="BX782" i="1"/>
  <c r="BU782" i="1" s="1"/>
  <c r="BU1111" i="1"/>
  <c r="BX999" i="1"/>
  <c r="BX1063" i="1"/>
  <c r="BU1257" i="1"/>
  <c r="BU1127" i="1"/>
  <c r="BU1227" i="1"/>
  <c r="BX60" i="1"/>
  <c r="BU60" i="1" s="1"/>
  <c r="BX694" i="1"/>
  <c r="BX701" i="1"/>
  <c r="BU701" i="1" s="1"/>
  <c r="BX236" i="1"/>
  <c r="BU236" i="1" s="1"/>
  <c r="BX252" i="1"/>
  <c r="BU252" i="1" s="1"/>
  <c r="BU318" i="1"/>
  <c r="BU623" i="1"/>
  <c r="BX337" i="1"/>
  <c r="BU337" i="1" s="1"/>
  <c r="BX353" i="1"/>
  <c r="BU353" i="1" s="1"/>
  <c r="BX385" i="1"/>
  <c r="BU385" i="1" s="1"/>
  <c r="BX417" i="1"/>
  <c r="BU417" i="1" s="1"/>
  <c r="BX449" i="1"/>
  <c r="BU449" i="1" s="1"/>
  <c r="BX481" i="1"/>
  <c r="BU481" i="1" s="1"/>
  <c r="BX513" i="1"/>
  <c r="BU513" i="1" s="1"/>
  <c r="BX545" i="1"/>
  <c r="BU545" i="1" s="1"/>
  <c r="BX577" i="1"/>
  <c r="BU577" i="1" s="1"/>
  <c r="BU675" i="1"/>
  <c r="BX608" i="1"/>
  <c r="BU608" i="1" s="1"/>
  <c r="BU391" i="1"/>
  <c r="BX645" i="1"/>
  <c r="BU645" i="1" s="1"/>
  <c r="BX677" i="1"/>
  <c r="BU677" i="1" s="1"/>
  <c r="BX706" i="1"/>
  <c r="BU706" i="1" s="1"/>
  <c r="BX722" i="1"/>
  <c r="BU722" i="1" s="1"/>
  <c r="BU738" i="1"/>
  <c r="BU754" i="1"/>
  <c r="BX786" i="1"/>
  <c r="BU786" i="1" s="1"/>
  <c r="BX818" i="1"/>
  <c r="BU818" i="1" s="1"/>
  <c r="BX711" i="1"/>
  <c r="BX727" i="1"/>
  <c r="BX743" i="1"/>
  <c r="BX763" i="1"/>
  <c r="BU763" i="1" s="1"/>
  <c r="BX795" i="1"/>
  <c r="BU795" i="1" s="1"/>
  <c r="BX827" i="1"/>
  <c r="BU827" i="1" s="1"/>
  <c r="BU760" i="1"/>
  <c r="BU792" i="1"/>
  <c r="BU824" i="1"/>
  <c r="BX942" i="1"/>
  <c r="BU942" i="1" s="1"/>
  <c r="BX1014" i="1"/>
  <c r="BU1014" i="1" s="1"/>
  <c r="BU934" i="1"/>
  <c r="BX918" i="1"/>
  <c r="BU918" i="1" s="1"/>
  <c r="BX1046" i="1"/>
  <c r="BU1046" i="1" s="1"/>
  <c r="BX888" i="1"/>
  <c r="BU888" i="1" s="1"/>
  <c r="BX920" i="1"/>
  <c r="BU920" i="1" s="1"/>
  <c r="BX1016" i="1"/>
  <c r="BU1016" i="1" s="1"/>
  <c r="BX1048" i="1"/>
  <c r="BU1048" i="1" s="1"/>
  <c r="BX1118" i="1"/>
  <c r="BU1118" i="1" s="1"/>
  <c r="BX897" i="1"/>
  <c r="BU897" i="1" s="1"/>
  <c r="BX993" i="1"/>
  <c r="BU993" i="1" s="1"/>
  <c r="BX126" i="1"/>
  <c r="BU126" i="1" s="1"/>
  <c r="BX461" i="1"/>
  <c r="BU461" i="1" s="1"/>
  <c r="BX198" i="1"/>
  <c r="BU198" i="1" s="1"/>
  <c r="BX158" i="1"/>
  <c r="BU158" i="1" s="1"/>
  <c r="BX289" i="1"/>
  <c r="BU289" i="1" s="1"/>
  <c r="BX1057" i="1"/>
  <c r="BU1057" i="1" s="1"/>
  <c r="BX907" i="1"/>
  <c r="BU907" i="1" s="1"/>
  <c r="BX1003" i="1"/>
  <c r="BU1003" i="1" s="1"/>
  <c r="BX1035" i="1"/>
  <c r="BU1035" i="1" s="1"/>
  <c r="BX1067" i="1"/>
  <c r="BU1067" i="1" s="1"/>
  <c r="BX1160" i="1"/>
  <c r="BU1160" i="1" s="1"/>
  <c r="BX1176" i="1"/>
  <c r="BU1176" i="1" s="1"/>
  <c r="BX1196" i="1"/>
  <c r="BU1196" i="1" s="1"/>
  <c r="BX1228" i="1"/>
  <c r="BU1228" i="1" s="1"/>
  <c r="BX1236" i="1"/>
  <c r="BU1236" i="1" s="1"/>
  <c r="BU1215" i="1"/>
  <c r="BX1129" i="1"/>
  <c r="BU1129" i="1" s="1"/>
  <c r="BX1145" i="1"/>
  <c r="BU1145" i="1" s="1"/>
  <c r="BU1202" i="1"/>
  <c r="BX1278" i="1"/>
  <c r="BU1278" i="1" s="1"/>
  <c r="BX1297" i="1"/>
  <c r="BU1297" i="1" s="1"/>
  <c r="BX1319" i="1"/>
  <c r="BX1330" i="1"/>
  <c r="BU1330" i="1" s="1"/>
  <c r="BX1371" i="1"/>
  <c r="BU1371" i="1" s="1"/>
  <c r="BX1435" i="1"/>
  <c r="BU1435" i="1" s="1"/>
  <c r="BX1489" i="1"/>
  <c r="BU1489" i="1" s="1"/>
  <c r="BX1368" i="1"/>
  <c r="BU1368" i="1" s="1"/>
  <c r="BX1400" i="1"/>
  <c r="BU1400" i="1" s="1"/>
  <c r="BX1432" i="1"/>
  <c r="BU1432" i="1" s="1"/>
  <c r="BU1464" i="1"/>
  <c r="BX1385" i="1"/>
  <c r="BU1385" i="1" s="1"/>
  <c r="BX1417" i="1"/>
  <c r="BU1417" i="1" s="1"/>
  <c r="BX1593" i="1"/>
  <c r="BU1593" i="1" s="1"/>
  <c r="BX1374" i="1"/>
  <c r="BU1374" i="1" s="1"/>
  <c r="BX1406" i="1"/>
  <c r="BU1406" i="1" s="1"/>
  <c r="BX1438" i="1"/>
  <c r="BU1438" i="1" s="1"/>
  <c r="BX1542" i="1"/>
  <c r="BU1542" i="1" s="1"/>
  <c r="BX1526" i="1"/>
  <c r="BU1526" i="1" s="1"/>
  <c r="BX1491" i="1"/>
  <c r="BU1491" i="1" s="1"/>
  <c r="BX1543" i="1"/>
  <c r="BU1543" i="1" s="1"/>
  <c r="BX1584" i="1"/>
  <c r="BU1584" i="1" s="1"/>
  <c r="BX1616" i="1"/>
  <c r="BU1616" i="1" s="1"/>
  <c r="BX1574" i="1"/>
  <c r="BU1574" i="1" s="1"/>
  <c r="BX1602" i="1"/>
  <c r="BU1602" i="1" s="1"/>
  <c r="BX1736" i="1"/>
  <c r="BU1736" i="1" s="1"/>
  <c r="BU1729" i="1"/>
  <c r="BX1742" i="1"/>
  <c r="BU1742" i="1" s="1"/>
  <c r="BX1774" i="1"/>
  <c r="BU1774" i="1" s="1"/>
  <c r="BX1806" i="1"/>
  <c r="BU1806" i="1" s="1"/>
  <c r="BX1838" i="1"/>
  <c r="BU1838" i="1" s="1"/>
  <c r="BX1749" i="1"/>
  <c r="BU1749" i="1" s="1"/>
  <c r="BX1865" i="1"/>
  <c r="BU1865" i="1" s="1"/>
  <c r="BX1897" i="1"/>
  <c r="BU1897" i="1" s="1"/>
  <c r="BU1915" i="1"/>
  <c r="BX2002" i="1"/>
  <c r="BU2002" i="1" s="1"/>
  <c r="BX1963" i="1"/>
  <c r="BU1963" i="1" s="1"/>
  <c r="BX1877" i="1"/>
  <c r="BU1877" i="1" s="1"/>
  <c r="BX1905" i="1"/>
  <c r="BU1905" i="1" s="1"/>
  <c r="BX1975" i="1"/>
  <c r="BU1975" i="1" s="1"/>
  <c r="BX1924" i="1"/>
  <c r="BU1924" i="1" s="1"/>
  <c r="BX1974" i="1"/>
  <c r="BU1974" i="1" s="1"/>
  <c r="BX2007" i="1"/>
  <c r="BU2007" i="1" s="1"/>
  <c r="BX2079" i="1"/>
  <c r="BU2079" i="1" s="1"/>
  <c r="BX2103" i="1"/>
  <c r="BU2103" i="1" s="1"/>
  <c r="BX2207" i="1"/>
  <c r="BX2172" i="1"/>
  <c r="BU2172" i="1" s="1"/>
  <c r="BX269" i="1"/>
  <c r="BU269" i="1" s="1"/>
  <c r="BX557" i="1"/>
  <c r="BU557" i="1" s="1"/>
  <c r="BX376" i="1"/>
  <c r="BU376" i="1" s="1"/>
  <c r="BX187" i="1"/>
  <c r="BU187" i="1" s="1"/>
  <c r="BX155" i="1"/>
  <c r="BU155" i="1" s="1"/>
  <c r="BX123" i="1"/>
  <c r="BU123" i="1" s="1"/>
  <c r="BX91" i="1"/>
  <c r="BU91" i="1" s="1"/>
  <c r="BX180" i="1"/>
  <c r="BU180" i="1" s="1"/>
  <c r="BX148" i="1"/>
  <c r="BU148" i="1" s="1"/>
  <c r="BX116" i="1"/>
  <c r="BU116" i="1" s="1"/>
  <c r="BX84" i="1"/>
  <c r="BU84" i="1" s="1"/>
  <c r="CD258" i="1"/>
  <c r="CD503" i="1"/>
  <c r="BU503" i="1" s="1"/>
  <c r="CD44" i="1"/>
  <c r="BU44" i="1" s="1"/>
  <c r="CD292" i="1"/>
  <c r="BU292" i="1" s="1"/>
  <c r="CD662" i="1"/>
  <c r="CD423" i="1"/>
  <c r="BU423" i="1" s="1"/>
  <c r="CD410" i="1"/>
  <c r="CD695" i="1"/>
  <c r="CD838" i="1"/>
  <c r="CD887" i="1"/>
  <c r="CD919" i="1"/>
  <c r="CD951" i="1"/>
  <c r="CD983" i="1"/>
  <c r="CD1015" i="1"/>
  <c r="CD1047" i="1"/>
  <c r="CD906" i="1"/>
  <c r="CD938" i="1"/>
  <c r="BU938" i="1" s="1"/>
  <c r="CD970" i="1"/>
  <c r="BU970" i="1" s="1"/>
  <c r="CD1002" i="1"/>
  <c r="CD1034" i="1"/>
  <c r="BU1034" i="1" s="1"/>
  <c r="CD1066" i="1"/>
  <c r="CD1184" i="1"/>
  <c r="BU1184" i="1" s="1"/>
  <c r="CD1232" i="1"/>
  <c r="BU1232" i="1" s="1"/>
  <c r="CD1372" i="1"/>
  <c r="BU1372" i="1" s="1"/>
  <c r="CD1404" i="1"/>
  <c r="CD1436" i="1"/>
  <c r="CD1468" i="1"/>
  <c r="CD1476" i="1"/>
  <c r="CD1620" i="1"/>
  <c r="BX167" i="1"/>
  <c r="BU167" i="1" s="1"/>
  <c r="BX110" i="1"/>
  <c r="BU110" i="1" s="1"/>
  <c r="BX600" i="1"/>
  <c r="BU600" i="1" s="1"/>
  <c r="BX191" i="1"/>
  <c r="BU191" i="1" s="1"/>
  <c r="BX143" i="1"/>
  <c r="BU143" i="1" s="1"/>
  <c r="BX522" i="1"/>
  <c r="BU522" i="1" s="1"/>
  <c r="BX708" i="1"/>
  <c r="BU708" i="1" s="1"/>
  <c r="BX740" i="1"/>
  <c r="BU740" i="1" s="1"/>
  <c r="BX789" i="1"/>
  <c r="BU789" i="1" s="1"/>
  <c r="BX790" i="1"/>
  <c r="BX729" i="1"/>
  <c r="BU729" i="1" s="1"/>
  <c r="BX799" i="1"/>
  <c r="BU799" i="1" s="1"/>
  <c r="BX876" i="1"/>
  <c r="BU876" i="1" s="1"/>
  <c r="BX851" i="1"/>
  <c r="BX924" i="1"/>
  <c r="BU924" i="1" s="1"/>
  <c r="BX1020" i="1"/>
  <c r="BU1020" i="1" s="1"/>
  <c r="BX1029" i="1"/>
  <c r="BU1029" i="1" s="1"/>
  <c r="BX911" i="1"/>
  <c r="BU911" i="1" s="1"/>
  <c r="BX975" i="1"/>
  <c r="BU975" i="1" s="1"/>
  <c r="BX1073" i="1"/>
  <c r="BU1073" i="1" s="1"/>
  <c r="BX1089" i="1"/>
  <c r="BU1089" i="1" s="1"/>
  <c r="BX1124" i="1"/>
  <c r="BU1124" i="1" s="1"/>
  <c r="BX1140" i="1"/>
  <c r="BU1140" i="1" s="1"/>
  <c r="BX1190" i="1"/>
  <c r="BU1190" i="1" s="1"/>
  <c r="BX1222" i="1"/>
  <c r="BU1222" i="1" s="1"/>
  <c r="BX1131" i="1"/>
  <c r="BU1131" i="1" s="1"/>
  <c r="BX1147" i="1"/>
  <c r="BU1147" i="1" s="1"/>
  <c r="BX1238" i="1"/>
  <c r="BU1238" i="1" s="1"/>
  <c r="BX1268" i="1"/>
  <c r="BU1268" i="1" s="1"/>
  <c r="BX1280" i="1"/>
  <c r="BX1375" i="1"/>
  <c r="BU1375" i="1" s="1"/>
  <c r="BX1439" i="1"/>
  <c r="BU1439" i="1" s="1"/>
  <c r="BX1471" i="1"/>
  <c r="BU1471" i="1" s="1"/>
  <c r="BX1404" i="1"/>
  <c r="BU1436" i="1"/>
  <c r="BU1468" i="1"/>
  <c r="BX1488" i="1"/>
  <c r="BU1488" i="1" s="1"/>
  <c r="BX1421" i="1"/>
  <c r="BX1378" i="1"/>
  <c r="BU1378" i="1" s="1"/>
  <c r="BX1410" i="1"/>
  <c r="BU1410" i="1" s="1"/>
  <c r="BX1442" i="1"/>
  <c r="BU1442" i="1" s="1"/>
  <c r="BX1575" i="1"/>
  <c r="BU1575" i="1" s="1"/>
  <c r="BU1519" i="1"/>
  <c r="BU1548" i="1"/>
  <c r="BX1498" i="1"/>
  <c r="BU1498" i="1" s="1"/>
  <c r="BX1474" i="1"/>
  <c r="BU1474" i="1" s="1"/>
  <c r="BX1607" i="1"/>
  <c r="BU1607" i="1" s="1"/>
  <c r="BX1576" i="1"/>
  <c r="BU1576" i="1" s="1"/>
  <c r="BX1605" i="1"/>
  <c r="BU1605" i="1" s="1"/>
  <c r="BX1638" i="1"/>
  <c r="BU1638" i="1" s="1"/>
  <c r="BX1670" i="1"/>
  <c r="BU1670" i="1" s="1"/>
  <c r="BX1702" i="1"/>
  <c r="BU1702" i="1" s="1"/>
  <c r="BX1746" i="1"/>
  <c r="BU1746" i="1" s="1"/>
  <c r="BX1731" i="1"/>
  <c r="BU1731" i="1" s="1"/>
  <c r="BX1748" i="1"/>
  <c r="BU1748" i="1" s="1"/>
  <c r="BX1866" i="1"/>
  <c r="BU1866" i="1" s="1"/>
  <c r="BX1769" i="1"/>
  <c r="BU1769" i="1" s="1"/>
  <c r="BX1801" i="1"/>
  <c r="BU1801" i="1" s="1"/>
  <c r="BX1833" i="1"/>
  <c r="BU1833" i="1" s="1"/>
  <c r="BX1875" i="1"/>
  <c r="BU1875" i="1" s="1"/>
  <c r="BX1780" i="1"/>
  <c r="BU1780" i="1" s="1"/>
  <c r="BX1812" i="1"/>
  <c r="BU1812" i="1" s="1"/>
  <c r="BX1844" i="1"/>
  <c r="BU1844" i="1" s="1"/>
  <c r="BU1767" i="1"/>
  <c r="BU1831" i="1"/>
  <c r="BX1794" i="1"/>
  <c r="BU1794" i="1" s="1"/>
  <c r="BX1826" i="1"/>
  <c r="BU1826" i="1" s="1"/>
  <c r="BX1856" i="1"/>
  <c r="BU1856" i="1" s="1"/>
  <c r="BX1972" i="1"/>
  <c r="BU1972" i="1" s="1"/>
  <c r="BX1914" i="1"/>
  <c r="BU1914" i="1" s="1"/>
  <c r="BX1887" i="1"/>
  <c r="BU1887" i="1" s="1"/>
  <c r="BX1882" i="1"/>
  <c r="BU1882" i="1" s="1"/>
  <c r="BX1989" i="1"/>
  <c r="BU1989" i="1" s="1"/>
  <c r="BX1958" i="1"/>
  <c r="BU1958" i="1" s="1"/>
  <c r="BX1899" i="1"/>
  <c r="BU1899" i="1" s="1"/>
  <c r="BX1931" i="1"/>
  <c r="BU1931" i="1" s="1"/>
  <c r="BX1978" i="1"/>
  <c r="BU1978" i="1" s="1"/>
  <c r="BX2049" i="1"/>
  <c r="BU2049" i="1" s="1"/>
  <c r="BX2017" i="1"/>
  <c r="BU2017" i="1" s="1"/>
  <c r="BX2055" i="1"/>
  <c r="BU2055" i="1" s="1"/>
  <c r="BX2091" i="1"/>
  <c r="BU2091" i="1" s="1"/>
  <c r="BX2123" i="1"/>
  <c r="BU2123" i="1" s="1"/>
  <c r="BX2081" i="1"/>
  <c r="BU2081" i="1" s="1"/>
  <c r="BX2074" i="1"/>
  <c r="BU2074" i="1" s="1"/>
  <c r="BX2069" i="1"/>
  <c r="BU2069" i="1" s="1"/>
  <c r="BX2120" i="1"/>
  <c r="BU2120" i="1" s="1"/>
  <c r="BX2148" i="1"/>
  <c r="BU2148" i="1" s="1"/>
  <c r="BX2210" i="1"/>
  <c r="BX2106" i="1"/>
  <c r="BU2106" i="1" s="1"/>
  <c r="BX2215" i="1"/>
  <c r="BX2176" i="1"/>
  <c r="BU2176" i="1" s="1"/>
  <c r="BX2208" i="1"/>
  <c r="BX2185" i="1"/>
  <c r="BX2217" i="1"/>
  <c r="BX2187" i="1"/>
  <c r="BX2219" i="1"/>
  <c r="BX218" i="1"/>
  <c r="BX365" i="1"/>
  <c r="BU365" i="1" s="1"/>
  <c r="BX186" i="1"/>
  <c r="BX154" i="1"/>
  <c r="BX122" i="1"/>
  <c r="BX90" i="1"/>
  <c r="BX220" i="1"/>
  <c r="BU220" i="1" s="1"/>
  <c r="BX173" i="1"/>
  <c r="BU173" i="1" s="1"/>
  <c r="BX141" i="1"/>
  <c r="BU141" i="1" s="1"/>
  <c r="BX109" i="1"/>
  <c r="BU109" i="1" s="1"/>
  <c r="BX77" i="1"/>
  <c r="BU77" i="1" s="1"/>
  <c r="CD535" i="1"/>
  <c r="CD678" i="1"/>
  <c r="BU678" i="1" s="1"/>
  <c r="CD455" i="1"/>
  <c r="BU455" i="1" s="1"/>
  <c r="CD482" i="1"/>
  <c r="CD631" i="1"/>
  <c r="CD765" i="1"/>
  <c r="CD797" i="1"/>
  <c r="CD829" i="1"/>
  <c r="CD694" i="1"/>
  <c r="CD710" i="1"/>
  <c r="CD726" i="1"/>
  <c r="CD742" i="1"/>
  <c r="CD848" i="1"/>
  <c r="CD1171" i="1"/>
  <c r="BU1171" i="1" s="1"/>
  <c r="CD1349" i="1"/>
  <c r="BU1349" i="1" s="1"/>
  <c r="CD1665" i="1"/>
  <c r="CD1729" i="1"/>
  <c r="BX16" i="1"/>
  <c r="BX166" i="1"/>
  <c r="BU166" i="1" s="1"/>
  <c r="BX102" i="1"/>
  <c r="BU102" i="1" s="1"/>
  <c r="BX589" i="1"/>
  <c r="BU589" i="1" s="1"/>
  <c r="BX408" i="1"/>
  <c r="BU408" i="1" s="1"/>
  <c r="BX190" i="1"/>
  <c r="BU190" i="1" s="1"/>
  <c r="BX142" i="1"/>
  <c r="BU142" i="1" s="1"/>
  <c r="BX490" i="1"/>
  <c r="BX554" i="1"/>
  <c r="BU554" i="1" s="1"/>
  <c r="BX586" i="1"/>
  <c r="BU586" i="1" s="1"/>
  <c r="BU646" i="1"/>
  <c r="BX629" i="1"/>
  <c r="BU629" i="1" s="1"/>
  <c r="BX724" i="1"/>
  <c r="BU724" i="1" s="1"/>
  <c r="BX757" i="1"/>
  <c r="BU757" i="1" s="1"/>
  <c r="BX821" i="1"/>
  <c r="BU821" i="1" s="1"/>
  <c r="BX758" i="1"/>
  <c r="BX822" i="1"/>
  <c r="BU822" i="1" s="1"/>
  <c r="BX713" i="1"/>
  <c r="BU713" i="1" s="1"/>
  <c r="BX745" i="1"/>
  <c r="BU745" i="1" s="1"/>
  <c r="BX767" i="1"/>
  <c r="BU767" i="1" s="1"/>
  <c r="BX831" i="1"/>
  <c r="BU831" i="1" s="1"/>
  <c r="BX873" i="1"/>
  <c r="BX843" i="1"/>
  <c r="BU843" i="1" s="1"/>
  <c r="BX860" i="1"/>
  <c r="BX926" i="1"/>
  <c r="BU926" i="1" s="1"/>
  <c r="BX922" i="1"/>
  <c r="BX892" i="1"/>
  <c r="BU892" i="1" s="1"/>
  <c r="BX956" i="1"/>
  <c r="BU956" i="1" s="1"/>
  <c r="BX1052" i="1"/>
  <c r="BU1052" i="1" s="1"/>
  <c r="BX901" i="1"/>
  <c r="BU901" i="1" s="1"/>
  <c r="BX933" i="1"/>
  <c r="BU933" i="1" s="1"/>
  <c r="BX997" i="1"/>
  <c r="BU997" i="1" s="1"/>
  <c r="BX1061" i="1"/>
  <c r="BU1061" i="1" s="1"/>
  <c r="BX943" i="1"/>
  <c r="BU943" i="1" s="1"/>
  <c r="BX1007" i="1"/>
  <c r="BU1007" i="1" s="1"/>
  <c r="BX1039" i="1"/>
  <c r="BU1039" i="1" s="1"/>
  <c r="BX1081" i="1"/>
  <c r="BU1081" i="1" s="1"/>
  <c r="BX1097" i="1"/>
  <c r="BU1097" i="1" s="1"/>
  <c r="BX1105" i="1"/>
  <c r="BU1105" i="1" s="1"/>
  <c r="BX212" i="1"/>
  <c r="BU212" i="1" s="1"/>
  <c r="BU278" i="1"/>
  <c r="BX310" i="1"/>
  <c r="BU310" i="1" s="1"/>
  <c r="BX680" i="1"/>
  <c r="BU680" i="1" s="1"/>
  <c r="BX63" i="1"/>
  <c r="BU63" i="1" s="1"/>
  <c r="BX421" i="1"/>
  <c r="BU421" i="1" s="1"/>
  <c r="BX549" i="1"/>
  <c r="BU549" i="1" s="1"/>
  <c r="BX211" i="1"/>
  <c r="BU211" i="1" s="1"/>
  <c r="BX229" i="1"/>
  <c r="BX245" i="1"/>
  <c r="BU284" i="1"/>
  <c r="BX205" i="1"/>
  <c r="BU205" i="1" s="1"/>
  <c r="BX424" i="1"/>
  <c r="BU424" i="1" s="1"/>
  <c r="BX552" i="1"/>
  <c r="BU552" i="1" s="1"/>
  <c r="BX298" i="1"/>
  <c r="BU298" i="1" s="1"/>
  <c r="BX330" i="1"/>
  <c r="BU330" i="1" s="1"/>
  <c r="BX40" i="1"/>
  <c r="BX416" i="1"/>
  <c r="BU416" i="1" s="1"/>
  <c r="BX544" i="1"/>
  <c r="BU544" i="1" s="1"/>
  <c r="BX224" i="1"/>
  <c r="BU224" i="1" s="1"/>
  <c r="BX240" i="1"/>
  <c r="BU240" i="1" s="1"/>
  <c r="BX256" i="1"/>
  <c r="BU256" i="1" s="1"/>
  <c r="BX296" i="1"/>
  <c r="BU296" i="1" s="1"/>
  <c r="BX326" i="1"/>
  <c r="BU326" i="1" s="1"/>
  <c r="BX622" i="1"/>
  <c r="BU622" i="1" s="1"/>
  <c r="BX355" i="1"/>
  <c r="BU355" i="1" s="1"/>
  <c r="BX387" i="1"/>
  <c r="BU387" i="1" s="1"/>
  <c r="BX419" i="1"/>
  <c r="BU419" i="1" s="1"/>
  <c r="BX451" i="1"/>
  <c r="BU451" i="1" s="1"/>
  <c r="BX483" i="1"/>
  <c r="BU483" i="1" s="1"/>
  <c r="BX515" i="1"/>
  <c r="BU515" i="1" s="1"/>
  <c r="BX547" i="1"/>
  <c r="BU547" i="1" s="1"/>
  <c r="BX579" i="1"/>
  <c r="BU579" i="1" s="1"/>
  <c r="BX642" i="1"/>
  <c r="BU642" i="1" s="1"/>
  <c r="BX674" i="1"/>
  <c r="BU674" i="1" s="1"/>
  <c r="BX631" i="1"/>
  <c r="BU631" i="1" s="1"/>
  <c r="BX341" i="1"/>
  <c r="BU341" i="1" s="1"/>
  <c r="BX361" i="1"/>
  <c r="BU361" i="1" s="1"/>
  <c r="BX393" i="1"/>
  <c r="BU393" i="1" s="1"/>
  <c r="BX425" i="1"/>
  <c r="BU425" i="1" s="1"/>
  <c r="BX457" i="1"/>
  <c r="BU457" i="1" s="1"/>
  <c r="BX489" i="1"/>
  <c r="BU489" i="1" s="1"/>
  <c r="BX521" i="1"/>
  <c r="BU521" i="1" s="1"/>
  <c r="BX553" i="1"/>
  <c r="BU553" i="1" s="1"/>
  <c r="BX585" i="1"/>
  <c r="BU585" i="1" s="1"/>
  <c r="BX651" i="1"/>
  <c r="BU651" i="1" s="1"/>
  <c r="BX683" i="1"/>
  <c r="BU683" i="1" s="1"/>
  <c r="BX616" i="1"/>
  <c r="BU616" i="1" s="1"/>
  <c r="BX367" i="1"/>
  <c r="BU367" i="1" s="1"/>
  <c r="BX399" i="1"/>
  <c r="BU399" i="1" s="1"/>
  <c r="BX431" i="1"/>
  <c r="BU431" i="1" s="1"/>
  <c r="BX463" i="1"/>
  <c r="BU463" i="1" s="1"/>
  <c r="BX495" i="1"/>
  <c r="BU495" i="1" s="1"/>
  <c r="BX527" i="1"/>
  <c r="BU527" i="1" s="1"/>
  <c r="BX559" i="1"/>
  <c r="BU559" i="1" s="1"/>
  <c r="BX591" i="1"/>
  <c r="BU591" i="1" s="1"/>
  <c r="BX653" i="1"/>
  <c r="BU653" i="1" s="1"/>
  <c r="BX685" i="1"/>
  <c r="BU685" i="1" s="1"/>
  <c r="BX633" i="1"/>
  <c r="BU633" i="1" s="1"/>
  <c r="BX710" i="1"/>
  <c r="BX726" i="1"/>
  <c r="BX742" i="1"/>
  <c r="BU742" i="1" s="1"/>
  <c r="BX761" i="1"/>
  <c r="BU761" i="1" s="1"/>
  <c r="BX793" i="1"/>
  <c r="BU793" i="1" s="1"/>
  <c r="BX825" i="1"/>
  <c r="BU825" i="1" s="1"/>
  <c r="BX762" i="1"/>
  <c r="BU762" i="1" s="1"/>
  <c r="BX794" i="1"/>
  <c r="BU794" i="1" s="1"/>
  <c r="BX826" i="1"/>
  <c r="BU826" i="1" s="1"/>
  <c r="BX849" i="1"/>
  <c r="BU849" i="1" s="1"/>
  <c r="BX715" i="1"/>
  <c r="BU715" i="1" s="1"/>
  <c r="BX731" i="1"/>
  <c r="BU731" i="1" s="1"/>
  <c r="BX747" i="1"/>
  <c r="BU747" i="1" s="1"/>
  <c r="BX771" i="1"/>
  <c r="BU771" i="1" s="1"/>
  <c r="BX803" i="1"/>
  <c r="BU803" i="1" s="1"/>
  <c r="BX835" i="1"/>
  <c r="BU835" i="1" s="1"/>
  <c r="BX768" i="1"/>
  <c r="BU768" i="1" s="1"/>
  <c r="BX800" i="1"/>
  <c r="BU800" i="1" s="1"/>
  <c r="BX832" i="1"/>
  <c r="BU832" i="1" s="1"/>
  <c r="BX858" i="1"/>
  <c r="BU858" i="1" s="1"/>
  <c r="BX874" i="1"/>
  <c r="BU874" i="1" s="1"/>
  <c r="BX847" i="1"/>
  <c r="BU847" i="1" s="1"/>
  <c r="BX1018" i="1"/>
  <c r="BX998" i="1"/>
  <c r="BU998" i="1" s="1"/>
  <c r="BX845" i="1"/>
  <c r="BU845" i="1" s="1"/>
  <c r="BX962" i="1"/>
  <c r="BU962" i="1" s="1"/>
  <c r="BX1026" i="1"/>
  <c r="BU1026" i="1" s="1"/>
  <c r="BX863" i="1"/>
  <c r="BU863" i="1" s="1"/>
  <c r="BX879" i="1"/>
  <c r="BU879" i="1" s="1"/>
  <c r="BX854" i="1"/>
  <c r="BU854" i="1" s="1"/>
  <c r="BX882" i="1"/>
  <c r="BU882" i="1" s="1"/>
  <c r="BX982" i="1"/>
  <c r="BU982" i="1" s="1"/>
  <c r="BX896" i="1"/>
  <c r="BU896" i="1" s="1"/>
  <c r="BX928" i="1"/>
  <c r="BU928" i="1" s="1"/>
  <c r="BX960" i="1"/>
  <c r="BU960" i="1" s="1"/>
  <c r="BX992" i="1"/>
  <c r="BU992" i="1" s="1"/>
  <c r="BX1024" i="1"/>
  <c r="BU1024" i="1" s="1"/>
  <c r="BX1056" i="1"/>
  <c r="BU1056" i="1" s="1"/>
  <c r="BX905" i="1"/>
  <c r="BU905" i="1" s="1"/>
  <c r="BX937" i="1"/>
  <c r="BU937" i="1" s="1"/>
  <c r="BX969" i="1"/>
  <c r="BU969" i="1" s="1"/>
  <c r="BX1001" i="1"/>
  <c r="BU1001" i="1" s="1"/>
  <c r="BX1033" i="1"/>
  <c r="BU1033" i="1" s="1"/>
  <c r="BX1065" i="1"/>
  <c r="BU1065" i="1" s="1"/>
  <c r="BX883" i="1"/>
  <c r="BU883" i="1" s="1"/>
  <c r="BX915" i="1"/>
  <c r="BU915" i="1" s="1"/>
  <c r="BX947" i="1"/>
  <c r="BU947" i="1" s="1"/>
  <c r="BX979" i="1"/>
  <c r="BU979" i="1" s="1"/>
  <c r="BX1011" i="1"/>
  <c r="BU1011" i="1" s="1"/>
  <c r="BX1043" i="1"/>
  <c r="BU1043" i="1" s="1"/>
  <c r="BX1074" i="1"/>
  <c r="BU1074" i="1" s="1"/>
  <c r="BX1090" i="1"/>
  <c r="BU1090" i="1" s="1"/>
  <c r="BX1112" i="1"/>
  <c r="BU1112" i="1" s="1"/>
  <c r="BX1164" i="1"/>
  <c r="BU1164" i="1" s="1"/>
  <c r="BX1180" i="1"/>
  <c r="BU1180" i="1" s="1"/>
  <c r="BX1204" i="1"/>
  <c r="BU1204" i="1" s="1"/>
  <c r="BX1230" i="1"/>
  <c r="BU1230" i="1" s="1"/>
  <c r="BX1244" i="1"/>
  <c r="BU1244" i="1" s="1"/>
  <c r="BX1126" i="1"/>
  <c r="BU1126" i="1" s="1"/>
  <c r="BX1142" i="1"/>
  <c r="BU1142" i="1" s="1"/>
  <c r="BX1191" i="1"/>
  <c r="BU1191" i="1" s="1"/>
  <c r="BX1223" i="1"/>
  <c r="BU1223" i="1" s="1"/>
  <c r="BX1266" i="1"/>
  <c r="BU1266" i="1" s="1"/>
  <c r="BX1159" i="1"/>
  <c r="BU1159" i="1" s="1"/>
  <c r="BX1175" i="1"/>
  <c r="BU1175" i="1" s="1"/>
  <c r="BX1193" i="1"/>
  <c r="BU1193" i="1" s="1"/>
  <c r="BX1225" i="1"/>
  <c r="BX1264" i="1"/>
  <c r="BX1133" i="1"/>
  <c r="BU1133" i="1" s="1"/>
  <c r="BX1149" i="1"/>
  <c r="BU1149" i="1" s="1"/>
  <c r="BX1210" i="1"/>
  <c r="BU1210" i="1" s="1"/>
  <c r="BX1245" i="1"/>
  <c r="BU1245" i="1" s="1"/>
  <c r="BX1331" i="1"/>
  <c r="BU1331" i="1" s="1"/>
  <c r="BX1282" i="1"/>
  <c r="BU1282" i="1" s="1"/>
  <c r="BX1305" i="1"/>
  <c r="BU1305" i="1" s="1"/>
  <c r="BX1295" i="1"/>
  <c r="BU1295" i="1" s="1"/>
  <c r="BX1325" i="1"/>
  <c r="BU1325" i="1" s="1"/>
  <c r="BX1267" i="1"/>
  <c r="BU1267" i="1" s="1"/>
  <c r="BX1283" i="1"/>
  <c r="BU1283" i="1" s="1"/>
  <c r="BX1338" i="1"/>
  <c r="BU1338" i="1" s="1"/>
  <c r="BX1356" i="1"/>
  <c r="BU1356" i="1" s="1"/>
  <c r="BX1379" i="1"/>
  <c r="BU1379" i="1" s="1"/>
  <c r="BX1411" i="1"/>
  <c r="BU1411" i="1" s="1"/>
  <c r="BX1443" i="1"/>
  <c r="BU1443" i="1" s="1"/>
  <c r="BX1494" i="1"/>
  <c r="BU1494" i="1" s="1"/>
  <c r="BX1376" i="1"/>
  <c r="BU1376" i="1" s="1"/>
  <c r="BX1408" i="1"/>
  <c r="BU1408" i="1" s="1"/>
  <c r="BX1440" i="1"/>
  <c r="BU1440" i="1" s="1"/>
  <c r="BX1472" i="1"/>
  <c r="BU1472" i="1" s="1"/>
  <c r="BX1569" i="1"/>
  <c r="BU1569" i="1" s="1"/>
  <c r="BX1361" i="1"/>
  <c r="BU1361" i="1" s="1"/>
  <c r="BX1393" i="1"/>
  <c r="BU1393" i="1" s="1"/>
  <c r="BX1425" i="1"/>
  <c r="BU1425" i="1" s="1"/>
  <c r="BX1457" i="1"/>
  <c r="BU1457" i="1" s="1"/>
  <c r="BX1382" i="1"/>
  <c r="BU1382" i="1" s="1"/>
  <c r="BX1414" i="1"/>
  <c r="BU1414" i="1" s="1"/>
  <c r="BX1446" i="1"/>
  <c r="BU1446" i="1" s="1"/>
  <c r="BX1573" i="1"/>
  <c r="BU1573" i="1" s="1"/>
  <c r="BX1550" i="1"/>
  <c r="BU1550" i="1" s="1"/>
  <c r="BX1541" i="1"/>
  <c r="BU1541" i="1" s="1"/>
  <c r="BX1496" i="1"/>
  <c r="BU1496" i="1" s="1"/>
  <c r="BX1520" i="1"/>
  <c r="BU1520" i="1" s="1"/>
  <c r="BX1528" i="1"/>
  <c r="BU1528" i="1" s="1"/>
  <c r="BX1552" i="1"/>
  <c r="BU1552" i="1" s="1"/>
  <c r="BX1499" i="1"/>
  <c r="BU1499" i="1" s="1"/>
  <c r="BX1476" i="1"/>
  <c r="BX1551" i="1"/>
  <c r="BU1551" i="1" s="1"/>
  <c r="BX1592" i="1"/>
  <c r="BU1592" i="1" s="1"/>
  <c r="BX1624" i="1"/>
  <c r="BU1624" i="1" s="1"/>
  <c r="BX1632" i="1"/>
  <c r="BU1632" i="1" s="1"/>
  <c r="BX1658" i="1"/>
  <c r="BU1658" i="1" s="1"/>
  <c r="BX1690" i="1"/>
  <c r="BU1690" i="1" s="1"/>
  <c r="BX1580" i="1"/>
  <c r="BU1580" i="1" s="1"/>
  <c r="BX1612" i="1"/>
  <c r="BU1612" i="1" s="1"/>
  <c r="BX1648" i="1"/>
  <c r="BU1648" i="1" s="1"/>
  <c r="BX1680" i="1"/>
  <c r="BU1680" i="1" s="1"/>
  <c r="BX1712" i="1"/>
  <c r="BU1712" i="1" s="1"/>
  <c r="BX1578" i="1"/>
  <c r="BU1578" i="1" s="1"/>
  <c r="BX1610" i="1"/>
  <c r="BU1610" i="1" s="1"/>
  <c r="BX1645" i="1"/>
  <c r="BU1645" i="1" s="1"/>
  <c r="BX1677" i="1"/>
  <c r="BU1677" i="1" s="1"/>
  <c r="BX1709" i="1"/>
  <c r="BU1709" i="1" s="1"/>
  <c r="BX1728" i="1"/>
  <c r="BU1728" i="1" s="1"/>
  <c r="BX1744" i="1"/>
  <c r="BU1744" i="1" s="1"/>
  <c r="BX1776" i="1"/>
  <c r="BU1776" i="1" s="1"/>
  <c r="BX1808" i="1"/>
  <c r="BU1808" i="1" s="1"/>
  <c r="BX1840" i="1"/>
  <c r="BU1840" i="1" s="1"/>
  <c r="BX1750" i="1"/>
  <c r="BU1750" i="1" s="1"/>
  <c r="BX1782" i="1"/>
  <c r="BU1782" i="1" s="1"/>
  <c r="BX1814" i="1"/>
  <c r="BU1814" i="1" s="1"/>
  <c r="BX1846" i="1"/>
  <c r="BU1846" i="1" s="1"/>
  <c r="BX1862" i="1"/>
  <c r="BU1862" i="1" s="1"/>
  <c r="BX1757" i="1"/>
  <c r="BU1757" i="1" s="1"/>
  <c r="BX1789" i="1"/>
  <c r="BU1789" i="1" s="1"/>
  <c r="BX1821" i="1"/>
  <c r="BU1821" i="1" s="1"/>
  <c r="BX1853" i="1"/>
  <c r="BU1853" i="1" s="1"/>
  <c r="BX1873" i="1"/>
  <c r="BU1873" i="1" s="1"/>
  <c r="BX1903" i="1"/>
  <c r="BU1903" i="1" s="1"/>
  <c r="BX1937" i="1"/>
  <c r="BU1937" i="1" s="1"/>
  <c r="BX1985" i="1"/>
  <c r="BU1985" i="1" s="1"/>
  <c r="BX1918" i="1"/>
  <c r="BU1918" i="1" s="1"/>
  <c r="BX1965" i="1"/>
  <c r="BU1965" i="1" s="1"/>
  <c r="BX1925" i="1"/>
  <c r="BU1925" i="1" s="1"/>
  <c r="BX1966" i="1"/>
  <c r="BU1966" i="1" s="1"/>
  <c r="BX1922" i="1"/>
  <c r="BU1922" i="1" s="1"/>
  <c r="BX1885" i="1"/>
  <c r="BU1885" i="1" s="1"/>
  <c r="BX1959" i="1"/>
  <c r="BU1959" i="1" s="1"/>
  <c r="BX1888" i="1"/>
  <c r="BU1888" i="1" s="1"/>
  <c r="BX1941" i="1"/>
  <c r="BU1941" i="1" s="1"/>
  <c r="BX1982" i="1"/>
  <c r="BU1982" i="1" s="1"/>
  <c r="BX2021" i="1"/>
  <c r="BU2021" i="1" s="1"/>
  <c r="BX2016" i="1"/>
  <c r="BU2016" i="1" s="1"/>
  <c r="BX2050" i="1"/>
  <c r="BU2050" i="1" s="1"/>
  <c r="BX1999" i="1"/>
  <c r="BU1999" i="1" s="1"/>
  <c r="BX2036" i="1"/>
  <c r="BU2036" i="1" s="1"/>
  <c r="BX2018" i="1"/>
  <c r="BU2018" i="1" s="1"/>
  <c r="BX2005" i="1"/>
  <c r="BU2005" i="1" s="1"/>
  <c r="BX2038" i="1"/>
  <c r="BU2038" i="1" s="1"/>
  <c r="BX2087" i="1"/>
  <c r="BU2087" i="1" s="1"/>
  <c r="BX2093" i="1"/>
  <c r="BU2093" i="1" s="1"/>
  <c r="BX2094" i="1"/>
  <c r="BU2094" i="1" s="1"/>
  <c r="BX2136" i="1"/>
  <c r="BU2136" i="1" s="1"/>
  <c r="BX2076" i="1"/>
  <c r="BU2076" i="1" s="1"/>
  <c r="BX2131" i="1"/>
  <c r="BU2131" i="1" s="1"/>
  <c r="BX2149" i="1"/>
  <c r="BU2149" i="1" s="1"/>
  <c r="BX2223" i="1"/>
  <c r="BX2161" i="1"/>
  <c r="BU2161" i="1" s="1"/>
  <c r="BX2110" i="1"/>
  <c r="BU2110" i="1" s="1"/>
  <c r="BX2189" i="1"/>
  <c r="BX2205" i="1"/>
  <c r="BX2180" i="1"/>
  <c r="BX2212" i="1"/>
  <c r="BX504" i="1"/>
  <c r="BU504" i="1" s="1"/>
  <c r="BX332" i="1"/>
  <c r="BU332" i="1" s="1"/>
  <c r="BX179" i="1"/>
  <c r="BU179" i="1" s="1"/>
  <c r="BX147" i="1"/>
  <c r="BU147" i="1" s="1"/>
  <c r="BX115" i="1"/>
  <c r="BU115" i="1" s="1"/>
  <c r="BX83" i="1"/>
  <c r="BU83" i="1" s="1"/>
  <c r="BX31" i="1"/>
  <c r="BX204" i="1"/>
  <c r="BU204" i="1" s="1"/>
  <c r="BX172" i="1"/>
  <c r="BU172" i="1" s="1"/>
  <c r="BX140" i="1"/>
  <c r="BU140" i="1" s="1"/>
  <c r="BX108" i="1"/>
  <c r="BU108" i="1" s="1"/>
  <c r="BX76" i="1"/>
  <c r="BU76" i="1" s="1"/>
  <c r="CD74" i="1"/>
  <c r="CD90" i="1"/>
  <c r="CD106" i="1"/>
  <c r="CD122" i="1"/>
  <c r="CD138" i="1"/>
  <c r="CD154" i="1"/>
  <c r="CD170" i="1"/>
  <c r="CD186" i="1"/>
  <c r="CD202" i="1"/>
  <c r="CD218" i="1"/>
  <c r="CD234" i="1"/>
  <c r="CD250" i="1"/>
  <c r="CD567" i="1"/>
  <c r="BU567" i="1" s="1"/>
  <c r="CD308" i="1"/>
  <c r="BU308" i="1" s="1"/>
  <c r="CD69" i="1"/>
  <c r="CD85" i="1"/>
  <c r="CD101" i="1"/>
  <c r="CD117" i="1"/>
  <c r="CD133" i="1"/>
  <c r="CD149" i="1"/>
  <c r="CD165" i="1"/>
  <c r="CD181" i="1"/>
  <c r="CD197" i="1"/>
  <c r="CD213" i="1"/>
  <c r="BU213" i="1" s="1"/>
  <c r="CD229" i="1"/>
  <c r="CD245" i="1"/>
  <c r="CD487" i="1"/>
  <c r="BU487" i="1" s="1"/>
  <c r="CD490" i="1"/>
  <c r="CD647" i="1"/>
  <c r="BU647" i="1" s="1"/>
  <c r="CD324" i="1"/>
  <c r="BU324" i="1" s="1"/>
  <c r="CD340" i="1"/>
  <c r="CD368" i="1"/>
  <c r="BU368" i="1" s="1"/>
  <c r="CD432" i="1"/>
  <c r="BU432" i="1" s="1"/>
  <c r="CD496" i="1"/>
  <c r="BU496" i="1" s="1"/>
  <c r="CD560" i="1"/>
  <c r="BU560" i="1" s="1"/>
  <c r="CD614" i="1"/>
  <c r="BU614" i="1" s="1"/>
  <c r="CD711" i="1"/>
  <c r="CD758" i="1"/>
  <c r="CD790" i="1"/>
  <c r="CD822" i="1"/>
  <c r="CD851" i="1"/>
  <c r="CD1082" i="1"/>
  <c r="BU1082" i="1" s="1"/>
  <c r="CD1098" i="1"/>
  <c r="BU1098" i="1" s="1"/>
  <c r="CD1114" i="1"/>
  <c r="BU1114" i="1" s="1"/>
  <c r="CD1130" i="1"/>
  <c r="BU1130" i="1" s="1"/>
  <c r="CD1146" i="1"/>
  <c r="BU1146" i="1" s="1"/>
  <c r="CD1319" i="1"/>
  <c r="CD1335" i="1"/>
  <c r="CD1373" i="1"/>
  <c r="CD1405" i="1"/>
  <c r="CD1437" i="1"/>
  <c r="CD1469" i="1"/>
  <c r="BU1469" i="1" s="1"/>
  <c r="CD1540" i="1"/>
  <c r="BU1540" i="1" s="1"/>
  <c r="CD1667" i="1"/>
  <c r="BU1667" i="1" s="1"/>
  <c r="BO35" i="1"/>
  <c r="BX15" i="1"/>
  <c r="BU15" i="1" s="1"/>
  <c r="BX210" i="1"/>
  <c r="BU210" i="1" s="1"/>
  <c r="BX151" i="1"/>
  <c r="BU151" i="1" s="1"/>
  <c r="BX95" i="1"/>
  <c r="BU95" i="1" s="1"/>
  <c r="BX397" i="1"/>
  <c r="BU397" i="1" s="1"/>
  <c r="BX183" i="1"/>
  <c r="BU183" i="1" s="1"/>
  <c r="BX119" i="1"/>
  <c r="BU119" i="1" s="1"/>
  <c r="BX850" i="1"/>
  <c r="BU850" i="1" s="1"/>
  <c r="BU906" i="1"/>
  <c r="BU1066" i="1"/>
  <c r="BU902" i="1"/>
  <c r="BU848" i="1"/>
  <c r="BX1058" i="1"/>
  <c r="BU1058" i="1" s="1"/>
  <c r="BX881" i="1"/>
  <c r="BU881" i="1" s="1"/>
  <c r="BX990" i="1"/>
  <c r="BU990" i="1" s="1"/>
  <c r="BU900" i="1"/>
  <c r="BX932" i="1"/>
  <c r="BU932" i="1" s="1"/>
  <c r="BX964" i="1"/>
  <c r="BU964" i="1" s="1"/>
  <c r="BU996" i="1"/>
  <c r="BX1028" i="1"/>
  <c r="BU1028" i="1" s="1"/>
  <c r="BX1060" i="1"/>
  <c r="BU1060" i="1" s="1"/>
  <c r="BX909" i="1"/>
  <c r="BU909" i="1" s="1"/>
  <c r="BX941" i="1"/>
  <c r="BU941" i="1" s="1"/>
  <c r="BX973" i="1"/>
  <c r="BU973" i="1" s="1"/>
  <c r="BX1005" i="1"/>
  <c r="BU1005" i="1" s="1"/>
  <c r="BX1037" i="1"/>
  <c r="BU1037" i="1" s="1"/>
  <c r="BX1069" i="1"/>
  <c r="BU1069" i="1" s="1"/>
  <c r="BX887" i="1"/>
  <c r="BU887" i="1" s="1"/>
  <c r="BX919" i="1"/>
  <c r="BU919" i="1" s="1"/>
  <c r="BX951" i="1"/>
  <c r="BX983" i="1"/>
  <c r="BU983" i="1" s="1"/>
  <c r="BX1015" i="1"/>
  <c r="BU1015" i="1" s="1"/>
  <c r="BX1047" i="1"/>
  <c r="BU1047" i="1" s="1"/>
  <c r="BX1113" i="1"/>
  <c r="BU1113" i="1" s="1"/>
  <c r="BX1165" i="1"/>
  <c r="BX1181" i="1"/>
  <c r="BU1181" i="1" s="1"/>
  <c r="BX1205" i="1"/>
  <c r="BU1205" i="1" s="1"/>
  <c r="BX1251" i="1"/>
  <c r="BU1251" i="1" s="1"/>
  <c r="BX1128" i="1"/>
  <c r="BU1128" i="1" s="1"/>
  <c r="BX1144" i="1"/>
  <c r="BU1144" i="1" s="1"/>
  <c r="BX1198" i="1"/>
  <c r="BU1198" i="1" s="1"/>
  <c r="BX1241" i="1"/>
  <c r="BU1241" i="1" s="1"/>
  <c r="BU1151" i="1"/>
  <c r="BX1162" i="1"/>
  <c r="BU1162" i="1" s="1"/>
  <c r="BX1178" i="1"/>
  <c r="BU1178" i="1" s="1"/>
  <c r="BX1200" i="1"/>
  <c r="BX1119" i="1"/>
  <c r="BU1119" i="1" s="1"/>
  <c r="BX1135" i="1"/>
  <c r="BU1135" i="1" s="1"/>
  <c r="BX1211" i="1"/>
  <c r="BU1211" i="1" s="1"/>
  <c r="BX1246" i="1"/>
  <c r="BU1246" i="1" s="1"/>
  <c r="BU1302" i="1"/>
  <c r="BX1335" i="1"/>
  <c r="BX1284" i="1"/>
  <c r="BU1284" i="1" s="1"/>
  <c r="BX1308" i="1"/>
  <c r="BU1308" i="1" s="1"/>
  <c r="BX1340" i="1"/>
  <c r="BU1340" i="1" s="1"/>
  <c r="BX1298" i="1"/>
  <c r="BU1298" i="1" s="1"/>
  <c r="BX1329" i="1"/>
  <c r="BU1329" i="1" s="1"/>
  <c r="BX1269" i="1"/>
  <c r="BU1269" i="1" s="1"/>
  <c r="BX1285" i="1"/>
  <c r="BU1285" i="1" s="1"/>
  <c r="BX1309" i="1"/>
  <c r="BX1343" i="1"/>
  <c r="BU1343" i="1" s="1"/>
  <c r="BX1383" i="1"/>
  <c r="BU1383" i="1" s="1"/>
  <c r="BX1415" i="1"/>
  <c r="BU1415" i="1" s="1"/>
  <c r="BX1447" i="1"/>
  <c r="BU1447" i="1" s="1"/>
  <c r="BX1487" i="1"/>
  <c r="BU1487" i="1" s="1"/>
  <c r="BU1502" i="1"/>
  <c r="BX1380" i="1"/>
  <c r="BU1380" i="1" s="1"/>
  <c r="BX1412" i="1"/>
  <c r="BU1412" i="1" s="1"/>
  <c r="BX1444" i="1"/>
  <c r="BU1444" i="1" s="1"/>
  <c r="BX1365" i="1"/>
  <c r="BU1365" i="1" s="1"/>
  <c r="BX1397" i="1"/>
  <c r="BU1397" i="1" s="1"/>
  <c r="BX1429" i="1"/>
  <c r="BU1429" i="1" s="1"/>
  <c r="BX1461" i="1"/>
  <c r="BU1461" i="1" s="1"/>
  <c r="BX1386" i="1"/>
  <c r="BU1386" i="1" s="1"/>
  <c r="BX1418" i="1"/>
  <c r="BU1418" i="1" s="1"/>
  <c r="BX1450" i="1"/>
  <c r="BU1450" i="1" s="1"/>
  <c r="BX1545" i="1"/>
  <c r="BU1545" i="1" s="1"/>
  <c r="BX1606" i="1"/>
  <c r="BU1606" i="1" s="1"/>
  <c r="BX1521" i="1"/>
  <c r="BU1521" i="1" s="1"/>
  <c r="BX1529" i="1"/>
  <c r="BU1529" i="1" s="1"/>
  <c r="BX1479" i="1"/>
  <c r="BU1479" i="1" s="1"/>
  <c r="BX1555" i="1"/>
  <c r="BU1555" i="1" s="1"/>
  <c r="BX1595" i="1"/>
  <c r="BU1595" i="1" s="1"/>
  <c r="BX1627" i="1"/>
  <c r="BU1627" i="1" s="1"/>
  <c r="BX1651" i="1"/>
  <c r="BU1651" i="1" s="1"/>
  <c r="BX1683" i="1"/>
  <c r="BU1683" i="1" s="1"/>
  <c r="BX1715" i="1"/>
  <c r="BU1715" i="1" s="1"/>
  <c r="BX1633" i="1"/>
  <c r="BU1633" i="1" s="1"/>
  <c r="BU1665" i="1"/>
  <c r="BU1615" i="1"/>
  <c r="BX1730" i="1"/>
  <c r="BU1730" i="1" s="1"/>
  <c r="BX1737" i="1"/>
  <c r="BU1737" i="1" s="1"/>
  <c r="BX1755" i="1"/>
  <c r="BU1755" i="1" s="1"/>
  <c r="BX1787" i="1"/>
  <c r="BU1787" i="1" s="1"/>
  <c r="BX1819" i="1"/>
  <c r="BU1819" i="1" s="1"/>
  <c r="BX1851" i="1"/>
  <c r="BU1851" i="1" s="1"/>
  <c r="BX1777" i="1"/>
  <c r="BU1777" i="1" s="1"/>
  <c r="BX1809" i="1"/>
  <c r="BU1809" i="1" s="1"/>
  <c r="BX1841" i="1"/>
  <c r="BU1841" i="1" s="1"/>
  <c r="BU1820" i="1"/>
  <c r="BX1775" i="1"/>
  <c r="BU1775" i="1" s="1"/>
  <c r="BX1807" i="1"/>
  <c r="BU1807" i="1" s="1"/>
  <c r="BX1839" i="1"/>
  <c r="BU1839" i="1" s="1"/>
  <c r="BX1884" i="1"/>
  <c r="BU1884" i="1" s="1"/>
  <c r="BX1926" i="1"/>
  <c r="BU1926" i="1" s="1"/>
  <c r="BX1919" i="1"/>
  <c r="BU1919" i="1" s="1"/>
  <c r="BX1930" i="1"/>
  <c r="BU1930" i="1" s="1"/>
  <c r="BX1995" i="1"/>
  <c r="BU1995" i="1" s="1"/>
  <c r="BX1909" i="1"/>
  <c r="BU1909" i="1" s="1"/>
  <c r="BX2008" i="1"/>
  <c r="BU2008" i="1" s="1"/>
  <c r="BX1986" i="1"/>
  <c r="BU1986" i="1" s="1"/>
  <c r="BX2022" i="1"/>
  <c r="BU2022" i="1" s="1"/>
  <c r="BX1928" i="1"/>
  <c r="BU1928" i="1" s="1"/>
  <c r="BX2023" i="1"/>
  <c r="BU2023" i="1" s="1"/>
  <c r="BX2043" i="1"/>
  <c r="BU2043" i="1" s="1"/>
  <c r="BX1976" i="1"/>
  <c r="BU1976" i="1" s="1"/>
  <c r="BX2006" i="1"/>
  <c r="BU2006" i="1" s="1"/>
  <c r="BX2025" i="1"/>
  <c r="BU2025" i="1" s="1"/>
  <c r="BX2045" i="1"/>
  <c r="BU2045" i="1" s="1"/>
  <c r="BX2107" i="1"/>
  <c r="BU2107" i="1" s="1"/>
  <c r="BX2146" i="1"/>
  <c r="BU2146" i="1" s="1"/>
  <c r="BX2084" i="1"/>
  <c r="BU2084" i="1" s="1"/>
  <c r="BX2144" i="1"/>
  <c r="BU2144" i="1" s="1"/>
  <c r="BX2163" i="1"/>
  <c r="BU2163" i="1" s="1"/>
  <c r="BX2175" i="1"/>
  <c r="BU2175" i="1" s="1"/>
  <c r="BX2190" i="1"/>
  <c r="BX2206" i="1"/>
  <c r="BX2124" i="1"/>
  <c r="BU2124" i="1" s="1"/>
  <c r="BX2171" i="1"/>
  <c r="BU2171" i="1" s="1"/>
  <c r="BX2152" i="1"/>
  <c r="BU2152" i="1" s="1"/>
  <c r="BX2184" i="1"/>
  <c r="BX2216" i="1"/>
  <c r="BX2195" i="1"/>
  <c r="BX2150" i="1"/>
  <c r="BU2150" i="1" s="1"/>
  <c r="BX348" i="1"/>
  <c r="BU348" i="1" s="1"/>
  <c r="BX493" i="1"/>
  <c r="BU493" i="1" s="1"/>
  <c r="BX208" i="1"/>
  <c r="BU208" i="1" s="1"/>
  <c r="BX178" i="1"/>
  <c r="BU178" i="1" s="1"/>
  <c r="BX146" i="1"/>
  <c r="BU146" i="1" s="1"/>
  <c r="BX114" i="1"/>
  <c r="BU114" i="1" s="1"/>
  <c r="BX82" i="1"/>
  <c r="BU82" i="1" s="1"/>
  <c r="BX21" i="1"/>
  <c r="BX197" i="1"/>
  <c r="BU197" i="1" s="1"/>
  <c r="BX165" i="1"/>
  <c r="BU165" i="1" s="1"/>
  <c r="BX133" i="1"/>
  <c r="BX101" i="1"/>
  <c r="BU101" i="1" s="1"/>
  <c r="BX69" i="1"/>
  <c r="CD599" i="1"/>
  <c r="BU599" i="1" s="1"/>
  <c r="CD519" i="1"/>
  <c r="BU519" i="1" s="1"/>
  <c r="CD873" i="1"/>
  <c r="CD1165" i="1"/>
  <c r="CD1200" i="1"/>
  <c r="CD1249" i="1"/>
  <c r="CD1281" i="1"/>
  <c r="BU1281" i="1" s="1"/>
  <c r="CD1492" i="1"/>
  <c r="BU1492" i="1" s="1"/>
  <c r="CD1556" i="1"/>
  <c r="BU1556" i="1" s="1"/>
  <c r="CD1572" i="1"/>
  <c r="BU1572" i="1" s="1"/>
  <c r="CD1621" i="1"/>
  <c r="CD1583" i="1"/>
  <c r="BU1583" i="1" s="1"/>
  <c r="CD1685" i="1"/>
  <c r="BU1685" i="1" s="1"/>
  <c r="BX111" i="1"/>
  <c r="BU111" i="1" s="1"/>
  <c r="BX150" i="1"/>
  <c r="BU150" i="1" s="1"/>
  <c r="BX94" i="1"/>
  <c r="BU94" i="1" s="1"/>
  <c r="BX536" i="1"/>
  <c r="BU536" i="1" s="1"/>
  <c r="BX182" i="1"/>
  <c r="BU182" i="1" s="1"/>
  <c r="BX118" i="1"/>
  <c r="BU118" i="1" s="1"/>
  <c r="BU1344" i="1"/>
  <c r="BX1480" i="1"/>
  <c r="BU1480" i="1" s="1"/>
  <c r="BX1401" i="1"/>
  <c r="BU1401" i="1" s="1"/>
  <c r="BU1601" i="1"/>
  <c r="BX1558" i="1"/>
  <c r="BU1558" i="1" s="1"/>
  <c r="BU1514" i="1"/>
  <c r="BU1530" i="1"/>
  <c r="BX1559" i="1"/>
  <c r="BU1559" i="1" s="1"/>
  <c r="BX1588" i="1"/>
  <c r="BX1620" i="1"/>
  <c r="BU1620" i="1" s="1"/>
  <c r="BX1735" i="1"/>
  <c r="BU1735" i="1" s="1"/>
  <c r="BU1752" i="1"/>
  <c r="BU1816" i="1"/>
  <c r="BX1758" i="1"/>
  <c r="BU1758" i="1" s="1"/>
  <c r="BX1790" i="1"/>
  <c r="BU1790" i="1" s="1"/>
  <c r="BX1822" i="1"/>
  <c r="BU1822" i="1" s="1"/>
  <c r="BX1854" i="1"/>
  <c r="BU1854" i="1" s="1"/>
  <c r="BX1940" i="1"/>
  <c r="BU1940" i="1" s="1"/>
  <c r="BX2015" i="1"/>
  <c r="BU2015" i="1" s="1"/>
  <c r="BX1929" i="1"/>
  <c r="BU1929" i="1" s="1"/>
  <c r="BX1861" i="1"/>
  <c r="BU1861" i="1" s="1"/>
  <c r="BX1893" i="1"/>
  <c r="BU1893" i="1" s="1"/>
  <c r="BU1923" i="1"/>
  <c r="BU1906" i="1"/>
  <c r="BX2222" i="1"/>
  <c r="BX2052" i="1"/>
  <c r="BU2052" i="1" s="1"/>
  <c r="BX2044" i="1"/>
  <c r="BU2044" i="1" s="1"/>
  <c r="BX2097" i="1"/>
  <c r="BU2097" i="1" s="1"/>
  <c r="BX2145" i="1"/>
  <c r="BU2145" i="1" s="1"/>
  <c r="BX203" i="1"/>
  <c r="BU203" i="1" s="1"/>
  <c r="BX171" i="1"/>
  <c r="BU171" i="1" s="1"/>
  <c r="BX139" i="1"/>
  <c r="BU139" i="1" s="1"/>
  <c r="BX107" i="1"/>
  <c r="BU107" i="1" s="1"/>
  <c r="BX75" i="1"/>
  <c r="BU75" i="1" s="1"/>
  <c r="CD46" i="1"/>
  <c r="BU46" i="1" s="1"/>
  <c r="BX270" i="1"/>
  <c r="BU270" i="1" s="1"/>
  <c r="BX103" i="1"/>
  <c r="BU103" i="1" s="1"/>
  <c r="BX196" i="1"/>
  <c r="BU196" i="1" s="1"/>
  <c r="BX164" i="1"/>
  <c r="BU164" i="1" s="1"/>
  <c r="BX132" i="1"/>
  <c r="BU132" i="1" s="1"/>
  <c r="BX100" i="1"/>
  <c r="BU100" i="1" s="1"/>
  <c r="BX68" i="1"/>
  <c r="BU68" i="1" s="1"/>
  <c r="CD375" i="1"/>
  <c r="BU375" i="1" s="1"/>
  <c r="CD265" i="1"/>
  <c r="AR16" i="1"/>
  <c r="AS17" i="1"/>
  <c r="CD551" i="1"/>
  <c r="BU551" i="1" s="1"/>
  <c r="CD663" i="1"/>
  <c r="BU663" i="1" s="1"/>
  <c r="CD281" i="1"/>
  <c r="BU281" i="1" s="1"/>
  <c r="CD297" i="1"/>
  <c r="BU297" i="1" s="1"/>
  <c r="CD313" i="1"/>
  <c r="BU313" i="1" s="1"/>
  <c r="CD329" i="1"/>
  <c r="BU329" i="1" s="1"/>
  <c r="CD345" i="1"/>
  <c r="BU345" i="1" s="1"/>
  <c r="CD388" i="1"/>
  <c r="CD452" i="1"/>
  <c r="BU452" i="1" s="1"/>
  <c r="CD516" i="1"/>
  <c r="BU516" i="1" s="1"/>
  <c r="CD580" i="1"/>
  <c r="BU580" i="1" s="1"/>
  <c r="CD903" i="1"/>
  <c r="BU903" i="1" s="1"/>
  <c r="CD935" i="1"/>
  <c r="BU935" i="1" s="1"/>
  <c r="CD967" i="1"/>
  <c r="BU967" i="1" s="1"/>
  <c r="CD999" i="1"/>
  <c r="CD1031" i="1"/>
  <c r="CD1063" i="1"/>
  <c r="CD890" i="1"/>
  <c r="CD922" i="1"/>
  <c r="CD954" i="1"/>
  <c r="CD986" i="1"/>
  <c r="BU986" i="1" s="1"/>
  <c r="CD1018" i="1"/>
  <c r="CD1050" i="1"/>
  <c r="BU1050" i="1" s="1"/>
  <c r="CD1168" i="1"/>
  <c r="BU1168" i="1" s="1"/>
  <c r="CD1225" i="1"/>
  <c r="CD1355" i="1"/>
  <c r="BU1355" i="1" s="1"/>
  <c r="CD1388" i="1"/>
  <c r="CD1420" i="1"/>
  <c r="CD1452" i="1"/>
  <c r="BU1452" i="1" s="1"/>
  <c r="CD1524" i="1"/>
  <c r="CD1631" i="1"/>
  <c r="CD1588" i="1"/>
  <c r="CD1655" i="1"/>
  <c r="BU1655" i="1" s="1"/>
  <c r="CD1636" i="1"/>
  <c r="BU1636" i="1" s="1"/>
  <c r="CD1652" i="1"/>
  <c r="BU1652" i="1" s="1"/>
  <c r="CD1668" i="1"/>
  <c r="BU1668" i="1" s="1"/>
  <c r="CD1684" i="1"/>
  <c r="BU1684" i="1" s="1"/>
  <c r="CD1700" i="1"/>
  <c r="BU1700" i="1" s="1"/>
  <c r="CD1716" i="1"/>
  <c r="BU1716" i="1" s="1"/>
  <c r="BX32" i="1"/>
  <c r="BX135" i="1"/>
  <c r="BU135" i="1" s="1"/>
  <c r="BX525" i="1"/>
  <c r="BU525" i="1" s="1"/>
  <c r="BX261" i="1"/>
  <c r="BU261" i="1" s="1"/>
  <c r="BX175" i="1"/>
  <c r="BU175" i="1" s="1"/>
  <c r="BX87" i="1"/>
  <c r="BU87" i="1" s="1"/>
  <c r="BX868" i="1"/>
  <c r="BU868" i="1" s="1"/>
  <c r="BU1002" i="1"/>
  <c r="BX950" i="1"/>
  <c r="BU950" i="1" s="1"/>
  <c r="BX940" i="1"/>
  <c r="BU940" i="1" s="1"/>
  <c r="BX972" i="1"/>
  <c r="BU972" i="1" s="1"/>
  <c r="BX949" i="1"/>
  <c r="BU949" i="1" s="1"/>
  <c r="BX981" i="1"/>
  <c r="BU981" i="1" s="1"/>
  <c r="BX1108" i="1"/>
  <c r="BU1108" i="1" s="1"/>
  <c r="BX895" i="1"/>
  <c r="BU895" i="1" s="1"/>
  <c r="BX959" i="1"/>
  <c r="BU959" i="1" s="1"/>
  <c r="BX991" i="1"/>
  <c r="BU991" i="1" s="1"/>
  <c r="BX1023" i="1"/>
  <c r="BU1023" i="1" s="1"/>
  <c r="BX1055" i="1"/>
  <c r="BU1055" i="1" s="1"/>
  <c r="BX1233" i="1"/>
  <c r="BU1233" i="1" s="1"/>
  <c r="BU1249" i="1"/>
  <c r="BX1123" i="1"/>
  <c r="BU1123" i="1" s="1"/>
  <c r="BX1139" i="1"/>
  <c r="BU1139" i="1" s="1"/>
  <c r="BX1254" i="1"/>
  <c r="BU1254" i="1" s="1"/>
  <c r="BU1345" i="1"/>
  <c r="BX1272" i="1"/>
  <c r="BU1272" i="1" s="1"/>
  <c r="BX1288" i="1"/>
  <c r="BU1288" i="1" s="1"/>
  <c r="BU1316" i="1"/>
  <c r="BU1348" i="1"/>
  <c r="BX1273" i="1"/>
  <c r="BU1273" i="1" s="1"/>
  <c r="BX1289" i="1"/>
  <c r="BU1289" i="1" s="1"/>
  <c r="BX1317" i="1"/>
  <c r="BU1317" i="1" s="1"/>
  <c r="BX1359" i="1"/>
  <c r="BU1359" i="1" s="1"/>
  <c r="BX1391" i="1"/>
  <c r="BU1391" i="1" s="1"/>
  <c r="BX1423" i="1"/>
  <c r="BU1423" i="1" s="1"/>
  <c r="BX1388" i="1"/>
  <c r="BU1388" i="1" s="1"/>
  <c r="BX1420" i="1"/>
  <c r="BX1481" i="1"/>
  <c r="BU1481" i="1" s="1"/>
  <c r="BX1373" i="1"/>
  <c r="BU1373" i="1" s="1"/>
  <c r="BX1405" i="1"/>
  <c r="BU1405" i="1" s="1"/>
  <c r="BX1437" i="1"/>
  <c r="BX1362" i="1"/>
  <c r="BU1362" i="1" s="1"/>
  <c r="BX1426" i="1"/>
  <c r="BU1426" i="1" s="1"/>
  <c r="BX1553" i="1"/>
  <c r="BU1553" i="1" s="1"/>
  <c r="BX1505" i="1"/>
  <c r="BU1505" i="1" s="1"/>
  <c r="BX1478" i="1"/>
  <c r="BU1478" i="1" s="1"/>
  <c r="BX1515" i="1"/>
  <c r="BU1515" i="1" s="1"/>
  <c r="BX1523" i="1"/>
  <c r="BU1523" i="1" s="1"/>
  <c r="BX1531" i="1"/>
  <c r="BU1531" i="1" s="1"/>
  <c r="BU1564" i="1"/>
  <c r="BX1630" i="1"/>
  <c r="BU1630" i="1" s="1"/>
  <c r="BX1591" i="1"/>
  <c r="BU1591" i="1" s="1"/>
  <c r="BX1623" i="1"/>
  <c r="BU1623" i="1" s="1"/>
  <c r="BX1568" i="1"/>
  <c r="BU1568" i="1" s="1"/>
  <c r="BX1589" i="1"/>
  <c r="BU1589" i="1" s="1"/>
  <c r="BX1621" i="1"/>
  <c r="BU1621" i="1" s="1"/>
  <c r="BX1654" i="1"/>
  <c r="BU1654" i="1" s="1"/>
  <c r="BX1686" i="1"/>
  <c r="BU1686" i="1" s="1"/>
  <c r="BX1718" i="1"/>
  <c r="BU1718" i="1" s="1"/>
  <c r="BX1763" i="1"/>
  <c r="BU1763" i="1" s="1"/>
  <c r="BX1795" i="1"/>
  <c r="BU1795" i="1" s="1"/>
  <c r="BX1827" i="1"/>
  <c r="BU1827" i="1" s="1"/>
  <c r="BX1764" i="1"/>
  <c r="BU1764" i="1" s="1"/>
  <c r="BX1796" i="1"/>
  <c r="BU1796" i="1" s="1"/>
  <c r="BX1828" i="1"/>
  <c r="BU1828" i="1" s="1"/>
  <c r="BX1778" i="1"/>
  <c r="BU1778" i="1" s="1"/>
  <c r="BX1810" i="1"/>
  <c r="BU1810" i="1" s="1"/>
  <c r="BX1842" i="1"/>
  <c r="BU1842" i="1" s="1"/>
  <c r="BU1917" i="1"/>
  <c r="BX1860" i="1"/>
  <c r="BU1860" i="1" s="1"/>
  <c r="BX1892" i="1"/>
  <c r="BU1892" i="1" s="1"/>
  <c r="BX1933" i="1"/>
  <c r="BU1933" i="1" s="1"/>
  <c r="BX1970" i="1"/>
  <c r="BU1970" i="1" s="1"/>
  <c r="BX1871" i="1"/>
  <c r="BU1871" i="1" s="1"/>
  <c r="BX1898" i="1"/>
  <c r="BU1898" i="1" s="1"/>
  <c r="BX1913" i="1"/>
  <c r="BU1913" i="1" s="1"/>
  <c r="BX1910" i="1"/>
  <c r="BU1910" i="1" s="1"/>
  <c r="BX1946" i="1"/>
  <c r="BU1946" i="1" s="1"/>
  <c r="BX2034" i="1"/>
  <c r="BU2034" i="1" s="1"/>
  <c r="BX2065" i="1"/>
  <c r="BU2065" i="1" s="1"/>
  <c r="BX1904" i="1"/>
  <c r="BU1904" i="1" s="1"/>
  <c r="BX2056" i="1"/>
  <c r="BU2056" i="1" s="1"/>
  <c r="BX2031" i="1"/>
  <c r="BU2031" i="1" s="1"/>
  <c r="BX2012" i="1"/>
  <c r="BU2012" i="1" s="1"/>
  <c r="BX2072" i="1"/>
  <c r="BU2072" i="1" s="1"/>
  <c r="BX2061" i="1"/>
  <c r="BU2061" i="1" s="1"/>
  <c r="BX2101" i="1"/>
  <c r="BU2101" i="1" s="1"/>
  <c r="BX2085" i="1"/>
  <c r="BU2085" i="1" s="1"/>
  <c r="BX2051" i="1"/>
  <c r="BU2051" i="1" s="1"/>
  <c r="BX2088" i="1"/>
  <c r="BU2088" i="1" s="1"/>
  <c r="BX2147" i="1"/>
  <c r="BU2147" i="1" s="1"/>
  <c r="BX2119" i="1"/>
  <c r="BU2119" i="1" s="1"/>
  <c r="BX2178" i="1"/>
  <c r="BX2183" i="1"/>
  <c r="BX2160" i="1"/>
  <c r="BU2160" i="1" s="1"/>
  <c r="BX2192" i="1"/>
  <c r="BX2201" i="1"/>
  <c r="BX2227" i="1"/>
  <c r="BX2203" i="1"/>
  <c r="BX440" i="1"/>
  <c r="BU440" i="1" s="1"/>
  <c r="BX202" i="1"/>
  <c r="BU202" i="1" s="1"/>
  <c r="BX170" i="1"/>
  <c r="BU170" i="1" s="1"/>
  <c r="BX138" i="1"/>
  <c r="BU138" i="1" s="1"/>
  <c r="BX106" i="1"/>
  <c r="BX74" i="1"/>
  <c r="BU74" i="1" s="1"/>
  <c r="AG18" i="1"/>
  <c r="AF17" i="1"/>
  <c r="BX214" i="1"/>
  <c r="BU214" i="1" s="1"/>
  <c r="BX189" i="1"/>
  <c r="BU189" i="1" s="1"/>
  <c r="BX157" i="1"/>
  <c r="BU157" i="1" s="1"/>
  <c r="BX125" i="1"/>
  <c r="BU125" i="1" s="1"/>
  <c r="BX93" i="1"/>
  <c r="BU93" i="1" s="1"/>
  <c r="CD276" i="1"/>
  <c r="BU276" i="1" s="1"/>
  <c r="CD407" i="1"/>
  <c r="BU407" i="1" s="1"/>
  <c r="CD583" i="1"/>
  <c r="BU583" i="1" s="1"/>
  <c r="CD615" i="1"/>
  <c r="CD781" i="1"/>
  <c r="BU781" i="1" s="1"/>
  <c r="CD813" i="1"/>
  <c r="BU813" i="1" s="1"/>
  <c r="CD860" i="1"/>
  <c r="CD1216" i="1"/>
  <c r="BU1216" i="1" s="1"/>
  <c r="CD1334" i="1"/>
  <c r="BU1334" i="1" s="1"/>
  <c r="CD1300" i="1"/>
  <c r="BU1300" i="1" s="1"/>
  <c r="CD1309" i="1"/>
  <c r="CD1508" i="1"/>
  <c r="BU1508" i="1" s="1"/>
  <c r="BX134" i="1"/>
  <c r="BU134" i="1" s="1"/>
  <c r="BX216" i="1"/>
  <c r="BU216" i="1" s="1"/>
  <c r="BX174" i="1"/>
  <c r="BU174" i="1" s="1"/>
  <c r="BX86" i="1"/>
  <c r="BU86" i="1" s="1"/>
  <c r="BX784" i="1"/>
  <c r="BU784" i="1" s="1"/>
  <c r="BX816" i="1"/>
  <c r="BU816" i="1" s="1"/>
  <c r="BX866" i="1"/>
  <c r="BU866" i="1" s="1"/>
  <c r="BX958" i="1"/>
  <c r="BU958" i="1" s="1"/>
  <c r="BX1030" i="1"/>
  <c r="BU1030" i="1" s="1"/>
  <c r="BX954" i="1"/>
  <c r="BX880" i="1"/>
  <c r="BU880" i="1" s="1"/>
  <c r="BX912" i="1"/>
  <c r="BU912" i="1" s="1"/>
  <c r="BX944" i="1"/>
  <c r="BU944" i="1" s="1"/>
  <c r="BX1110" i="1"/>
  <c r="BU1110" i="1" s="1"/>
  <c r="BX921" i="1"/>
  <c r="BU921" i="1" s="1"/>
  <c r="BX953" i="1"/>
  <c r="BU953" i="1" s="1"/>
  <c r="BX985" i="1"/>
  <c r="BU985" i="1" s="1"/>
  <c r="BX1017" i="1"/>
  <c r="BU1017" i="1" s="1"/>
  <c r="BX899" i="1"/>
  <c r="BU899" i="1" s="1"/>
  <c r="BX931" i="1"/>
  <c r="BU931" i="1" s="1"/>
  <c r="BX963" i="1"/>
  <c r="BU963" i="1" s="1"/>
  <c r="BX995" i="1"/>
  <c r="BU995" i="1" s="1"/>
  <c r="BX1027" i="1"/>
  <c r="BU1027" i="1" s="1"/>
  <c r="BX1059" i="1"/>
  <c r="BU1059" i="1" s="1"/>
  <c r="BX1078" i="1"/>
  <c r="BU1078" i="1" s="1"/>
  <c r="BX1086" i="1"/>
  <c r="BU1086" i="1" s="1"/>
  <c r="BX1094" i="1"/>
  <c r="BU1094" i="1" s="1"/>
  <c r="BX1102" i="1"/>
  <c r="BU1102" i="1" s="1"/>
  <c r="BX1134" i="1"/>
  <c r="BU1134" i="1" s="1"/>
  <c r="BX1150" i="1"/>
  <c r="BU1150" i="1" s="1"/>
  <c r="BX1207" i="1"/>
  <c r="BU1207" i="1" s="1"/>
  <c r="BU1250" i="1"/>
  <c r="BX1167" i="1"/>
  <c r="BU1167" i="1" s="1"/>
  <c r="BX1183" i="1"/>
  <c r="BU1183" i="1" s="1"/>
  <c r="BX1209" i="1"/>
  <c r="BU1209" i="1" s="1"/>
  <c r="BX1248" i="1"/>
  <c r="BX1194" i="1"/>
  <c r="BU1194" i="1" s="1"/>
  <c r="BX1226" i="1"/>
  <c r="BU1226" i="1" s="1"/>
  <c r="BX1315" i="1"/>
  <c r="BU1315" i="1" s="1"/>
  <c r="BX1346" i="1"/>
  <c r="BU1346" i="1" s="1"/>
  <c r="BX1321" i="1"/>
  <c r="BU1321" i="1" s="1"/>
  <c r="BX1311" i="1"/>
  <c r="BU1311" i="1" s="1"/>
  <c r="BX1341" i="1"/>
  <c r="BU1341" i="1" s="1"/>
  <c r="BX1275" i="1"/>
  <c r="BU1275" i="1" s="1"/>
  <c r="BX1291" i="1"/>
  <c r="BU1291" i="1" s="1"/>
  <c r="BX1363" i="1"/>
  <c r="BU1363" i="1" s="1"/>
  <c r="BU1395" i="1"/>
  <c r="BX1427" i="1"/>
  <c r="BU1427" i="1" s="1"/>
  <c r="BX1459" i="1"/>
  <c r="BU1459" i="1" s="1"/>
  <c r="BX1360" i="1"/>
  <c r="BU1360" i="1" s="1"/>
  <c r="BX1392" i="1"/>
  <c r="BU1392" i="1" s="1"/>
  <c r="BX1424" i="1"/>
  <c r="BU1424" i="1" s="1"/>
  <c r="BX1456" i="1"/>
  <c r="BU1456" i="1" s="1"/>
  <c r="BX1482" i="1"/>
  <c r="BU1482" i="1" s="1"/>
  <c r="BX1377" i="1"/>
  <c r="BU1377" i="1" s="1"/>
  <c r="BX1409" i="1"/>
  <c r="BU1409" i="1" s="1"/>
  <c r="BX1441" i="1"/>
  <c r="BU1441" i="1" s="1"/>
  <c r="BX1473" i="1"/>
  <c r="BU1473" i="1" s="1"/>
  <c r="BX1366" i="1"/>
  <c r="BU1366" i="1" s="1"/>
  <c r="BX1398" i="1"/>
  <c r="BU1398" i="1" s="1"/>
  <c r="BX1430" i="1"/>
  <c r="BU1430" i="1" s="1"/>
  <c r="BX1462" i="1"/>
  <c r="BU1462" i="1" s="1"/>
  <c r="BU1524" i="1"/>
  <c r="BX1571" i="1"/>
  <c r="BU1571" i="1" s="1"/>
  <c r="BX1577" i="1"/>
  <c r="BU1577" i="1" s="1"/>
  <c r="BX1536" i="1"/>
  <c r="BU1536" i="1" s="1"/>
  <c r="BX1567" i="1"/>
  <c r="BU1567" i="1" s="1"/>
  <c r="BU1608" i="1"/>
  <c r="BX1631" i="1"/>
  <c r="BU1631" i="1" s="1"/>
  <c r="BU1642" i="1"/>
  <c r="BU1674" i="1"/>
  <c r="BU1706" i="1"/>
  <c r="BX1596" i="1"/>
  <c r="BU1596" i="1" s="1"/>
  <c r="BX1628" i="1"/>
  <c r="BU1628" i="1" s="1"/>
  <c r="BX1664" i="1"/>
  <c r="BU1664" i="1" s="1"/>
  <c r="BX1696" i="1"/>
  <c r="BU1696" i="1" s="1"/>
  <c r="BX1570" i="1"/>
  <c r="BU1570" i="1" s="1"/>
  <c r="BX1594" i="1"/>
  <c r="BU1594" i="1" s="1"/>
  <c r="BX1626" i="1"/>
  <c r="BU1626" i="1" s="1"/>
  <c r="BX1661" i="1"/>
  <c r="BU1661" i="1" s="1"/>
  <c r="BX1693" i="1"/>
  <c r="BU1693" i="1" s="1"/>
  <c r="BX1732" i="1"/>
  <c r="BU1732" i="1" s="1"/>
  <c r="BX1720" i="1"/>
  <c r="BU1720" i="1" s="1"/>
  <c r="BX1725" i="1"/>
  <c r="BU1725" i="1" s="1"/>
  <c r="BX1745" i="1"/>
  <c r="BU1745" i="1" s="1"/>
  <c r="BX1766" i="1"/>
  <c r="BU1766" i="1" s="1"/>
  <c r="BX1798" i="1"/>
  <c r="BU1798" i="1" s="1"/>
  <c r="BX1830" i="1"/>
  <c r="BU1830" i="1" s="1"/>
  <c r="BX1894" i="1"/>
  <c r="BU1894" i="1" s="1"/>
  <c r="BX1773" i="1"/>
  <c r="BU1773" i="1" s="1"/>
  <c r="BX1805" i="1"/>
  <c r="BU1805" i="1" s="1"/>
  <c r="BX1837" i="1"/>
  <c r="BU1837" i="1" s="1"/>
  <c r="BX1857" i="1"/>
  <c r="BU1857" i="1" s="1"/>
  <c r="BX1889" i="1"/>
  <c r="BU1889" i="1" s="1"/>
  <c r="BX1943" i="1"/>
  <c r="BU1943" i="1" s="1"/>
  <c r="BX1960" i="1"/>
  <c r="BU1960" i="1" s="1"/>
  <c r="BX1869" i="1"/>
  <c r="BU1869" i="1" s="1"/>
  <c r="BX1901" i="1"/>
  <c r="BU1901" i="1" s="1"/>
  <c r="BX1872" i="1"/>
  <c r="BU1872" i="1" s="1"/>
  <c r="BX1902" i="1"/>
  <c r="BU1902" i="1" s="1"/>
  <c r="BX1950" i="1"/>
  <c r="BU1950" i="1" s="1"/>
  <c r="BX1947" i="1"/>
  <c r="BU1947" i="1" s="1"/>
  <c r="BX1998" i="1"/>
  <c r="BU1998" i="1" s="1"/>
  <c r="BX2035" i="1"/>
  <c r="BU2035" i="1" s="1"/>
  <c r="BX2041" i="1"/>
  <c r="BU2041" i="1" s="1"/>
  <c r="BX2063" i="1"/>
  <c r="BU2063" i="1" s="1"/>
  <c r="BX1988" i="1"/>
  <c r="BU1988" i="1" s="1"/>
  <c r="BX2019" i="1"/>
  <c r="BU2019" i="1" s="1"/>
  <c r="BX2032" i="1"/>
  <c r="BU2032" i="1" s="1"/>
  <c r="BX2108" i="1"/>
  <c r="BU2108" i="1" s="1"/>
  <c r="BX2067" i="1"/>
  <c r="BU2067" i="1" s="1"/>
  <c r="BX2100" i="1"/>
  <c r="BU2100" i="1" s="1"/>
  <c r="BX2098" i="1"/>
  <c r="BU2098" i="1" s="1"/>
  <c r="BX2057" i="1"/>
  <c r="BU2057" i="1" s="1"/>
  <c r="BX2151" i="1"/>
  <c r="BU2151" i="1" s="1"/>
  <c r="BX2132" i="1"/>
  <c r="BU2132" i="1" s="1"/>
  <c r="BX2197" i="1"/>
  <c r="BX2140" i="1"/>
  <c r="BU2140" i="1" s="1"/>
  <c r="BX2191" i="1"/>
  <c r="BX2164" i="1"/>
  <c r="BU2164" i="1" s="1"/>
  <c r="BX2162" i="1"/>
  <c r="BU2162" i="1" s="1"/>
  <c r="BX2196" i="1"/>
  <c r="BX2226" i="1"/>
  <c r="BX429" i="1"/>
  <c r="BU429" i="1" s="1"/>
  <c r="BX195" i="1"/>
  <c r="BU195" i="1" s="1"/>
  <c r="BX163" i="1"/>
  <c r="BU163" i="1" s="1"/>
  <c r="BX131" i="1"/>
  <c r="BU131" i="1" s="1"/>
  <c r="BX99" i="1"/>
  <c r="BU99" i="1" s="1"/>
  <c r="BX67" i="1"/>
  <c r="BU67" i="1" s="1"/>
  <c r="BX188" i="1"/>
  <c r="BU188" i="1" s="1"/>
  <c r="BX156" i="1"/>
  <c r="BU156" i="1" s="1"/>
  <c r="BX124" i="1"/>
  <c r="BU124" i="1" s="1"/>
  <c r="BX92" i="1"/>
  <c r="BU92" i="1" s="1"/>
  <c r="CD439" i="1"/>
  <c r="BU439" i="1" s="1"/>
  <c r="CD359" i="1"/>
  <c r="BU359" i="1" s="1"/>
  <c r="CD679" i="1"/>
  <c r="BU679" i="1" s="1"/>
  <c r="CD630" i="1"/>
  <c r="CD374" i="1"/>
  <c r="BU374" i="1" s="1"/>
  <c r="CD438" i="1"/>
  <c r="BU438" i="1" s="1"/>
  <c r="CD502" i="1"/>
  <c r="BU502" i="1" s="1"/>
  <c r="CD566" i="1"/>
  <c r="BU566" i="1" s="1"/>
  <c r="CD727" i="1"/>
  <c r="CD743" i="1"/>
  <c r="CD774" i="1"/>
  <c r="CD806" i="1"/>
  <c r="CD878" i="1"/>
  <c r="BU878" i="1" s="1"/>
  <c r="CD1221" i="1"/>
  <c r="BU1221" i="1" s="1"/>
  <c r="CD1177" i="1"/>
  <c r="BU1177" i="1" s="1"/>
  <c r="CD1271" i="1"/>
  <c r="CD1248" i="1"/>
  <c r="CD1264" i="1"/>
  <c r="CD1280" i="1"/>
  <c r="CD1389" i="1"/>
  <c r="BU1389" i="1" s="1"/>
  <c r="CD1421" i="1"/>
  <c r="CD1453" i="1"/>
  <c r="BU1453" i="1" s="1"/>
  <c r="CD1485" i="1"/>
  <c r="BU1485" i="1" s="1"/>
  <c r="CD1604" i="1"/>
  <c r="BU1604" i="1" s="1"/>
  <c r="CD1723" i="1"/>
  <c r="BU1723" i="1" s="1"/>
  <c r="BX127" i="1"/>
  <c r="BU127" i="1" s="1"/>
  <c r="BX472" i="1"/>
  <c r="BU472" i="1" s="1"/>
  <c r="BX199" i="1"/>
  <c r="BU199" i="1" s="1"/>
  <c r="BX159" i="1"/>
  <c r="BU159" i="1" s="1"/>
  <c r="BU69" i="1" l="1"/>
  <c r="BU1225" i="1"/>
  <c r="BU265" i="1"/>
  <c r="BU62" i="1"/>
  <c r="BU726" i="1"/>
  <c r="BU149" i="1"/>
  <c r="BU1248" i="1"/>
  <c r="BU122" i="1"/>
  <c r="BU388" i="1"/>
  <c r="BU229" i="1"/>
  <c r="BU535" i="1"/>
  <c r="BU851" i="1"/>
  <c r="BU258" i="1"/>
  <c r="BU1476" i="1"/>
  <c r="BU860" i="1"/>
  <c r="BU758" i="1"/>
  <c r="BU490" i="1"/>
  <c r="BU154" i="1"/>
  <c r="BU1421" i="1"/>
  <c r="BU1319" i="1"/>
  <c r="BU806" i="1"/>
  <c r="BU630" i="1"/>
  <c r="BU181" i="1"/>
  <c r="BU954" i="1"/>
  <c r="BU106" i="1"/>
  <c r="BU1437" i="1"/>
  <c r="BU186" i="1"/>
  <c r="BU615" i="1"/>
  <c r="BU774" i="1"/>
  <c r="AI15" i="1"/>
  <c r="C21" i="1" s="1"/>
  <c r="C20" i="1" s="1"/>
  <c r="V15" i="1"/>
  <c r="C23" i="1" s="1"/>
  <c r="C22" i="1" s="1"/>
  <c r="BU873" i="1"/>
  <c r="BU1031" i="1"/>
  <c r="BU838" i="1"/>
  <c r="BU829" i="1"/>
  <c r="BU234" i="1"/>
  <c r="AS18" i="1"/>
  <c r="AR17" i="1"/>
  <c r="BU710" i="1"/>
  <c r="BU218" i="1"/>
  <c r="BU790" i="1"/>
  <c r="BU1063" i="1"/>
  <c r="CD16" i="1"/>
  <c r="AU16" i="1" s="1"/>
  <c r="BU797" i="1"/>
  <c r="BU1165" i="1"/>
  <c r="BU1588" i="1"/>
  <c r="BU1200" i="1"/>
  <c r="BU951" i="1"/>
  <c r="BU743" i="1"/>
  <c r="BU694" i="1"/>
  <c r="BU999" i="1"/>
  <c r="BU890" i="1"/>
  <c r="CG17" i="1"/>
  <c r="CD17" i="1" s="1"/>
  <c r="BU17" i="1" s="1"/>
  <c r="E18" i="1"/>
  <c r="S17" i="1"/>
  <c r="E17" i="1" s="1"/>
  <c r="T18" i="1"/>
  <c r="BT17" i="1"/>
  <c r="CF17" i="1"/>
  <c r="BU765" i="1"/>
  <c r="BU16" i="1"/>
  <c r="AI16" i="1" s="1"/>
  <c r="D21" i="1" s="1"/>
  <c r="D20" i="1" s="1"/>
  <c r="BU133" i="1"/>
  <c r="BU1018" i="1"/>
  <c r="BU1404" i="1"/>
  <c r="BU727" i="1"/>
  <c r="BU250" i="1"/>
  <c r="BU482" i="1"/>
  <c r="BU695" i="1"/>
  <c r="BU410" i="1"/>
  <c r="BU85" i="1"/>
  <c r="AG19" i="1"/>
  <c r="AF18" i="1"/>
  <c r="BU1420" i="1"/>
  <c r="BU1309" i="1"/>
  <c r="BU1335" i="1"/>
  <c r="BU1264" i="1"/>
  <c r="BU245" i="1"/>
  <c r="BU922" i="1"/>
  <c r="BU90" i="1"/>
  <c r="BU1280" i="1"/>
  <c r="BU711" i="1"/>
  <c r="BU662" i="1"/>
  <c r="BU117" i="1"/>
  <c r="V16" i="1" l="1"/>
  <c r="D23" i="1" s="1"/>
  <c r="D22" i="1" s="1"/>
  <c r="AU17" i="1"/>
  <c r="AI17" i="1"/>
  <c r="E21" i="1" s="1"/>
  <c r="E20" i="1" s="1"/>
  <c r="AR18" i="1"/>
  <c r="AS19" i="1"/>
  <c r="V17" i="1"/>
  <c r="E23" i="1" s="1"/>
  <c r="E22" i="1" s="1"/>
  <c r="AF19" i="1"/>
  <c r="AG20" i="1"/>
  <c r="F18" i="1"/>
  <c r="CG18" i="1"/>
  <c r="CD18" i="1" s="1"/>
  <c r="BU18" i="1" s="1"/>
  <c r="T19" i="1"/>
  <c r="S18" i="1"/>
  <c r="F17" i="1" s="1"/>
  <c r="BT18" i="1"/>
  <c r="CF18" i="1"/>
  <c r="AI18" i="1" l="1"/>
  <c r="F21" i="1" s="1"/>
  <c r="F20" i="1" s="1"/>
  <c r="V18" i="1"/>
  <c r="F23" i="1" s="1"/>
  <c r="F22" i="1" s="1"/>
  <c r="AU18" i="1"/>
  <c r="T20" i="1"/>
  <c r="CG19" i="1"/>
  <c r="CD19" i="1" s="1"/>
  <c r="BU19" i="1" s="1"/>
  <c r="BT19" i="1"/>
  <c r="G18" i="1"/>
  <c r="S19" i="1"/>
  <c r="G17" i="1" s="1"/>
  <c r="CF19" i="1"/>
  <c r="AS20" i="1"/>
  <c r="AR19" i="1"/>
  <c r="AG21" i="1"/>
  <c r="AF20" i="1"/>
  <c r="V19" i="1" l="1"/>
  <c r="G23" i="1" s="1"/>
  <c r="G22" i="1" s="1"/>
  <c r="AF21" i="1"/>
  <c r="AG22" i="1"/>
  <c r="AI19" i="1"/>
  <c r="G21" i="1" s="1"/>
  <c r="G20" i="1" s="1"/>
  <c r="AR20" i="1"/>
  <c r="AS21" i="1"/>
  <c r="S20" i="1"/>
  <c r="H17" i="1" s="1"/>
  <c r="H18" i="1"/>
  <c r="BT20" i="1"/>
  <c r="T21" i="1"/>
  <c r="CG20" i="1"/>
  <c r="CD20" i="1" s="1"/>
  <c r="BU20" i="1" s="1"/>
  <c r="CF20" i="1"/>
  <c r="AU19" i="1"/>
  <c r="AI20" i="1" l="1"/>
  <c r="H21" i="1" s="1"/>
  <c r="H20" i="1" s="1"/>
  <c r="AU20" i="1"/>
  <c r="AS22" i="1"/>
  <c r="AR21" i="1"/>
  <c r="V20" i="1"/>
  <c r="H23" i="1" s="1"/>
  <c r="H22" i="1" s="1"/>
  <c r="CG21" i="1"/>
  <c r="CD21" i="1" s="1"/>
  <c r="BU21" i="1" s="1"/>
  <c r="T22" i="1"/>
  <c r="S21" i="1"/>
  <c r="I17" i="1" s="1"/>
  <c r="I18" i="1"/>
  <c r="BT21" i="1"/>
  <c r="CF21" i="1"/>
  <c r="AG23" i="1"/>
  <c r="AF22" i="1"/>
  <c r="V21" i="1" l="1"/>
  <c r="I23" i="1" s="1"/>
  <c r="I22" i="1" s="1"/>
  <c r="AG24" i="1"/>
  <c r="AF23" i="1"/>
  <c r="J18" i="1"/>
  <c r="CG22" i="1"/>
  <c r="CD22" i="1" s="1"/>
  <c r="BU22" i="1" s="1"/>
  <c r="T23" i="1"/>
  <c r="BT22" i="1"/>
  <c r="S22" i="1"/>
  <c r="J17" i="1" s="1"/>
  <c r="CF22" i="1"/>
  <c r="AU21" i="1"/>
  <c r="AR22" i="1"/>
  <c r="AS23" i="1"/>
  <c r="AI21" i="1"/>
  <c r="I21" i="1" s="1"/>
  <c r="I20" i="1" s="1"/>
  <c r="V22" i="1" l="1"/>
  <c r="J23" i="1" s="1"/>
  <c r="J22" i="1" s="1"/>
  <c r="AI22" i="1"/>
  <c r="J21" i="1" s="1"/>
  <c r="J20" i="1" s="1"/>
  <c r="AU22" i="1"/>
  <c r="T24" i="1"/>
  <c r="S23" i="1"/>
  <c r="K17" i="1" s="1"/>
  <c r="BT23" i="1"/>
  <c r="CG23" i="1"/>
  <c r="CD23" i="1" s="1"/>
  <c r="BU23" i="1" s="1"/>
  <c r="K18" i="1"/>
  <c r="CF23" i="1"/>
  <c r="AR23" i="1"/>
  <c r="AS24" i="1"/>
  <c r="AG25" i="1"/>
  <c r="AI24" i="1"/>
  <c r="L21" i="1" s="1"/>
  <c r="L20" i="1" s="1"/>
  <c r="AF24" i="1"/>
  <c r="AU23" i="1" l="1"/>
  <c r="AF25" i="1"/>
  <c r="AG26" i="1"/>
  <c r="AI25" i="1"/>
  <c r="M21" i="1" s="1"/>
  <c r="M20" i="1" s="1"/>
  <c r="V23" i="1"/>
  <c r="K23" i="1" s="1"/>
  <c r="K22" i="1" s="1"/>
  <c r="AU24" i="1"/>
  <c r="AS25" i="1"/>
  <c r="AR24" i="1"/>
  <c r="BT24" i="1"/>
  <c r="CG24" i="1"/>
  <c r="CD24" i="1" s="1"/>
  <c r="BU24" i="1" s="1"/>
  <c r="S24" i="1"/>
  <c r="L17" i="1" s="1"/>
  <c r="V24" i="1"/>
  <c r="L23" i="1" s="1"/>
  <c r="L22" i="1" s="1"/>
  <c r="T25" i="1"/>
  <c r="L18" i="1"/>
  <c r="CF24" i="1"/>
  <c r="AI23" i="1"/>
  <c r="K21" i="1" s="1"/>
  <c r="K20" i="1" s="1"/>
  <c r="AU25" i="1" l="1"/>
  <c r="AS26" i="1"/>
  <c r="AR25" i="1"/>
  <c r="M18" i="1"/>
  <c r="S25" i="1"/>
  <c r="M17" i="1" s="1"/>
  <c r="CG25" i="1"/>
  <c r="CD25" i="1" s="1"/>
  <c r="BU25" i="1" s="1"/>
  <c r="BT25" i="1"/>
  <c r="V25" i="1"/>
  <c r="M23" i="1" s="1"/>
  <c r="M22" i="1" s="1"/>
  <c r="T26" i="1"/>
  <c r="CF25" i="1"/>
  <c r="AI26" i="1"/>
  <c r="N21" i="1" s="1"/>
  <c r="N20" i="1" s="1"/>
  <c r="AG27" i="1"/>
  <c r="AF26" i="1"/>
  <c r="N18" i="1" l="1"/>
  <c r="BT26" i="1"/>
  <c r="V26" i="1"/>
  <c r="N23" i="1" s="1"/>
  <c r="N22" i="1" s="1"/>
  <c r="CG26" i="1"/>
  <c r="CD26" i="1" s="1"/>
  <c r="BU26" i="1" s="1"/>
  <c r="T27" i="1"/>
  <c r="S26" i="1"/>
  <c r="N17" i="1" s="1"/>
  <c r="CF26" i="1"/>
  <c r="AI27" i="1"/>
  <c r="O21" i="1" s="1"/>
  <c r="O20" i="1" s="1"/>
  <c r="AF27" i="1"/>
  <c r="AG28" i="1"/>
  <c r="AR26" i="1"/>
  <c r="AS27" i="1"/>
  <c r="AU26" i="1"/>
  <c r="AG29" i="1" l="1"/>
  <c r="AI28" i="1"/>
  <c r="P21" i="1" s="1"/>
  <c r="P20" i="1" s="1"/>
  <c r="AF28" i="1"/>
  <c r="S27" i="1"/>
  <c r="O17" i="1" s="1"/>
  <c r="T28" i="1"/>
  <c r="BT27" i="1"/>
  <c r="CG27" i="1"/>
  <c r="CD27" i="1" s="1"/>
  <c r="BU27" i="1" s="1"/>
  <c r="V27" i="1"/>
  <c r="O23" i="1" s="1"/>
  <c r="O22" i="1" s="1"/>
  <c r="O18" i="1"/>
  <c r="CF27" i="1"/>
  <c r="AU27" i="1"/>
  <c r="AR27" i="1"/>
  <c r="AS28" i="1"/>
  <c r="AR28" i="1" l="1"/>
  <c r="AU28" i="1"/>
  <c r="AS29" i="1"/>
  <c r="BT28" i="1"/>
  <c r="V28" i="1"/>
  <c r="P23" i="1" s="1"/>
  <c r="P22" i="1" s="1"/>
  <c r="CG28" i="1"/>
  <c r="S28" i="1"/>
  <c r="P17" i="1" s="1"/>
  <c r="T29" i="1"/>
  <c r="CF28" i="1"/>
  <c r="AF29" i="1"/>
  <c r="AG30" i="1"/>
  <c r="AI29" i="1"/>
  <c r="CG29" i="1" l="1"/>
  <c r="CD29" i="1" s="1"/>
  <c r="BU29" i="1" s="1"/>
  <c r="S29" i="1"/>
  <c r="BT29" i="1"/>
  <c r="V29" i="1"/>
  <c r="T30" i="1"/>
  <c r="CF29" i="1"/>
  <c r="CD28" i="1"/>
  <c r="BU28" i="1" s="1"/>
  <c r="AI30" i="1"/>
  <c r="AF30" i="1"/>
  <c r="AG31" i="1"/>
  <c r="AS30" i="1"/>
  <c r="AU29" i="1"/>
  <c r="AR29" i="1"/>
  <c r="BT30" i="1" l="1"/>
  <c r="V30" i="1"/>
  <c r="S30" i="1"/>
  <c r="CG30" i="1"/>
  <c r="CD30" i="1" s="1"/>
  <c r="BU30" i="1" s="1"/>
  <c r="T31" i="1"/>
  <c r="CF30" i="1"/>
  <c r="AS31" i="1"/>
  <c r="AR30" i="1"/>
  <c r="AU30" i="1"/>
  <c r="AG32" i="1"/>
  <c r="AF31" i="1"/>
  <c r="AI31" i="1"/>
  <c r="AU31" i="1" l="1"/>
  <c r="AR31" i="1"/>
  <c r="AS32" i="1"/>
  <c r="CG31" i="1"/>
  <c r="CD31" i="1" s="1"/>
  <c r="BU31" i="1" s="1"/>
  <c r="S31" i="1"/>
  <c r="V31" i="1"/>
  <c r="T32" i="1"/>
  <c r="BT31" i="1"/>
  <c r="CF31" i="1"/>
  <c r="AF32" i="1"/>
  <c r="AI32" i="1"/>
  <c r="V32" i="1" l="1"/>
  <c r="CG32" i="1"/>
  <c r="CD32" i="1" s="1"/>
  <c r="BU32" i="1" s="1"/>
  <c r="S32" i="1"/>
  <c r="T33" i="1"/>
  <c r="BT32" i="1"/>
  <c r="CF32" i="1"/>
  <c r="AS33" i="1"/>
  <c r="AU32" i="1"/>
  <c r="AR32" i="1"/>
  <c r="AU33" i="1" l="1"/>
  <c r="AR33" i="1"/>
  <c r="AS34" i="1"/>
  <c r="BT33" i="1"/>
  <c r="CG33" i="1"/>
  <c r="CD33" i="1" s="1"/>
  <c r="BU33" i="1" s="1"/>
  <c r="T34" i="1"/>
  <c r="S33" i="1"/>
  <c r="CF33" i="1"/>
  <c r="AU34" i="1" l="1"/>
  <c r="AS35" i="1"/>
  <c r="AR34" i="1"/>
  <c r="BT34" i="1"/>
  <c r="CG34" i="1"/>
  <c r="CD34" i="1" s="1"/>
  <c r="BU34" i="1" s="1"/>
  <c r="T35" i="1"/>
  <c r="S34" i="1"/>
  <c r="CF34" i="1"/>
  <c r="BT35" i="1" l="1"/>
  <c r="S35" i="1"/>
  <c r="CG35" i="1"/>
  <c r="CD35" i="1" s="1"/>
  <c r="BU35" i="1" s="1"/>
  <c r="T36" i="1"/>
  <c r="CF35" i="1"/>
  <c r="AU35" i="1"/>
  <c r="AR35" i="1"/>
  <c r="AS36" i="1"/>
  <c r="AR36" i="1" l="1"/>
  <c r="AS37" i="1"/>
  <c r="AU36" i="1"/>
  <c r="T37" i="1"/>
  <c r="S36" i="1"/>
  <c r="BT36" i="1"/>
  <c r="CG36" i="1"/>
  <c r="CD36" i="1" s="1"/>
  <c r="BU36" i="1" s="1"/>
  <c r="CF36" i="1"/>
  <c r="S37" i="1" l="1"/>
  <c r="BT37" i="1"/>
  <c r="T38" i="1"/>
  <c r="CG37" i="1"/>
  <c r="CD37" i="1" s="1"/>
  <c r="BU37" i="1" s="1"/>
  <c r="CF37" i="1"/>
  <c r="AS38" i="1"/>
  <c r="AR37" i="1"/>
  <c r="AU37" i="1"/>
  <c r="AU38" i="1" l="1"/>
  <c r="AR38" i="1"/>
  <c r="AS39" i="1"/>
  <c r="CG38" i="1"/>
  <c r="CD38" i="1" s="1"/>
  <c r="BU38" i="1" s="1"/>
  <c r="T39" i="1"/>
  <c r="BT38" i="1"/>
  <c r="S38" i="1"/>
  <c r="CF38" i="1"/>
  <c r="BT39" i="1" l="1"/>
  <c r="CG39" i="1"/>
  <c r="CD39" i="1" s="1"/>
  <c r="BU39" i="1" s="1"/>
  <c r="S39" i="1"/>
  <c r="T40" i="1"/>
  <c r="CF39" i="1"/>
  <c r="AU39" i="1"/>
  <c r="AR39" i="1"/>
  <c r="S40" i="1" l="1"/>
  <c r="BT40" i="1"/>
  <c r="CG40" i="1"/>
  <c r="CD40" i="1" s="1"/>
  <c r="BU40" i="1" s="1"/>
  <c r="T41" i="1"/>
  <c r="CF40" i="1"/>
  <c r="S41" i="1" l="1"/>
  <c r="BT41" i="1"/>
  <c r="CG41" i="1"/>
  <c r="CD41" i="1" s="1"/>
  <c r="BU41" i="1" s="1"/>
  <c r="T42" i="1"/>
  <c r="CF41" i="1"/>
  <c r="S42" i="1" l="1"/>
  <c r="BT42" i="1"/>
  <c r="CG42" i="1"/>
  <c r="CD42" i="1" s="1"/>
  <c r="BU42" i="1" s="1"/>
  <c r="T43" i="1"/>
  <c r="CF42" i="1"/>
  <c r="S43" i="1" l="1"/>
  <c r="BT43" i="1"/>
  <c r="CG43" i="1"/>
  <c r="CD43" i="1" s="1"/>
  <c r="BU43" i="1" s="1"/>
  <c r="CF43" i="1"/>
</calcChain>
</file>

<file path=xl/sharedStrings.xml><?xml version="1.0" encoding="utf-8"?>
<sst xmlns="http://schemas.openxmlformats.org/spreadsheetml/2006/main" count="131" uniqueCount="75">
  <si>
    <t xml:space="preserve">Support Gauche </t>
  </si>
  <si>
    <t>55</t>
  </si>
  <si>
    <t>Support droit</t>
  </si>
  <si>
    <t>61</t>
  </si>
  <si>
    <t>Fichier : C:\APPLIRTE\</t>
  </si>
  <si>
    <t>50 dégré en radians</t>
  </si>
  <si>
    <t>Cable</t>
  </si>
  <si>
    <t xml:space="preserve">Tension de la ligne </t>
  </si>
  <si>
    <t>kV</t>
  </si>
  <si>
    <t>sin(50)</t>
  </si>
  <si>
    <t>GABARIT AT</t>
  </si>
  <si>
    <t xml:space="preserve">Zone de vent </t>
  </si>
  <si>
    <t>TENSION</t>
  </si>
  <si>
    <t>Balancement 50°</t>
  </si>
  <si>
    <t xml:space="preserve">Paramètre à 15 °C vent réduit </t>
  </si>
  <si>
    <t>m</t>
  </si>
  <si>
    <t>L</t>
  </si>
  <si>
    <t>B</t>
  </si>
  <si>
    <t>Valeur caché</t>
  </si>
  <si>
    <t>Diamètre</t>
  </si>
  <si>
    <t>Masse au mètre</t>
  </si>
  <si>
    <t>Flèche répart</t>
  </si>
  <si>
    <t>Altitude cable répartition</t>
  </si>
  <si>
    <t>Altitude corde</t>
  </si>
  <si>
    <t>Hauteur Sous Pince Gauche</t>
  </si>
  <si>
    <t>Hauteur Sous Pince Droit</t>
  </si>
  <si>
    <t xml:space="preserve">Paramètre à température répartition </t>
  </si>
  <si>
    <t xml:space="preserve">CCG LA </t>
  </si>
  <si>
    <t>AT 2001</t>
  </si>
  <si>
    <t>Cône 50°C</t>
  </si>
  <si>
    <t>Pas de calcul (m) :</t>
  </si>
  <si>
    <t>OU</t>
  </si>
  <si>
    <t>division de la portée : 1/</t>
  </si>
  <si>
    <t xml:space="preserve">Option zone rouge </t>
  </si>
  <si>
    <t>NON</t>
  </si>
  <si>
    <t>Matricule</t>
  </si>
  <si>
    <t>Distance /</t>
  </si>
  <si>
    <t>Demi largeur</t>
  </si>
  <si>
    <t>Z sol (axe)</t>
  </si>
  <si>
    <t>Hauteur d'arbre</t>
  </si>
  <si>
    <t>Hauteur libre</t>
  </si>
  <si>
    <t>CP</t>
  </si>
  <si>
    <t xml:space="preserve">Flèche médiane F1 (m) </t>
  </si>
  <si>
    <t>Point</t>
  </si>
  <si>
    <t>de tranchée</t>
  </si>
  <si>
    <t>(m)</t>
  </si>
  <si>
    <t>à maturité</t>
  </si>
  <si>
    <t>(axe)</t>
  </si>
  <si>
    <t>(m/m)</t>
  </si>
  <si>
    <t>(gauche)</t>
  </si>
  <si>
    <t>(droite)</t>
  </si>
  <si>
    <t>Points</t>
  </si>
  <si>
    <t>Altitude (m)</t>
  </si>
  <si>
    <t>G1=</t>
  </si>
  <si>
    <t>T1+1m=</t>
  </si>
  <si>
    <t>Distance câble / axe à 15°C vent réduit (m)</t>
  </si>
  <si>
    <t>- Dénivelée (droite - gauche):H=H2-H1</t>
  </si>
  <si>
    <t>1/2 largeur / axe à l'AT 2001 (m)</t>
  </si>
  <si>
    <t>- Demi-portée/param tre: A/2.P</t>
  </si>
  <si>
    <t>G2=</t>
  </si>
  <si>
    <t>T3+1m=</t>
  </si>
  <si>
    <t>Distance câble / axe à T°répart. + vent (m)</t>
  </si>
  <si>
    <t>- K = H / (2.P.sh(A/2.P))</t>
  </si>
  <si>
    <t>1/2 largeur / axe selon DT (G2 + 5 m)</t>
  </si>
  <si>
    <t>- X2 = K + racine(K²+1)</t>
  </si>
  <si>
    <t>+5m</t>
  </si>
  <si>
    <t>OUI</t>
  </si>
  <si>
    <t>Hauteur câble / altitude point à T°répart. (m)</t>
  </si>
  <si>
    <t>Hauteur tranchée / altitude point à l'AT 2001 (m)</t>
  </si>
  <si>
    <t>- X1 = Ln(X2)</t>
  </si>
  <si>
    <t>Hauteur tranchée / altitude point selon DT (m)</t>
  </si>
  <si>
    <t>- X0 = A/2 - X1*P</t>
  </si>
  <si>
    <t>- X0/P</t>
  </si>
  <si>
    <t>- Y0 = H1 - P*(ch(X0/P)-1)</t>
  </si>
  <si>
    <t>Flèche médiane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</si>
</sst>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&quot; m&quot;"/>
    <numFmt numFmtId="165" formatCode="0.00&quot; m&quot;"/>
    <numFmt numFmtId="166" formatCode="0.000"/>
    <numFmt numFmtId="167" formatCode="0.00_ ;\-0.00\ "/>
    <numFmt numFmtId="168" formatCode="#,##0.00\ &quot;€&quot;"/>
    <numFmt numFmtId="169" formatCode="0.00;[Red]0.00"/>
  </numFmts>
  <fonts count="26" x14ac:knownFonts="1">
    <font>
      <sz val="11"/>
      <color theme="1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1"/>
      <color rgb="FF9C570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2"/>
      <color indexed="24"/>
      <name val="Times New Roman"/>
      <family val="1"/>
    </font>
    <font>
      <b/>
      <sz val="8"/>
      <name val="Arial"/>
      <family val="2"/>
    </font>
    <font>
      <b/>
      <sz val="8"/>
      <color indexed="10"/>
      <name val="Arial"/>
      <family val="2"/>
    </font>
    <font>
      <sz val="8"/>
      <color indexed="9"/>
      <name val="Arial"/>
      <family val="2"/>
    </font>
    <font>
      <b/>
      <i/>
      <sz val="10"/>
      <color indexed="16"/>
      <name val="Arial"/>
      <family val="2"/>
    </font>
    <font>
      <b/>
      <sz val="10"/>
      <color indexed="10"/>
      <name val="Arial"/>
      <family val="2"/>
    </font>
    <font>
      <b/>
      <i/>
      <sz val="9"/>
      <color indexed="16"/>
      <name val="Arial"/>
      <family val="2"/>
    </font>
    <font>
      <b/>
      <sz val="10"/>
      <color indexed="8"/>
      <name val="Arial"/>
      <family val="2"/>
    </font>
    <font>
      <sz val="8"/>
      <color indexed="8"/>
      <name val="Arial"/>
      <family val="2"/>
    </font>
    <font>
      <sz val="12"/>
      <name val="Arial"/>
      <family val="2"/>
    </font>
    <font>
      <sz val="8"/>
      <color indexed="10"/>
      <name val="Arial"/>
      <family val="2"/>
    </font>
    <font>
      <sz val="8"/>
      <color indexed="12"/>
      <name val="Arial"/>
      <family val="2"/>
    </font>
    <font>
      <sz val="12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8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24"/>
      </patternFill>
    </fill>
    <fill>
      <patternFill patternType="solid">
        <fgColor rgb="FFFFC000"/>
        <bgColor indexed="64"/>
      </patternFill>
    </fill>
    <fill>
      <patternFill patternType="solid">
        <fgColor indexed="9"/>
        <bgColor indexed="24"/>
      </patternFill>
    </fill>
    <fill>
      <patternFill patternType="solid">
        <fgColor indexed="22"/>
        <bgColor indexed="2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21"/>
      </left>
      <right/>
      <top style="thick">
        <color indexed="21"/>
      </top>
      <bottom style="thin">
        <color indexed="64"/>
      </bottom>
      <diagonal/>
    </border>
    <border>
      <left style="thin">
        <color indexed="64"/>
      </left>
      <right/>
      <top style="thick">
        <color indexed="21"/>
      </top>
      <bottom style="thin">
        <color indexed="64"/>
      </bottom>
      <diagonal/>
    </border>
    <border>
      <left/>
      <right/>
      <top style="thick">
        <color indexed="21"/>
      </top>
      <bottom style="thin">
        <color indexed="64"/>
      </bottom>
      <diagonal/>
    </border>
    <border>
      <left/>
      <right style="thin">
        <color indexed="64"/>
      </right>
      <top style="thick">
        <color indexed="2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1" fillId="2" borderId="0" applyNumberFormat="0" applyBorder="0" applyAlignment="0" applyProtection="0"/>
    <xf numFmtId="0" fontId="4" fillId="3" borderId="0" applyNumberFormat="0" applyBorder="0" applyAlignment="0" applyProtection="0"/>
    <xf numFmtId="0" fontId="6" fillId="0" borderId="0"/>
    <xf numFmtId="0" fontId="10" fillId="0" borderId="0"/>
  </cellStyleXfs>
  <cellXfs count="120">
    <xf numFmtId="0" fontId="0" fillId="0" borderId="0" xfId="0"/>
    <xf numFmtId="0" fontId="2" fillId="3" borderId="0" xfId="2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0" xfId="0" applyFont="1"/>
    <xf numFmtId="2" fontId="7" fillId="0" borderId="0" xfId="3" applyNumberFormat="1" applyFont="1" applyAlignment="1">
      <alignment horizontal="left"/>
    </xf>
    <xf numFmtId="2" fontId="7" fillId="0" borderId="0" xfId="3" applyNumberFormat="1" applyFont="1"/>
    <xf numFmtId="2" fontId="7" fillId="0" borderId="0" xfId="3" applyNumberFormat="1" applyFont="1" applyAlignment="1">
      <alignment horizontal="right"/>
    </xf>
    <xf numFmtId="0" fontId="5" fillId="0" borderId="0" xfId="3" applyFont="1"/>
    <xf numFmtId="2" fontId="7" fillId="0" borderId="0" xfId="0" applyNumberFormat="1" applyFont="1" applyAlignment="1">
      <alignment horizontal="left"/>
    </xf>
    <xf numFmtId="0" fontId="0" fillId="0" borderId="0" xfId="0" applyNumberFormat="1"/>
    <xf numFmtId="0" fontId="0" fillId="0" borderId="1" xfId="0" applyBorder="1"/>
    <xf numFmtId="0" fontId="0" fillId="0" borderId="0" xfId="0" applyAlignment="1">
      <alignment horizontal="center"/>
    </xf>
    <xf numFmtId="1" fontId="7" fillId="0" borderId="0" xfId="3" applyNumberFormat="1" applyFont="1" applyAlignment="1">
      <alignment horizontal="right"/>
    </xf>
    <xf numFmtId="0" fontId="8" fillId="2" borderId="0" xfId="1" applyFont="1"/>
    <xf numFmtId="0" fontId="9" fillId="4" borderId="0" xfId="0" applyFont="1" applyFill="1"/>
    <xf numFmtId="0" fontId="7" fillId="0" borderId="0" xfId="4" applyFont="1" applyProtection="1">
      <protection hidden="1"/>
    </xf>
    <xf numFmtId="164" fontId="11" fillId="0" borderId="0" xfId="4" applyNumberFormat="1" applyFont="1" applyProtection="1">
      <protection locked="0" hidden="1"/>
    </xf>
    <xf numFmtId="0" fontId="7" fillId="0" borderId="0" xfId="4" applyFont="1" applyAlignment="1" applyProtection="1">
      <alignment horizontal="right"/>
      <protection hidden="1"/>
    </xf>
    <xf numFmtId="2" fontId="12" fillId="0" borderId="0" xfId="4" applyNumberFormat="1" applyFont="1" applyAlignment="1" applyProtection="1">
      <alignment horizontal="center"/>
      <protection hidden="1"/>
    </xf>
    <xf numFmtId="0" fontId="11" fillId="0" borderId="0" xfId="4" applyFont="1" applyAlignment="1" applyProtection="1">
      <alignment horizontal="left"/>
      <protection locked="0" hidden="1"/>
    </xf>
    <xf numFmtId="0" fontId="7" fillId="0" borderId="0" xfId="4" applyNumberFormat="1" applyFont="1" applyProtection="1">
      <protection hidden="1"/>
    </xf>
    <xf numFmtId="0" fontId="7" fillId="0" borderId="0" xfId="4" applyNumberFormat="1" applyFont="1" applyAlignment="1" applyProtection="1">
      <alignment horizontal="right"/>
      <protection hidden="1"/>
    </xf>
    <xf numFmtId="165" fontId="7" fillId="0" borderId="0" xfId="4" applyNumberFormat="1" applyFont="1" applyAlignment="1" applyProtection="1">
      <alignment horizontal="left"/>
      <protection hidden="1"/>
    </xf>
    <xf numFmtId="0" fontId="7" fillId="0" borderId="0" xfId="4" applyFont="1" applyProtection="1">
      <protection locked="0" hidden="1"/>
    </xf>
    <xf numFmtId="0" fontId="7" fillId="0" borderId="2" xfId="4" applyFont="1" applyBorder="1" applyAlignment="1" applyProtection="1">
      <alignment horizontal="center"/>
      <protection hidden="1"/>
    </xf>
    <xf numFmtId="0" fontId="7" fillId="0" borderId="7" xfId="4" applyFont="1" applyBorder="1" applyAlignment="1" applyProtection="1">
      <alignment horizontal="center"/>
      <protection hidden="1"/>
    </xf>
    <xf numFmtId="0" fontId="7" fillId="0" borderId="6" xfId="4" applyFont="1" applyBorder="1" applyAlignment="1" applyProtection="1">
      <alignment horizontal="center"/>
      <protection hidden="1"/>
    </xf>
    <xf numFmtId="0" fontId="7" fillId="0" borderId="8" xfId="4" applyFont="1" applyBorder="1" applyAlignment="1" applyProtection="1">
      <alignment horizontal="center"/>
      <protection hidden="1"/>
    </xf>
    <xf numFmtId="0" fontId="7" fillId="0" borderId="9" xfId="4" applyFont="1" applyBorder="1" applyAlignment="1" applyProtection="1">
      <alignment horizontal="center"/>
      <protection hidden="1"/>
    </xf>
    <xf numFmtId="0" fontId="7" fillId="0" borderId="0" xfId="4" applyFont="1" applyBorder="1" applyAlignment="1" applyProtection="1">
      <alignment horizontal="center"/>
      <protection hidden="1"/>
    </xf>
    <xf numFmtId="0" fontId="7" fillId="0" borderId="10" xfId="4" applyFont="1" applyBorder="1" applyAlignment="1" applyProtection="1">
      <alignment horizontal="center"/>
      <protection hidden="1"/>
    </xf>
    <xf numFmtId="0" fontId="7" fillId="0" borderId="15" xfId="4" applyNumberFormat="1" applyFont="1" applyBorder="1" applyAlignment="1" applyProtection="1">
      <alignment horizontal="center"/>
      <protection hidden="1"/>
    </xf>
    <xf numFmtId="165" fontId="7" fillId="0" borderId="14" xfId="4" applyNumberFormat="1" applyFont="1" applyBorder="1" applyAlignment="1" applyProtection="1">
      <alignment horizontal="center"/>
      <protection hidden="1"/>
    </xf>
    <xf numFmtId="165" fontId="7" fillId="0" borderId="16" xfId="4" applyNumberFormat="1" applyFont="1" applyBorder="1" applyAlignment="1" applyProtection="1">
      <alignment horizontal="center"/>
      <protection hidden="1"/>
    </xf>
    <xf numFmtId="165" fontId="7" fillId="0" borderId="17" xfId="4" applyNumberFormat="1" applyFont="1" applyBorder="1" applyAlignment="1" applyProtection="1">
      <alignment horizontal="center"/>
      <protection hidden="1"/>
    </xf>
    <xf numFmtId="165" fontId="7" fillId="0" borderId="0" xfId="4" applyNumberFormat="1" applyFont="1" applyBorder="1" applyAlignment="1" applyProtection="1">
      <alignment horizontal="center"/>
      <protection hidden="1"/>
    </xf>
    <xf numFmtId="0" fontId="7" fillId="0" borderId="5" xfId="4" applyFont="1" applyBorder="1" applyAlignment="1" applyProtection="1">
      <alignment horizontal="center"/>
      <protection hidden="1"/>
    </xf>
    <xf numFmtId="165" fontId="7" fillId="0" borderId="3" xfId="4" applyNumberFormat="1" applyFont="1" applyBorder="1" applyAlignment="1" applyProtection="1">
      <alignment horizontal="center"/>
      <protection hidden="1"/>
    </xf>
    <xf numFmtId="1" fontId="13" fillId="0" borderId="4" xfId="4" applyNumberFormat="1" applyFont="1" applyBorder="1" applyAlignment="1" applyProtection="1">
      <alignment horizontal="center"/>
      <protection hidden="1"/>
    </xf>
    <xf numFmtId="164" fontId="7" fillId="0" borderId="5" xfId="4" applyNumberFormat="1" applyFont="1" applyBorder="1" applyAlignment="1" applyProtection="1">
      <alignment horizontal="center"/>
      <protection hidden="1"/>
    </xf>
    <xf numFmtId="165" fontId="7" fillId="0" borderId="0" xfId="4" applyNumberFormat="1" applyFont="1" applyAlignment="1" applyProtection="1">
      <alignment horizontal="center"/>
      <protection hidden="1"/>
    </xf>
    <xf numFmtId="0" fontId="7" fillId="0" borderId="4" xfId="4" applyNumberFormat="1" applyFont="1" applyBorder="1" applyAlignment="1" applyProtection="1">
      <alignment horizontal="center"/>
      <protection hidden="1"/>
    </xf>
    <xf numFmtId="165" fontId="7" fillId="0" borderId="5" xfId="4" applyNumberFormat="1" applyFont="1" applyBorder="1" applyAlignment="1" applyProtection="1">
      <alignment horizontal="center"/>
      <protection hidden="1"/>
    </xf>
    <xf numFmtId="2" fontId="0" fillId="0" borderId="0" xfId="0" applyNumberFormat="1"/>
    <xf numFmtId="166" fontId="0" fillId="0" borderId="0" xfId="0" applyNumberFormat="1"/>
    <xf numFmtId="0" fontId="7" fillId="0" borderId="18" xfId="4" applyFont="1" applyBorder="1" applyAlignment="1" applyProtection="1">
      <alignment horizontal="center"/>
      <protection hidden="1"/>
    </xf>
    <xf numFmtId="1" fontId="13" fillId="0" borderId="0" xfId="4" applyNumberFormat="1" applyFont="1" applyAlignment="1" applyProtection="1">
      <alignment horizontal="center"/>
      <protection hidden="1"/>
    </xf>
    <xf numFmtId="0" fontId="7" fillId="0" borderId="0" xfId="4" applyNumberFormat="1" applyFont="1" applyAlignment="1" applyProtection="1">
      <alignment horizontal="center"/>
      <protection hidden="1"/>
    </xf>
    <xf numFmtId="0" fontId="14" fillId="5" borderId="19" xfId="3" applyFont="1" applyFill="1" applyBorder="1" applyAlignment="1">
      <alignment horizontal="center"/>
    </xf>
    <xf numFmtId="1" fontId="15" fillId="5" borderId="20" xfId="3" applyNumberFormat="1" applyFont="1" applyFill="1" applyBorder="1" applyAlignment="1">
      <alignment horizontal="center" shrinkToFit="1"/>
    </xf>
    <xf numFmtId="12" fontId="16" fillId="5" borderId="21" xfId="3" quotePrefix="1" applyNumberFormat="1" applyFont="1" applyFill="1" applyBorder="1" applyAlignment="1">
      <alignment horizontal="center" shrinkToFit="1"/>
    </xf>
    <xf numFmtId="1" fontId="15" fillId="5" borderId="22" xfId="3" applyNumberFormat="1" applyFont="1" applyFill="1" applyBorder="1" applyAlignment="1">
      <alignment horizontal="center" shrinkToFit="1"/>
    </xf>
    <xf numFmtId="0" fontId="17" fillId="6" borderId="23" xfId="3" quotePrefix="1" applyFont="1" applyFill="1" applyBorder="1" applyAlignment="1"/>
    <xf numFmtId="2" fontId="18" fillId="6" borderId="23" xfId="3" applyNumberFormat="1" applyFont="1" applyFill="1" applyBorder="1" applyAlignment="1">
      <alignment horizontal="center" shrinkToFit="1"/>
    </xf>
    <xf numFmtId="2" fontId="18" fillId="6" borderId="24" xfId="3" applyNumberFormat="1" applyFont="1" applyFill="1" applyBorder="1" applyAlignment="1">
      <alignment horizontal="center" shrinkToFit="1"/>
    </xf>
    <xf numFmtId="2" fontId="18" fillId="6" borderId="25" xfId="3" applyNumberFormat="1" applyFont="1" applyFill="1" applyBorder="1" applyAlignment="1">
      <alignment horizontal="center" shrinkToFit="1"/>
    </xf>
    <xf numFmtId="0" fontId="17" fillId="7" borderId="26" xfId="3" applyFont="1" applyFill="1" applyBorder="1" applyAlignment="1"/>
    <xf numFmtId="2" fontId="18" fillId="7" borderId="26" xfId="3" applyNumberFormat="1" applyFont="1" applyFill="1" applyBorder="1" applyAlignment="1">
      <alignment horizontal="center"/>
    </xf>
    <xf numFmtId="2" fontId="18" fillId="7" borderId="0" xfId="3" applyNumberFormat="1" applyFont="1" applyFill="1" applyBorder="1" applyAlignment="1">
      <alignment horizontal="center"/>
    </xf>
    <xf numFmtId="2" fontId="18" fillId="7" borderId="27" xfId="3" applyNumberFormat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17" fillId="6" borderId="18" xfId="3" quotePrefix="1" applyFont="1" applyFill="1" applyBorder="1" applyAlignment="1"/>
    <xf numFmtId="2" fontId="18" fillId="6" borderId="0" xfId="3" applyNumberFormat="1" applyFont="1" applyFill="1" applyBorder="1" applyAlignment="1">
      <alignment horizontal="center"/>
    </xf>
    <xf numFmtId="2" fontId="18" fillId="6" borderId="27" xfId="3" applyNumberFormat="1" applyFont="1" applyFill="1" applyBorder="1" applyAlignment="1">
      <alignment horizontal="center"/>
    </xf>
    <xf numFmtId="0" fontId="19" fillId="0" borderId="0" xfId="4" quotePrefix="1" applyFont="1" applyProtection="1">
      <protection hidden="1"/>
    </xf>
    <xf numFmtId="2" fontId="19" fillId="0" borderId="0" xfId="4" applyNumberFormat="1" applyFont="1" applyProtection="1">
      <protection hidden="1"/>
    </xf>
    <xf numFmtId="2" fontId="18" fillId="5" borderId="0" xfId="3" applyNumberFormat="1" applyFont="1" applyFill="1" applyBorder="1" applyAlignment="1">
      <alignment horizontal="center"/>
    </xf>
    <xf numFmtId="2" fontId="18" fillId="5" borderId="27" xfId="3" applyNumberFormat="1" applyFont="1" applyFill="1" applyBorder="1" applyAlignment="1">
      <alignment horizontal="center"/>
    </xf>
    <xf numFmtId="0" fontId="19" fillId="0" borderId="0" xfId="4" applyFont="1" applyProtection="1">
      <protection hidden="1"/>
    </xf>
    <xf numFmtId="2" fontId="20" fillId="5" borderId="0" xfId="3" applyNumberFormat="1" applyFont="1" applyFill="1" applyBorder="1" applyAlignment="1">
      <alignment horizontal="center"/>
    </xf>
    <xf numFmtId="2" fontId="20" fillId="5" borderId="27" xfId="3" applyNumberFormat="1" applyFont="1" applyFill="1" applyBorder="1" applyAlignment="1">
      <alignment horizontal="center"/>
    </xf>
    <xf numFmtId="2" fontId="21" fillId="5" borderId="0" xfId="3" applyNumberFormat="1" applyFont="1" applyFill="1" applyBorder="1" applyAlignment="1">
      <alignment horizontal="center"/>
    </xf>
    <xf numFmtId="2" fontId="21" fillId="5" borderId="27" xfId="3" applyNumberFormat="1" applyFont="1" applyFill="1" applyBorder="1" applyAlignment="1">
      <alignment horizontal="center"/>
    </xf>
    <xf numFmtId="0" fontId="0" fillId="0" borderId="0" xfId="0" quotePrefix="1" applyAlignment="1">
      <alignment horizontal="right"/>
    </xf>
    <xf numFmtId="0" fontId="0" fillId="0" borderId="0" xfId="0" applyAlignment="1">
      <alignment horizontal="left" vertical="center"/>
    </xf>
    <xf numFmtId="0" fontId="5" fillId="8" borderId="26" xfId="3" applyFont="1" applyFill="1" applyBorder="1" applyAlignment="1"/>
    <xf numFmtId="2" fontId="7" fillId="8" borderId="26" xfId="3" applyNumberFormat="1" applyFont="1" applyFill="1" applyBorder="1" applyAlignment="1">
      <alignment horizontal="center"/>
    </xf>
    <xf numFmtId="2" fontId="7" fillId="8" borderId="0" xfId="3" applyNumberFormat="1" applyFont="1" applyFill="1" applyBorder="1" applyAlignment="1">
      <alignment horizontal="center"/>
    </xf>
    <xf numFmtId="2" fontId="7" fillId="8" borderId="27" xfId="3" applyNumberFormat="1" applyFont="1" applyFill="1" applyBorder="1" applyAlignment="1">
      <alignment horizontal="center"/>
    </xf>
    <xf numFmtId="1" fontId="13" fillId="0" borderId="0" xfId="4" applyNumberFormat="1" applyFont="1" applyFill="1" applyAlignment="1" applyProtection="1">
      <alignment horizontal="center"/>
      <protection hidden="1"/>
    </xf>
    <xf numFmtId="0" fontId="22" fillId="0" borderId="0" xfId="0" applyFont="1"/>
    <xf numFmtId="0" fontId="5" fillId="7" borderId="26" xfId="3" applyFont="1" applyFill="1" applyBorder="1" applyAlignment="1"/>
    <xf numFmtId="2" fontId="7" fillId="7" borderId="26" xfId="3" applyNumberFormat="1" applyFont="1" applyFill="1" applyBorder="1" applyAlignment="1">
      <alignment horizontal="center"/>
    </xf>
    <xf numFmtId="2" fontId="7" fillId="7" borderId="0" xfId="3" applyNumberFormat="1" applyFont="1" applyFill="1" applyBorder="1" applyAlignment="1">
      <alignment horizontal="center"/>
    </xf>
    <xf numFmtId="2" fontId="7" fillId="7" borderId="27" xfId="3" applyNumberFormat="1" applyFont="1" applyFill="1" applyBorder="1" applyAlignment="1">
      <alignment horizontal="center"/>
    </xf>
    <xf numFmtId="0" fontId="5" fillId="8" borderId="28" xfId="3" applyFont="1" applyFill="1" applyBorder="1" applyAlignment="1"/>
    <xf numFmtId="2" fontId="7" fillId="8" borderId="28" xfId="3" applyNumberFormat="1" applyFont="1" applyFill="1" applyBorder="1" applyAlignment="1">
      <alignment horizontal="center"/>
    </xf>
    <xf numFmtId="2" fontId="7" fillId="8" borderId="29" xfId="3" applyNumberFormat="1" applyFont="1" applyFill="1" applyBorder="1" applyAlignment="1">
      <alignment horizontal="center"/>
    </xf>
    <xf numFmtId="2" fontId="7" fillId="8" borderId="30" xfId="3" applyNumberFormat="1" applyFont="1" applyFill="1" applyBorder="1" applyAlignment="1">
      <alignment horizontal="center"/>
    </xf>
    <xf numFmtId="0" fontId="23" fillId="0" borderId="0" xfId="0" applyFont="1" applyAlignment="1">
      <alignment horizontal="left"/>
    </xf>
    <xf numFmtId="0" fontId="24" fillId="0" borderId="0" xfId="0" applyFont="1"/>
    <xf numFmtId="0" fontId="9" fillId="0" borderId="0" xfId="0" applyFont="1"/>
    <xf numFmtId="167" fontId="9" fillId="0" borderId="0" xfId="0" applyNumberFormat="1" applyFont="1"/>
    <xf numFmtId="0" fontId="25" fillId="0" borderId="0" xfId="4" applyFont="1" applyAlignment="1" applyProtection="1">
      <alignment horizontal="right"/>
      <protection hidden="1"/>
    </xf>
    <xf numFmtId="165" fontId="25" fillId="0" borderId="0" xfId="4" applyNumberFormat="1" applyFont="1" applyProtection="1">
      <protection hidden="1"/>
    </xf>
    <xf numFmtId="0" fontId="9" fillId="0" borderId="0" xfId="0" applyFont="1" applyAlignment="1">
      <alignment horizontal="right"/>
    </xf>
    <xf numFmtId="168" fontId="9" fillId="0" borderId="0" xfId="0" applyNumberFormat="1" applyFont="1"/>
    <xf numFmtId="49" fontId="9" fillId="0" borderId="0" xfId="0" applyNumberFormat="1" applyFont="1"/>
    <xf numFmtId="16" fontId="9" fillId="0" borderId="0" xfId="0" applyNumberFormat="1" applyFont="1"/>
    <xf numFmtId="0" fontId="9" fillId="0" borderId="0" xfId="0" applyFont="1" applyAlignment="1">
      <alignment horizontal="center" vertical="center"/>
    </xf>
    <xf numFmtId="169" fontId="9" fillId="0" borderId="0" xfId="0" applyNumberFormat="1" applyFont="1" applyAlignment="1">
      <alignment horizontal="center" vertical="center"/>
    </xf>
    <xf numFmtId="0" fontId="7" fillId="0" borderId="18" xfId="4" applyFont="1" applyFill="1" applyBorder="1" applyAlignment="1" applyProtection="1">
      <alignment horizontal="center"/>
      <protection hidden="1"/>
    </xf>
    <xf numFmtId="0" fontId="4" fillId="9" borderId="0" xfId="0" applyFont="1" applyFill="1" applyAlignment="1">
      <alignment horizontal="right"/>
    </xf>
    <xf numFmtId="0" fontId="4" fillId="9" borderId="0" xfId="0" applyFont="1" applyFill="1"/>
    <xf numFmtId="165" fontId="7" fillId="0" borderId="18" xfId="4" applyNumberFormat="1" applyFont="1" applyBorder="1" applyAlignment="1" applyProtection="1">
      <alignment horizontal="center"/>
      <protection hidden="1"/>
    </xf>
    <xf numFmtId="165" fontId="7" fillId="0" borderId="0" xfId="4" applyNumberFormat="1" applyFont="1" applyAlignment="1" applyProtection="1">
      <alignment horizontal="center"/>
      <protection hidden="1"/>
    </xf>
    <xf numFmtId="165" fontId="7" fillId="0" borderId="5" xfId="4" applyNumberFormat="1" applyFont="1" applyBorder="1" applyAlignment="1" applyProtection="1">
      <alignment horizontal="center"/>
      <protection hidden="1"/>
    </xf>
    <xf numFmtId="0" fontId="7" fillId="0" borderId="11" xfId="4" applyNumberFormat="1" applyFont="1" applyBorder="1" applyAlignment="1" applyProtection="1">
      <alignment horizontal="center"/>
      <protection hidden="1"/>
    </xf>
    <xf numFmtId="0" fontId="7" fillId="0" borderId="12" xfId="4" applyNumberFormat="1" applyFont="1" applyBorder="1" applyAlignment="1" applyProtection="1">
      <alignment horizontal="center"/>
      <protection hidden="1"/>
    </xf>
    <xf numFmtId="0" fontId="7" fillId="0" borderId="13" xfId="4" applyNumberFormat="1" applyFont="1" applyBorder="1" applyAlignment="1" applyProtection="1">
      <alignment horizontal="center"/>
      <protection hidden="1"/>
    </xf>
    <xf numFmtId="0" fontId="7" fillId="0" borderId="14" xfId="4" applyNumberFormat="1" applyFont="1" applyBorder="1" applyAlignment="1" applyProtection="1">
      <alignment horizontal="center"/>
      <protection hidden="1"/>
    </xf>
    <xf numFmtId="0" fontId="7" fillId="0" borderId="3" xfId="4" applyFont="1" applyBorder="1" applyAlignment="1" applyProtection="1">
      <alignment horizontal="center"/>
      <protection hidden="1"/>
    </xf>
    <xf numFmtId="0" fontId="7" fillId="0" borderId="4" xfId="4" applyFont="1" applyBorder="1" applyAlignment="1" applyProtection="1">
      <alignment horizontal="center"/>
      <protection hidden="1"/>
    </xf>
    <xf numFmtId="0" fontId="7" fillId="0" borderId="5" xfId="4" applyFont="1" applyBorder="1" applyAlignment="1" applyProtection="1">
      <alignment horizontal="center"/>
      <protection hidden="1"/>
    </xf>
    <xf numFmtId="0" fontId="7" fillId="0" borderId="6" xfId="4" applyFont="1" applyBorder="1" applyAlignment="1" applyProtection="1">
      <alignment horizontal="center"/>
      <protection hidden="1"/>
    </xf>
    <xf numFmtId="0" fontId="5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1" xfId="0" applyBorder="1" applyAlignment="1">
      <alignment horizontal="center" textRotation="90"/>
    </xf>
    <xf numFmtId="165" fontId="7" fillId="0" borderId="0" xfId="4" applyNumberFormat="1" applyFont="1" applyAlignment="1" applyProtection="1">
      <alignment horizontal="right"/>
      <protection hidden="1"/>
    </xf>
    <xf numFmtId="0" fontId="0" fillId="10" borderId="0" xfId="0" applyFill="1"/>
  </cellXfs>
  <cellStyles count="5">
    <cellStyle name="Accent5" xfId="2" builtinId="45"/>
    <cellStyle name="Neutre" xfId="1" builtinId="28"/>
    <cellStyle name="Normal" xfId="0" builtinId="0"/>
    <cellStyle name="Normal 2 2" xfId="3" xr:uid="{5A3D217F-D84A-41A2-8B39-E85E456A8077}"/>
    <cellStyle name="Normal_ALTCHA" xfId="4" xr:uid="{35DC87A2-66A6-47D1-93EA-B5DB9B4FA315}"/>
  </cellStyles>
  <dxfs count="48">
    <dxf>
      <border>
        <left style="thin">
          <color indexed="64"/>
        </left>
        <right style="thin">
          <color indexed="64"/>
        </right>
      </border>
    </dxf>
    <dxf>
      <fill>
        <patternFill>
          <bgColor indexed="42"/>
        </patternFill>
      </fill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fill>
        <patternFill>
          <bgColor indexed="42"/>
        </patternFill>
      </fill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fill>
        <patternFill>
          <bgColor indexed="42"/>
        </patternFill>
      </fill>
      <border>
        <left style="thin">
          <color indexed="64"/>
        </left>
        <right style="thin">
          <color indexed="64"/>
        </right>
      </border>
    </dxf>
    <dxf>
      <fill>
        <patternFill>
          <bgColor indexed="42"/>
        </patternFill>
      </fill>
    </dxf>
    <dxf>
      <font>
        <b/>
        <i val="0"/>
        <condense val="0"/>
        <extend val="0"/>
      </font>
    </dxf>
    <dxf>
      <fill>
        <patternFill>
          <bgColor indexed="13"/>
        </patternFill>
      </fill>
    </dxf>
    <dxf>
      <fill>
        <patternFill patternType="none">
          <bgColor indexed="65"/>
        </patternFill>
      </fill>
    </dxf>
    <dxf>
      <font>
        <b/>
        <i val="0"/>
        <condense val="0"/>
        <extend val="0"/>
      </font>
    </dxf>
    <dxf>
      <fill>
        <patternFill>
          <bgColor indexed="13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fill>
        <patternFill>
          <bgColor indexed="42"/>
        </patternFill>
      </fill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fill>
        <patternFill>
          <bgColor indexed="42"/>
        </patternFill>
      </fill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fill>
        <patternFill>
          <bgColor indexed="42"/>
        </patternFill>
      </fill>
      <border>
        <left style="thin">
          <color indexed="64"/>
        </left>
        <right style="thin">
          <color indexed="64"/>
        </right>
      </border>
    </dxf>
    <dxf>
      <fill>
        <patternFill>
          <bgColor indexed="42"/>
        </patternFill>
      </fill>
    </dxf>
    <dxf>
      <font>
        <b/>
        <i val="0"/>
        <condense val="0"/>
        <extend val="0"/>
      </font>
    </dxf>
    <dxf>
      <fill>
        <patternFill>
          <bgColor indexed="13"/>
        </patternFill>
      </fill>
    </dxf>
    <dxf>
      <fill>
        <patternFill patternType="none">
          <bgColor indexed="65"/>
        </patternFill>
      </fill>
    </dxf>
    <dxf>
      <font>
        <b/>
        <i val="0"/>
        <condense val="0"/>
        <extend val="0"/>
      </font>
    </dxf>
    <dxf>
      <fill>
        <patternFill>
          <bgColor indexed="13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fill>
        <patternFill>
          <bgColor indexed="42"/>
        </patternFill>
      </fill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fill>
        <patternFill>
          <bgColor indexed="42"/>
        </patternFill>
      </fill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fill>
        <patternFill>
          <bgColor indexed="42"/>
        </patternFill>
      </fill>
      <border>
        <left style="thin">
          <color indexed="64"/>
        </left>
        <right style="thin">
          <color indexed="64"/>
        </right>
      </border>
    </dxf>
    <dxf>
      <fill>
        <patternFill>
          <bgColor indexed="42"/>
        </patternFill>
      </fill>
    </dxf>
    <dxf>
      <font>
        <b/>
        <i val="0"/>
        <condense val="0"/>
        <extend val="0"/>
      </font>
    </dxf>
    <dxf>
      <fill>
        <patternFill>
          <bgColor indexed="13"/>
        </patternFill>
      </fill>
    </dxf>
    <dxf>
      <fill>
        <patternFill patternType="none">
          <bgColor indexed="65"/>
        </patternFill>
      </fill>
    </dxf>
    <dxf>
      <font>
        <b/>
        <i val="0"/>
        <condense val="0"/>
        <extend val="0"/>
      </font>
    </dxf>
    <dxf>
      <fill>
        <patternFill>
          <bgColor indexed="13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244929</xdr:colOff>
      <xdr:row>4</xdr:row>
      <xdr:rowOff>40821</xdr:rowOff>
    </xdr:from>
    <xdr:to>
      <xdr:col>25</xdr:col>
      <xdr:colOff>367393</xdr:colOff>
      <xdr:row>7</xdr:row>
      <xdr:rowOff>81643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AA8142B7-A583-48C8-95BF-C008B35C52E9}"/>
            </a:ext>
          </a:extLst>
        </xdr:cNvPr>
        <xdr:cNvSpPr/>
      </xdr:nvSpPr>
      <xdr:spPr>
        <a:xfrm>
          <a:off x="20047404" y="993321"/>
          <a:ext cx="3418114" cy="612322"/>
        </a:xfrm>
        <a:prstGeom prst="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FRACTIONNEMENT </a:t>
          </a:r>
        </a:p>
      </xdr:txBody>
    </xdr:sp>
    <xdr:clientData/>
  </xdr:twoCellAnchor>
  <xdr:twoCellAnchor>
    <xdr:from>
      <xdr:col>55</xdr:col>
      <xdr:colOff>697165</xdr:colOff>
      <xdr:row>3</xdr:row>
      <xdr:rowOff>64034</xdr:rowOff>
    </xdr:from>
    <xdr:to>
      <xdr:col>57</xdr:col>
      <xdr:colOff>585349</xdr:colOff>
      <xdr:row>6</xdr:row>
      <xdr:rowOff>104856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1C8B1B8F-A876-4704-AD41-4A35A0C6F9D9}"/>
            </a:ext>
          </a:extLst>
        </xdr:cNvPr>
        <xdr:cNvSpPr/>
      </xdr:nvSpPr>
      <xdr:spPr>
        <a:xfrm>
          <a:off x="47464915" y="826034"/>
          <a:ext cx="3631509" cy="612322"/>
        </a:xfrm>
        <a:prstGeom prst="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CALCUL</a:t>
          </a:r>
          <a:r>
            <a:rPr lang="fr-FR" sz="1600" baseline="0"/>
            <a:t> FLECHE MEDIANE</a:t>
          </a:r>
          <a:endParaRPr lang="fr-FR" sz="1600"/>
        </a:p>
      </xdr:txBody>
    </xdr:sp>
    <xdr:clientData/>
  </xdr:twoCellAnchor>
  <xdr:twoCellAnchor>
    <xdr:from>
      <xdr:col>17</xdr:col>
      <xdr:colOff>435430</xdr:colOff>
      <xdr:row>2</xdr:row>
      <xdr:rowOff>27214</xdr:rowOff>
    </xdr:from>
    <xdr:to>
      <xdr:col>29</xdr:col>
      <xdr:colOff>340179</xdr:colOff>
      <xdr:row>68</xdr:row>
      <xdr:rowOff>81642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A15A6096-26DD-4565-9C65-29E7EE621C40}"/>
            </a:ext>
          </a:extLst>
        </xdr:cNvPr>
        <xdr:cNvSpPr/>
      </xdr:nvSpPr>
      <xdr:spPr>
        <a:xfrm>
          <a:off x="17351830" y="598714"/>
          <a:ext cx="9134474" cy="12760778"/>
        </a:xfrm>
        <a:prstGeom prst="rect">
          <a:avLst/>
        </a:prstGeom>
        <a:noFill/>
        <a:ln w="571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616323</xdr:colOff>
      <xdr:row>1</xdr:row>
      <xdr:rowOff>108857</xdr:rowOff>
    </xdr:from>
    <xdr:to>
      <xdr:col>58</xdr:col>
      <xdr:colOff>557892</xdr:colOff>
      <xdr:row>38</xdr:row>
      <xdr:rowOff>81642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8E61530D-D5A1-4129-A8C7-EDF031EE32A2}"/>
            </a:ext>
          </a:extLst>
        </xdr:cNvPr>
        <xdr:cNvSpPr/>
      </xdr:nvSpPr>
      <xdr:spPr>
        <a:xfrm>
          <a:off x="46698273" y="299357"/>
          <a:ext cx="5132694" cy="7345135"/>
        </a:xfrm>
        <a:prstGeom prst="rect">
          <a:avLst/>
        </a:prstGeom>
        <a:noFill/>
        <a:ln w="5715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172651</xdr:colOff>
      <xdr:row>3</xdr:row>
      <xdr:rowOff>96850</xdr:rowOff>
    </xdr:from>
    <xdr:to>
      <xdr:col>49</xdr:col>
      <xdr:colOff>541084</xdr:colOff>
      <xdr:row>6</xdr:row>
      <xdr:rowOff>137672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40437A18-3422-4C8D-9C28-FF0E2183BEDD}"/>
            </a:ext>
          </a:extLst>
        </xdr:cNvPr>
        <xdr:cNvSpPr/>
      </xdr:nvSpPr>
      <xdr:spPr>
        <a:xfrm>
          <a:off x="39472801" y="858850"/>
          <a:ext cx="3416433" cy="612322"/>
        </a:xfrm>
        <a:prstGeom prst="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FRACTIONNEMENT </a:t>
          </a:r>
        </a:p>
      </xdr:txBody>
    </xdr:sp>
    <xdr:clientData/>
  </xdr:twoCellAnchor>
  <xdr:twoCellAnchor>
    <xdr:from>
      <xdr:col>30</xdr:col>
      <xdr:colOff>407416</xdr:colOff>
      <xdr:row>2</xdr:row>
      <xdr:rowOff>4802</xdr:rowOff>
    </xdr:from>
    <xdr:to>
      <xdr:col>41</xdr:col>
      <xdr:colOff>749194</xdr:colOff>
      <xdr:row>68</xdr:row>
      <xdr:rowOff>59230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DFFFA2B1-B9B1-42A9-8970-83B20D796E9B}"/>
            </a:ext>
          </a:extLst>
        </xdr:cNvPr>
        <xdr:cNvSpPr/>
      </xdr:nvSpPr>
      <xdr:spPr>
        <a:xfrm>
          <a:off x="27315541" y="576302"/>
          <a:ext cx="9228603" cy="12760778"/>
        </a:xfrm>
        <a:prstGeom prst="rect">
          <a:avLst/>
        </a:prstGeom>
        <a:noFill/>
        <a:ln w="571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272944</xdr:colOff>
      <xdr:row>2</xdr:row>
      <xdr:rowOff>27214</xdr:rowOff>
    </xdr:from>
    <xdr:to>
      <xdr:col>53</xdr:col>
      <xdr:colOff>659546</xdr:colOff>
      <xdr:row>68</xdr:row>
      <xdr:rowOff>81642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45709F2-E547-4C75-BE37-74A921D3A46F}"/>
            </a:ext>
          </a:extLst>
        </xdr:cNvPr>
        <xdr:cNvSpPr/>
      </xdr:nvSpPr>
      <xdr:spPr>
        <a:xfrm>
          <a:off x="36829894" y="598714"/>
          <a:ext cx="9225802" cy="12760778"/>
        </a:xfrm>
        <a:prstGeom prst="rect">
          <a:avLst/>
        </a:prstGeom>
        <a:noFill/>
        <a:ln w="571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407974</xdr:colOff>
      <xdr:row>3</xdr:row>
      <xdr:rowOff>141674</xdr:rowOff>
    </xdr:from>
    <xdr:to>
      <xdr:col>38</xdr:col>
      <xdr:colOff>14407</xdr:colOff>
      <xdr:row>6</xdr:row>
      <xdr:rowOff>182496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643C2E97-8852-4D74-8CD7-5A06CA3A35B3}"/>
            </a:ext>
          </a:extLst>
        </xdr:cNvPr>
        <xdr:cNvSpPr/>
      </xdr:nvSpPr>
      <xdr:spPr>
        <a:xfrm>
          <a:off x="30106924" y="903674"/>
          <a:ext cx="3416433" cy="612322"/>
        </a:xfrm>
        <a:prstGeom prst="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FRACTIONNEMENT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DEVELOPPEMENT\CELESTE\tes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neorht.engie-ineo.fr/agences/etudes/2%20%20Utilitaires/Technique/Etude%20g&#233;om&#233;trique%20Laser%20V2.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JDEBE/C&#244;ne%20de%20d&#233;boisement%20-%20Effacement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3%20-%20LP%20TP%20CONDUITE%20DE%20PROJETS\PTI\Donnees%20d'entr&#233;\Doc%20INEO\exemple%20de%20rendu\Fichiers%20de%20calcul\Deboisement_v2.1_312-PORT_verif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"/>
      <sheetName val="DONNEES"/>
      <sheetName val="SUPPORTS"/>
      <sheetName val="TERRAIN"/>
    </sheetNames>
    <sheetDataSet>
      <sheetData sheetId="0" refreshError="1"/>
      <sheetData sheetId="1">
        <row r="1">
          <cell r="C1" t="str">
            <v>Ligne</v>
          </cell>
          <cell r="L1" t="str">
            <v>Profil-Vérif.dwt</v>
          </cell>
        </row>
        <row r="7">
          <cell r="C7" t="str">
            <v>NON</v>
          </cell>
        </row>
        <row r="9">
          <cell r="A9" t="str">
            <v>Code</v>
          </cell>
          <cell r="B9" t="str">
            <v>N°</v>
          </cell>
          <cell r="C9" t="str">
            <v>Dist cum</v>
          </cell>
          <cell r="D9" t="str">
            <v>Alti</v>
          </cell>
          <cell r="E9" t="str">
            <v>AltiAcc</v>
          </cell>
          <cell r="F9" t="str">
            <v>Ht</v>
          </cell>
          <cell r="G9" t="str">
            <v>AltiSc</v>
          </cell>
          <cell r="H9" t="str">
            <v>Angle</v>
          </cell>
          <cell r="I9" t="str">
            <v>Type Sup</v>
          </cell>
          <cell r="J9" t="str">
            <v>1/2 Nappe</v>
          </cell>
          <cell r="K9" t="str">
            <v>NomChaine</v>
          </cell>
          <cell r="L9" t="str">
            <v>A/S</v>
          </cell>
          <cell r="M9" t="str">
            <v>LgChaine</v>
          </cell>
          <cell r="N9" t="str">
            <v>PoidChaine</v>
          </cell>
          <cell r="O9" t="str">
            <v>Svchaine</v>
          </cell>
          <cell r="P9" t="str">
            <v>CP</v>
          </cell>
          <cell r="Q9" t="str">
            <v>Câble</v>
          </cell>
          <cell r="R9" t="str">
            <v>Temp</v>
          </cell>
          <cell r="S9" t="str">
            <v>Param</v>
          </cell>
          <cell r="T9" t="str">
            <v>P15</v>
          </cell>
          <cell r="U9" t="str">
            <v>P AT</v>
          </cell>
          <cell r="V9" t="str">
            <v>P DLA</v>
          </cell>
        </row>
      </sheetData>
      <sheetData sheetId="2">
        <row r="1">
          <cell r="A1" t="str">
            <v>Canton</v>
          </cell>
          <cell r="C1" t="str">
            <v>Câble</v>
          </cell>
          <cell r="D1" t="str">
            <v>Temp</v>
          </cell>
          <cell r="E1" t="str">
            <v>Param</v>
          </cell>
          <cell r="F1" t="str">
            <v>Par15</v>
          </cell>
          <cell r="G1" t="str">
            <v>AngBal</v>
          </cell>
          <cell r="H1" t="str">
            <v>Z Vent</v>
          </cell>
          <cell r="I1" t="str">
            <v>Temp</v>
          </cell>
          <cell r="J1" t="str">
            <v>Type Sup</v>
          </cell>
          <cell r="K1" t="str">
            <v>1/2 Nappe</v>
          </cell>
          <cell r="L1" t="str">
            <v>Liste support</v>
          </cell>
          <cell r="Q1" t="str">
            <v>NomCh</v>
          </cell>
          <cell r="R1" t="str">
            <v>Chaine BDD</v>
          </cell>
          <cell r="S1" t="str">
            <v>A/S</v>
          </cell>
          <cell r="T1" t="str">
            <v>LgCh</v>
          </cell>
          <cell r="U1" t="str">
            <v>PCh</v>
          </cell>
          <cell r="V1" t="str">
            <v>SvCh</v>
          </cell>
          <cell r="W1" t="str">
            <v>Liste support</v>
          </cell>
        </row>
        <row r="59">
          <cell r="A59" t="str">
            <v>NumLi</v>
          </cell>
          <cell r="B59" t="str">
            <v>Code</v>
          </cell>
          <cell r="C59" t="str">
            <v>N°</v>
          </cell>
          <cell r="D59" t="str">
            <v>Dist cum</v>
          </cell>
          <cell r="E59" t="str">
            <v>Alti</v>
          </cell>
          <cell r="F59" t="str">
            <v>AltiAcc</v>
          </cell>
          <cell r="G59" t="str">
            <v>Ht</v>
          </cell>
          <cell r="H59" t="str">
            <v>AltiSc</v>
          </cell>
          <cell r="I59" t="str">
            <v>Angle</v>
          </cell>
          <cell r="J59" t="str">
            <v>Type Sup</v>
          </cell>
          <cell r="K59" t="str">
            <v>1/2 Nappe</v>
          </cell>
          <cell r="L59" t="str">
            <v>NomChaine</v>
          </cell>
          <cell r="M59" t="str">
            <v>A/S</v>
          </cell>
          <cell r="N59" t="str">
            <v>LgChaine</v>
          </cell>
          <cell r="O59" t="str">
            <v>PoidChaine</v>
          </cell>
          <cell r="P59" t="str">
            <v>Svchaine</v>
          </cell>
          <cell r="Q59" t="str">
            <v>CP</v>
          </cell>
          <cell r="R59" t="str">
            <v>Câble</v>
          </cell>
          <cell r="S59" t="str">
            <v>Temp</v>
          </cell>
          <cell r="T59" t="str">
            <v>Param</v>
          </cell>
          <cell r="U59" t="str">
            <v>P15</v>
          </cell>
          <cell r="V59" t="str">
            <v>ParamAT</v>
          </cell>
          <cell r="W59" t="str">
            <v>Param DLA</v>
          </cell>
          <cell r="X59" t="str">
            <v>AngBal</v>
          </cell>
          <cell r="Y59" t="str">
            <v>Z Vent</v>
          </cell>
          <cell r="Z59" t="str">
            <v>Temp</v>
          </cell>
          <cell r="AA59" t="str">
            <v>X</v>
          </cell>
          <cell r="AB59" t="str">
            <v>Y</v>
          </cell>
        </row>
      </sheetData>
      <sheetData sheetId="3">
        <row r="1">
          <cell r="A1" t="str">
            <v>X
( Dist cum )</v>
          </cell>
          <cell r="B1" t="str">
            <v>Y
( Alti * 5 )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G"/>
      <sheetName val="Instructions"/>
      <sheetName val="Réglages importants"/>
      <sheetName val="Conformité Géométrique"/>
      <sheetName val="PLS"/>
      <sheetName val="FEA"/>
      <sheetName val="Tab Implant Supports"/>
      <sheetName val="Paramètres"/>
      <sheetName val="Coordonnees fixation au support"/>
    </sheetNames>
    <sheetDataSet>
      <sheetData sheetId="0"/>
      <sheetData sheetId="1"/>
      <sheetData sheetId="2">
        <row r="11">
          <cell r="S11">
            <v>1</v>
          </cell>
          <cell r="U11">
            <v>1</v>
          </cell>
        </row>
        <row r="23">
          <cell r="R23">
            <v>0.2</v>
          </cell>
        </row>
        <row r="24">
          <cell r="R24">
            <v>0.5</v>
          </cell>
        </row>
        <row r="25">
          <cell r="R25">
            <v>0.7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Indice"/>
      <sheetName val="TABLEAU DE BORD"/>
      <sheetName val="Base"/>
      <sheetName val="Structure Coordinate Report"/>
      <sheetName val="Tableau de pose"/>
      <sheetName val="Section Geometry Data"/>
      <sheetName val="Coordonnees fixation au support"/>
      <sheetName val="Formalisme RTE"/>
      <sheetName val="Formalisme RTE Vierge"/>
      <sheetName val="ParamètresImpression"/>
    </sheetNames>
    <sheetDataSet>
      <sheetData sheetId="0"/>
      <sheetData sheetId="1">
        <row r="1">
          <cell r="D1">
            <v>63</v>
          </cell>
          <cell r="L1" t="str">
            <v>FRONTENAUD - GRAND CHENE</v>
          </cell>
        </row>
        <row r="2">
          <cell r="L2" t="str">
            <v>AT 2001</v>
          </cell>
        </row>
        <row r="6">
          <cell r="O6">
            <v>2</v>
          </cell>
          <cell r="U6">
            <v>8</v>
          </cell>
        </row>
        <row r="7">
          <cell r="U7"/>
        </row>
        <row r="13">
          <cell r="B13" t="str">
            <v>51</v>
          </cell>
          <cell r="C13" t="str">
            <v>378.68</v>
          </cell>
          <cell r="D13">
            <v>2.2289459391786219</v>
          </cell>
          <cell r="E13">
            <v>399.68</v>
          </cell>
          <cell r="F13">
            <v>3.201175565267719</v>
          </cell>
          <cell r="G13" t="str">
            <v>Pas Soufflet</v>
          </cell>
          <cell r="H13" t="str">
            <v>52</v>
          </cell>
          <cell r="I13" t="str">
            <v>378.09</v>
          </cell>
          <cell r="J13">
            <v>1.5400649336946084</v>
          </cell>
          <cell r="K13">
            <v>397.09</v>
          </cell>
          <cell r="L13">
            <v>3.0934666643683553</v>
          </cell>
          <cell r="M13" t="str">
            <v>258.60</v>
          </cell>
          <cell r="N13" t="str">
            <v>aster228</v>
          </cell>
          <cell r="O13">
            <v>1130.93</v>
          </cell>
          <cell r="P13">
            <v>928.61</v>
          </cell>
          <cell r="Q13" t="str">
            <v>240 Pa : ZVN zone normale</v>
          </cell>
          <cell r="R13" t="str">
            <v>2 ou 0 cm</v>
          </cell>
        </row>
        <row r="14">
          <cell r="B14" t="str">
            <v>52</v>
          </cell>
          <cell r="C14" t="str">
            <v>378.09</v>
          </cell>
          <cell r="D14">
            <v>1.5400649336946084</v>
          </cell>
          <cell r="E14">
            <v>397.09</v>
          </cell>
          <cell r="F14">
            <v>3.0934666643683553</v>
          </cell>
          <cell r="G14" t="str">
            <v>Pas Soufflet</v>
          </cell>
          <cell r="H14" t="str">
            <v>53</v>
          </cell>
          <cell r="I14" t="str">
            <v>378.53</v>
          </cell>
          <cell r="J14">
            <v>1.5400649336946084</v>
          </cell>
          <cell r="K14">
            <v>397.34</v>
          </cell>
          <cell r="L14">
            <v>3.0973879318446658</v>
          </cell>
          <cell r="M14" t="str">
            <v>258.50</v>
          </cell>
          <cell r="N14" t="str">
            <v>aster228</v>
          </cell>
          <cell r="O14">
            <v>1131.3399999999999</v>
          </cell>
          <cell r="P14">
            <v>927.47</v>
          </cell>
          <cell r="Q14" t="str">
            <v>240 Pa : ZVN zone normale</v>
          </cell>
          <cell r="R14" t="str">
            <v>2 ou 0 cm</v>
          </cell>
        </row>
        <row r="15">
          <cell r="B15" t="str">
            <v>53</v>
          </cell>
          <cell r="C15" t="str">
            <v>378.53</v>
          </cell>
          <cell r="D15">
            <v>1.5400649336946084</v>
          </cell>
          <cell r="E15">
            <v>397.34</v>
          </cell>
          <cell r="F15">
            <v>3.0973879318446658</v>
          </cell>
          <cell r="G15" t="str">
            <v>Pas Soufflet</v>
          </cell>
          <cell r="H15" t="str">
            <v>54</v>
          </cell>
          <cell r="I15" t="str">
            <v>380.47</v>
          </cell>
          <cell r="J15">
            <v>1.5403246411033891</v>
          </cell>
          <cell r="K15">
            <v>399.44</v>
          </cell>
          <cell r="L15">
            <v>3.1068113875062138</v>
          </cell>
          <cell r="M15" t="str">
            <v>276.40</v>
          </cell>
          <cell r="N15" t="str">
            <v>aster228</v>
          </cell>
          <cell r="O15">
            <v>1132.0999999999999</v>
          </cell>
          <cell r="P15">
            <v>926.4</v>
          </cell>
          <cell r="Q15" t="str">
            <v>240 Pa : ZVN zone normale</v>
          </cell>
          <cell r="R15" t="str">
            <v>2 ou 0 cm</v>
          </cell>
        </row>
        <row r="16">
          <cell r="B16" t="str">
            <v>54</v>
          </cell>
          <cell r="C16" t="str">
            <v>380.47</v>
          </cell>
          <cell r="D16">
            <v>1.5403246411033891</v>
          </cell>
          <cell r="E16">
            <v>399.44</v>
          </cell>
          <cell r="F16">
            <v>3.1068113875062138</v>
          </cell>
          <cell r="G16" t="str">
            <v>Pas Soufflet</v>
          </cell>
          <cell r="H16" t="str">
            <v>55</v>
          </cell>
          <cell r="I16" t="str">
            <v>385.27</v>
          </cell>
          <cell r="J16">
            <v>1.5404220201039425</v>
          </cell>
          <cell r="K16">
            <v>404.81</v>
          </cell>
          <cell r="L16">
            <v>3.102830965870556</v>
          </cell>
          <cell r="M16" t="str">
            <v>241.10</v>
          </cell>
          <cell r="N16" t="str">
            <v>aster228</v>
          </cell>
          <cell r="O16">
            <v>1133.3900000000001</v>
          </cell>
          <cell r="P16">
            <v>917.72</v>
          </cell>
          <cell r="Q16" t="str">
            <v>240 Pa : ZVN zone normale</v>
          </cell>
          <cell r="R16" t="str">
            <v>2 ou 0 cm</v>
          </cell>
        </row>
        <row r="17">
          <cell r="B17" t="str">
            <v>55</v>
          </cell>
          <cell r="C17" t="str">
            <v>385.27</v>
          </cell>
          <cell r="D17">
            <v>1.5404220201039425</v>
          </cell>
          <cell r="E17">
            <v>404.81</v>
          </cell>
          <cell r="F17">
            <v>3.102830965870556</v>
          </cell>
          <cell r="G17" t="str">
            <v>Pas Soufflet</v>
          </cell>
          <cell r="H17" t="str">
            <v>56</v>
          </cell>
          <cell r="I17" t="str">
            <v>382.97</v>
          </cell>
          <cell r="J17">
            <v>1.5404220201039425</v>
          </cell>
          <cell r="K17">
            <v>401.94</v>
          </cell>
          <cell r="L17">
            <v>3.1032064062610516</v>
          </cell>
          <cell r="M17" t="str">
            <v>245.20</v>
          </cell>
          <cell r="N17" t="str">
            <v>aster228</v>
          </cell>
          <cell r="O17">
            <v>1135.55</v>
          </cell>
          <cell r="P17">
            <v>911.7</v>
          </cell>
          <cell r="Q17" t="str">
            <v>240 Pa : ZVN zone normale</v>
          </cell>
          <cell r="R17" t="str">
            <v>2 ou 0 cm</v>
          </cell>
        </row>
        <row r="18">
          <cell r="B18" t="str">
            <v>56</v>
          </cell>
          <cell r="C18" t="str">
            <v>382.97</v>
          </cell>
          <cell r="D18">
            <v>1.5404220201039425</v>
          </cell>
          <cell r="E18">
            <v>401.94</v>
          </cell>
          <cell r="F18">
            <v>3.1032064062610516</v>
          </cell>
          <cell r="G18" t="str">
            <v>Pas Soufflet</v>
          </cell>
          <cell r="H18" t="str">
            <v>57</v>
          </cell>
          <cell r="I18" t="str">
            <v>383.46</v>
          </cell>
          <cell r="J18">
            <v>1.6507574019106115</v>
          </cell>
          <cell r="K18">
            <v>402.23</v>
          </cell>
          <cell r="L18">
            <v>3.1017532140464228</v>
          </cell>
          <cell r="M18" t="str">
            <v>242.10</v>
          </cell>
          <cell r="N18" t="str">
            <v>aster228</v>
          </cell>
          <cell r="O18">
            <v>1138.27</v>
          </cell>
          <cell r="P18">
            <v>906.49</v>
          </cell>
          <cell r="Q18" t="str">
            <v>240 Pa : ZVN zone normale</v>
          </cell>
          <cell r="R18" t="str">
            <v>2 ou 0 cm</v>
          </cell>
        </row>
        <row r="19">
          <cell r="B19" t="str">
            <v>57</v>
          </cell>
          <cell r="C19" t="str">
            <v>383.46</v>
          </cell>
          <cell r="D19">
            <v>1.6507574019106115</v>
          </cell>
          <cell r="E19">
            <v>402.23</v>
          </cell>
          <cell r="F19">
            <v>3.1017532140464228</v>
          </cell>
          <cell r="G19" t="str">
            <v>Pas Soufflet</v>
          </cell>
          <cell r="H19" t="str">
            <v>58</v>
          </cell>
          <cell r="I19" t="str">
            <v>390.47</v>
          </cell>
          <cell r="J19">
            <v>1.6549018097825223</v>
          </cell>
          <cell r="K19">
            <v>409.48</v>
          </cell>
          <cell r="L19">
            <v>3.0889786340912759</v>
          </cell>
          <cell r="M19" t="str">
            <v>226.30</v>
          </cell>
          <cell r="N19" t="str">
            <v>aster228</v>
          </cell>
          <cell r="O19">
            <v>1142.06</v>
          </cell>
          <cell r="P19">
            <v>900.96</v>
          </cell>
          <cell r="Q19" t="str">
            <v>240 Pa : ZVN zone normale</v>
          </cell>
          <cell r="R19" t="str">
            <v>2 ou 0 cm</v>
          </cell>
        </row>
        <row r="20">
          <cell r="B20" t="str">
            <v>58</v>
          </cell>
          <cell r="C20" t="str">
            <v>390.47</v>
          </cell>
          <cell r="D20">
            <v>1.6549018097825223</v>
          </cell>
          <cell r="E20">
            <v>409.48</v>
          </cell>
          <cell r="F20">
            <v>3.0889786340912759</v>
          </cell>
          <cell r="G20" t="str">
            <v>Pas Soufflet</v>
          </cell>
          <cell r="H20" t="str">
            <v>59N</v>
          </cell>
          <cell r="I20" t="str">
            <v>397.82</v>
          </cell>
          <cell r="J20" t="str">
            <v>0</v>
          </cell>
          <cell r="K20">
            <v>431.12</v>
          </cell>
          <cell r="L20">
            <v>4.1018544588495995</v>
          </cell>
          <cell r="M20" t="str">
            <v>191.72</v>
          </cell>
          <cell r="N20" t="str">
            <v>aster228</v>
          </cell>
          <cell r="O20">
            <v>1146.33</v>
          </cell>
          <cell r="P20">
            <v>899.74</v>
          </cell>
          <cell r="Q20" t="str">
            <v>240 Pa : ZVN zone normale</v>
          </cell>
          <cell r="R20" t="str">
            <v>2 ou 0 cm</v>
          </cell>
        </row>
        <row r="21">
          <cell r="B21" t="str">
            <v>59N</v>
          </cell>
          <cell r="C21" t="str">
            <v>397.82</v>
          </cell>
          <cell r="D21" t="str">
            <v>0</v>
          </cell>
          <cell r="E21">
            <v>431.12</v>
          </cell>
          <cell r="F21">
            <v>4.1018544588495995</v>
          </cell>
          <cell r="G21" t="str">
            <v>Pas Soufflet</v>
          </cell>
          <cell r="H21" t="str">
            <v>60</v>
          </cell>
          <cell r="I21" t="str">
            <v>401.61</v>
          </cell>
          <cell r="J21" t="str">
            <v>0</v>
          </cell>
          <cell r="K21">
            <v>423.6</v>
          </cell>
          <cell r="L21">
            <v>3.2638169374426429</v>
          </cell>
          <cell r="M21" t="str">
            <v>243.83</v>
          </cell>
          <cell r="N21" t="str">
            <v>aster228</v>
          </cell>
          <cell r="O21">
            <v>1195.26</v>
          </cell>
          <cell r="P21">
            <v>963.5</v>
          </cell>
          <cell r="Q21" t="str">
            <v>240 Pa : ZVN zone normale</v>
          </cell>
          <cell r="R21" t="str">
            <v>2 ou 0 cm</v>
          </cell>
        </row>
        <row r="22">
          <cell r="B22" t="str">
            <v>60</v>
          </cell>
          <cell r="C22" t="str">
            <v>401.61</v>
          </cell>
          <cell r="D22" t="str">
            <v>0</v>
          </cell>
          <cell r="E22">
            <v>423.6</v>
          </cell>
          <cell r="F22">
            <v>3.2638169374426429</v>
          </cell>
          <cell r="G22" t="str">
            <v>Soufflet</v>
          </cell>
          <cell r="H22" t="str">
            <v>61</v>
          </cell>
          <cell r="I22" t="str">
            <v>390.94</v>
          </cell>
          <cell r="J22">
            <v>1.4100354605470375</v>
          </cell>
          <cell r="K22">
            <v>409.6</v>
          </cell>
          <cell r="L22">
            <v>3.1046970865894852</v>
          </cell>
          <cell r="M22" t="str">
            <v>244.14</v>
          </cell>
          <cell r="N22" t="str">
            <v>aster228</v>
          </cell>
          <cell r="O22">
            <v>1079.76</v>
          </cell>
          <cell r="P22">
            <v>867.44</v>
          </cell>
          <cell r="Q22" t="str">
            <v>240 Pa : ZVN zone normale</v>
          </cell>
          <cell r="R22" t="str">
            <v>2 ou 0 cm</v>
          </cell>
        </row>
        <row r="23">
          <cell r="B23" t="str">
            <v>61</v>
          </cell>
          <cell r="C23" t="str">
            <v>390.94</v>
          </cell>
          <cell r="D23">
            <v>1.4100354605470375</v>
          </cell>
          <cell r="E23">
            <v>409.6</v>
          </cell>
          <cell r="F23">
            <v>3.1046970865894852</v>
          </cell>
          <cell r="G23" t="str">
            <v>Pas Soufflet</v>
          </cell>
          <cell r="H23" t="str">
            <v>62</v>
          </cell>
          <cell r="I23" t="str">
            <v>394.03</v>
          </cell>
          <cell r="J23">
            <v>1.5399999999999636</v>
          </cell>
          <cell r="K23">
            <v>412.98</v>
          </cell>
          <cell r="L23">
            <v>3.0989599865325115</v>
          </cell>
          <cell r="M23" t="str">
            <v>168.30</v>
          </cell>
          <cell r="N23" t="str">
            <v>aster228</v>
          </cell>
          <cell r="O23">
            <v>1079.79</v>
          </cell>
          <cell r="P23">
            <v>859.16</v>
          </cell>
          <cell r="Q23" t="str">
            <v>240 Pa : ZVN zone normale</v>
          </cell>
          <cell r="R23" t="str">
            <v>2 ou 0 cm</v>
          </cell>
        </row>
        <row r="24">
          <cell r="B24" t="str">
            <v>62</v>
          </cell>
          <cell r="C24" t="str">
            <v>394.03</v>
          </cell>
          <cell r="D24">
            <v>1.5399999999999636</v>
          </cell>
          <cell r="E24">
            <v>412.98</v>
          </cell>
          <cell r="F24">
            <v>3.0989599865325115</v>
          </cell>
          <cell r="G24" t="str">
            <v>Pas Soufflet</v>
          </cell>
          <cell r="H24" t="str">
            <v>63</v>
          </cell>
          <cell r="I24" t="str">
            <v>389.17</v>
          </cell>
          <cell r="J24">
            <v>1.5400649336945518</v>
          </cell>
          <cell r="K24">
            <v>408.17</v>
          </cell>
          <cell r="L24">
            <v>3.1042585263444162</v>
          </cell>
          <cell r="M24" t="str">
            <v>237.80</v>
          </cell>
          <cell r="N24" t="str">
            <v>aster228</v>
          </cell>
          <cell r="O24">
            <v>1079.82</v>
          </cell>
          <cell r="P24">
            <v>865.63</v>
          </cell>
          <cell r="Q24" t="str">
            <v>240 Pa : ZVN zone normale</v>
          </cell>
          <cell r="R24" t="str">
            <v>2 ou 0 cm</v>
          </cell>
        </row>
        <row r="25">
          <cell r="B25" t="str">
            <v>63</v>
          </cell>
          <cell r="C25" t="str">
            <v>389.17</v>
          </cell>
          <cell r="D25">
            <v>1.5400649336945518</v>
          </cell>
          <cell r="E25">
            <v>277.08999999999997</v>
          </cell>
          <cell r="F25">
            <v>3.1042585263444162</v>
          </cell>
          <cell r="G25" t="str">
            <v>Pas Soufflet</v>
          </cell>
          <cell r="H25" t="str">
            <v>64</v>
          </cell>
          <cell r="I25" t="str">
            <v>386.70</v>
          </cell>
          <cell r="J25">
            <v>0.50338851810042873</v>
          </cell>
          <cell r="K25">
            <v>407.25</v>
          </cell>
          <cell r="L25">
            <v>3.1995280905528865</v>
          </cell>
          <cell r="M25" t="str">
            <v>241.90</v>
          </cell>
          <cell r="N25" t="str">
            <v>aster228</v>
          </cell>
          <cell r="O25">
            <v>1079.8399999999999</v>
          </cell>
          <cell r="P25">
            <v>868.98</v>
          </cell>
          <cell r="Q25" t="str">
            <v>240 Pa : ZVN zone normale</v>
          </cell>
          <cell r="R25" t="str">
            <v>2 ou 0 cm</v>
          </cell>
        </row>
        <row r="26">
          <cell r="B26" t="str">
            <v/>
          </cell>
          <cell r="C26" t="str">
            <v/>
          </cell>
          <cell r="D26" t="str">
            <v>0</v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I26" t="str">
            <v/>
          </cell>
          <cell r="J26" t="str">
            <v>0</v>
          </cell>
          <cell r="K26" t="str">
            <v/>
          </cell>
          <cell r="L26" t="str">
            <v/>
          </cell>
          <cell r="M26" t="str">
            <v>0.00</v>
          </cell>
          <cell r="N26" t="str">
            <v/>
          </cell>
          <cell r="O26" t="str">
            <v/>
          </cell>
          <cell r="P26" t="str">
            <v/>
          </cell>
          <cell r="Q26" t="str">
            <v/>
          </cell>
          <cell r="R26" t="str">
            <v/>
          </cell>
        </row>
        <row r="27">
          <cell r="B27" t="str">
            <v/>
          </cell>
          <cell r="C27" t="str">
            <v/>
          </cell>
          <cell r="D27" t="str">
            <v>0</v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I27" t="str">
            <v/>
          </cell>
          <cell r="J27" t="str">
            <v>0</v>
          </cell>
          <cell r="K27" t="str">
            <v/>
          </cell>
          <cell r="L27" t="str">
            <v/>
          </cell>
          <cell r="M27" t="str">
            <v/>
          </cell>
          <cell r="N27" t="str">
            <v/>
          </cell>
          <cell r="O27" t="str">
            <v/>
          </cell>
          <cell r="P27" t="str">
            <v/>
          </cell>
          <cell r="Q27" t="str">
            <v/>
          </cell>
          <cell r="R27" t="str">
            <v/>
          </cell>
        </row>
        <row r="28">
          <cell r="B28" t="str">
            <v/>
          </cell>
          <cell r="C28" t="str">
            <v/>
          </cell>
          <cell r="D28" t="str">
            <v>0</v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I28" t="str">
            <v/>
          </cell>
          <cell r="J28" t="str">
            <v>0</v>
          </cell>
          <cell r="K28" t="str">
            <v/>
          </cell>
          <cell r="L28" t="str">
            <v/>
          </cell>
          <cell r="M28" t="str">
            <v/>
          </cell>
          <cell r="N28" t="str">
            <v/>
          </cell>
          <cell r="O28" t="str">
            <v/>
          </cell>
          <cell r="P28" t="str">
            <v/>
          </cell>
          <cell r="Q28" t="str">
            <v/>
          </cell>
          <cell r="R28" t="str">
            <v/>
          </cell>
        </row>
        <row r="29">
          <cell r="B29" t="str">
            <v/>
          </cell>
          <cell r="C29" t="str">
            <v/>
          </cell>
          <cell r="D29" t="str">
            <v>0</v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I29" t="str">
            <v/>
          </cell>
          <cell r="J29" t="str">
            <v>0</v>
          </cell>
          <cell r="K29" t="str">
            <v/>
          </cell>
          <cell r="L29" t="str">
            <v/>
          </cell>
          <cell r="M29" t="str">
            <v/>
          </cell>
          <cell r="N29" t="str">
            <v/>
          </cell>
          <cell r="O29" t="str">
            <v/>
          </cell>
          <cell r="P29" t="str">
            <v/>
          </cell>
          <cell r="Q29" t="str">
            <v/>
          </cell>
          <cell r="R29" t="str">
            <v/>
          </cell>
        </row>
        <row r="30">
          <cell r="B30" t="str">
            <v/>
          </cell>
          <cell r="C30" t="str">
            <v/>
          </cell>
          <cell r="D30" t="str">
            <v>0</v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I30" t="str">
            <v/>
          </cell>
          <cell r="J30" t="str">
            <v>0</v>
          </cell>
          <cell r="K30" t="str">
            <v/>
          </cell>
          <cell r="L30" t="str">
            <v/>
          </cell>
          <cell r="M30" t="str">
            <v/>
          </cell>
          <cell r="N30" t="str">
            <v/>
          </cell>
          <cell r="O30" t="str">
            <v/>
          </cell>
          <cell r="P30" t="str">
            <v/>
          </cell>
          <cell r="Q30" t="str">
            <v/>
          </cell>
          <cell r="R30" t="str">
            <v/>
          </cell>
        </row>
        <row r="31">
          <cell r="B31" t="str">
            <v/>
          </cell>
          <cell r="C31" t="str">
            <v/>
          </cell>
          <cell r="D31" t="str">
            <v>0</v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I31" t="str">
            <v/>
          </cell>
          <cell r="J31" t="str">
            <v>0</v>
          </cell>
          <cell r="K31" t="str">
            <v/>
          </cell>
          <cell r="L31" t="str">
            <v/>
          </cell>
          <cell r="M31" t="str">
            <v/>
          </cell>
          <cell r="N31" t="str">
            <v/>
          </cell>
          <cell r="O31" t="str">
            <v/>
          </cell>
          <cell r="P31" t="str">
            <v/>
          </cell>
          <cell r="Q31" t="str">
            <v/>
          </cell>
          <cell r="R31" t="str">
            <v/>
          </cell>
        </row>
        <row r="32">
          <cell r="B32" t="str">
            <v/>
          </cell>
          <cell r="C32" t="str">
            <v/>
          </cell>
          <cell r="D32" t="str">
            <v>0</v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I32" t="str">
            <v/>
          </cell>
          <cell r="J32" t="str">
            <v>0</v>
          </cell>
          <cell r="K32" t="str">
            <v/>
          </cell>
          <cell r="L32" t="str">
            <v/>
          </cell>
          <cell r="M32" t="str">
            <v/>
          </cell>
          <cell r="N32" t="str">
            <v/>
          </cell>
          <cell r="O32" t="str">
            <v/>
          </cell>
          <cell r="P32" t="str">
            <v/>
          </cell>
          <cell r="Q32" t="str">
            <v/>
          </cell>
          <cell r="R32" t="str">
            <v/>
          </cell>
        </row>
        <row r="33">
          <cell r="B33" t="str">
            <v/>
          </cell>
          <cell r="C33" t="str">
            <v/>
          </cell>
          <cell r="D33" t="str">
            <v>0</v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I33" t="str">
            <v/>
          </cell>
          <cell r="J33" t="str">
            <v>0</v>
          </cell>
          <cell r="K33" t="str">
            <v/>
          </cell>
          <cell r="L33" t="str">
            <v/>
          </cell>
          <cell r="M33" t="str">
            <v/>
          </cell>
          <cell r="N33" t="str">
            <v/>
          </cell>
          <cell r="O33" t="str">
            <v/>
          </cell>
          <cell r="P33" t="str">
            <v/>
          </cell>
          <cell r="Q33" t="str">
            <v/>
          </cell>
          <cell r="R33" t="str">
            <v/>
          </cell>
        </row>
        <row r="34">
          <cell r="B34" t="str">
            <v/>
          </cell>
          <cell r="C34" t="str">
            <v/>
          </cell>
          <cell r="D34" t="str">
            <v>0</v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I34" t="str">
            <v/>
          </cell>
          <cell r="J34" t="str">
            <v>0</v>
          </cell>
          <cell r="K34" t="str">
            <v/>
          </cell>
          <cell r="L34" t="str">
            <v/>
          </cell>
          <cell r="M34" t="str">
            <v/>
          </cell>
          <cell r="N34" t="str">
            <v/>
          </cell>
          <cell r="O34" t="str">
            <v/>
          </cell>
          <cell r="P34" t="str">
            <v/>
          </cell>
          <cell r="Q34" t="str">
            <v/>
          </cell>
          <cell r="R34" t="str">
            <v/>
          </cell>
        </row>
        <row r="35">
          <cell r="B35" t="str">
            <v/>
          </cell>
          <cell r="C35" t="str">
            <v/>
          </cell>
          <cell r="D35" t="str">
            <v>0</v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I35" t="str">
            <v/>
          </cell>
          <cell r="J35" t="str">
            <v>0</v>
          </cell>
          <cell r="K35" t="str">
            <v/>
          </cell>
          <cell r="L35" t="str">
            <v/>
          </cell>
          <cell r="M35" t="str">
            <v/>
          </cell>
          <cell r="N35" t="str">
            <v/>
          </cell>
          <cell r="O35" t="str">
            <v/>
          </cell>
          <cell r="P35" t="str">
            <v/>
          </cell>
          <cell r="Q35" t="str">
            <v/>
          </cell>
          <cell r="R35" t="str">
            <v/>
          </cell>
        </row>
        <row r="36">
          <cell r="B36" t="str">
            <v/>
          </cell>
          <cell r="C36" t="str">
            <v/>
          </cell>
          <cell r="D36" t="str">
            <v>0</v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I36" t="str">
            <v/>
          </cell>
          <cell r="J36" t="str">
            <v>0</v>
          </cell>
          <cell r="K36" t="str">
            <v/>
          </cell>
          <cell r="L36" t="str">
            <v/>
          </cell>
          <cell r="M36" t="str">
            <v/>
          </cell>
          <cell r="N36" t="str">
            <v/>
          </cell>
          <cell r="O36" t="str">
            <v/>
          </cell>
          <cell r="P36" t="str">
            <v/>
          </cell>
          <cell r="Q36" t="str">
            <v/>
          </cell>
          <cell r="R36" t="str">
            <v/>
          </cell>
        </row>
        <row r="37">
          <cell r="B37" t="str">
            <v/>
          </cell>
          <cell r="C37" t="str">
            <v/>
          </cell>
          <cell r="D37" t="str">
            <v>0</v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I37" t="str">
            <v/>
          </cell>
          <cell r="J37" t="str">
            <v>0</v>
          </cell>
          <cell r="K37" t="str">
            <v/>
          </cell>
          <cell r="L37" t="str">
            <v/>
          </cell>
          <cell r="M37" t="str">
            <v/>
          </cell>
          <cell r="N37" t="str">
            <v/>
          </cell>
          <cell r="O37" t="str">
            <v/>
          </cell>
          <cell r="P37" t="str">
            <v/>
          </cell>
          <cell r="Q37" t="str">
            <v/>
          </cell>
          <cell r="R37" t="str">
            <v/>
          </cell>
        </row>
        <row r="38">
          <cell r="B38" t="str">
            <v/>
          </cell>
          <cell r="C38" t="str">
            <v/>
          </cell>
          <cell r="D38" t="str">
            <v>0</v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I38" t="str">
            <v/>
          </cell>
          <cell r="J38" t="str">
            <v>0</v>
          </cell>
          <cell r="K38" t="str">
            <v/>
          </cell>
          <cell r="L38" t="str">
            <v/>
          </cell>
          <cell r="M38" t="str">
            <v/>
          </cell>
          <cell r="N38" t="str">
            <v/>
          </cell>
          <cell r="O38" t="str">
            <v/>
          </cell>
          <cell r="P38" t="str">
            <v/>
          </cell>
          <cell r="Q38" t="str">
            <v/>
          </cell>
          <cell r="R38" t="str">
            <v/>
          </cell>
        </row>
        <row r="39">
          <cell r="B39" t="str">
            <v/>
          </cell>
          <cell r="C39" t="str">
            <v/>
          </cell>
          <cell r="D39" t="str">
            <v>0</v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I39" t="str">
            <v/>
          </cell>
          <cell r="J39" t="str">
            <v>0</v>
          </cell>
          <cell r="K39" t="str">
            <v/>
          </cell>
          <cell r="L39" t="str">
            <v/>
          </cell>
          <cell r="M39" t="str">
            <v/>
          </cell>
          <cell r="N39" t="str">
            <v/>
          </cell>
          <cell r="O39" t="str">
            <v/>
          </cell>
          <cell r="P39" t="str">
            <v/>
          </cell>
          <cell r="Q39" t="str">
            <v/>
          </cell>
          <cell r="R39" t="str">
            <v/>
          </cell>
        </row>
        <row r="40">
          <cell r="B40" t="str">
            <v/>
          </cell>
          <cell r="C40" t="str">
            <v/>
          </cell>
          <cell r="D40" t="str">
            <v>0</v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I40" t="str">
            <v/>
          </cell>
          <cell r="J40" t="str">
            <v>0</v>
          </cell>
          <cell r="K40" t="str">
            <v/>
          </cell>
          <cell r="L40" t="str">
            <v/>
          </cell>
          <cell r="M40" t="str">
            <v/>
          </cell>
          <cell r="N40" t="str">
            <v/>
          </cell>
          <cell r="O40" t="str">
            <v/>
          </cell>
          <cell r="P40" t="str">
            <v/>
          </cell>
          <cell r="Q40" t="str">
            <v/>
          </cell>
          <cell r="R40" t="str">
            <v/>
          </cell>
        </row>
        <row r="41">
          <cell r="B41" t="str">
            <v/>
          </cell>
          <cell r="C41" t="str">
            <v/>
          </cell>
          <cell r="D41" t="str">
            <v>0</v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I41" t="str">
            <v/>
          </cell>
          <cell r="J41" t="str">
            <v>0</v>
          </cell>
          <cell r="K41" t="str">
            <v/>
          </cell>
          <cell r="L41" t="str">
            <v/>
          </cell>
          <cell r="M41" t="str">
            <v/>
          </cell>
          <cell r="N41" t="str">
            <v/>
          </cell>
          <cell r="O41" t="str">
            <v/>
          </cell>
          <cell r="P41" t="str">
            <v/>
          </cell>
          <cell r="Q41" t="str">
            <v/>
          </cell>
          <cell r="R41" t="str">
            <v/>
          </cell>
        </row>
        <row r="42">
          <cell r="B42" t="str">
            <v/>
          </cell>
          <cell r="C42" t="str">
            <v/>
          </cell>
          <cell r="D42" t="str">
            <v>0</v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I42" t="str">
            <v/>
          </cell>
          <cell r="J42" t="str">
            <v>0</v>
          </cell>
          <cell r="K42" t="str">
            <v/>
          </cell>
          <cell r="L42" t="str">
            <v/>
          </cell>
          <cell r="M42" t="str">
            <v/>
          </cell>
          <cell r="N42" t="str">
            <v/>
          </cell>
          <cell r="O42" t="str">
            <v/>
          </cell>
          <cell r="P42" t="str">
            <v/>
          </cell>
          <cell r="Q42" t="str">
            <v/>
          </cell>
          <cell r="R42" t="str">
            <v/>
          </cell>
        </row>
        <row r="43">
          <cell r="B43" t="str">
            <v/>
          </cell>
          <cell r="C43" t="str">
            <v/>
          </cell>
          <cell r="D43" t="str">
            <v>0</v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I43" t="str">
            <v/>
          </cell>
          <cell r="J43" t="str">
            <v>0</v>
          </cell>
          <cell r="K43" t="str">
            <v/>
          </cell>
          <cell r="L43" t="str">
            <v/>
          </cell>
          <cell r="M43" t="str">
            <v/>
          </cell>
          <cell r="N43" t="str">
            <v/>
          </cell>
          <cell r="O43" t="str">
            <v/>
          </cell>
          <cell r="P43" t="str">
            <v/>
          </cell>
          <cell r="Q43" t="str">
            <v/>
          </cell>
          <cell r="R43" t="str">
            <v/>
          </cell>
        </row>
        <row r="44">
          <cell r="B44" t="str">
            <v/>
          </cell>
          <cell r="C44" t="str">
            <v/>
          </cell>
          <cell r="D44" t="str">
            <v>0</v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I44" t="str">
            <v/>
          </cell>
          <cell r="J44" t="str">
            <v>0</v>
          </cell>
          <cell r="K44" t="str">
            <v/>
          </cell>
          <cell r="L44" t="str">
            <v/>
          </cell>
          <cell r="M44" t="str">
            <v/>
          </cell>
          <cell r="N44" t="str">
            <v/>
          </cell>
          <cell r="O44" t="str">
            <v/>
          </cell>
          <cell r="P44" t="str">
            <v/>
          </cell>
          <cell r="Q44" t="str">
            <v/>
          </cell>
          <cell r="R44" t="str">
            <v/>
          </cell>
        </row>
        <row r="45">
          <cell r="B45" t="str">
            <v/>
          </cell>
          <cell r="C45" t="str">
            <v/>
          </cell>
          <cell r="D45" t="str">
            <v>0</v>
          </cell>
          <cell r="E45" t="str">
            <v/>
          </cell>
          <cell r="F45" t="str">
            <v/>
          </cell>
          <cell r="G45" t="str">
            <v/>
          </cell>
          <cell r="H45" t="str">
            <v/>
          </cell>
          <cell r="I45" t="str">
            <v/>
          </cell>
          <cell r="J45" t="str">
            <v>0</v>
          </cell>
          <cell r="K45" t="str">
            <v/>
          </cell>
          <cell r="L45" t="str">
            <v/>
          </cell>
          <cell r="M45" t="str">
            <v/>
          </cell>
          <cell r="N45" t="str">
            <v/>
          </cell>
          <cell r="O45" t="str">
            <v/>
          </cell>
          <cell r="P45" t="str">
            <v/>
          </cell>
          <cell r="Q45" t="str">
            <v/>
          </cell>
          <cell r="R45" t="str">
            <v/>
          </cell>
        </row>
        <row r="46">
          <cell r="B46" t="str">
            <v/>
          </cell>
          <cell r="C46" t="str">
            <v/>
          </cell>
          <cell r="D46" t="str">
            <v>0</v>
          </cell>
          <cell r="E46" t="str">
            <v/>
          </cell>
          <cell r="F46" t="str">
            <v/>
          </cell>
          <cell r="G46" t="str">
            <v/>
          </cell>
          <cell r="H46" t="str">
            <v/>
          </cell>
          <cell r="I46" t="str">
            <v/>
          </cell>
          <cell r="J46" t="str">
            <v>0</v>
          </cell>
          <cell r="K46" t="str">
            <v/>
          </cell>
          <cell r="L46" t="str">
            <v/>
          </cell>
          <cell r="M46" t="str">
            <v/>
          </cell>
          <cell r="N46" t="str">
            <v/>
          </cell>
          <cell r="O46" t="str">
            <v/>
          </cell>
          <cell r="P46" t="str">
            <v/>
          </cell>
          <cell r="Q46" t="str">
            <v/>
          </cell>
          <cell r="R46" t="str">
            <v/>
          </cell>
        </row>
        <row r="47">
          <cell r="B47" t="str">
            <v/>
          </cell>
          <cell r="C47" t="str">
            <v/>
          </cell>
          <cell r="D47" t="str">
            <v>0</v>
          </cell>
          <cell r="E47" t="str">
            <v/>
          </cell>
          <cell r="F47" t="str">
            <v/>
          </cell>
          <cell r="G47" t="str">
            <v/>
          </cell>
          <cell r="H47" t="str">
            <v/>
          </cell>
          <cell r="I47" t="str">
            <v/>
          </cell>
          <cell r="J47" t="str">
            <v>0</v>
          </cell>
          <cell r="K47" t="str">
            <v/>
          </cell>
          <cell r="L47" t="str">
            <v/>
          </cell>
          <cell r="M47" t="str">
            <v/>
          </cell>
          <cell r="N47" t="str">
            <v/>
          </cell>
          <cell r="O47" t="str">
            <v/>
          </cell>
          <cell r="P47" t="str">
            <v/>
          </cell>
          <cell r="Q47" t="str">
            <v/>
          </cell>
          <cell r="R47" t="str">
            <v/>
          </cell>
        </row>
        <row r="48">
          <cell r="B48" t="str">
            <v/>
          </cell>
          <cell r="C48" t="str">
            <v/>
          </cell>
          <cell r="D48" t="str">
            <v>0</v>
          </cell>
          <cell r="E48" t="str">
            <v/>
          </cell>
          <cell r="F48" t="str">
            <v/>
          </cell>
          <cell r="G48" t="str">
            <v/>
          </cell>
          <cell r="H48" t="str">
            <v/>
          </cell>
          <cell r="I48" t="str">
            <v/>
          </cell>
          <cell r="J48" t="str">
            <v>0</v>
          </cell>
          <cell r="K48" t="str">
            <v/>
          </cell>
          <cell r="L48" t="str">
            <v/>
          </cell>
          <cell r="M48" t="str">
            <v/>
          </cell>
          <cell r="N48" t="str">
            <v/>
          </cell>
          <cell r="O48" t="str">
            <v/>
          </cell>
          <cell r="P48" t="str">
            <v/>
          </cell>
          <cell r="Q48" t="str">
            <v/>
          </cell>
          <cell r="R48" t="str">
            <v/>
          </cell>
        </row>
        <row r="49">
          <cell r="B49" t="str">
            <v/>
          </cell>
          <cell r="C49" t="str">
            <v/>
          </cell>
          <cell r="D49" t="str">
            <v>0</v>
          </cell>
          <cell r="E49" t="str">
            <v/>
          </cell>
          <cell r="F49" t="str">
            <v/>
          </cell>
          <cell r="G49" t="str">
            <v/>
          </cell>
          <cell r="H49" t="str">
            <v/>
          </cell>
          <cell r="I49" t="str">
            <v/>
          </cell>
          <cell r="J49" t="str">
            <v>0</v>
          </cell>
          <cell r="K49" t="str">
            <v/>
          </cell>
          <cell r="L49" t="str">
            <v/>
          </cell>
          <cell r="M49" t="str">
            <v/>
          </cell>
          <cell r="N49" t="str">
            <v/>
          </cell>
          <cell r="O49" t="str">
            <v/>
          </cell>
          <cell r="P49" t="str">
            <v/>
          </cell>
          <cell r="Q49" t="str">
            <v/>
          </cell>
          <cell r="R49" t="str">
            <v/>
          </cell>
        </row>
        <row r="50">
          <cell r="B50" t="str">
            <v/>
          </cell>
          <cell r="C50" t="str">
            <v/>
          </cell>
          <cell r="D50" t="str">
            <v>0</v>
          </cell>
          <cell r="E50" t="str">
            <v/>
          </cell>
          <cell r="F50" t="str">
            <v/>
          </cell>
          <cell r="G50" t="str">
            <v/>
          </cell>
          <cell r="H50" t="str">
            <v/>
          </cell>
          <cell r="I50" t="str">
            <v/>
          </cell>
          <cell r="J50" t="str">
            <v>0</v>
          </cell>
          <cell r="K50" t="str">
            <v/>
          </cell>
          <cell r="L50" t="str">
            <v/>
          </cell>
          <cell r="M50" t="str">
            <v/>
          </cell>
          <cell r="N50" t="str">
            <v/>
          </cell>
          <cell r="O50" t="str">
            <v/>
          </cell>
          <cell r="P50" t="str">
            <v/>
          </cell>
          <cell r="Q50" t="str">
            <v/>
          </cell>
          <cell r="R50" t="str">
            <v/>
          </cell>
        </row>
        <row r="51">
          <cell r="B51" t="str">
            <v/>
          </cell>
          <cell r="C51" t="str">
            <v/>
          </cell>
          <cell r="D51" t="str">
            <v>0</v>
          </cell>
          <cell r="E51" t="str">
            <v/>
          </cell>
          <cell r="F51" t="str">
            <v/>
          </cell>
          <cell r="G51" t="str">
            <v/>
          </cell>
          <cell r="H51" t="str">
            <v/>
          </cell>
          <cell r="I51" t="str">
            <v/>
          </cell>
          <cell r="J51" t="str">
            <v>0</v>
          </cell>
          <cell r="K51" t="str">
            <v/>
          </cell>
          <cell r="L51" t="str">
            <v/>
          </cell>
          <cell r="M51" t="str">
            <v/>
          </cell>
          <cell r="N51" t="str">
            <v/>
          </cell>
          <cell r="O51" t="str">
            <v/>
          </cell>
          <cell r="P51" t="str">
            <v/>
          </cell>
          <cell r="Q51" t="str">
            <v/>
          </cell>
          <cell r="R51" t="str">
            <v/>
          </cell>
        </row>
        <row r="52">
          <cell r="B52" t="str">
            <v/>
          </cell>
          <cell r="C52" t="str">
            <v/>
          </cell>
          <cell r="D52" t="str">
            <v>0</v>
          </cell>
          <cell r="E52" t="str">
            <v/>
          </cell>
          <cell r="F52" t="str">
            <v/>
          </cell>
          <cell r="G52" t="str">
            <v/>
          </cell>
          <cell r="H52" t="str">
            <v/>
          </cell>
          <cell r="I52" t="str">
            <v/>
          </cell>
          <cell r="J52" t="str">
            <v>0</v>
          </cell>
          <cell r="K52" t="str">
            <v/>
          </cell>
          <cell r="L52" t="str">
            <v/>
          </cell>
          <cell r="M52" t="str">
            <v/>
          </cell>
          <cell r="N52" t="str">
            <v/>
          </cell>
          <cell r="O52" t="str">
            <v/>
          </cell>
          <cell r="P52" t="str">
            <v/>
          </cell>
          <cell r="Q52" t="str">
            <v/>
          </cell>
          <cell r="R52" t="str">
            <v/>
          </cell>
        </row>
        <row r="53">
          <cell r="B53" t="str">
            <v/>
          </cell>
          <cell r="C53" t="str">
            <v/>
          </cell>
          <cell r="D53" t="str">
            <v>0</v>
          </cell>
          <cell r="E53" t="str">
            <v/>
          </cell>
          <cell r="F53" t="str">
            <v/>
          </cell>
          <cell r="G53" t="str">
            <v/>
          </cell>
          <cell r="H53" t="str">
            <v/>
          </cell>
          <cell r="I53" t="str">
            <v/>
          </cell>
          <cell r="J53" t="str">
            <v>0</v>
          </cell>
          <cell r="K53" t="str">
            <v/>
          </cell>
          <cell r="L53" t="str">
            <v/>
          </cell>
          <cell r="M53" t="str">
            <v/>
          </cell>
          <cell r="N53" t="str">
            <v/>
          </cell>
          <cell r="O53" t="str">
            <v/>
          </cell>
          <cell r="P53" t="str">
            <v/>
          </cell>
          <cell r="Q53" t="str">
            <v/>
          </cell>
          <cell r="R53" t="str">
            <v/>
          </cell>
        </row>
        <row r="54">
          <cell r="B54" t="str">
            <v/>
          </cell>
          <cell r="C54" t="str">
            <v/>
          </cell>
          <cell r="D54" t="str">
            <v>0</v>
          </cell>
          <cell r="E54" t="str">
            <v/>
          </cell>
          <cell r="F54" t="str">
            <v/>
          </cell>
          <cell r="G54" t="str">
            <v/>
          </cell>
          <cell r="H54" t="str">
            <v/>
          </cell>
          <cell r="I54" t="str">
            <v/>
          </cell>
          <cell r="J54" t="str">
            <v>0</v>
          </cell>
          <cell r="K54" t="str">
            <v/>
          </cell>
          <cell r="L54" t="str">
            <v/>
          </cell>
          <cell r="M54" t="str">
            <v/>
          </cell>
          <cell r="N54" t="str">
            <v/>
          </cell>
          <cell r="O54" t="str">
            <v/>
          </cell>
          <cell r="P54" t="str">
            <v/>
          </cell>
          <cell r="Q54" t="str">
            <v/>
          </cell>
          <cell r="R54" t="str">
            <v/>
          </cell>
        </row>
        <row r="55">
          <cell r="B55" t="str">
            <v/>
          </cell>
          <cell r="C55" t="str">
            <v/>
          </cell>
          <cell r="D55" t="str">
            <v>0</v>
          </cell>
          <cell r="E55" t="str">
            <v/>
          </cell>
          <cell r="F55" t="str">
            <v/>
          </cell>
          <cell r="G55" t="str">
            <v/>
          </cell>
          <cell r="H55" t="str">
            <v/>
          </cell>
          <cell r="I55" t="str">
            <v/>
          </cell>
          <cell r="J55" t="str">
            <v>0</v>
          </cell>
          <cell r="K55" t="str">
            <v/>
          </cell>
          <cell r="L55" t="str">
            <v/>
          </cell>
          <cell r="M55" t="str">
            <v/>
          </cell>
          <cell r="N55" t="str">
            <v/>
          </cell>
          <cell r="O55" t="str">
            <v/>
          </cell>
          <cell r="P55" t="str">
            <v/>
          </cell>
          <cell r="Q55" t="str">
            <v/>
          </cell>
          <cell r="R55" t="str">
            <v/>
          </cell>
        </row>
        <row r="56">
          <cell r="B56" t="str">
            <v/>
          </cell>
          <cell r="C56" t="str">
            <v/>
          </cell>
          <cell r="D56" t="str">
            <v>0</v>
          </cell>
          <cell r="E56" t="str">
            <v/>
          </cell>
          <cell r="F56" t="str">
            <v/>
          </cell>
          <cell r="G56" t="str">
            <v/>
          </cell>
          <cell r="H56" t="str">
            <v/>
          </cell>
          <cell r="I56" t="str">
            <v/>
          </cell>
          <cell r="J56" t="str">
            <v>0</v>
          </cell>
          <cell r="K56" t="str">
            <v/>
          </cell>
          <cell r="L56" t="str">
            <v/>
          </cell>
          <cell r="M56" t="str">
            <v/>
          </cell>
          <cell r="N56" t="str">
            <v/>
          </cell>
          <cell r="O56" t="str">
            <v/>
          </cell>
          <cell r="P56" t="str">
            <v/>
          </cell>
          <cell r="Q56" t="str">
            <v/>
          </cell>
          <cell r="R56" t="str">
            <v/>
          </cell>
        </row>
        <row r="57">
          <cell r="B57" t="str">
            <v/>
          </cell>
          <cell r="C57" t="str">
            <v/>
          </cell>
          <cell r="D57" t="str">
            <v>0</v>
          </cell>
          <cell r="E57" t="str">
            <v/>
          </cell>
          <cell r="F57" t="str">
            <v/>
          </cell>
          <cell r="G57" t="str">
            <v/>
          </cell>
          <cell r="H57" t="str">
            <v/>
          </cell>
          <cell r="I57" t="str">
            <v/>
          </cell>
          <cell r="J57" t="str">
            <v>0</v>
          </cell>
          <cell r="K57" t="str">
            <v/>
          </cell>
          <cell r="L57" t="str">
            <v/>
          </cell>
          <cell r="M57" t="str">
            <v/>
          </cell>
          <cell r="N57" t="str">
            <v/>
          </cell>
          <cell r="O57" t="str">
            <v/>
          </cell>
          <cell r="P57" t="str">
            <v/>
          </cell>
          <cell r="Q57" t="str">
            <v/>
          </cell>
          <cell r="R57" t="str">
            <v/>
          </cell>
        </row>
        <row r="58">
          <cell r="B58" t="str">
            <v/>
          </cell>
          <cell r="C58" t="str">
            <v/>
          </cell>
          <cell r="D58" t="str">
            <v>0</v>
          </cell>
          <cell r="E58" t="str">
            <v/>
          </cell>
          <cell r="F58" t="str">
            <v/>
          </cell>
          <cell r="G58" t="str">
            <v/>
          </cell>
          <cell r="H58" t="str">
            <v/>
          </cell>
          <cell r="I58" t="str">
            <v/>
          </cell>
          <cell r="J58" t="str">
            <v>0</v>
          </cell>
          <cell r="K58" t="str">
            <v/>
          </cell>
          <cell r="L58" t="str">
            <v/>
          </cell>
          <cell r="M58" t="str">
            <v/>
          </cell>
          <cell r="N58" t="str">
            <v/>
          </cell>
          <cell r="O58" t="str">
            <v/>
          </cell>
          <cell r="P58" t="str">
            <v/>
          </cell>
          <cell r="Q58" t="str">
            <v/>
          </cell>
          <cell r="R58" t="str">
            <v/>
          </cell>
        </row>
        <row r="59">
          <cell r="B59" t="str">
            <v/>
          </cell>
          <cell r="C59" t="str">
            <v/>
          </cell>
          <cell r="D59" t="str">
            <v>0</v>
          </cell>
          <cell r="E59" t="str">
            <v/>
          </cell>
          <cell r="F59" t="str">
            <v/>
          </cell>
          <cell r="G59" t="str">
            <v/>
          </cell>
          <cell r="H59" t="str">
            <v/>
          </cell>
          <cell r="I59" t="str">
            <v/>
          </cell>
          <cell r="J59" t="str">
            <v>0</v>
          </cell>
          <cell r="K59" t="str">
            <v/>
          </cell>
          <cell r="L59" t="str">
            <v/>
          </cell>
          <cell r="M59" t="str">
            <v/>
          </cell>
          <cell r="N59" t="str">
            <v/>
          </cell>
          <cell r="O59" t="str">
            <v/>
          </cell>
          <cell r="P59" t="str">
            <v/>
          </cell>
          <cell r="Q59" t="str">
            <v/>
          </cell>
          <cell r="R59" t="str">
            <v/>
          </cell>
        </row>
        <row r="60">
          <cell r="B60" t="str">
            <v/>
          </cell>
          <cell r="C60" t="str">
            <v/>
          </cell>
          <cell r="D60" t="str">
            <v>0</v>
          </cell>
          <cell r="E60" t="str">
            <v/>
          </cell>
          <cell r="F60" t="str">
            <v/>
          </cell>
          <cell r="G60" t="str">
            <v/>
          </cell>
          <cell r="H60" t="str">
            <v/>
          </cell>
          <cell r="I60" t="str">
            <v/>
          </cell>
          <cell r="J60" t="str">
            <v>0</v>
          </cell>
          <cell r="K60" t="str">
            <v/>
          </cell>
          <cell r="L60" t="str">
            <v/>
          </cell>
          <cell r="M60" t="str">
            <v/>
          </cell>
          <cell r="N60" t="str">
            <v/>
          </cell>
          <cell r="O60" t="str">
            <v/>
          </cell>
          <cell r="P60" t="str">
            <v/>
          </cell>
          <cell r="Q60" t="str">
            <v/>
          </cell>
          <cell r="R60" t="str">
            <v/>
          </cell>
        </row>
        <row r="61">
          <cell r="B61" t="str">
            <v/>
          </cell>
          <cell r="C61" t="str">
            <v/>
          </cell>
          <cell r="D61" t="str">
            <v>0</v>
          </cell>
          <cell r="E61" t="str">
            <v/>
          </cell>
          <cell r="F61" t="str">
            <v/>
          </cell>
          <cell r="G61" t="str">
            <v/>
          </cell>
          <cell r="H61" t="str">
            <v/>
          </cell>
          <cell r="I61" t="str">
            <v/>
          </cell>
          <cell r="J61" t="str">
            <v>0</v>
          </cell>
          <cell r="K61" t="str">
            <v/>
          </cell>
          <cell r="L61" t="str">
            <v/>
          </cell>
          <cell r="M61" t="str">
            <v/>
          </cell>
          <cell r="N61" t="str">
            <v/>
          </cell>
          <cell r="O61" t="str">
            <v/>
          </cell>
          <cell r="P61" t="str">
            <v/>
          </cell>
          <cell r="Q61" t="str">
            <v/>
          </cell>
          <cell r="R61" t="str">
            <v/>
          </cell>
        </row>
        <row r="62">
          <cell r="B62" t="str">
            <v/>
          </cell>
          <cell r="C62" t="str">
            <v/>
          </cell>
          <cell r="D62" t="str">
            <v>0</v>
          </cell>
          <cell r="E62" t="str">
            <v/>
          </cell>
          <cell r="F62" t="str">
            <v/>
          </cell>
          <cell r="G62" t="str">
            <v/>
          </cell>
          <cell r="H62" t="str">
            <v/>
          </cell>
          <cell r="I62" t="str">
            <v/>
          </cell>
          <cell r="J62" t="str">
            <v>0</v>
          </cell>
          <cell r="K62" t="str">
            <v/>
          </cell>
          <cell r="L62" t="str">
            <v/>
          </cell>
          <cell r="M62" t="str">
            <v/>
          </cell>
          <cell r="N62" t="str">
            <v/>
          </cell>
          <cell r="O62" t="str">
            <v/>
          </cell>
          <cell r="P62" t="str">
            <v/>
          </cell>
          <cell r="Q62" t="str">
            <v/>
          </cell>
          <cell r="R62" t="str">
            <v/>
          </cell>
        </row>
        <row r="63">
          <cell r="B63" t="str">
            <v/>
          </cell>
          <cell r="C63" t="str">
            <v/>
          </cell>
          <cell r="D63" t="str">
            <v>0</v>
          </cell>
          <cell r="E63" t="str">
            <v/>
          </cell>
          <cell r="F63" t="str">
            <v/>
          </cell>
          <cell r="G63" t="str">
            <v/>
          </cell>
          <cell r="H63" t="str">
            <v/>
          </cell>
          <cell r="I63" t="str">
            <v/>
          </cell>
          <cell r="J63" t="str">
            <v>0</v>
          </cell>
          <cell r="K63" t="str">
            <v/>
          </cell>
          <cell r="L63" t="str">
            <v/>
          </cell>
          <cell r="M63" t="str">
            <v/>
          </cell>
          <cell r="N63" t="str">
            <v/>
          </cell>
          <cell r="O63" t="str">
            <v/>
          </cell>
          <cell r="P63" t="str">
            <v/>
          </cell>
          <cell r="Q63" t="str">
            <v/>
          </cell>
          <cell r="R63" t="str">
            <v/>
          </cell>
        </row>
        <row r="64">
          <cell r="B64" t="str">
            <v/>
          </cell>
          <cell r="C64" t="str">
            <v/>
          </cell>
          <cell r="D64" t="str">
            <v>0</v>
          </cell>
          <cell r="E64" t="str">
            <v/>
          </cell>
          <cell r="F64" t="str">
            <v/>
          </cell>
          <cell r="G64" t="str">
            <v/>
          </cell>
          <cell r="H64" t="str">
            <v/>
          </cell>
          <cell r="I64" t="str">
            <v/>
          </cell>
          <cell r="J64" t="str">
            <v>0</v>
          </cell>
          <cell r="K64" t="str">
            <v/>
          </cell>
          <cell r="L64" t="str">
            <v/>
          </cell>
          <cell r="M64" t="str">
            <v/>
          </cell>
          <cell r="N64" t="str">
            <v/>
          </cell>
          <cell r="O64" t="str">
            <v/>
          </cell>
          <cell r="P64" t="str">
            <v/>
          </cell>
          <cell r="Q64" t="str">
            <v/>
          </cell>
          <cell r="R64" t="str">
            <v/>
          </cell>
        </row>
        <row r="65">
          <cell r="B65" t="str">
            <v/>
          </cell>
          <cell r="C65" t="str">
            <v/>
          </cell>
          <cell r="D65" t="str">
            <v>0</v>
          </cell>
          <cell r="E65" t="str">
            <v/>
          </cell>
          <cell r="F65" t="str">
            <v/>
          </cell>
          <cell r="G65" t="str">
            <v/>
          </cell>
          <cell r="H65" t="str">
            <v/>
          </cell>
          <cell r="I65" t="str">
            <v/>
          </cell>
          <cell r="J65" t="str">
            <v>0</v>
          </cell>
          <cell r="K65" t="str">
            <v/>
          </cell>
          <cell r="L65" t="str">
            <v/>
          </cell>
          <cell r="M65" t="str">
            <v/>
          </cell>
          <cell r="N65" t="str">
            <v/>
          </cell>
          <cell r="O65" t="str">
            <v/>
          </cell>
          <cell r="P65" t="str">
            <v/>
          </cell>
          <cell r="Q65" t="str">
            <v/>
          </cell>
          <cell r="R65" t="str">
            <v/>
          </cell>
        </row>
        <row r="66">
          <cell r="B66" t="str">
            <v/>
          </cell>
          <cell r="C66" t="str">
            <v/>
          </cell>
          <cell r="D66" t="str">
            <v>0</v>
          </cell>
          <cell r="E66" t="str">
            <v/>
          </cell>
          <cell r="F66" t="str">
            <v/>
          </cell>
          <cell r="G66" t="str">
            <v/>
          </cell>
          <cell r="H66" t="str">
            <v/>
          </cell>
          <cell r="I66" t="str">
            <v/>
          </cell>
          <cell r="J66" t="str">
            <v>0</v>
          </cell>
          <cell r="K66" t="str">
            <v/>
          </cell>
          <cell r="L66" t="str">
            <v/>
          </cell>
          <cell r="M66" t="str">
            <v/>
          </cell>
          <cell r="N66" t="str">
            <v/>
          </cell>
          <cell r="O66" t="str">
            <v/>
          </cell>
          <cell r="P66" t="str">
            <v/>
          </cell>
          <cell r="Q66" t="str">
            <v/>
          </cell>
          <cell r="R66" t="str">
            <v/>
          </cell>
        </row>
        <row r="67">
          <cell r="B67" t="str">
            <v/>
          </cell>
          <cell r="C67" t="str">
            <v/>
          </cell>
          <cell r="D67" t="str">
            <v>0</v>
          </cell>
          <cell r="E67" t="str">
            <v/>
          </cell>
          <cell r="F67" t="str">
            <v/>
          </cell>
          <cell r="G67" t="str">
            <v/>
          </cell>
          <cell r="H67" t="str">
            <v/>
          </cell>
          <cell r="I67" t="str">
            <v/>
          </cell>
          <cell r="J67" t="str">
            <v>0</v>
          </cell>
          <cell r="K67" t="str">
            <v/>
          </cell>
          <cell r="L67" t="str">
            <v/>
          </cell>
          <cell r="M67" t="str">
            <v/>
          </cell>
          <cell r="N67" t="str">
            <v/>
          </cell>
          <cell r="O67" t="str">
            <v/>
          </cell>
          <cell r="P67" t="str">
            <v/>
          </cell>
          <cell r="Q67" t="str">
            <v/>
          </cell>
          <cell r="R67" t="str">
            <v/>
          </cell>
        </row>
        <row r="68">
          <cell r="B68" t="str">
            <v/>
          </cell>
          <cell r="C68" t="str">
            <v/>
          </cell>
          <cell r="D68" t="str">
            <v>0</v>
          </cell>
          <cell r="E68" t="str">
            <v/>
          </cell>
          <cell r="F68" t="str">
            <v/>
          </cell>
          <cell r="G68" t="str">
            <v/>
          </cell>
          <cell r="H68" t="str">
            <v/>
          </cell>
          <cell r="I68" t="str">
            <v/>
          </cell>
          <cell r="J68" t="str">
            <v>0</v>
          </cell>
          <cell r="K68" t="str">
            <v/>
          </cell>
          <cell r="L68" t="str">
            <v/>
          </cell>
          <cell r="M68" t="str">
            <v/>
          </cell>
          <cell r="N68" t="str">
            <v/>
          </cell>
          <cell r="O68" t="str">
            <v/>
          </cell>
          <cell r="P68" t="str">
            <v/>
          </cell>
          <cell r="Q68" t="str">
            <v/>
          </cell>
          <cell r="R68" t="str">
            <v/>
          </cell>
        </row>
        <row r="69">
          <cell r="B69" t="str">
            <v/>
          </cell>
          <cell r="C69" t="str">
            <v/>
          </cell>
          <cell r="D69" t="str">
            <v>0</v>
          </cell>
          <cell r="E69" t="str">
            <v/>
          </cell>
          <cell r="F69" t="str">
            <v/>
          </cell>
          <cell r="G69" t="str">
            <v/>
          </cell>
          <cell r="H69" t="str">
            <v/>
          </cell>
          <cell r="I69" t="str">
            <v/>
          </cell>
          <cell r="J69" t="str">
            <v>0</v>
          </cell>
          <cell r="K69" t="str">
            <v/>
          </cell>
          <cell r="L69" t="str">
            <v/>
          </cell>
          <cell r="M69" t="str">
            <v/>
          </cell>
          <cell r="N69" t="str">
            <v/>
          </cell>
          <cell r="O69" t="str">
            <v/>
          </cell>
          <cell r="P69" t="str">
            <v/>
          </cell>
          <cell r="Q69" t="str">
            <v/>
          </cell>
          <cell r="R69" t="str">
            <v/>
          </cell>
        </row>
        <row r="70">
          <cell r="B70" t="str">
            <v/>
          </cell>
          <cell r="C70" t="str">
            <v/>
          </cell>
          <cell r="D70" t="str">
            <v>0</v>
          </cell>
          <cell r="E70" t="str">
            <v/>
          </cell>
          <cell r="F70" t="str">
            <v/>
          </cell>
          <cell r="G70" t="str">
            <v/>
          </cell>
          <cell r="H70" t="str">
            <v/>
          </cell>
          <cell r="I70" t="str">
            <v/>
          </cell>
          <cell r="J70" t="str">
            <v>0</v>
          </cell>
          <cell r="K70" t="str">
            <v/>
          </cell>
          <cell r="L70" t="str">
            <v/>
          </cell>
          <cell r="M70" t="str">
            <v/>
          </cell>
          <cell r="N70" t="str">
            <v/>
          </cell>
          <cell r="O70" t="str">
            <v/>
          </cell>
          <cell r="P70" t="str">
            <v/>
          </cell>
          <cell r="Q70" t="str">
            <v/>
          </cell>
          <cell r="R70" t="str">
            <v/>
          </cell>
        </row>
        <row r="71">
          <cell r="B71" t="str">
            <v/>
          </cell>
          <cell r="C71" t="str">
            <v/>
          </cell>
          <cell r="D71" t="str">
            <v>0</v>
          </cell>
          <cell r="E71" t="str">
            <v/>
          </cell>
          <cell r="F71" t="str">
            <v/>
          </cell>
          <cell r="G71" t="str">
            <v/>
          </cell>
          <cell r="H71" t="str">
            <v/>
          </cell>
          <cell r="I71" t="str">
            <v/>
          </cell>
          <cell r="J71" t="str">
            <v>0</v>
          </cell>
          <cell r="K71" t="str">
            <v/>
          </cell>
          <cell r="L71" t="str">
            <v/>
          </cell>
          <cell r="M71" t="str">
            <v/>
          </cell>
          <cell r="N71" t="str">
            <v/>
          </cell>
          <cell r="O71" t="str">
            <v/>
          </cell>
          <cell r="P71" t="str">
            <v/>
          </cell>
          <cell r="Q71" t="str">
            <v/>
          </cell>
          <cell r="R71" t="str">
            <v/>
          </cell>
        </row>
        <row r="72">
          <cell r="B72" t="str">
            <v/>
          </cell>
          <cell r="C72" t="str">
            <v/>
          </cell>
          <cell r="D72" t="str">
            <v>0</v>
          </cell>
          <cell r="E72" t="str">
            <v/>
          </cell>
          <cell r="F72" t="str">
            <v/>
          </cell>
          <cell r="G72" t="str">
            <v/>
          </cell>
          <cell r="H72" t="str">
            <v/>
          </cell>
          <cell r="I72" t="str">
            <v/>
          </cell>
          <cell r="J72" t="str">
            <v>0</v>
          </cell>
          <cell r="K72" t="str">
            <v/>
          </cell>
          <cell r="L72" t="str">
            <v/>
          </cell>
          <cell r="M72" t="str">
            <v/>
          </cell>
          <cell r="N72" t="str">
            <v/>
          </cell>
          <cell r="O72" t="str">
            <v/>
          </cell>
          <cell r="P72" t="str">
            <v/>
          </cell>
          <cell r="Q72" t="str">
            <v/>
          </cell>
          <cell r="R72" t="str">
            <v/>
          </cell>
        </row>
        <row r="73">
          <cell r="B73" t="str">
            <v/>
          </cell>
          <cell r="C73" t="str">
            <v/>
          </cell>
          <cell r="D73" t="str">
            <v>0</v>
          </cell>
          <cell r="E73" t="str">
            <v/>
          </cell>
          <cell r="F73" t="str">
            <v/>
          </cell>
          <cell r="G73" t="str">
            <v/>
          </cell>
          <cell r="H73" t="str">
            <v/>
          </cell>
          <cell r="I73" t="str">
            <v/>
          </cell>
          <cell r="J73" t="str">
            <v>0</v>
          </cell>
          <cell r="K73" t="str">
            <v/>
          </cell>
          <cell r="L73" t="str">
            <v/>
          </cell>
          <cell r="M73" t="str">
            <v/>
          </cell>
          <cell r="N73" t="str">
            <v/>
          </cell>
          <cell r="O73" t="str">
            <v/>
          </cell>
          <cell r="P73" t="str">
            <v/>
          </cell>
          <cell r="Q73" t="str">
            <v/>
          </cell>
          <cell r="R73" t="str">
            <v/>
          </cell>
        </row>
        <row r="74">
          <cell r="B74" t="str">
            <v/>
          </cell>
          <cell r="C74" t="str">
            <v/>
          </cell>
          <cell r="D74" t="str">
            <v>0</v>
          </cell>
          <cell r="E74" t="str">
            <v/>
          </cell>
          <cell r="F74" t="str">
            <v/>
          </cell>
          <cell r="G74" t="str">
            <v/>
          </cell>
          <cell r="H74" t="str">
            <v/>
          </cell>
          <cell r="I74" t="str">
            <v/>
          </cell>
          <cell r="J74" t="str">
            <v>0</v>
          </cell>
          <cell r="K74" t="str">
            <v/>
          </cell>
          <cell r="L74" t="str">
            <v/>
          </cell>
          <cell r="M74" t="str">
            <v/>
          </cell>
          <cell r="N74" t="str">
            <v/>
          </cell>
          <cell r="O74" t="str">
            <v/>
          </cell>
          <cell r="P74" t="str">
            <v/>
          </cell>
          <cell r="Q74" t="str">
            <v/>
          </cell>
          <cell r="R74" t="str">
            <v/>
          </cell>
        </row>
        <row r="75">
          <cell r="B75" t="str">
            <v/>
          </cell>
          <cell r="C75" t="str">
            <v/>
          </cell>
          <cell r="D75" t="str">
            <v>0</v>
          </cell>
          <cell r="E75" t="str">
            <v/>
          </cell>
          <cell r="F75" t="str">
            <v/>
          </cell>
          <cell r="G75" t="str">
            <v/>
          </cell>
          <cell r="H75" t="str">
            <v/>
          </cell>
          <cell r="I75" t="str">
            <v/>
          </cell>
          <cell r="J75" t="str">
            <v>0</v>
          </cell>
          <cell r="K75" t="str">
            <v/>
          </cell>
          <cell r="L75" t="str">
            <v/>
          </cell>
          <cell r="M75" t="str">
            <v/>
          </cell>
          <cell r="N75" t="str">
            <v/>
          </cell>
          <cell r="O75" t="str">
            <v/>
          </cell>
          <cell r="P75" t="str">
            <v/>
          </cell>
          <cell r="Q75" t="str">
            <v/>
          </cell>
          <cell r="R75" t="str">
            <v/>
          </cell>
        </row>
        <row r="76">
          <cell r="B76" t="str">
            <v/>
          </cell>
          <cell r="C76" t="str">
            <v/>
          </cell>
          <cell r="D76" t="str">
            <v>0</v>
          </cell>
          <cell r="E76" t="str">
            <v/>
          </cell>
          <cell r="F76" t="str">
            <v/>
          </cell>
          <cell r="G76" t="str">
            <v/>
          </cell>
          <cell r="H76" t="str">
            <v/>
          </cell>
          <cell r="I76" t="str">
            <v/>
          </cell>
          <cell r="J76" t="str">
            <v>0</v>
          </cell>
          <cell r="K76" t="str">
            <v/>
          </cell>
          <cell r="L76" t="str">
            <v/>
          </cell>
          <cell r="M76" t="str">
            <v/>
          </cell>
          <cell r="N76" t="str">
            <v/>
          </cell>
          <cell r="O76" t="str">
            <v/>
          </cell>
          <cell r="P76" t="str">
            <v/>
          </cell>
          <cell r="Q76" t="str">
            <v/>
          </cell>
          <cell r="R76" t="str">
            <v/>
          </cell>
        </row>
        <row r="77">
          <cell r="B77" t="str">
            <v/>
          </cell>
          <cell r="C77" t="str">
            <v/>
          </cell>
          <cell r="D77" t="str">
            <v>0</v>
          </cell>
          <cell r="E77" t="str">
            <v/>
          </cell>
          <cell r="F77" t="str">
            <v/>
          </cell>
          <cell r="G77" t="str">
            <v/>
          </cell>
          <cell r="H77" t="str">
            <v/>
          </cell>
          <cell r="I77" t="str">
            <v/>
          </cell>
          <cell r="J77" t="str">
            <v>0</v>
          </cell>
          <cell r="K77" t="str">
            <v/>
          </cell>
          <cell r="L77" t="str">
            <v/>
          </cell>
          <cell r="M77" t="str">
            <v/>
          </cell>
          <cell r="N77" t="str">
            <v/>
          </cell>
          <cell r="O77" t="str">
            <v/>
          </cell>
          <cell r="P77" t="str">
            <v/>
          </cell>
          <cell r="Q77" t="str">
            <v/>
          </cell>
          <cell r="R77" t="str">
            <v/>
          </cell>
        </row>
        <row r="78">
          <cell r="B78" t="str">
            <v/>
          </cell>
          <cell r="C78" t="str">
            <v/>
          </cell>
          <cell r="D78" t="str">
            <v>0</v>
          </cell>
          <cell r="E78" t="str">
            <v/>
          </cell>
          <cell r="F78" t="str">
            <v/>
          </cell>
          <cell r="G78" t="str">
            <v/>
          </cell>
          <cell r="H78" t="str">
            <v/>
          </cell>
          <cell r="I78" t="str">
            <v/>
          </cell>
          <cell r="J78" t="str">
            <v>0</v>
          </cell>
          <cell r="K78" t="str">
            <v/>
          </cell>
          <cell r="L78" t="str">
            <v/>
          </cell>
          <cell r="M78" t="str">
            <v/>
          </cell>
          <cell r="N78" t="str">
            <v/>
          </cell>
          <cell r="O78" t="str">
            <v/>
          </cell>
          <cell r="P78" t="str">
            <v/>
          </cell>
          <cell r="Q78" t="str">
            <v/>
          </cell>
          <cell r="R78" t="str">
            <v/>
          </cell>
        </row>
        <row r="79">
          <cell r="B79" t="str">
            <v/>
          </cell>
          <cell r="C79" t="str">
            <v/>
          </cell>
          <cell r="D79" t="str">
            <v>0</v>
          </cell>
          <cell r="E79" t="str">
            <v/>
          </cell>
          <cell r="F79" t="str">
            <v/>
          </cell>
          <cell r="G79" t="str">
            <v/>
          </cell>
          <cell r="H79" t="str">
            <v/>
          </cell>
          <cell r="I79" t="str">
            <v/>
          </cell>
          <cell r="J79" t="str">
            <v>0</v>
          </cell>
          <cell r="K79" t="str">
            <v/>
          </cell>
          <cell r="L79" t="str">
            <v/>
          </cell>
          <cell r="M79" t="str">
            <v/>
          </cell>
          <cell r="N79" t="str">
            <v/>
          </cell>
          <cell r="O79" t="str">
            <v/>
          </cell>
          <cell r="P79" t="str">
            <v/>
          </cell>
          <cell r="Q79" t="str">
            <v/>
          </cell>
          <cell r="R79" t="str">
            <v/>
          </cell>
        </row>
        <row r="80">
          <cell r="B80" t="str">
            <v/>
          </cell>
          <cell r="C80" t="str">
            <v/>
          </cell>
          <cell r="D80" t="str">
            <v>0</v>
          </cell>
          <cell r="E80" t="str">
            <v/>
          </cell>
          <cell r="F80" t="str">
            <v/>
          </cell>
          <cell r="G80" t="str">
            <v/>
          </cell>
          <cell r="H80" t="str">
            <v/>
          </cell>
          <cell r="I80" t="str">
            <v/>
          </cell>
          <cell r="J80" t="str">
            <v>0</v>
          </cell>
          <cell r="K80" t="str">
            <v/>
          </cell>
          <cell r="L80" t="str">
            <v/>
          </cell>
          <cell r="M80" t="str">
            <v/>
          </cell>
          <cell r="N80" t="str">
            <v/>
          </cell>
          <cell r="O80" t="str">
            <v/>
          </cell>
          <cell r="P80" t="str">
            <v/>
          </cell>
          <cell r="Q80" t="str">
            <v/>
          </cell>
          <cell r="R80" t="str">
            <v/>
          </cell>
        </row>
        <row r="81">
          <cell r="B81" t="str">
            <v/>
          </cell>
          <cell r="C81" t="str">
            <v/>
          </cell>
          <cell r="D81" t="str">
            <v>0</v>
          </cell>
          <cell r="E81" t="str">
            <v/>
          </cell>
          <cell r="F81" t="str">
            <v/>
          </cell>
          <cell r="G81" t="str">
            <v/>
          </cell>
          <cell r="H81" t="str">
            <v/>
          </cell>
          <cell r="I81" t="str">
            <v/>
          </cell>
          <cell r="J81" t="str">
            <v>0</v>
          </cell>
          <cell r="K81" t="str">
            <v/>
          </cell>
          <cell r="L81" t="str">
            <v/>
          </cell>
          <cell r="M81" t="str">
            <v/>
          </cell>
          <cell r="N81" t="str">
            <v/>
          </cell>
          <cell r="O81" t="str">
            <v/>
          </cell>
          <cell r="P81" t="str">
            <v/>
          </cell>
          <cell r="Q81" t="str">
            <v/>
          </cell>
          <cell r="R81" t="str">
            <v/>
          </cell>
        </row>
        <row r="82">
          <cell r="B82" t="str">
            <v/>
          </cell>
          <cell r="C82" t="str">
            <v/>
          </cell>
          <cell r="D82" t="str">
            <v>0</v>
          </cell>
          <cell r="E82" t="str">
            <v/>
          </cell>
          <cell r="F82" t="str">
            <v/>
          </cell>
          <cell r="G82" t="str">
            <v/>
          </cell>
          <cell r="H82" t="str">
            <v/>
          </cell>
          <cell r="I82" t="str">
            <v/>
          </cell>
          <cell r="J82" t="str">
            <v>0</v>
          </cell>
          <cell r="K82" t="str">
            <v/>
          </cell>
          <cell r="L82" t="str">
            <v/>
          </cell>
          <cell r="M82" t="str">
            <v/>
          </cell>
          <cell r="N82" t="str">
            <v/>
          </cell>
          <cell r="O82" t="str">
            <v/>
          </cell>
          <cell r="P82" t="str">
            <v/>
          </cell>
          <cell r="Q82" t="str">
            <v/>
          </cell>
          <cell r="R82" t="str">
            <v/>
          </cell>
        </row>
        <row r="83">
          <cell r="B83" t="str">
            <v/>
          </cell>
          <cell r="C83" t="str">
            <v/>
          </cell>
          <cell r="D83" t="str">
            <v>0</v>
          </cell>
          <cell r="E83" t="str">
            <v/>
          </cell>
          <cell r="F83" t="str">
            <v/>
          </cell>
          <cell r="G83" t="str">
            <v/>
          </cell>
          <cell r="H83" t="str">
            <v/>
          </cell>
          <cell r="I83" t="str">
            <v/>
          </cell>
          <cell r="J83" t="str">
            <v>0</v>
          </cell>
          <cell r="K83" t="str">
            <v/>
          </cell>
          <cell r="L83" t="str">
            <v/>
          </cell>
          <cell r="M83" t="str">
            <v/>
          </cell>
          <cell r="N83" t="str">
            <v/>
          </cell>
          <cell r="O83" t="str">
            <v/>
          </cell>
          <cell r="P83" t="str">
            <v/>
          </cell>
          <cell r="Q83" t="str">
            <v/>
          </cell>
          <cell r="R83" t="str">
            <v/>
          </cell>
        </row>
        <row r="84">
          <cell r="B84" t="str">
            <v/>
          </cell>
          <cell r="C84" t="str">
            <v/>
          </cell>
          <cell r="D84" t="str">
            <v>0</v>
          </cell>
          <cell r="E84" t="str">
            <v/>
          </cell>
          <cell r="F84" t="str">
            <v/>
          </cell>
          <cell r="G84" t="str">
            <v/>
          </cell>
          <cell r="H84" t="str">
            <v/>
          </cell>
          <cell r="I84" t="str">
            <v/>
          </cell>
          <cell r="J84" t="str">
            <v>0</v>
          </cell>
          <cell r="K84" t="str">
            <v/>
          </cell>
          <cell r="L84" t="str">
            <v/>
          </cell>
          <cell r="M84" t="str">
            <v/>
          </cell>
          <cell r="N84" t="str">
            <v/>
          </cell>
          <cell r="O84" t="str">
            <v/>
          </cell>
          <cell r="P84" t="str">
            <v/>
          </cell>
          <cell r="Q84" t="str">
            <v/>
          </cell>
          <cell r="R84" t="str">
            <v/>
          </cell>
        </row>
        <row r="85">
          <cell r="B85" t="str">
            <v/>
          </cell>
          <cell r="C85" t="str">
            <v/>
          </cell>
          <cell r="D85" t="str">
            <v>0</v>
          </cell>
          <cell r="E85" t="str">
            <v/>
          </cell>
          <cell r="F85" t="str">
            <v/>
          </cell>
          <cell r="G85" t="str">
            <v/>
          </cell>
          <cell r="H85" t="str">
            <v/>
          </cell>
          <cell r="I85" t="str">
            <v/>
          </cell>
          <cell r="J85" t="str">
            <v>0</v>
          </cell>
          <cell r="K85" t="str">
            <v/>
          </cell>
          <cell r="L85" t="str">
            <v/>
          </cell>
          <cell r="M85" t="str">
            <v/>
          </cell>
          <cell r="N85" t="str">
            <v/>
          </cell>
          <cell r="O85" t="str">
            <v/>
          </cell>
          <cell r="P85" t="str">
            <v/>
          </cell>
          <cell r="Q85" t="str">
            <v/>
          </cell>
          <cell r="R85" t="str">
            <v/>
          </cell>
        </row>
        <row r="86">
          <cell r="B86" t="str">
            <v/>
          </cell>
          <cell r="C86" t="str">
            <v/>
          </cell>
          <cell r="D86" t="str">
            <v>0</v>
          </cell>
          <cell r="E86" t="str">
            <v/>
          </cell>
          <cell r="F86" t="str">
            <v/>
          </cell>
          <cell r="G86" t="str">
            <v/>
          </cell>
          <cell r="H86" t="str">
            <v/>
          </cell>
          <cell r="I86" t="str">
            <v/>
          </cell>
          <cell r="J86" t="str">
            <v>0</v>
          </cell>
          <cell r="K86" t="str">
            <v/>
          </cell>
          <cell r="L86" t="str">
            <v/>
          </cell>
          <cell r="M86" t="str">
            <v/>
          </cell>
          <cell r="N86" t="str">
            <v/>
          </cell>
          <cell r="O86" t="str">
            <v/>
          </cell>
          <cell r="P86" t="str">
            <v/>
          </cell>
          <cell r="Q86" t="str">
            <v/>
          </cell>
          <cell r="R86" t="str">
            <v/>
          </cell>
        </row>
        <row r="87">
          <cell r="B87" t="str">
            <v/>
          </cell>
          <cell r="C87" t="str">
            <v/>
          </cell>
          <cell r="D87" t="str">
            <v>0</v>
          </cell>
          <cell r="E87" t="str">
            <v/>
          </cell>
          <cell r="F87" t="str">
            <v/>
          </cell>
          <cell r="G87" t="str">
            <v/>
          </cell>
          <cell r="H87" t="str">
            <v/>
          </cell>
          <cell r="I87" t="str">
            <v/>
          </cell>
          <cell r="J87" t="str">
            <v>0</v>
          </cell>
          <cell r="K87" t="str">
            <v/>
          </cell>
          <cell r="L87" t="str">
            <v/>
          </cell>
          <cell r="M87" t="str">
            <v/>
          </cell>
          <cell r="N87" t="str">
            <v/>
          </cell>
          <cell r="O87" t="str">
            <v/>
          </cell>
          <cell r="P87" t="str">
            <v/>
          </cell>
          <cell r="Q87" t="str">
            <v/>
          </cell>
          <cell r="R87" t="str">
            <v/>
          </cell>
        </row>
        <row r="88">
          <cell r="B88" t="str">
            <v/>
          </cell>
          <cell r="C88" t="str">
            <v/>
          </cell>
          <cell r="D88" t="str">
            <v>0</v>
          </cell>
          <cell r="E88" t="str">
            <v/>
          </cell>
          <cell r="F88" t="str">
            <v/>
          </cell>
          <cell r="G88" t="str">
            <v/>
          </cell>
          <cell r="H88" t="str">
            <v/>
          </cell>
          <cell r="I88" t="str">
            <v/>
          </cell>
          <cell r="J88" t="str">
            <v>0</v>
          </cell>
          <cell r="K88" t="str">
            <v/>
          </cell>
          <cell r="L88" t="str">
            <v/>
          </cell>
          <cell r="M88" t="str">
            <v/>
          </cell>
          <cell r="N88" t="str">
            <v/>
          </cell>
          <cell r="O88" t="str">
            <v/>
          </cell>
          <cell r="P88" t="str">
            <v/>
          </cell>
          <cell r="Q88" t="str">
            <v/>
          </cell>
          <cell r="R88" t="str">
            <v/>
          </cell>
        </row>
        <row r="89">
          <cell r="B89" t="str">
            <v/>
          </cell>
          <cell r="C89" t="str">
            <v/>
          </cell>
          <cell r="D89" t="str">
            <v>0</v>
          </cell>
          <cell r="E89" t="str">
            <v/>
          </cell>
          <cell r="F89" t="str">
            <v/>
          </cell>
          <cell r="G89" t="str">
            <v/>
          </cell>
          <cell r="H89" t="str">
            <v/>
          </cell>
          <cell r="I89" t="str">
            <v/>
          </cell>
          <cell r="J89" t="str">
            <v>0</v>
          </cell>
          <cell r="K89" t="str">
            <v/>
          </cell>
          <cell r="L89" t="str">
            <v/>
          </cell>
          <cell r="M89" t="str">
            <v/>
          </cell>
          <cell r="N89" t="str">
            <v/>
          </cell>
          <cell r="O89" t="str">
            <v/>
          </cell>
          <cell r="P89" t="str">
            <v/>
          </cell>
          <cell r="Q89" t="str">
            <v/>
          </cell>
          <cell r="R89" t="str">
            <v/>
          </cell>
        </row>
        <row r="90">
          <cell r="B90" t="str">
            <v/>
          </cell>
          <cell r="C90" t="str">
            <v/>
          </cell>
          <cell r="D90" t="str">
            <v>0</v>
          </cell>
          <cell r="E90" t="str">
            <v/>
          </cell>
          <cell r="F90" t="str">
            <v/>
          </cell>
          <cell r="G90" t="str">
            <v/>
          </cell>
          <cell r="H90" t="str">
            <v/>
          </cell>
          <cell r="I90" t="str">
            <v/>
          </cell>
          <cell r="J90" t="str">
            <v>0</v>
          </cell>
          <cell r="K90" t="str">
            <v/>
          </cell>
          <cell r="L90" t="str">
            <v/>
          </cell>
          <cell r="M90" t="str">
            <v/>
          </cell>
          <cell r="N90" t="str">
            <v/>
          </cell>
          <cell r="O90" t="str">
            <v/>
          </cell>
          <cell r="P90" t="str">
            <v/>
          </cell>
          <cell r="Q90" t="str">
            <v/>
          </cell>
          <cell r="R90" t="str">
            <v/>
          </cell>
        </row>
        <row r="91">
          <cell r="B91" t="str">
            <v/>
          </cell>
          <cell r="C91" t="str">
            <v/>
          </cell>
          <cell r="D91" t="str">
            <v>0</v>
          </cell>
          <cell r="E91" t="str">
            <v/>
          </cell>
          <cell r="F91" t="str">
            <v/>
          </cell>
          <cell r="G91" t="str">
            <v/>
          </cell>
          <cell r="H91" t="str">
            <v/>
          </cell>
          <cell r="I91" t="str">
            <v/>
          </cell>
          <cell r="J91" t="str">
            <v>0</v>
          </cell>
          <cell r="K91" t="str">
            <v/>
          </cell>
          <cell r="L91" t="str">
            <v/>
          </cell>
          <cell r="M91" t="str">
            <v/>
          </cell>
          <cell r="N91" t="str">
            <v/>
          </cell>
          <cell r="O91" t="str">
            <v/>
          </cell>
          <cell r="P91" t="str">
            <v/>
          </cell>
          <cell r="Q91" t="str">
            <v/>
          </cell>
          <cell r="R91" t="str">
            <v/>
          </cell>
        </row>
        <row r="92">
          <cell r="B92" t="str">
            <v/>
          </cell>
          <cell r="C92" t="str">
            <v/>
          </cell>
          <cell r="D92" t="str">
            <v>0</v>
          </cell>
          <cell r="E92" t="str">
            <v/>
          </cell>
          <cell r="F92" t="str">
            <v/>
          </cell>
          <cell r="G92" t="str">
            <v/>
          </cell>
          <cell r="H92" t="str">
            <v/>
          </cell>
          <cell r="I92" t="str">
            <v/>
          </cell>
          <cell r="J92" t="str">
            <v>0</v>
          </cell>
          <cell r="K92" t="str">
            <v/>
          </cell>
          <cell r="L92" t="str">
            <v/>
          </cell>
          <cell r="M92" t="str">
            <v/>
          </cell>
          <cell r="N92" t="str">
            <v/>
          </cell>
          <cell r="O92" t="str">
            <v/>
          </cell>
          <cell r="P92" t="str">
            <v/>
          </cell>
          <cell r="Q92" t="str">
            <v/>
          </cell>
          <cell r="R92" t="str">
            <v/>
          </cell>
        </row>
        <row r="93">
          <cell r="B93" t="str">
            <v/>
          </cell>
          <cell r="C93" t="str">
            <v/>
          </cell>
          <cell r="D93" t="str">
            <v>0</v>
          </cell>
          <cell r="E93" t="str">
            <v/>
          </cell>
          <cell r="F93" t="str">
            <v/>
          </cell>
          <cell r="G93" t="str">
            <v/>
          </cell>
          <cell r="H93" t="str">
            <v/>
          </cell>
          <cell r="I93" t="str">
            <v/>
          </cell>
          <cell r="J93" t="str">
            <v>0</v>
          </cell>
          <cell r="K93" t="str">
            <v/>
          </cell>
          <cell r="L93" t="str">
            <v/>
          </cell>
          <cell r="M93" t="str">
            <v/>
          </cell>
          <cell r="N93" t="str">
            <v/>
          </cell>
          <cell r="O93" t="str">
            <v/>
          </cell>
          <cell r="P93" t="str">
            <v/>
          </cell>
          <cell r="Q93" t="str">
            <v/>
          </cell>
          <cell r="R93" t="str">
            <v/>
          </cell>
        </row>
        <row r="94">
          <cell r="B94" t="str">
            <v/>
          </cell>
          <cell r="C94" t="str">
            <v/>
          </cell>
          <cell r="D94" t="str">
            <v>0</v>
          </cell>
          <cell r="E94" t="str">
            <v/>
          </cell>
          <cell r="F94" t="str">
            <v/>
          </cell>
          <cell r="G94" t="str">
            <v/>
          </cell>
          <cell r="H94" t="str">
            <v/>
          </cell>
          <cell r="I94" t="str">
            <v/>
          </cell>
          <cell r="J94" t="str">
            <v>0</v>
          </cell>
          <cell r="K94" t="str">
            <v/>
          </cell>
          <cell r="L94" t="str">
            <v/>
          </cell>
          <cell r="M94" t="str">
            <v/>
          </cell>
          <cell r="N94" t="str">
            <v/>
          </cell>
          <cell r="O94" t="str">
            <v/>
          </cell>
          <cell r="P94" t="str">
            <v/>
          </cell>
          <cell r="Q94" t="str">
            <v/>
          </cell>
          <cell r="R94" t="str">
            <v/>
          </cell>
        </row>
        <row r="95">
          <cell r="B95" t="str">
            <v/>
          </cell>
          <cell r="C95" t="str">
            <v/>
          </cell>
          <cell r="D95" t="str">
            <v>0</v>
          </cell>
          <cell r="E95" t="str">
            <v/>
          </cell>
          <cell r="F95" t="str">
            <v/>
          </cell>
          <cell r="G95" t="str">
            <v/>
          </cell>
          <cell r="H95" t="str">
            <v/>
          </cell>
          <cell r="I95" t="str">
            <v/>
          </cell>
          <cell r="J95" t="str">
            <v>0</v>
          </cell>
          <cell r="K95" t="str">
            <v/>
          </cell>
          <cell r="L95" t="str">
            <v/>
          </cell>
          <cell r="M95" t="str">
            <v/>
          </cell>
          <cell r="N95" t="str">
            <v/>
          </cell>
          <cell r="O95" t="str">
            <v/>
          </cell>
          <cell r="P95" t="str">
            <v/>
          </cell>
          <cell r="Q95" t="str">
            <v/>
          </cell>
          <cell r="R95" t="str">
            <v/>
          </cell>
        </row>
        <row r="96">
          <cell r="B96" t="str">
            <v/>
          </cell>
          <cell r="C96" t="str">
            <v/>
          </cell>
          <cell r="D96" t="str">
            <v>0</v>
          </cell>
          <cell r="E96" t="str">
            <v/>
          </cell>
          <cell r="F96" t="str">
            <v/>
          </cell>
          <cell r="G96" t="str">
            <v/>
          </cell>
          <cell r="H96" t="str">
            <v/>
          </cell>
          <cell r="I96" t="str">
            <v/>
          </cell>
          <cell r="J96" t="str">
            <v>0</v>
          </cell>
          <cell r="K96" t="str">
            <v/>
          </cell>
          <cell r="L96" t="str">
            <v/>
          </cell>
          <cell r="M96" t="str">
            <v/>
          </cell>
          <cell r="N96" t="str">
            <v/>
          </cell>
          <cell r="O96" t="str">
            <v/>
          </cell>
          <cell r="P96" t="str">
            <v/>
          </cell>
          <cell r="Q96" t="str">
            <v/>
          </cell>
          <cell r="R96" t="str">
            <v/>
          </cell>
        </row>
        <row r="97">
          <cell r="B97" t="str">
            <v/>
          </cell>
          <cell r="C97" t="str">
            <v/>
          </cell>
          <cell r="D97" t="str">
            <v>0</v>
          </cell>
          <cell r="E97" t="str">
            <v/>
          </cell>
          <cell r="F97" t="str">
            <v/>
          </cell>
          <cell r="G97" t="str">
            <v/>
          </cell>
          <cell r="H97" t="str">
            <v/>
          </cell>
          <cell r="I97" t="str">
            <v/>
          </cell>
          <cell r="J97" t="str">
            <v>0</v>
          </cell>
          <cell r="K97" t="str">
            <v/>
          </cell>
          <cell r="L97" t="str">
            <v/>
          </cell>
          <cell r="M97" t="str">
            <v/>
          </cell>
          <cell r="N97" t="str">
            <v/>
          </cell>
          <cell r="O97" t="str">
            <v/>
          </cell>
          <cell r="P97" t="str">
            <v/>
          </cell>
          <cell r="Q97" t="str">
            <v/>
          </cell>
          <cell r="R97" t="str">
            <v/>
          </cell>
        </row>
        <row r="98">
          <cell r="B98" t="str">
            <v/>
          </cell>
          <cell r="C98" t="str">
            <v/>
          </cell>
          <cell r="D98" t="str">
            <v>0</v>
          </cell>
          <cell r="E98" t="str">
            <v/>
          </cell>
          <cell r="F98" t="str">
            <v/>
          </cell>
          <cell r="G98" t="str">
            <v/>
          </cell>
          <cell r="H98" t="str">
            <v/>
          </cell>
          <cell r="I98" t="str">
            <v/>
          </cell>
          <cell r="J98" t="str">
            <v>0</v>
          </cell>
          <cell r="K98" t="str">
            <v/>
          </cell>
          <cell r="L98" t="str">
            <v/>
          </cell>
          <cell r="M98" t="str">
            <v/>
          </cell>
          <cell r="N98" t="str">
            <v/>
          </cell>
          <cell r="O98" t="str">
            <v/>
          </cell>
          <cell r="P98" t="str">
            <v/>
          </cell>
          <cell r="Q98" t="str">
            <v/>
          </cell>
          <cell r="R98" t="str">
            <v/>
          </cell>
        </row>
        <row r="99">
          <cell r="B99" t="str">
            <v/>
          </cell>
          <cell r="C99" t="str">
            <v/>
          </cell>
          <cell r="D99" t="str">
            <v>0</v>
          </cell>
          <cell r="E99" t="str">
            <v/>
          </cell>
          <cell r="F99" t="str">
            <v/>
          </cell>
          <cell r="G99" t="str">
            <v/>
          </cell>
          <cell r="H99" t="str">
            <v/>
          </cell>
          <cell r="I99" t="str">
            <v/>
          </cell>
          <cell r="J99" t="str">
            <v>0</v>
          </cell>
          <cell r="K99" t="str">
            <v/>
          </cell>
          <cell r="L99" t="str">
            <v/>
          </cell>
          <cell r="M99" t="str">
            <v/>
          </cell>
          <cell r="N99" t="str">
            <v/>
          </cell>
          <cell r="O99" t="str">
            <v/>
          </cell>
          <cell r="P99" t="str">
            <v/>
          </cell>
          <cell r="Q99" t="str">
            <v/>
          </cell>
          <cell r="R99" t="str">
            <v/>
          </cell>
        </row>
        <row r="100">
          <cell r="B100" t="str">
            <v/>
          </cell>
          <cell r="C100" t="str">
            <v/>
          </cell>
          <cell r="D100" t="str">
            <v>0</v>
          </cell>
          <cell r="E100" t="str">
            <v/>
          </cell>
          <cell r="F100" t="str">
            <v/>
          </cell>
          <cell r="G100" t="str">
            <v/>
          </cell>
          <cell r="H100" t="str">
            <v/>
          </cell>
          <cell r="I100" t="str">
            <v/>
          </cell>
          <cell r="J100" t="str">
            <v>0</v>
          </cell>
          <cell r="K100" t="str">
            <v/>
          </cell>
          <cell r="L100" t="str">
            <v/>
          </cell>
          <cell r="M100" t="str">
            <v/>
          </cell>
          <cell r="N100" t="str">
            <v/>
          </cell>
          <cell r="O100" t="str">
            <v/>
          </cell>
          <cell r="P100" t="str">
            <v/>
          </cell>
          <cell r="Q100" t="str">
            <v/>
          </cell>
          <cell r="R100" t="str">
            <v/>
          </cell>
        </row>
        <row r="101">
          <cell r="B101" t="str">
            <v/>
          </cell>
          <cell r="C101" t="str">
            <v/>
          </cell>
          <cell r="D101" t="str">
            <v>0</v>
          </cell>
          <cell r="E101" t="str">
            <v/>
          </cell>
          <cell r="F101" t="str">
            <v/>
          </cell>
          <cell r="G101" t="str">
            <v/>
          </cell>
          <cell r="H101" t="str">
            <v/>
          </cell>
          <cell r="I101" t="str">
            <v/>
          </cell>
          <cell r="J101" t="str">
            <v>0</v>
          </cell>
          <cell r="K101" t="str">
            <v/>
          </cell>
          <cell r="L101" t="str">
            <v/>
          </cell>
          <cell r="M101" t="str">
            <v/>
          </cell>
          <cell r="N101" t="str">
            <v/>
          </cell>
          <cell r="O101" t="str">
            <v/>
          </cell>
          <cell r="P101" t="str">
            <v/>
          </cell>
          <cell r="Q101" t="str">
            <v/>
          </cell>
          <cell r="R101" t="str">
            <v/>
          </cell>
        </row>
        <row r="102">
          <cell r="B102" t="str">
            <v/>
          </cell>
          <cell r="C102" t="str">
            <v/>
          </cell>
          <cell r="D102" t="str">
            <v>0</v>
          </cell>
          <cell r="E102" t="str">
            <v/>
          </cell>
          <cell r="F102" t="str">
            <v/>
          </cell>
          <cell r="G102" t="str">
            <v/>
          </cell>
          <cell r="H102" t="str">
            <v/>
          </cell>
          <cell r="I102" t="str">
            <v/>
          </cell>
          <cell r="J102" t="str">
            <v>0</v>
          </cell>
          <cell r="K102" t="str">
            <v/>
          </cell>
          <cell r="L102" t="str">
            <v/>
          </cell>
          <cell r="M102" t="str">
            <v/>
          </cell>
          <cell r="N102" t="str">
            <v/>
          </cell>
          <cell r="O102" t="str">
            <v/>
          </cell>
          <cell r="P102" t="str">
            <v/>
          </cell>
          <cell r="Q102" t="str">
            <v/>
          </cell>
          <cell r="R102" t="str">
            <v/>
          </cell>
        </row>
        <row r="103">
          <cell r="B103" t="str">
            <v/>
          </cell>
          <cell r="C103" t="str">
            <v/>
          </cell>
          <cell r="D103" t="str">
            <v>0</v>
          </cell>
          <cell r="E103" t="str">
            <v/>
          </cell>
          <cell r="F103" t="str">
            <v/>
          </cell>
          <cell r="G103" t="str">
            <v/>
          </cell>
          <cell r="H103" t="str">
            <v/>
          </cell>
          <cell r="I103" t="str">
            <v/>
          </cell>
          <cell r="J103" t="str">
            <v>0</v>
          </cell>
          <cell r="K103" t="str">
            <v/>
          </cell>
          <cell r="L103" t="str">
            <v/>
          </cell>
          <cell r="M103" t="str">
            <v/>
          </cell>
          <cell r="N103" t="str">
            <v/>
          </cell>
          <cell r="O103" t="str">
            <v/>
          </cell>
          <cell r="P103" t="str">
            <v/>
          </cell>
          <cell r="Q103" t="str">
            <v/>
          </cell>
          <cell r="R103" t="str">
            <v/>
          </cell>
        </row>
        <row r="104">
          <cell r="B104" t="str">
            <v/>
          </cell>
          <cell r="C104" t="str">
            <v/>
          </cell>
          <cell r="D104" t="str">
            <v>0</v>
          </cell>
          <cell r="E104" t="str">
            <v/>
          </cell>
          <cell r="F104" t="str">
            <v/>
          </cell>
          <cell r="G104" t="str">
            <v/>
          </cell>
          <cell r="H104" t="str">
            <v/>
          </cell>
          <cell r="I104" t="str">
            <v/>
          </cell>
          <cell r="J104" t="str">
            <v>0</v>
          </cell>
          <cell r="K104" t="str">
            <v/>
          </cell>
          <cell r="L104" t="str">
            <v/>
          </cell>
          <cell r="M104" t="str">
            <v/>
          </cell>
          <cell r="N104" t="str">
            <v/>
          </cell>
          <cell r="O104" t="str">
            <v/>
          </cell>
          <cell r="P104" t="str">
            <v/>
          </cell>
          <cell r="Q104" t="str">
            <v/>
          </cell>
          <cell r="R104" t="str">
            <v/>
          </cell>
        </row>
        <row r="105">
          <cell r="B105" t="str">
            <v/>
          </cell>
          <cell r="C105" t="str">
            <v/>
          </cell>
          <cell r="D105" t="str">
            <v>0</v>
          </cell>
          <cell r="E105" t="str">
            <v/>
          </cell>
          <cell r="F105" t="str">
            <v/>
          </cell>
          <cell r="G105" t="str">
            <v/>
          </cell>
          <cell r="H105" t="str">
            <v/>
          </cell>
          <cell r="I105" t="str">
            <v/>
          </cell>
          <cell r="J105" t="str">
            <v>0</v>
          </cell>
          <cell r="K105" t="str">
            <v/>
          </cell>
          <cell r="L105" t="str">
            <v/>
          </cell>
          <cell r="M105" t="str">
            <v/>
          </cell>
          <cell r="N105" t="str">
            <v/>
          </cell>
          <cell r="O105" t="str">
            <v/>
          </cell>
          <cell r="P105" t="str">
            <v/>
          </cell>
          <cell r="Q105" t="str">
            <v/>
          </cell>
          <cell r="R105" t="str">
            <v/>
          </cell>
        </row>
        <row r="106">
          <cell r="B106" t="str">
            <v/>
          </cell>
          <cell r="C106" t="str">
            <v/>
          </cell>
          <cell r="D106" t="str">
            <v>0</v>
          </cell>
          <cell r="E106" t="str">
            <v/>
          </cell>
          <cell r="F106" t="str">
            <v/>
          </cell>
          <cell r="G106" t="str">
            <v/>
          </cell>
          <cell r="H106" t="str">
            <v/>
          </cell>
          <cell r="I106" t="str">
            <v/>
          </cell>
          <cell r="J106" t="str">
            <v>0</v>
          </cell>
          <cell r="K106" t="str">
            <v/>
          </cell>
          <cell r="L106" t="str">
            <v/>
          </cell>
          <cell r="M106" t="str">
            <v/>
          </cell>
          <cell r="N106" t="str">
            <v/>
          </cell>
          <cell r="O106" t="str">
            <v/>
          </cell>
          <cell r="P106" t="str">
            <v/>
          </cell>
          <cell r="Q106" t="str">
            <v/>
          </cell>
          <cell r="R106" t="str">
            <v/>
          </cell>
        </row>
        <row r="107">
          <cell r="B107" t="str">
            <v/>
          </cell>
          <cell r="C107" t="str">
            <v/>
          </cell>
          <cell r="D107" t="str">
            <v>0</v>
          </cell>
          <cell r="E107" t="str">
            <v/>
          </cell>
          <cell r="F107" t="str">
            <v/>
          </cell>
          <cell r="G107" t="str">
            <v/>
          </cell>
          <cell r="H107" t="str">
            <v/>
          </cell>
          <cell r="I107" t="str">
            <v/>
          </cell>
          <cell r="J107" t="str">
            <v>0</v>
          </cell>
          <cell r="K107" t="str">
            <v/>
          </cell>
          <cell r="L107" t="str">
            <v/>
          </cell>
          <cell r="M107" t="str">
            <v/>
          </cell>
          <cell r="N107" t="str">
            <v/>
          </cell>
          <cell r="O107" t="str">
            <v/>
          </cell>
          <cell r="P107" t="str">
            <v/>
          </cell>
          <cell r="Q107" t="str">
            <v/>
          </cell>
          <cell r="R107" t="str">
            <v/>
          </cell>
        </row>
        <row r="108">
          <cell r="B108" t="str">
            <v/>
          </cell>
          <cell r="C108" t="str">
            <v/>
          </cell>
          <cell r="D108" t="str">
            <v>0</v>
          </cell>
          <cell r="E108" t="str">
            <v/>
          </cell>
          <cell r="F108" t="str">
            <v/>
          </cell>
          <cell r="G108" t="str">
            <v/>
          </cell>
          <cell r="H108" t="str">
            <v/>
          </cell>
          <cell r="I108" t="str">
            <v/>
          </cell>
          <cell r="J108" t="str">
            <v>0</v>
          </cell>
          <cell r="K108" t="str">
            <v/>
          </cell>
          <cell r="L108" t="str">
            <v/>
          </cell>
          <cell r="M108" t="str">
            <v/>
          </cell>
          <cell r="N108" t="str">
            <v/>
          </cell>
          <cell r="O108" t="str">
            <v/>
          </cell>
          <cell r="P108" t="str">
            <v/>
          </cell>
          <cell r="Q108" t="str">
            <v/>
          </cell>
          <cell r="R108" t="str">
            <v/>
          </cell>
        </row>
        <row r="109">
          <cell r="B109" t="str">
            <v/>
          </cell>
          <cell r="C109" t="str">
            <v/>
          </cell>
          <cell r="D109" t="str">
            <v>0</v>
          </cell>
          <cell r="E109" t="str">
            <v/>
          </cell>
          <cell r="F109" t="str">
            <v/>
          </cell>
          <cell r="G109" t="str">
            <v/>
          </cell>
          <cell r="H109" t="str">
            <v/>
          </cell>
          <cell r="I109" t="str">
            <v/>
          </cell>
          <cell r="J109" t="str">
            <v>0</v>
          </cell>
          <cell r="K109" t="str">
            <v/>
          </cell>
          <cell r="L109" t="str">
            <v/>
          </cell>
          <cell r="M109" t="str">
            <v/>
          </cell>
          <cell r="N109" t="str">
            <v/>
          </cell>
          <cell r="O109" t="str">
            <v/>
          </cell>
          <cell r="P109" t="str">
            <v/>
          </cell>
          <cell r="Q109" t="str">
            <v/>
          </cell>
          <cell r="R109" t="str">
            <v/>
          </cell>
        </row>
        <row r="110">
          <cell r="B110" t="str">
            <v/>
          </cell>
          <cell r="C110" t="str">
            <v/>
          </cell>
          <cell r="D110" t="str">
            <v>0</v>
          </cell>
          <cell r="E110" t="str">
            <v/>
          </cell>
          <cell r="F110" t="str">
            <v/>
          </cell>
          <cell r="G110" t="str">
            <v/>
          </cell>
          <cell r="H110" t="str">
            <v/>
          </cell>
          <cell r="I110" t="str">
            <v/>
          </cell>
          <cell r="J110" t="str">
            <v>0</v>
          </cell>
          <cell r="K110" t="str">
            <v/>
          </cell>
          <cell r="L110" t="str">
            <v/>
          </cell>
          <cell r="M110" t="str">
            <v/>
          </cell>
          <cell r="N110" t="str">
            <v/>
          </cell>
          <cell r="O110" t="str">
            <v/>
          </cell>
          <cell r="P110" t="str">
            <v/>
          </cell>
          <cell r="Q110" t="str">
            <v/>
          </cell>
          <cell r="R110" t="str">
            <v/>
          </cell>
        </row>
        <row r="111">
          <cell r="B111" t="str">
            <v/>
          </cell>
          <cell r="C111" t="str">
            <v/>
          </cell>
          <cell r="D111" t="str">
            <v>0</v>
          </cell>
          <cell r="E111" t="str">
            <v/>
          </cell>
          <cell r="F111" t="str">
            <v/>
          </cell>
          <cell r="G111" t="str">
            <v/>
          </cell>
          <cell r="H111" t="str">
            <v/>
          </cell>
          <cell r="I111" t="str">
            <v/>
          </cell>
          <cell r="J111" t="str">
            <v>0</v>
          </cell>
          <cell r="K111" t="str">
            <v/>
          </cell>
          <cell r="L111" t="str">
            <v/>
          </cell>
          <cell r="M111" t="str">
            <v/>
          </cell>
          <cell r="N111" t="str">
            <v/>
          </cell>
          <cell r="O111" t="str">
            <v/>
          </cell>
          <cell r="P111" t="str">
            <v/>
          </cell>
          <cell r="Q111" t="str">
            <v/>
          </cell>
          <cell r="R111" t="str">
            <v/>
          </cell>
        </row>
        <row r="112">
          <cell r="B112" t="str">
            <v/>
          </cell>
          <cell r="C112" t="str">
            <v/>
          </cell>
          <cell r="D112" t="str">
            <v>0</v>
          </cell>
          <cell r="E112" t="str">
            <v/>
          </cell>
          <cell r="F112" t="str">
            <v/>
          </cell>
          <cell r="G112" t="str">
            <v/>
          </cell>
          <cell r="H112" t="str">
            <v/>
          </cell>
          <cell r="I112" t="str">
            <v/>
          </cell>
          <cell r="J112" t="str">
            <v>0</v>
          </cell>
          <cell r="K112" t="str">
            <v/>
          </cell>
          <cell r="L112" t="str">
            <v/>
          </cell>
          <cell r="M112" t="str">
            <v/>
          </cell>
          <cell r="N112" t="str">
            <v/>
          </cell>
          <cell r="O112" t="str">
            <v/>
          </cell>
          <cell r="P112" t="str">
            <v/>
          </cell>
          <cell r="Q112" t="str">
            <v/>
          </cell>
          <cell r="R112" t="str">
            <v/>
          </cell>
        </row>
        <row r="113">
          <cell r="B113" t="str">
            <v/>
          </cell>
          <cell r="C113" t="str">
            <v/>
          </cell>
          <cell r="D113" t="str">
            <v>0</v>
          </cell>
          <cell r="E113" t="str">
            <v/>
          </cell>
          <cell r="F113" t="str">
            <v/>
          </cell>
          <cell r="G113" t="str">
            <v/>
          </cell>
          <cell r="H113" t="str">
            <v/>
          </cell>
          <cell r="I113" t="str">
            <v/>
          </cell>
          <cell r="J113" t="str">
            <v>0</v>
          </cell>
          <cell r="K113" t="str">
            <v/>
          </cell>
          <cell r="L113" t="str">
            <v/>
          </cell>
          <cell r="M113" t="str">
            <v/>
          </cell>
          <cell r="N113" t="str">
            <v/>
          </cell>
          <cell r="O113" t="str">
            <v/>
          </cell>
          <cell r="P113" t="str">
            <v/>
          </cell>
          <cell r="Q113" t="str">
            <v/>
          </cell>
          <cell r="R113" t="str">
            <v/>
          </cell>
        </row>
        <row r="114">
          <cell r="B114" t="str">
            <v/>
          </cell>
          <cell r="C114" t="str">
            <v/>
          </cell>
          <cell r="D114" t="str">
            <v>0</v>
          </cell>
          <cell r="E114" t="str">
            <v/>
          </cell>
          <cell r="F114" t="str">
            <v/>
          </cell>
          <cell r="G114" t="str">
            <v/>
          </cell>
          <cell r="H114" t="str">
            <v/>
          </cell>
          <cell r="I114" t="str">
            <v/>
          </cell>
          <cell r="J114" t="str">
            <v>0</v>
          </cell>
          <cell r="K114" t="str">
            <v/>
          </cell>
          <cell r="L114" t="str">
            <v/>
          </cell>
          <cell r="M114" t="str">
            <v/>
          </cell>
          <cell r="N114" t="str">
            <v/>
          </cell>
          <cell r="O114" t="str">
            <v/>
          </cell>
          <cell r="P114" t="str">
            <v/>
          </cell>
          <cell r="Q114" t="str">
            <v/>
          </cell>
          <cell r="R114" t="str">
            <v/>
          </cell>
        </row>
        <row r="115">
          <cell r="B115" t="str">
            <v/>
          </cell>
          <cell r="C115" t="str">
            <v/>
          </cell>
          <cell r="D115" t="str">
            <v>0</v>
          </cell>
          <cell r="E115" t="str">
            <v/>
          </cell>
          <cell r="F115" t="str">
            <v/>
          </cell>
          <cell r="G115" t="str">
            <v/>
          </cell>
          <cell r="H115" t="str">
            <v/>
          </cell>
          <cell r="I115" t="str">
            <v/>
          </cell>
          <cell r="J115" t="str">
            <v>0</v>
          </cell>
          <cell r="K115" t="str">
            <v/>
          </cell>
          <cell r="L115" t="str">
            <v/>
          </cell>
          <cell r="M115" t="str">
            <v/>
          </cell>
          <cell r="N115" t="str">
            <v/>
          </cell>
          <cell r="O115" t="str">
            <v/>
          </cell>
          <cell r="P115" t="str">
            <v/>
          </cell>
          <cell r="Q115" t="str">
            <v/>
          </cell>
          <cell r="R115" t="str">
            <v/>
          </cell>
        </row>
        <row r="116">
          <cell r="B116" t="str">
            <v/>
          </cell>
          <cell r="C116" t="str">
            <v/>
          </cell>
          <cell r="D116" t="str">
            <v>0</v>
          </cell>
          <cell r="E116" t="str">
            <v/>
          </cell>
          <cell r="F116" t="str">
            <v/>
          </cell>
          <cell r="G116" t="str">
            <v/>
          </cell>
          <cell r="H116" t="str">
            <v/>
          </cell>
          <cell r="I116" t="str">
            <v/>
          </cell>
          <cell r="J116" t="str">
            <v>0</v>
          </cell>
          <cell r="K116" t="str">
            <v/>
          </cell>
          <cell r="L116" t="str">
            <v/>
          </cell>
          <cell r="M116" t="str">
            <v/>
          </cell>
          <cell r="N116" t="str">
            <v/>
          </cell>
          <cell r="O116" t="str">
            <v/>
          </cell>
          <cell r="P116" t="str">
            <v/>
          </cell>
          <cell r="Q116" t="str">
            <v/>
          </cell>
          <cell r="R116" t="str">
            <v/>
          </cell>
        </row>
        <row r="117">
          <cell r="B117" t="str">
            <v/>
          </cell>
          <cell r="C117" t="str">
            <v/>
          </cell>
          <cell r="D117" t="str">
            <v>0</v>
          </cell>
          <cell r="E117" t="str">
            <v/>
          </cell>
          <cell r="F117" t="str">
            <v/>
          </cell>
          <cell r="G117" t="str">
            <v/>
          </cell>
          <cell r="H117" t="str">
            <v/>
          </cell>
          <cell r="I117" t="str">
            <v/>
          </cell>
          <cell r="J117" t="str">
            <v>0</v>
          </cell>
          <cell r="K117" t="str">
            <v/>
          </cell>
          <cell r="L117" t="str">
            <v/>
          </cell>
          <cell r="M117" t="str">
            <v/>
          </cell>
          <cell r="N117" t="str">
            <v/>
          </cell>
          <cell r="O117" t="str">
            <v/>
          </cell>
          <cell r="P117" t="str">
            <v/>
          </cell>
          <cell r="Q117" t="str">
            <v/>
          </cell>
          <cell r="R117" t="str">
            <v/>
          </cell>
        </row>
        <row r="118">
          <cell r="B118" t="str">
            <v/>
          </cell>
          <cell r="C118" t="str">
            <v/>
          </cell>
          <cell r="D118" t="str">
            <v>0</v>
          </cell>
          <cell r="E118" t="str">
            <v/>
          </cell>
          <cell r="F118" t="str">
            <v/>
          </cell>
          <cell r="G118" t="str">
            <v/>
          </cell>
          <cell r="H118" t="str">
            <v/>
          </cell>
          <cell r="I118" t="str">
            <v/>
          </cell>
          <cell r="J118" t="str">
            <v>0</v>
          </cell>
          <cell r="K118" t="str">
            <v/>
          </cell>
          <cell r="L118" t="str">
            <v/>
          </cell>
          <cell r="M118" t="str">
            <v/>
          </cell>
          <cell r="N118" t="str">
            <v/>
          </cell>
          <cell r="O118" t="str">
            <v/>
          </cell>
          <cell r="P118" t="str">
            <v/>
          </cell>
          <cell r="Q118" t="str">
            <v/>
          </cell>
          <cell r="R118" t="str">
            <v/>
          </cell>
        </row>
        <row r="119">
          <cell r="B119" t="str">
            <v/>
          </cell>
          <cell r="C119" t="str">
            <v/>
          </cell>
          <cell r="D119" t="str">
            <v>0</v>
          </cell>
          <cell r="E119" t="str">
            <v/>
          </cell>
          <cell r="F119" t="str">
            <v/>
          </cell>
          <cell r="G119" t="str">
            <v/>
          </cell>
          <cell r="H119" t="str">
            <v/>
          </cell>
          <cell r="I119" t="str">
            <v/>
          </cell>
          <cell r="J119" t="str">
            <v>0</v>
          </cell>
          <cell r="K119" t="str">
            <v/>
          </cell>
          <cell r="L119" t="str">
            <v/>
          </cell>
          <cell r="M119" t="str">
            <v/>
          </cell>
          <cell r="N119" t="str">
            <v/>
          </cell>
          <cell r="O119" t="str">
            <v/>
          </cell>
          <cell r="P119" t="str">
            <v/>
          </cell>
          <cell r="Q119" t="str">
            <v/>
          </cell>
          <cell r="R119" t="str">
            <v/>
          </cell>
        </row>
        <row r="120">
          <cell r="B120" t="str">
            <v/>
          </cell>
          <cell r="C120" t="str">
            <v/>
          </cell>
          <cell r="D120" t="str">
            <v>0</v>
          </cell>
          <cell r="E120" t="str">
            <v/>
          </cell>
          <cell r="F120" t="str">
            <v/>
          </cell>
          <cell r="G120" t="str">
            <v/>
          </cell>
          <cell r="H120" t="str">
            <v/>
          </cell>
          <cell r="I120" t="str">
            <v/>
          </cell>
          <cell r="J120" t="str">
            <v>0</v>
          </cell>
          <cell r="K120" t="str">
            <v/>
          </cell>
          <cell r="L120" t="str">
            <v/>
          </cell>
          <cell r="M120" t="str">
            <v/>
          </cell>
          <cell r="N120" t="str">
            <v/>
          </cell>
          <cell r="O120" t="str">
            <v/>
          </cell>
          <cell r="P120" t="str">
            <v/>
          </cell>
          <cell r="Q120" t="str">
            <v/>
          </cell>
          <cell r="R120" t="str">
            <v/>
          </cell>
        </row>
        <row r="121">
          <cell r="B121" t="str">
            <v/>
          </cell>
          <cell r="C121" t="str">
            <v/>
          </cell>
          <cell r="D121" t="str">
            <v>0</v>
          </cell>
          <cell r="E121" t="str">
            <v/>
          </cell>
          <cell r="F121" t="str">
            <v/>
          </cell>
          <cell r="G121" t="str">
            <v/>
          </cell>
          <cell r="H121" t="str">
            <v/>
          </cell>
          <cell r="I121" t="str">
            <v/>
          </cell>
          <cell r="J121" t="str">
            <v>0</v>
          </cell>
          <cell r="K121" t="str">
            <v/>
          </cell>
          <cell r="L121" t="str">
            <v/>
          </cell>
          <cell r="M121" t="str">
            <v/>
          </cell>
          <cell r="N121" t="str">
            <v/>
          </cell>
          <cell r="O121" t="str">
            <v/>
          </cell>
          <cell r="P121" t="str">
            <v/>
          </cell>
          <cell r="Q121" t="str">
            <v/>
          </cell>
          <cell r="R121" t="str">
            <v/>
          </cell>
        </row>
        <row r="122">
          <cell r="B122" t="str">
            <v/>
          </cell>
          <cell r="C122" t="str">
            <v/>
          </cell>
          <cell r="D122" t="str">
            <v>0</v>
          </cell>
          <cell r="E122" t="str">
            <v/>
          </cell>
          <cell r="F122" t="str">
            <v/>
          </cell>
          <cell r="G122" t="str">
            <v/>
          </cell>
          <cell r="H122" t="str">
            <v/>
          </cell>
          <cell r="I122" t="str">
            <v/>
          </cell>
          <cell r="J122" t="str">
            <v>0</v>
          </cell>
          <cell r="K122" t="str">
            <v/>
          </cell>
          <cell r="L122" t="str">
            <v/>
          </cell>
          <cell r="M122" t="str">
            <v/>
          </cell>
          <cell r="N122" t="str">
            <v/>
          </cell>
          <cell r="O122" t="str">
            <v/>
          </cell>
          <cell r="P122" t="str">
            <v/>
          </cell>
          <cell r="Q122" t="str">
            <v/>
          </cell>
          <cell r="R122" t="str">
            <v/>
          </cell>
        </row>
        <row r="123">
          <cell r="B123" t="str">
            <v/>
          </cell>
          <cell r="C123" t="str">
            <v/>
          </cell>
          <cell r="D123" t="str">
            <v>0</v>
          </cell>
          <cell r="E123" t="str">
            <v/>
          </cell>
          <cell r="F123" t="str">
            <v/>
          </cell>
          <cell r="G123" t="str">
            <v/>
          </cell>
          <cell r="H123" t="str">
            <v/>
          </cell>
          <cell r="I123" t="str">
            <v/>
          </cell>
          <cell r="J123" t="str">
            <v>0</v>
          </cell>
          <cell r="K123" t="str">
            <v/>
          </cell>
          <cell r="L123" t="str">
            <v/>
          </cell>
          <cell r="M123" t="str">
            <v/>
          </cell>
          <cell r="N123" t="str">
            <v/>
          </cell>
          <cell r="O123" t="str">
            <v/>
          </cell>
          <cell r="P123" t="str">
            <v/>
          </cell>
          <cell r="Q123" t="str">
            <v/>
          </cell>
          <cell r="R123" t="str">
            <v/>
          </cell>
        </row>
        <row r="124">
          <cell r="B124" t="str">
            <v/>
          </cell>
          <cell r="C124" t="str">
            <v/>
          </cell>
          <cell r="D124" t="str">
            <v>0</v>
          </cell>
          <cell r="E124" t="str">
            <v/>
          </cell>
          <cell r="F124" t="str">
            <v/>
          </cell>
          <cell r="G124" t="str">
            <v/>
          </cell>
          <cell r="H124" t="str">
            <v/>
          </cell>
          <cell r="I124" t="str">
            <v/>
          </cell>
          <cell r="J124" t="str">
            <v>0</v>
          </cell>
          <cell r="K124" t="str">
            <v/>
          </cell>
          <cell r="L124" t="str">
            <v/>
          </cell>
          <cell r="M124" t="str">
            <v/>
          </cell>
          <cell r="N124" t="str">
            <v/>
          </cell>
          <cell r="O124" t="str">
            <v/>
          </cell>
          <cell r="P124" t="str">
            <v/>
          </cell>
          <cell r="Q124" t="str">
            <v/>
          </cell>
          <cell r="R124" t="str">
            <v/>
          </cell>
        </row>
        <row r="125">
          <cell r="B125" t="str">
            <v/>
          </cell>
          <cell r="C125" t="str">
            <v/>
          </cell>
          <cell r="D125" t="str">
            <v>0</v>
          </cell>
          <cell r="E125" t="str">
            <v/>
          </cell>
          <cell r="F125" t="str">
            <v/>
          </cell>
          <cell r="G125" t="str">
            <v/>
          </cell>
          <cell r="H125" t="str">
            <v/>
          </cell>
          <cell r="I125" t="str">
            <v/>
          </cell>
          <cell r="J125" t="str">
            <v>0</v>
          </cell>
          <cell r="K125" t="str">
            <v/>
          </cell>
          <cell r="L125" t="str">
            <v/>
          </cell>
          <cell r="M125" t="str">
            <v/>
          </cell>
          <cell r="N125" t="str">
            <v/>
          </cell>
          <cell r="O125" t="str">
            <v/>
          </cell>
          <cell r="P125" t="str">
            <v/>
          </cell>
          <cell r="Q125" t="str">
            <v/>
          </cell>
          <cell r="R125" t="str">
            <v/>
          </cell>
        </row>
        <row r="126">
          <cell r="B126" t="str">
            <v/>
          </cell>
          <cell r="C126" t="str">
            <v/>
          </cell>
          <cell r="D126" t="str">
            <v>0</v>
          </cell>
          <cell r="E126" t="str">
            <v/>
          </cell>
          <cell r="F126" t="str">
            <v/>
          </cell>
          <cell r="G126" t="str">
            <v/>
          </cell>
          <cell r="H126" t="str">
            <v/>
          </cell>
          <cell r="I126" t="str">
            <v/>
          </cell>
          <cell r="J126" t="str">
            <v>0</v>
          </cell>
          <cell r="K126" t="str">
            <v/>
          </cell>
          <cell r="L126" t="str">
            <v/>
          </cell>
          <cell r="M126" t="str">
            <v/>
          </cell>
          <cell r="N126" t="str">
            <v/>
          </cell>
          <cell r="O126" t="str">
            <v/>
          </cell>
          <cell r="P126" t="str">
            <v/>
          </cell>
          <cell r="Q126" t="str">
            <v/>
          </cell>
          <cell r="R126" t="str">
            <v/>
          </cell>
        </row>
        <row r="127">
          <cell r="B127" t="str">
            <v/>
          </cell>
          <cell r="C127" t="str">
            <v/>
          </cell>
          <cell r="D127" t="str">
            <v>0</v>
          </cell>
          <cell r="E127" t="str">
            <v/>
          </cell>
          <cell r="F127" t="str">
            <v/>
          </cell>
          <cell r="G127" t="str">
            <v/>
          </cell>
          <cell r="H127" t="str">
            <v/>
          </cell>
          <cell r="I127" t="str">
            <v/>
          </cell>
          <cell r="J127" t="str">
            <v>0</v>
          </cell>
          <cell r="K127" t="str">
            <v/>
          </cell>
          <cell r="L127" t="str">
            <v/>
          </cell>
          <cell r="M127" t="str">
            <v/>
          </cell>
          <cell r="N127" t="str">
            <v/>
          </cell>
          <cell r="O127" t="str">
            <v/>
          </cell>
          <cell r="P127" t="str">
            <v/>
          </cell>
          <cell r="Q127" t="str">
            <v/>
          </cell>
          <cell r="R127" t="str">
            <v/>
          </cell>
        </row>
        <row r="128">
          <cell r="B128" t="str">
            <v/>
          </cell>
          <cell r="C128" t="str">
            <v/>
          </cell>
          <cell r="D128" t="str">
            <v>0</v>
          </cell>
          <cell r="E128" t="str">
            <v/>
          </cell>
          <cell r="F128" t="str">
            <v/>
          </cell>
          <cell r="G128" t="str">
            <v/>
          </cell>
          <cell r="H128" t="str">
            <v/>
          </cell>
          <cell r="I128" t="str">
            <v/>
          </cell>
          <cell r="J128" t="str">
            <v>0</v>
          </cell>
          <cell r="K128" t="str">
            <v/>
          </cell>
          <cell r="L128" t="str">
            <v/>
          </cell>
          <cell r="M128" t="str">
            <v/>
          </cell>
          <cell r="N128" t="str">
            <v/>
          </cell>
          <cell r="O128" t="str">
            <v/>
          </cell>
          <cell r="P128" t="str">
            <v/>
          </cell>
          <cell r="Q128" t="str">
            <v/>
          </cell>
          <cell r="R128" t="str">
            <v/>
          </cell>
        </row>
        <row r="129">
          <cell r="B129" t="str">
            <v/>
          </cell>
          <cell r="C129" t="str">
            <v/>
          </cell>
          <cell r="D129" t="str">
            <v>0</v>
          </cell>
          <cell r="E129" t="str">
            <v/>
          </cell>
          <cell r="F129" t="str">
            <v/>
          </cell>
          <cell r="G129" t="str">
            <v/>
          </cell>
          <cell r="H129" t="str">
            <v/>
          </cell>
          <cell r="I129" t="str">
            <v/>
          </cell>
          <cell r="J129" t="str">
            <v>0</v>
          </cell>
          <cell r="K129" t="str">
            <v/>
          </cell>
          <cell r="L129" t="str">
            <v/>
          </cell>
          <cell r="M129" t="str">
            <v/>
          </cell>
          <cell r="N129" t="str">
            <v/>
          </cell>
          <cell r="O129" t="str">
            <v/>
          </cell>
          <cell r="P129" t="str">
            <v/>
          </cell>
          <cell r="Q129" t="str">
            <v/>
          </cell>
          <cell r="R129" t="str">
            <v/>
          </cell>
        </row>
        <row r="130">
          <cell r="B130" t="str">
            <v/>
          </cell>
          <cell r="C130" t="str">
            <v/>
          </cell>
          <cell r="D130" t="str">
            <v>0</v>
          </cell>
          <cell r="E130" t="str">
            <v/>
          </cell>
          <cell r="F130" t="str">
            <v/>
          </cell>
          <cell r="G130" t="str">
            <v/>
          </cell>
          <cell r="H130" t="str">
            <v/>
          </cell>
          <cell r="I130" t="str">
            <v/>
          </cell>
          <cell r="J130" t="str">
            <v>0</v>
          </cell>
          <cell r="K130" t="str">
            <v/>
          </cell>
          <cell r="L130" t="str">
            <v/>
          </cell>
          <cell r="M130" t="str">
            <v/>
          </cell>
          <cell r="N130" t="str">
            <v/>
          </cell>
          <cell r="O130" t="str">
            <v/>
          </cell>
          <cell r="P130" t="str">
            <v/>
          </cell>
          <cell r="Q130" t="str">
            <v/>
          </cell>
          <cell r="R130" t="str">
            <v/>
          </cell>
        </row>
        <row r="131">
          <cell r="B131" t="str">
            <v/>
          </cell>
          <cell r="C131" t="str">
            <v/>
          </cell>
          <cell r="D131" t="str">
            <v>0</v>
          </cell>
          <cell r="E131" t="str">
            <v/>
          </cell>
          <cell r="F131" t="str">
            <v/>
          </cell>
          <cell r="G131" t="str">
            <v/>
          </cell>
          <cell r="H131" t="str">
            <v/>
          </cell>
          <cell r="I131" t="str">
            <v/>
          </cell>
          <cell r="J131" t="str">
            <v>0</v>
          </cell>
          <cell r="K131" t="str">
            <v/>
          </cell>
          <cell r="L131" t="str">
            <v/>
          </cell>
          <cell r="M131" t="str">
            <v/>
          </cell>
          <cell r="N131" t="str">
            <v/>
          </cell>
          <cell r="O131" t="str">
            <v/>
          </cell>
          <cell r="P131" t="str">
            <v/>
          </cell>
          <cell r="Q131" t="str">
            <v/>
          </cell>
          <cell r="R131" t="str">
            <v/>
          </cell>
        </row>
        <row r="132">
          <cell r="B132" t="str">
            <v/>
          </cell>
          <cell r="C132" t="str">
            <v/>
          </cell>
          <cell r="D132" t="str">
            <v>0</v>
          </cell>
          <cell r="E132" t="str">
            <v/>
          </cell>
          <cell r="F132" t="str">
            <v/>
          </cell>
          <cell r="G132" t="str">
            <v/>
          </cell>
          <cell r="H132" t="str">
            <v/>
          </cell>
          <cell r="I132" t="str">
            <v/>
          </cell>
          <cell r="J132" t="str">
            <v>0</v>
          </cell>
          <cell r="K132" t="str">
            <v/>
          </cell>
          <cell r="L132" t="str">
            <v/>
          </cell>
          <cell r="M132" t="str">
            <v/>
          </cell>
          <cell r="N132" t="str">
            <v/>
          </cell>
          <cell r="O132" t="str">
            <v/>
          </cell>
          <cell r="P132" t="str">
            <v/>
          </cell>
          <cell r="Q132" t="str">
            <v/>
          </cell>
          <cell r="R132" t="str">
            <v/>
          </cell>
        </row>
        <row r="133">
          <cell r="B133" t="str">
            <v/>
          </cell>
          <cell r="C133" t="str">
            <v/>
          </cell>
          <cell r="D133" t="str">
            <v>0</v>
          </cell>
          <cell r="E133" t="str">
            <v/>
          </cell>
          <cell r="F133" t="str">
            <v/>
          </cell>
          <cell r="G133" t="str">
            <v/>
          </cell>
          <cell r="H133" t="str">
            <v/>
          </cell>
          <cell r="I133" t="str">
            <v/>
          </cell>
          <cell r="J133" t="str">
            <v>0</v>
          </cell>
          <cell r="K133" t="str">
            <v/>
          </cell>
          <cell r="L133" t="str">
            <v/>
          </cell>
          <cell r="M133" t="str">
            <v/>
          </cell>
          <cell r="N133" t="str">
            <v/>
          </cell>
          <cell r="O133" t="str">
            <v/>
          </cell>
          <cell r="P133" t="str">
            <v/>
          </cell>
          <cell r="Q133" t="str">
            <v/>
          </cell>
          <cell r="R133" t="str">
            <v/>
          </cell>
        </row>
        <row r="134">
          <cell r="B134" t="str">
            <v/>
          </cell>
          <cell r="C134" t="str">
            <v/>
          </cell>
          <cell r="D134" t="str">
            <v>0</v>
          </cell>
          <cell r="E134" t="str">
            <v/>
          </cell>
          <cell r="F134" t="str">
            <v/>
          </cell>
          <cell r="G134" t="str">
            <v/>
          </cell>
          <cell r="H134" t="str">
            <v/>
          </cell>
          <cell r="I134" t="str">
            <v/>
          </cell>
          <cell r="J134" t="str">
            <v>0</v>
          </cell>
          <cell r="K134" t="str">
            <v/>
          </cell>
          <cell r="L134" t="str">
            <v/>
          </cell>
          <cell r="M134" t="str">
            <v/>
          </cell>
          <cell r="N134" t="str">
            <v/>
          </cell>
          <cell r="O134" t="str">
            <v/>
          </cell>
          <cell r="P134" t="str">
            <v/>
          </cell>
          <cell r="Q134" t="str">
            <v/>
          </cell>
          <cell r="R134" t="str">
            <v/>
          </cell>
        </row>
        <row r="135">
          <cell r="B135" t="str">
            <v/>
          </cell>
          <cell r="C135" t="str">
            <v/>
          </cell>
          <cell r="D135" t="str">
            <v>0</v>
          </cell>
          <cell r="E135" t="str">
            <v/>
          </cell>
          <cell r="F135" t="str">
            <v/>
          </cell>
          <cell r="G135" t="str">
            <v/>
          </cell>
          <cell r="H135" t="str">
            <v/>
          </cell>
          <cell r="I135" t="str">
            <v/>
          </cell>
          <cell r="J135" t="str">
            <v>0</v>
          </cell>
          <cell r="K135" t="str">
            <v/>
          </cell>
          <cell r="L135" t="str">
            <v/>
          </cell>
          <cell r="M135" t="str">
            <v/>
          </cell>
          <cell r="N135" t="str">
            <v/>
          </cell>
          <cell r="O135" t="str">
            <v/>
          </cell>
          <cell r="P135" t="str">
            <v/>
          </cell>
          <cell r="Q135" t="str">
            <v/>
          </cell>
          <cell r="R135" t="str">
            <v/>
          </cell>
        </row>
        <row r="136">
          <cell r="B136" t="str">
            <v/>
          </cell>
          <cell r="C136" t="str">
            <v/>
          </cell>
          <cell r="D136" t="str">
            <v>0</v>
          </cell>
          <cell r="E136" t="str">
            <v/>
          </cell>
          <cell r="F136" t="str">
            <v/>
          </cell>
          <cell r="G136" t="str">
            <v/>
          </cell>
          <cell r="H136" t="str">
            <v/>
          </cell>
          <cell r="I136" t="str">
            <v/>
          </cell>
          <cell r="J136" t="str">
            <v>0</v>
          </cell>
          <cell r="K136" t="str">
            <v/>
          </cell>
          <cell r="L136" t="str">
            <v/>
          </cell>
          <cell r="M136" t="str">
            <v/>
          </cell>
          <cell r="N136" t="str">
            <v/>
          </cell>
          <cell r="O136" t="str">
            <v/>
          </cell>
          <cell r="P136" t="str">
            <v/>
          </cell>
          <cell r="Q136" t="str">
            <v/>
          </cell>
          <cell r="R136" t="str">
            <v/>
          </cell>
        </row>
        <row r="137">
          <cell r="B137" t="str">
            <v/>
          </cell>
          <cell r="C137" t="str">
            <v/>
          </cell>
          <cell r="D137" t="str">
            <v>0</v>
          </cell>
          <cell r="E137" t="str">
            <v/>
          </cell>
          <cell r="F137" t="str">
            <v/>
          </cell>
          <cell r="G137" t="str">
            <v/>
          </cell>
          <cell r="H137" t="str">
            <v/>
          </cell>
          <cell r="I137" t="str">
            <v/>
          </cell>
          <cell r="J137" t="str">
            <v>0</v>
          </cell>
          <cell r="K137" t="str">
            <v/>
          </cell>
          <cell r="L137" t="str">
            <v/>
          </cell>
          <cell r="M137" t="str">
            <v/>
          </cell>
          <cell r="N137" t="str">
            <v/>
          </cell>
          <cell r="O137" t="str">
            <v/>
          </cell>
          <cell r="P137" t="str">
            <v/>
          </cell>
          <cell r="Q137" t="str">
            <v/>
          </cell>
          <cell r="R137" t="str">
            <v/>
          </cell>
        </row>
        <row r="138">
          <cell r="B138" t="str">
            <v/>
          </cell>
          <cell r="C138" t="str">
            <v/>
          </cell>
          <cell r="D138" t="str">
            <v>0</v>
          </cell>
          <cell r="E138" t="str">
            <v/>
          </cell>
          <cell r="F138" t="str">
            <v/>
          </cell>
          <cell r="G138" t="str">
            <v/>
          </cell>
          <cell r="H138" t="str">
            <v/>
          </cell>
          <cell r="I138" t="str">
            <v/>
          </cell>
          <cell r="J138" t="str">
            <v>0</v>
          </cell>
          <cell r="K138" t="str">
            <v/>
          </cell>
          <cell r="L138" t="str">
            <v/>
          </cell>
          <cell r="M138" t="str">
            <v/>
          </cell>
          <cell r="N138" t="str">
            <v/>
          </cell>
          <cell r="O138" t="str">
            <v/>
          </cell>
          <cell r="P138" t="str">
            <v/>
          </cell>
          <cell r="Q138" t="str">
            <v/>
          </cell>
          <cell r="R138" t="str">
            <v/>
          </cell>
        </row>
        <row r="139">
          <cell r="B139" t="str">
            <v/>
          </cell>
          <cell r="C139" t="str">
            <v/>
          </cell>
          <cell r="D139" t="str">
            <v>0</v>
          </cell>
          <cell r="E139" t="str">
            <v/>
          </cell>
          <cell r="F139" t="str">
            <v/>
          </cell>
          <cell r="G139" t="str">
            <v/>
          </cell>
          <cell r="H139" t="str">
            <v/>
          </cell>
          <cell r="I139" t="str">
            <v/>
          </cell>
          <cell r="J139" t="str">
            <v>0</v>
          </cell>
          <cell r="K139" t="str">
            <v/>
          </cell>
          <cell r="L139" t="str">
            <v/>
          </cell>
          <cell r="M139" t="str">
            <v/>
          </cell>
          <cell r="N139" t="str">
            <v/>
          </cell>
          <cell r="O139" t="str">
            <v/>
          </cell>
          <cell r="P139" t="str">
            <v/>
          </cell>
          <cell r="Q139" t="str">
            <v/>
          </cell>
          <cell r="R139" t="str">
            <v/>
          </cell>
        </row>
        <row r="140">
          <cell r="B140" t="str">
            <v/>
          </cell>
          <cell r="C140" t="str">
            <v/>
          </cell>
          <cell r="D140" t="str">
            <v>0</v>
          </cell>
          <cell r="E140" t="str">
            <v/>
          </cell>
          <cell r="F140" t="str">
            <v/>
          </cell>
          <cell r="G140" t="str">
            <v/>
          </cell>
          <cell r="H140" t="str">
            <v/>
          </cell>
          <cell r="I140" t="str">
            <v/>
          </cell>
          <cell r="J140" t="str">
            <v>0</v>
          </cell>
          <cell r="K140" t="str">
            <v/>
          </cell>
          <cell r="L140" t="str">
            <v/>
          </cell>
          <cell r="M140" t="str">
            <v/>
          </cell>
          <cell r="N140" t="str">
            <v/>
          </cell>
          <cell r="O140" t="str">
            <v/>
          </cell>
          <cell r="P140" t="str">
            <v/>
          </cell>
          <cell r="Q140" t="str">
            <v/>
          </cell>
          <cell r="R140" t="str">
            <v/>
          </cell>
        </row>
        <row r="141">
          <cell r="B141" t="str">
            <v/>
          </cell>
          <cell r="C141" t="str">
            <v/>
          </cell>
          <cell r="D141" t="str">
            <v>0</v>
          </cell>
          <cell r="E141" t="str">
            <v/>
          </cell>
          <cell r="F141" t="str">
            <v/>
          </cell>
          <cell r="G141" t="str">
            <v/>
          </cell>
          <cell r="H141" t="str">
            <v/>
          </cell>
          <cell r="I141" t="str">
            <v/>
          </cell>
          <cell r="J141" t="str">
            <v>0</v>
          </cell>
          <cell r="K141" t="str">
            <v/>
          </cell>
          <cell r="L141" t="str">
            <v/>
          </cell>
          <cell r="M141" t="str">
            <v/>
          </cell>
          <cell r="N141" t="str">
            <v/>
          </cell>
          <cell r="O141" t="str">
            <v/>
          </cell>
          <cell r="P141" t="str">
            <v/>
          </cell>
          <cell r="Q141" t="str">
            <v/>
          </cell>
          <cell r="R141" t="str">
            <v/>
          </cell>
        </row>
        <row r="142">
          <cell r="B142" t="str">
            <v/>
          </cell>
          <cell r="C142" t="str">
            <v/>
          </cell>
          <cell r="D142" t="str">
            <v>0</v>
          </cell>
          <cell r="E142" t="str">
            <v/>
          </cell>
          <cell r="F142" t="str">
            <v/>
          </cell>
          <cell r="G142" t="str">
            <v/>
          </cell>
          <cell r="H142" t="str">
            <v/>
          </cell>
          <cell r="I142" t="str">
            <v/>
          </cell>
          <cell r="J142" t="str">
            <v>0</v>
          </cell>
          <cell r="K142" t="str">
            <v/>
          </cell>
          <cell r="L142" t="str">
            <v/>
          </cell>
          <cell r="M142" t="str">
            <v/>
          </cell>
          <cell r="N142" t="str">
            <v/>
          </cell>
          <cell r="O142" t="str">
            <v/>
          </cell>
          <cell r="P142" t="str">
            <v/>
          </cell>
          <cell r="Q142" t="str">
            <v/>
          </cell>
          <cell r="R142" t="str">
            <v/>
          </cell>
        </row>
        <row r="143">
          <cell r="B143" t="str">
            <v/>
          </cell>
          <cell r="C143" t="str">
            <v/>
          </cell>
          <cell r="D143" t="str">
            <v>0</v>
          </cell>
          <cell r="E143" t="str">
            <v/>
          </cell>
          <cell r="F143" t="str">
            <v/>
          </cell>
          <cell r="G143" t="str">
            <v/>
          </cell>
          <cell r="H143" t="str">
            <v/>
          </cell>
          <cell r="I143" t="str">
            <v/>
          </cell>
          <cell r="J143" t="str">
            <v>0</v>
          </cell>
          <cell r="K143" t="str">
            <v/>
          </cell>
          <cell r="L143" t="str">
            <v/>
          </cell>
          <cell r="M143" t="str">
            <v/>
          </cell>
          <cell r="N143" t="str">
            <v/>
          </cell>
          <cell r="O143" t="str">
            <v/>
          </cell>
          <cell r="P143" t="str">
            <v/>
          </cell>
          <cell r="Q143" t="str">
            <v/>
          </cell>
          <cell r="R143" t="str">
            <v/>
          </cell>
        </row>
        <row r="144">
          <cell r="B144" t="str">
            <v/>
          </cell>
          <cell r="C144" t="str">
            <v/>
          </cell>
          <cell r="D144" t="str">
            <v>0</v>
          </cell>
          <cell r="E144" t="str">
            <v/>
          </cell>
          <cell r="F144" t="str">
            <v/>
          </cell>
          <cell r="G144" t="str">
            <v/>
          </cell>
          <cell r="H144" t="str">
            <v/>
          </cell>
          <cell r="I144" t="str">
            <v/>
          </cell>
          <cell r="J144" t="str">
            <v>0</v>
          </cell>
          <cell r="K144" t="str">
            <v/>
          </cell>
          <cell r="L144" t="str">
            <v/>
          </cell>
          <cell r="M144" t="str">
            <v/>
          </cell>
          <cell r="N144" t="str">
            <v/>
          </cell>
          <cell r="O144" t="str">
            <v/>
          </cell>
          <cell r="P144" t="str">
            <v/>
          </cell>
          <cell r="Q144" t="str">
            <v/>
          </cell>
          <cell r="R144" t="str">
            <v/>
          </cell>
        </row>
        <row r="145">
          <cell r="B145" t="str">
            <v/>
          </cell>
          <cell r="C145" t="str">
            <v/>
          </cell>
          <cell r="D145" t="str">
            <v>0</v>
          </cell>
          <cell r="E145" t="str">
            <v/>
          </cell>
          <cell r="F145" t="str">
            <v/>
          </cell>
          <cell r="G145" t="str">
            <v/>
          </cell>
          <cell r="H145" t="str">
            <v/>
          </cell>
          <cell r="I145" t="str">
            <v/>
          </cell>
          <cell r="J145" t="str">
            <v>0</v>
          </cell>
          <cell r="K145" t="str">
            <v/>
          </cell>
          <cell r="L145" t="str">
            <v/>
          </cell>
          <cell r="M145" t="str">
            <v/>
          </cell>
          <cell r="N145" t="str">
            <v/>
          </cell>
          <cell r="O145" t="str">
            <v/>
          </cell>
          <cell r="P145" t="str">
            <v/>
          </cell>
          <cell r="Q145" t="str">
            <v/>
          </cell>
          <cell r="R145" t="str">
            <v/>
          </cell>
        </row>
        <row r="146">
          <cell r="B146" t="str">
            <v/>
          </cell>
          <cell r="C146" t="str">
            <v/>
          </cell>
          <cell r="D146" t="str">
            <v>0</v>
          </cell>
          <cell r="E146" t="str">
            <v/>
          </cell>
          <cell r="F146" t="str">
            <v/>
          </cell>
          <cell r="G146" t="str">
            <v/>
          </cell>
          <cell r="H146" t="str">
            <v/>
          </cell>
          <cell r="I146" t="str">
            <v/>
          </cell>
          <cell r="J146" t="str">
            <v>0</v>
          </cell>
          <cell r="K146" t="str">
            <v/>
          </cell>
          <cell r="L146" t="str">
            <v/>
          </cell>
          <cell r="M146" t="str">
            <v/>
          </cell>
          <cell r="N146" t="str">
            <v/>
          </cell>
          <cell r="O146" t="str">
            <v/>
          </cell>
          <cell r="P146" t="str">
            <v/>
          </cell>
          <cell r="Q146" t="str">
            <v/>
          </cell>
          <cell r="R146" t="str">
            <v/>
          </cell>
        </row>
        <row r="147">
          <cell r="B147" t="str">
            <v/>
          </cell>
          <cell r="C147" t="str">
            <v/>
          </cell>
          <cell r="D147" t="str">
            <v>0</v>
          </cell>
          <cell r="E147" t="str">
            <v/>
          </cell>
          <cell r="F147" t="str">
            <v/>
          </cell>
          <cell r="G147" t="str">
            <v/>
          </cell>
          <cell r="H147" t="str">
            <v/>
          </cell>
          <cell r="I147" t="str">
            <v/>
          </cell>
          <cell r="J147" t="str">
            <v>0</v>
          </cell>
          <cell r="K147" t="str">
            <v/>
          </cell>
          <cell r="L147" t="str">
            <v/>
          </cell>
          <cell r="M147" t="str">
            <v/>
          </cell>
          <cell r="N147" t="str">
            <v/>
          </cell>
          <cell r="O147" t="str">
            <v/>
          </cell>
          <cell r="P147" t="str">
            <v/>
          </cell>
          <cell r="Q147" t="str">
            <v/>
          </cell>
          <cell r="R147" t="str">
            <v/>
          </cell>
        </row>
        <row r="148">
          <cell r="B148" t="str">
            <v/>
          </cell>
          <cell r="C148" t="str">
            <v/>
          </cell>
          <cell r="D148" t="str">
            <v>0</v>
          </cell>
          <cell r="E148" t="str">
            <v/>
          </cell>
          <cell r="F148" t="str">
            <v/>
          </cell>
          <cell r="G148" t="str">
            <v/>
          </cell>
          <cell r="H148" t="str">
            <v/>
          </cell>
          <cell r="I148" t="str">
            <v/>
          </cell>
          <cell r="J148" t="str">
            <v>0</v>
          </cell>
          <cell r="K148" t="str">
            <v/>
          </cell>
          <cell r="L148" t="str">
            <v/>
          </cell>
          <cell r="M148" t="str">
            <v/>
          </cell>
          <cell r="N148" t="str">
            <v/>
          </cell>
          <cell r="O148" t="str">
            <v/>
          </cell>
          <cell r="P148" t="str">
            <v/>
          </cell>
          <cell r="Q148" t="str">
            <v/>
          </cell>
          <cell r="R148" t="str">
            <v/>
          </cell>
        </row>
        <row r="149">
          <cell r="B149" t="str">
            <v/>
          </cell>
          <cell r="C149" t="str">
            <v/>
          </cell>
          <cell r="D149" t="str">
            <v>0</v>
          </cell>
          <cell r="E149" t="str">
            <v/>
          </cell>
          <cell r="F149" t="str">
            <v/>
          </cell>
          <cell r="G149" t="str">
            <v/>
          </cell>
          <cell r="H149" t="str">
            <v/>
          </cell>
          <cell r="I149" t="str">
            <v/>
          </cell>
          <cell r="J149" t="str">
            <v>0</v>
          </cell>
          <cell r="K149" t="str">
            <v/>
          </cell>
          <cell r="L149" t="str">
            <v/>
          </cell>
          <cell r="M149" t="str">
            <v/>
          </cell>
          <cell r="N149" t="str">
            <v/>
          </cell>
          <cell r="O149" t="str">
            <v/>
          </cell>
          <cell r="P149" t="str">
            <v/>
          </cell>
          <cell r="Q149" t="str">
            <v/>
          </cell>
          <cell r="R149" t="str">
            <v/>
          </cell>
        </row>
        <row r="150">
          <cell r="B150" t="str">
            <v/>
          </cell>
          <cell r="C150" t="str">
            <v/>
          </cell>
          <cell r="D150" t="str">
            <v>0</v>
          </cell>
          <cell r="E150" t="str">
            <v/>
          </cell>
          <cell r="F150" t="str">
            <v/>
          </cell>
          <cell r="G150" t="str">
            <v/>
          </cell>
          <cell r="H150" t="str">
            <v/>
          </cell>
          <cell r="I150" t="str">
            <v/>
          </cell>
          <cell r="J150" t="str">
            <v>0</v>
          </cell>
          <cell r="K150" t="str">
            <v/>
          </cell>
          <cell r="L150" t="str">
            <v/>
          </cell>
          <cell r="M150" t="str">
            <v/>
          </cell>
          <cell r="N150" t="str">
            <v/>
          </cell>
          <cell r="O150" t="str">
            <v/>
          </cell>
          <cell r="P150" t="str">
            <v/>
          </cell>
          <cell r="Q150" t="str">
            <v/>
          </cell>
          <cell r="R150" t="str">
            <v/>
          </cell>
        </row>
        <row r="151">
          <cell r="B151" t="str">
            <v/>
          </cell>
          <cell r="C151" t="str">
            <v/>
          </cell>
          <cell r="D151" t="str">
            <v>0</v>
          </cell>
          <cell r="E151" t="str">
            <v/>
          </cell>
          <cell r="F151" t="str">
            <v/>
          </cell>
          <cell r="G151" t="str">
            <v/>
          </cell>
          <cell r="H151" t="str">
            <v/>
          </cell>
          <cell r="I151" t="str">
            <v/>
          </cell>
          <cell r="J151" t="str">
            <v>0</v>
          </cell>
          <cell r="K151" t="str">
            <v/>
          </cell>
          <cell r="L151" t="str">
            <v/>
          </cell>
          <cell r="M151" t="str">
            <v/>
          </cell>
          <cell r="N151" t="str">
            <v/>
          </cell>
          <cell r="O151" t="str">
            <v/>
          </cell>
          <cell r="P151" t="str">
            <v/>
          </cell>
          <cell r="Q151" t="str">
            <v/>
          </cell>
          <cell r="R151" t="str">
            <v/>
          </cell>
        </row>
        <row r="152">
          <cell r="B152" t="str">
            <v/>
          </cell>
          <cell r="C152" t="str">
            <v/>
          </cell>
          <cell r="D152" t="str">
            <v>0</v>
          </cell>
          <cell r="E152" t="str">
            <v/>
          </cell>
          <cell r="F152" t="str">
            <v/>
          </cell>
          <cell r="G152" t="str">
            <v/>
          </cell>
          <cell r="H152" t="str">
            <v/>
          </cell>
          <cell r="I152" t="str">
            <v/>
          </cell>
          <cell r="J152" t="str">
            <v>0</v>
          </cell>
          <cell r="K152" t="str">
            <v/>
          </cell>
          <cell r="L152" t="str">
            <v/>
          </cell>
          <cell r="M152" t="str">
            <v/>
          </cell>
          <cell r="N152" t="str">
            <v/>
          </cell>
          <cell r="O152" t="str">
            <v/>
          </cell>
          <cell r="P152" t="str">
            <v/>
          </cell>
          <cell r="Q152" t="str">
            <v/>
          </cell>
          <cell r="R152" t="str">
            <v/>
          </cell>
        </row>
        <row r="153">
          <cell r="B153" t="str">
            <v/>
          </cell>
          <cell r="C153" t="str">
            <v/>
          </cell>
          <cell r="D153" t="str">
            <v>0</v>
          </cell>
          <cell r="E153" t="str">
            <v/>
          </cell>
          <cell r="F153" t="str">
            <v/>
          </cell>
          <cell r="G153" t="str">
            <v/>
          </cell>
          <cell r="H153" t="str">
            <v/>
          </cell>
          <cell r="I153" t="str">
            <v/>
          </cell>
          <cell r="J153" t="str">
            <v>0</v>
          </cell>
          <cell r="K153" t="str">
            <v/>
          </cell>
          <cell r="L153" t="str">
            <v/>
          </cell>
          <cell r="M153" t="str">
            <v/>
          </cell>
          <cell r="N153" t="str">
            <v/>
          </cell>
          <cell r="O153" t="str">
            <v/>
          </cell>
          <cell r="P153" t="str">
            <v/>
          </cell>
          <cell r="Q153" t="str">
            <v/>
          </cell>
          <cell r="R153" t="str">
            <v/>
          </cell>
        </row>
        <row r="154">
          <cell r="B154" t="str">
            <v/>
          </cell>
          <cell r="C154" t="str">
            <v/>
          </cell>
          <cell r="D154" t="str">
            <v>0</v>
          </cell>
          <cell r="E154" t="str">
            <v/>
          </cell>
          <cell r="F154" t="str">
            <v/>
          </cell>
          <cell r="G154" t="str">
            <v/>
          </cell>
          <cell r="H154" t="str">
            <v/>
          </cell>
          <cell r="I154" t="str">
            <v/>
          </cell>
          <cell r="J154" t="str">
            <v>0</v>
          </cell>
          <cell r="K154" t="str">
            <v/>
          </cell>
          <cell r="L154" t="str">
            <v/>
          </cell>
          <cell r="M154" t="str">
            <v/>
          </cell>
          <cell r="N154" t="str">
            <v/>
          </cell>
          <cell r="O154" t="str">
            <v/>
          </cell>
          <cell r="P154" t="str">
            <v/>
          </cell>
          <cell r="Q154" t="str">
            <v/>
          </cell>
          <cell r="R154" t="str">
            <v/>
          </cell>
        </row>
        <row r="155">
          <cell r="B155" t="str">
            <v/>
          </cell>
          <cell r="C155" t="str">
            <v/>
          </cell>
          <cell r="D155" t="str">
            <v>0</v>
          </cell>
          <cell r="E155" t="str">
            <v/>
          </cell>
          <cell r="F155" t="str">
            <v/>
          </cell>
          <cell r="G155" t="str">
            <v/>
          </cell>
          <cell r="H155" t="str">
            <v/>
          </cell>
          <cell r="I155" t="str">
            <v/>
          </cell>
          <cell r="J155" t="str">
            <v>0</v>
          </cell>
          <cell r="K155" t="str">
            <v/>
          </cell>
          <cell r="L155" t="str">
            <v/>
          </cell>
          <cell r="M155" t="str">
            <v/>
          </cell>
          <cell r="N155" t="str">
            <v/>
          </cell>
          <cell r="O155" t="str">
            <v/>
          </cell>
          <cell r="P155" t="str">
            <v/>
          </cell>
          <cell r="Q155" t="str">
            <v/>
          </cell>
          <cell r="R155" t="str">
            <v/>
          </cell>
        </row>
        <row r="156">
          <cell r="B156" t="str">
            <v/>
          </cell>
          <cell r="C156" t="str">
            <v/>
          </cell>
          <cell r="D156" t="str">
            <v>0</v>
          </cell>
          <cell r="E156" t="str">
            <v/>
          </cell>
          <cell r="F156" t="str">
            <v/>
          </cell>
          <cell r="G156" t="str">
            <v/>
          </cell>
          <cell r="H156" t="str">
            <v/>
          </cell>
          <cell r="I156" t="str">
            <v/>
          </cell>
          <cell r="J156" t="str">
            <v>0</v>
          </cell>
          <cell r="K156" t="str">
            <v/>
          </cell>
          <cell r="L156" t="str">
            <v/>
          </cell>
          <cell r="M156" t="str">
            <v/>
          </cell>
          <cell r="N156" t="str">
            <v/>
          </cell>
          <cell r="O156" t="str">
            <v/>
          </cell>
          <cell r="P156" t="str">
            <v/>
          </cell>
          <cell r="Q156" t="str">
            <v/>
          </cell>
          <cell r="R156" t="str">
            <v/>
          </cell>
        </row>
        <row r="157">
          <cell r="B157" t="str">
            <v/>
          </cell>
          <cell r="C157" t="str">
            <v/>
          </cell>
          <cell r="D157" t="str">
            <v>0</v>
          </cell>
          <cell r="E157" t="str">
            <v/>
          </cell>
          <cell r="F157" t="str">
            <v/>
          </cell>
          <cell r="G157" t="str">
            <v/>
          </cell>
          <cell r="H157" t="str">
            <v/>
          </cell>
          <cell r="I157" t="str">
            <v/>
          </cell>
          <cell r="J157" t="str">
            <v>0</v>
          </cell>
          <cell r="K157" t="str">
            <v/>
          </cell>
          <cell r="L157" t="str">
            <v/>
          </cell>
          <cell r="M157" t="str">
            <v/>
          </cell>
          <cell r="N157" t="str">
            <v/>
          </cell>
          <cell r="O157" t="str">
            <v/>
          </cell>
          <cell r="P157" t="str">
            <v/>
          </cell>
          <cell r="Q157" t="str">
            <v/>
          </cell>
          <cell r="R157" t="str">
            <v/>
          </cell>
        </row>
        <row r="158">
          <cell r="B158" t="str">
            <v/>
          </cell>
          <cell r="C158" t="str">
            <v/>
          </cell>
          <cell r="D158" t="str">
            <v>0</v>
          </cell>
          <cell r="E158" t="str">
            <v/>
          </cell>
          <cell r="F158" t="str">
            <v/>
          </cell>
          <cell r="G158" t="str">
            <v/>
          </cell>
          <cell r="H158" t="str">
            <v/>
          </cell>
          <cell r="I158" t="str">
            <v/>
          </cell>
          <cell r="J158" t="str">
            <v>0</v>
          </cell>
          <cell r="K158" t="str">
            <v/>
          </cell>
          <cell r="L158" t="str">
            <v/>
          </cell>
          <cell r="M158" t="str">
            <v/>
          </cell>
          <cell r="N158" t="str">
            <v/>
          </cell>
          <cell r="O158" t="str">
            <v/>
          </cell>
          <cell r="P158" t="str">
            <v/>
          </cell>
          <cell r="Q158" t="str">
            <v/>
          </cell>
          <cell r="R158" t="str">
            <v/>
          </cell>
        </row>
        <row r="159">
          <cell r="B159" t="str">
            <v/>
          </cell>
          <cell r="C159" t="str">
            <v/>
          </cell>
          <cell r="D159" t="str">
            <v>0</v>
          </cell>
          <cell r="E159" t="str">
            <v/>
          </cell>
          <cell r="F159" t="str">
            <v/>
          </cell>
          <cell r="G159" t="str">
            <v/>
          </cell>
          <cell r="H159" t="str">
            <v/>
          </cell>
          <cell r="I159" t="str">
            <v/>
          </cell>
          <cell r="J159" t="str">
            <v>0</v>
          </cell>
          <cell r="K159" t="str">
            <v/>
          </cell>
          <cell r="L159" t="str">
            <v/>
          </cell>
          <cell r="M159" t="str">
            <v/>
          </cell>
          <cell r="N159" t="str">
            <v/>
          </cell>
          <cell r="O159" t="str">
            <v/>
          </cell>
          <cell r="P159" t="str">
            <v/>
          </cell>
          <cell r="Q159" t="str">
            <v/>
          </cell>
          <cell r="R159" t="str">
            <v/>
          </cell>
        </row>
        <row r="160">
          <cell r="B160" t="str">
            <v/>
          </cell>
          <cell r="C160" t="str">
            <v/>
          </cell>
          <cell r="D160" t="str">
            <v>0</v>
          </cell>
          <cell r="E160" t="str">
            <v/>
          </cell>
          <cell r="F160" t="str">
            <v/>
          </cell>
          <cell r="G160" t="str">
            <v/>
          </cell>
          <cell r="H160" t="str">
            <v/>
          </cell>
          <cell r="I160" t="str">
            <v/>
          </cell>
          <cell r="J160" t="str">
            <v>0</v>
          </cell>
          <cell r="K160" t="str">
            <v/>
          </cell>
          <cell r="L160" t="str">
            <v/>
          </cell>
          <cell r="M160" t="str">
            <v/>
          </cell>
          <cell r="N160" t="str">
            <v/>
          </cell>
          <cell r="O160" t="str">
            <v/>
          </cell>
          <cell r="P160" t="str">
            <v/>
          </cell>
          <cell r="Q160" t="str">
            <v/>
          </cell>
          <cell r="R160" t="str">
            <v/>
          </cell>
        </row>
        <row r="161">
          <cell r="B161" t="str">
            <v/>
          </cell>
          <cell r="C161" t="str">
            <v/>
          </cell>
          <cell r="D161" t="str">
            <v>0</v>
          </cell>
          <cell r="E161" t="str">
            <v/>
          </cell>
          <cell r="F161" t="str">
            <v/>
          </cell>
          <cell r="G161" t="str">
            <v/>
          </cell>
          <cell r="H161" t="str">
            <v/>
          </cell>
          <cell r="I161" t="str">
            <v/>
          </cell>
          <cell r="J161" t="str">
            <v>0</v>
          </cell>
          <cell r="K161" t="str">
            <v/>
          </cell>
          <cell r="L161" t="str">
            <v/>
          </cell>
          <cell r="M161" t="str">
            <v/>
          </cell>
          <cell r="N161" t="str">
            <v/>
          </cell>
          <cell r="O161" t="str">
            <v/>
          </cell>
          <cell r="P161" t="str">
            <v/>
          </cell>
          <cell r="Q161" t="str">
            <v/>
          </cell>
          <cell r="R161" t="str">
            <v/>
          </cell>
        </row>
        <row r="162">
          <cell r="B162" t="str">
            <v/>
          </cell>
          <cell r="C162" t="str">
            <v/>
          </cell>
          <cell r="D162" t="str">
            <v>0</v>
          </cell>
          <cell r="E162" t="str">
            <v/>
          </cell>
          <cell r="F162" t="str">
            <v/>
          </cell>
          <cell r="G162" t="str">
            <v/>
          </cell>
          <cell r="H162" t="str">
            <v/>
          </cell>
          <cell r="I162" t="str">
            <v/>
          </cell>
          <cell r="J162" t="str">
            <v>0</v>
          </cell>
          <cell r="K162" t="str">
            <v/>
          </cell>
          <cell r="L162" t="str">
            <v/>
          </cell>
          <cell r="M162" t="str">
            <v/>
          </cell>
          <cell r="N162" t="str">
            <v/>
          </cell>
          <cell r="O162" t="str">
            <v/>
          </cell>
          <cell r="P162" t="str">
            <v/>
          </cell>
          <cell r="Q162" t="str">
            <v/>
          </cell>
          <cell r="R162" t="str">
            <v/>
          </cell>
        </row>
        <row r="163">
          <cell r="B163" t="str">
            <v/>
          </cell>
          <cell r="C163" t="str">
            <v/>
          </cell>
          <cell r="D163" t="str">
            <v>0</v>
          </cell>
          <cell r="E163" t="str">
            <v/>
          </cell>
          <cell r="F163" t="str">
            <v/>
          </cell>
          <cell r="G163" t="str">
            <v/>
          </cell>
          <cell r="H163" t="str">
            <v/>
          </cell>
          <cell r="I163" t="str">
            <v/>
          </cell>
          <cell r="J163" t="str">
            <v>0</v>
          </cell>
          <cell r="K163" t="str">
            <v/>
          </cell>
          <cell r="L163" t="str">
            <v/>
          </cell>
          <cell r="M163" t="str">
            <v/>
          </cell>
          <cell r="N163" t="str">
            <v/>
          </cell>
          <cell r="O163" t="str">
            <v/>
          </cell>
          <cell r="P163" t="str">
            <v/>
          </cell>
          <cell r="Q163" t="str">
            <v/>
          </cell>
          <cell r="R163" t="str">
            <v/>
          </cell>
        </row>
        <row r="164">
          <cell r="B164" t="str">
            <v/>
          </cell>
          <cell r="C164" t="str">
            <v/>
          </cell>
          <cell r="D164" t="str">
            <v>0</v>
          </cell>
          <cell r="E164" t="str">
            <v/>
          </cell>
          <cell r="F164" t="str">
            <v/>
          </cell>
          <cell r="G164" t="str">
            <v/>
          </cell>
          <cell r="H164" t="str">
            <v/>
          </cell>
          <cell r="I164" t="str">
            <v/>
          </cell>
          <cell r="J164" t="str">
            <v>0</v>
          </cell>
          <cell r="K164" t="str">
            <v/>
          </cell>
          <cell r="L164" t="str">
            <v/>
          </cell>
          <cell r="M164" t="str">
            <v/>
          </cell>
          <cell r="N164" t="str">
            <v/>
          </cell>
          <cell r="O164" t="str">
            <v/>
          </cell>
          <cell r="P164" t="str">
            <v/>
          </cell>
          <cell r="Q164" t="str">
            <v/>
          </cell>
          <cell r="R164" t="str">
            <v/>
          </cell>
        </row>
        <row r="165">
          <cell r="B165" t="str">
            <v/>
          </cell>
          <cell r="C165" t="str">
            <v/>
          </cell>
          <cell r="D165" t="str">
            <v>0</v>
          </cell>
          <cell r="E165" t="str">
            <v/>
          </cell>
          <cell r="F165" t="str">
            <v/>
          </cell>
          <cell r="G165" t="str">
            <v/>
          </cell>
          <cell r="H165" t="str">
            <v/>
          </cell>
          <cell r="I165" t="str">
            <v/>
          </cell>
          <cell r="J165" t="str">
            <v>0</v>
          </cell>
          <cell r="K165" t="str">
            <v/>
          </cell>
          <cell r="L165" t="str">
            <v/>
          </cell>
          <cell r="M165" t="str">
            <v/>
          </cell>
          <cell r="N165" t="str">
            <v/>
          </cell>
          <cell r="O165" t="str">
            <v/>
          </cell>
          <cell r="P165" t="str">
            <v/>
          </cell>
          <cell r="Q165" t="str">
            <v/>
          </cell>
          <cell r="R165" t="str">
            <v/>
          </cell>
        </row>
        <row r="166">
          <cell r="B166" t="str">
            <v/>
          </cell>
          <cell r="C166" t="str">
            <v/>
          </cell>
          <cell r="D166" t="str">
            <v>0</v>
          </cell>
          <cell r="E166" t="str">
            <v/>
          </cell>
          <cell r="F166" t="str">
            <v/>
          </cell>
          <cell r="G166" t="str">
            <v/>
          </cell>
          <cell r="H166" t="str">
            <v/>
          </cell>
          <cell r="I166" t="str">
            <v/>
          </cell>
          <cell r="J166" t="str">
            <v>0</v>
          </cell>
          <cell r="K166" t="str">
            <v/>
          </cell>
          <cell r="L166" t="str">
            <v/>
          </cell>
          <cell r="M166" t="str">
            <v/>
          </cell>
          <cell r="N166" t="str">
            <v/>
          </cell>
          <cell r="O166" t="str">
            <v/>
          </cell>
          <cell r="P166" t="str">
            <v/>
          </cell>
          <cell r="Q166" t="str">
            <v/>
          </cell>
          <cell r="R166" t="str">
            <v/>
          </cell>
        </row>
        <row r="167">
          <cell r="B167" t="str">
            <v/>
          </cell>
          <cell r="C167" t="str">
            <v/>
          </cell>
          <cell r="D167" t="str">
            <v>0</v>
          </cell>
          <cell r="E167" t="str">
            <v/>
          </cell>
          <cell r="F167" t="str">
            <v/>
          </cell>
          <cell r="G167" t="str">
            <v/>
          </cell>
          <cell r="H167" t="str">
            <v/>
          </cell>
          <cell r="I167" t="str">
            <v/>
          </cell>
          <cell r="J167" t="str">
            <v>0</v>
          </cell>
          <cell r="K167" t="str">
            <v/>
          </cell>
          <cell r="L167" t="str">
            <v/>
          </cell>
          <cell r="M167" t="str">
            <v/>
          </cell>
          <cell r="N167" t="str">
            <v/>
          </cell>
          <cell r="O167" t="str">
            <v/>
          </cell>
          <cell r="P167" t="str">
            <v/>
          </cell>
          <cell r="Q167" t="str">
            <v/>
          </cell>
          <cell r="R167" t="str">
            <v/>
          </cell>
        </row>
        <row r="168">
          <cell r="B168" t="str">
            <v/>
          </cell>
          <cell r="C168" t="str">
            <v/>
          </cell>
          <cell r="D168" t="str">
            <v>0</v>
          </cell>
          <cell r="E168" t="str">
            <v/>
          </cell>
          <cell r="F168" t="str">
            <v/>
          </cell>
          <cell r="G168" t="str">
            <v/>
          </cell>
          <cell r="H168" t="str">
            <v/>
          </cell>
          <cell r="I168" t="str">
            <v/>
          </cell>
          <cell r="J168" t="str">
            <v>0</v>
          </cell>
          <cell r="K168" t="str">
            <v/>
          </cell>
          <cell r="L168" t="str">
            <v/>
          </cell>
          <cell r="M168" t="str">
            <v/>
          </cell>
          <cell r="N168" t="str">
            <v/>
          </cell>
          <cell r="O168" t="str">
            <v/>
          </cell>
          <cell r="P168" t="str">
            <v/>
          </cell>
          <cell r="Q168" t="str">
            <v/>
          </cell>
          <cell r="R168" t="str">
            <v/>
          </cell>
        </row>
        <row r="169">
          <cell r="B169" t="str">
            <v/>
          </cell>
          <cell r="C169" t="str">
            <v/>
          </cell>
          <cell r="D169" t="str">
            <v>0</v>
          </cell>
          <cell r="E169" t="str">
            <v/>
          </cell>
          <cell r="F169" t="str">
            <v/>
          </cell>
          <cell r="G169" t="str">
            <v/>
          </cell>
          <cell r="H169" t="str">
            <v/>
          </cell>
          <cell r="I169" t="str">
            <v/>
          </cell>
          <cell r="J169" t="str">
            <v>0</v>
          </cell>
          <cell r="K169" t="str">
            <v/>
          </cell>
          <cell r="L169" t="str">
            <v/>
          </cell>
          <cell r="M169" t="str">
            <v/>
          </cell>
          <cell r="N169" t="str">
            <v/>
          </cell>
          <cell r="O169" t="str">
            <v/>
          </cell>
          <cell r="P169" t="str">
            <v/>
          </cell>
          <cell r="Q169" t="str">
            <v/>
          </cell>
          <cell r="R169" t="str">
            <v/>
          </cell>
        </row>
        <row r="170">
          <cell r="B170" t="str">
            <v/>
          </cell>
          <cell r="C170" t="str">
            <v/>
          </cell>
          <cell r="D170" t="str">
            <v>0</v>
          </cell>
          <cell r="E170" t="str">
            <v/>
          </cell>
          <cell r="F170" t="str">
            <v/>
          </cell>
          <cell r="G170" t="str">
            <v/>
          </cell>
          <cell r="H170" t="str">
            <v/>
          </cell>
          <cell r="I170" t="str">
            <v/>
          </cell>
          <cell r="J170" t="str">
            <v>0</v>
          </cell>
          <cell r="K170" t="str">
            <v/>
          </cell>
          <cell r="L170" t="str">
            <v/>
          </cell>
          <cell r="M170" t="str">
            <v/>
          </cell>
          <cell r="N170" t="str">
            <v/>
          </cell>
          <cell r="O170" t="str">
            <v/>
          </cell>
          <cell r="P170" t="str">
            <v/>
          </cell>
          <cell r="Q170" t="str">
            <v/>
          </cell>
          <cell r="R170" t="str">
            <v/>
          </cell>
        </row>
        <row r="171">
          <cell r="B171" t="str">
            <v/>
          </cell>
          <cell r="C171" t="str">
            <v/>
          </cell>
          <cell r="D171" t="str">
            <v>0</v>
          </cell>
          <cell r="E171" t="str">
            <v/>
          </cell>
          <cell r="F171" t="str">
            <v/>
          </cell>
          <cell r="G171" t="str">
            <v/>
          </cell>
          <cell r="H171" t="str">
            <v/>
          </cell>
          <cell r="I171" t="str">
            <v/>
          </cell>
          <cell r="J171" t="str">
            <v>0</v>
          </cell>
          <cell r="K171" t="str">
            <v/>
          </cell>
          <cell r="L171" t="str">
            <v/>
          </cell>
          <cell r="M171" t="str">
            <v/>
          </cell>
          <cell r="N171" t="str">
            <v/>
          </cell>
          <cell r="O171" t="str">
            <v/>
          </cell>
          <cell r="P171" t="str">
            <v/>
          </cell>
          <cell r="Q171" t="str">
            <v/>
          </cell>
          <cell r="R171" t="str">
            <v/>
          </cell>
        </row>
        <row r="172">
          <cell r="B172" t="str">
            <v/>
          </cell>
          <cell r="C172" t="str">
            <v/>
          </cell>
          <cell r="D172" t="str">
            <v>0</v>
          </cell>
          <cell r="E172" t="str">
            <v/>
          </cell>
          <cell r="F172" t="str">
            <v/>
          </cell>
          <cell r="G172" t="str">
            <v/>
          </cell>
          <cell r="H172" t="str">
            <v/>
          </cell>
          <cell r="I172" t="str">
            <v/>
          </cell>
          <cell r="J172" t="str">
            <v>0</v>
          </cell>
          <cell r="K172" t="str">
            <v/>
          </cell>
          <cell r="L172" t="str">
            <v/>
          </cell>
          <cell r="M172" t="str">
            <v/>
          </cell>
          <cell r="N172" t="str">
            <v/>
          </cell>
          <cell r="O172" t="str">
            <v/>
          </cell>
          <cell r="P172" t="str">
            <v/>
          </cell>
          <cell r="Q172" t="str">
            <v/>
          </cell>
          <cell r="R172" t="str">
            <v/>
          </cell>
        </row>
        <row r="173">
          <cell r="B173" t="str">
            <v/>
          </cell>
          <cell r="C173" t="str">
            <v/>
          </cell>
          <cell r="D173" t="str">
            <v>0</v>
          </cell>
          <cell r="E173" t="str">
            <v/>
          </cell>
          <cell r="F173" t="str">
            <v/>
          </cell>
          <cell r="G173" t="str">
            <v/>
          </cell>
          <cell r="H173" t="str">
            <v/>
          </cell>
          <cell r="I173" t="str">
            <v/>
          </cell>
          <cell r="J173" t="str">
            <v>0</v>
          </cell>
          <cell r="K173" t="str">
            <v/>
          </cell>
          <cell r="L173" t="str">
            <v/>
          </cell>
          <cell r="M173" t="str">
            <v/>
          </cell>
          <cell r="N173" t="str">
            <v/>
          </cell>
          <cell r="O173" t="str">
            <v/>
          </cell>
          <cell r="P173" t="str">
            <v/>
          </cell>
          <cell r="Q173" t="str">
            <v/>
          </cell>
          <cell r="R173" t="str">
            <v/>
          </cell>
        </row>
        <row r="174">
          <cell r="B174" t="str">
            <v/>
          </cell>
          <cell r="C174" t="str">
            <v/>
          </cell>
          <cell r="D174" t="str">
            <v>0</v>
          </cell>
          <cell r="E174" t="str">
            <v/>
          </cell>
          <cell r="F174" t="str">
            <v/>
          </cell>
          <cell r="G174" t="str">
            <v/>
          </cell>
          <cell r="H174" t="str">
            <v/>
          </cell>
          <cell r="I174" t="str">
            <v/>
          </cell>
          <cell r="J174" t="str">
            <v>0</v>
          </cell>
          <cell r="K174" t="str">
            <v/>
          </cell>
          <cell r="L174" t="str">
            <v/>
          </cell>
          <cell r="M174" t="str">
            <v/>
          </cell>
          <cell r="N174" t="str">
            <v/>
          </cell>
          <cell r="O174" t="str">
            <v/>
          </cell>
          <cell r="P174" t="str">
            <v/>
          </cell>
          <cell r="Q174" t="str">
            <v/>
          </cell>
          <cell r="R174" t="str">
            <v/>
          </cell>
        </row>
        <row r="175">
          <cell r="B175" t="str">
            <v/>
          </cell>
          <cell r="C175" t="str">
            <v/>
          </cell>
          <cell r="D175" t="str">
            <v>0</v>
          </cell>
          <cell r="E175" t="str">
            <v/>
          </cell>
          <cell r="F175" t="str">
            <v/>
          </cell>
          <cell r="G175" t="str">
            <v/>
          </cell>
          <cell r="H175" t="str">
            <v/>
          </cell>
          <cell r="I175" t="str">
            <v/>
          </cell>
          <cell r="J175" t="str">
            <v>0</v>
          </cell>
          <cell r="K175" t="str">
            <v/>
          </cell>
          <cell r="L175" t="str">
            <v/>
          </cell>
          <cell r="M175" t="str">
            <v/>
          </cell>
          <cell r="N175" t="str">
            <v/>
          </cell>
          <cell r="O175" t="str">
            <v/>
          </cell>
          <cell r="P175" t="str">
            <v/>
          </cell>
          <cell r="Q175" t="str">
            <v/>
          </cell>
          <cell r="R175" t="str">
            <v/>
          </cell>
        </row>
        <row r="176">
          <cell r="B176" t="str">
            <v/>
          </cell>
          <cell r="C176" t="str">
            <v/>
          </cell>
          <cell r="D176" t="str">
            <v>0</v>
          </cell>
          <cell r="E176" t="str">
            <v/>
          </cell>
          <cell r="F176" t="str">
            <v/>
          </cell>
          <cell r="G176" t="str">
            <v/>
          </cell>
          <cell r="H176" t="str">
            <v/>
          </cell>
          <cell r="I176" t="str">
            <v/>
          </cell>
          <cell r="J176" t="str">
            <v>0</v>
          </cell>
          <cell r="K176" t="str">
            <v/>
          </cell>
          <cell r="L176" t="str">
            <v/>
          </cell>
          <cell r="M176" t="str">
            <v/>
          </cell>
          <cell r="N176" t="str">
            <v/>
          </cell>
          <cell r="O176" t="str">
            <v/>
          </cell>
          <cell r="P176" t="str">
            <v/>
          </cell>
          <cell r="Q176" t="str">
            <v/>
          </cell>
          <cell r="R176" t="str">
            <v/>
          </cell>
        </row>
        <row r="177">
          <cell r="B177" t="str">
            <v/>
          </cell>
          <cell r="C177" t="str">
            <v/>
          </cell>
          <cell r="D177" t="str">
            <v>0</v>
          </cell>
          <cell r="E177" t="str">
            <v/>
          </cell>
          <cell r="F177" t="str">
            <v/>
          </cell>
          <cell r="G177" t="str">
            <v/>
          </cell>
          <cell r="H177" t="str">
            <v/>
          </cell>
          <cell r="I177" t="str">
            <v/>
          </cell>
          <cell r="J177" t="str">
            <v>0</v>
          </cell>
          <cell r="K177" t="str">
            <v/>
          </cell>
          <cell r="L177" t="str">
            <v/>
          </cell>
          <cell r="M177" t="str">
            <v/>
          </cell>
          <cell r="N177" t="str">
            <v/>
          </cell>
          <cell r="O177" t="str">
            <v/>
          </cell>
          <cell r="P177" t="str">
            <v/>
          </cell>
          <cell r="Q177" t="str">
            <v/>
          </cell>
          <cell r="R177" t="str">
            <v/>
          </cell>
        </row>
        <row r="178">
          <cell r="B178" t="str">
            <v/>
          </cell>
          <cell r="C178" t="str">
            <v/>
          </cell>
          <cell r="D178" t="str">
            <v>0</v>
          </cell>
          <cell r="E178" t="str">
            <v/>
          </cell>
          <cell r="F178" t="str">
            <v/>
          </cell>
          <cell r="G178" t="str">
            <v/>
          </cell>
          <cell r="H178" t="str">
            <v/>
          </cell>
          <cell r="I178" t="str">
            <v/>
          </cell>
          <cell r="J178" t="str">
            <v>0</v>
          </cell>
          <cell r="K178" t="str">
            <v/>
          </cell>
          <cell r="L178" t="str">
            <v/>
          </cell>
          <cell r="M178" t="str">
            <v/>
          </cell>
          <cell r="N178" t="str">
            <v/>
          </cell>
          <cell r="O178" t="str">
            <v/>
          </cell>
          <cell r="P178" t="str">
            <v/>
          </cell>
          <cell r="Q178" t="str">
            <v/>
          </cell>
          <cell r="R178" t="str">
            <v/>
          </cell>
        </row>
        <row r="179">
          <cell r="B179" t="str">
            <v/>
          </cell>
          <cell r="C179" t="str">
            <v/>
          </cell>
          <cell r="D179" t="str">
            <v>0</v>
          </cell>
          <cell r="E179" t="str">
            <v/>
          </cell>
          <cell r="F179" t="str">
            <v/>
          </cell>
          <cell r="G179" t="str">
            <v/>
          </cell>
          <cell r="H179" t="str">
            <v/>
          </cell>
          <cell r="I179" t="str">
            <v/>
          </cell>
          <cell r="J179" t="str">
            <v>0</v>
          </cell>
          <cell r="K179" t="str">
            <v/>
          </cell>
          <cell r="L179" t="str">
            <v/>
          </cell>
          <cell r="M179" t="str">
            <v/>
          </cell>
          <cell r="N179" t="str">
            <v/>
          </cell>
          <cell r="O179" t="str">
            <v/>
          </cell>
          <cell r="P179" t="str">
            <v/>
          </cell>
          <cell r="Q179" t="str">
            <v/>
          </cell>
          <cell r="R179" t="str">
            <v/>
          </cell>
        </row>
        <row r="180">
          <cell r="B180" t="str">
            <v/>
          </cell>
          <cell r="C180" t="str">
            <v/>
          </cell>
          <cell r="D180" t="str">
            <v>0</v>
          </cell>
          <cell r="E180" t="str">
            <v/>
          </cell>
          <cell r="F180" t="str">
            <v/>
          </cell>
          <cell r="G180" t="str">
            <v/>
          </cell>
          <cell r="H180" t="str">
            <v/>
          </cell>
          <cell r="I180" t="str">
            <v/>
          </cell>
          <cell r="J180" t="str">
            <v>0</v>
          </cell>
          <cell r="K180" t="str">
            <v/>
          </cell>
          <cell r="L180" t="str">
            <v/>
          </cell>
          <cell r="M180" t="str">
            <v/>
          </cell>
          <cell r="N180" t="str">
            <v/>
          </cell>
          <cell r="O180" t="str">
            <v/>
          </cell>
          <cell r="P180" t="str">
            <v/>
          </cell>
          <cell r="Q180" t="str">
            <v/>
          </cell>
          <cell r="R180" t="str">
            <v/>
          </cell>
        </row>
        <row r="181">
          <cell r="B181" t="str">
            <v/>
          </cell>
          <cell r="C181" t="str">
            <v/>
          </cell>
          <cell r="D181" t="str">
            <v>0</v>
          </cell>
          <cell r="E181" t="str">
            <v/>
          </cell>
          <cell r="F181" t="str">
            <v/>
          </cell>
          <cell r="G181" t="str">
            <v/>
          </cell>
          <cell r="H181" t="str">
            <v/>
          </cell>
          <cell r="I181" t="str">
            <v/>
          </cell>
          <cell r="J181" t="str">
            <v>0</v>
          </cell>
          <cell r="K181" t="str">
            <v/>
          </cell>
          <cell r="L181" t="str">
            <v/>
          </cell>
          <cell r="M181" t="str">
            <v/>
          </cell>
          <cell r="N181" t="str">
            <v/>
          </cell>
          <cell r="O181" t="str">
            <v/>
          </cell>
          <cell r="P181" t="str">
            <v/>
          </cell>
          <cell r="Q181" t="str">
            <v/>
          </cell>
          <cell r="R181" t="str">
            <v/>
          </cell>
        </row>
        <row r="182">
          <cell r="B182" t="str">
            <v/>
          </cell>
          <cell r="C182" t="str">
            <v/>
          </cell>
          <cell r="D182" t="str">
            <v>0</v>
          </cell>
          <cell r="E182" t="str">
            <v/>
          </cell>
          <cell r="F182" t="str">
            <v/>
          </cell>
          <cell r="G182" t="str">
            <v/>
          </cell>
          <cell r="H182" t="str">
            <v/>
          </cell>
          <cell r="I182" t="str">
            <v/>
          </cell>
          <cell r="J182" t="str">
            <v>0</v>
          </cell>
          <cell r="K182" t="str">
            <v/>
          </cell>
          <cell r="L182" t="str">
            <v/>
          </cell>
          <cell r="M182" t="str">
            <v/>
          </cell>
          <cell r="N182" t="str">
            <v/>
          </cell>
          <cell r="O182" t="str">
            <v/>
          </cell>
          <cell r="P182" t="str">
            <v/>
          </cell>
          <cell r="Q182" t="str">
            <v/>
          </cell>
          <cell r="R182" t="str">
            <v/>
          </cell>
        </row>
        <row r="183">
          <cell r="B183" t="str">
            <v/>
          </cell>
          <cell r="C183" t="str">
            <v/>
          </cell>
          <cell r="D183" t="str">
            <v>0</v>
          </cell>
          <cell r="E183" t="str">
            <v/>
          </cell>
          <cell r="F183" t="str">
            <v/>
          </cell>
          <cell r="G183" t="str">
            <v/>
          </cell>
          <cell r="H183" t="str">
            <v/>
          </cell>
          <cell r="I183" t="str">
            <v/>
          </cell>
          <cell r="J183" t="str">
            <v>0</v>
          </cell>
          <cell r="K183" t="str">
            <v/>
          </cell>
          <cell r="L183" t="str">
            <v/>
          </cell>
          <cell r="M183" t="str">
            <v/>
          </cell>
          <cell r="N183" t="str">
            <v/>
          </cell>
          <cell r="O183" t="str">
            <v/>
          </cell>
          <cell r="P183" t="str">
            <v/>
          </cell>
          <cell r="Q183" t="str">
            <v/>
          </cell>
          <cell r="R183" t="str">
            <v/>
          </cell>
        </row>
        <row r="184">
          <cell r="B184" t="str">
            <v/>
          </cell>
          <cell r="C184" t="str">
            <v/>
          </cell>
          <cell r="D184" t="str">
            <v>0</v>
          </cell>
          <cell r="E184" t="str">
            <v/>
          </cell>
          <cell r="F184" t="str">
            <v/>
          </cell>
          <cell r="G184" t="str">
            <v/>
          </cell>
          <cell r="H184" t="str">
            <v/>
          </cell>
          <cell r="I184" t="str">
            <v/>
          </cell>
          <cell r="J184" t="str">
            <v>0</v>
          </cell>
          <cell r="K184" t="str">
            <v/>
          </cell>
          <cell r="L184" t="str">
            <v/>
          </cell>
          <cell r="M184" t="str">
            <v/>
          </cell>
          <cell r="N184" t="str">
            <v/>
          </cell>
          <cell r="O184" t="str">
            <v/>
          </cell>
          <cell r="P184" t="str">
            <v/>
          </cell>
          <cell r="Q184" t="str">
            <v/>
          </cell>
          <cell r="R184" t="str">
            <v/>
          </cell>
        </row>
        <row r="185">
          <cell r="B185" t="str">
            <v/>
          </cell>
          <cell r="C185" t="str">
            <v/>
          </cell>
          <cell r="D185" t="str">
            <v>0</v>
          </cell>
          <cell r="E185" t="str">
            <v/>
          </cell>
          <cell r="F185" t="str">
            <v/>
          </cell>
          <cell r="G185" t="str">
            <v/>
          </cell>
          <cell r="H185" t="str">
            <v/>
          </cell>
          <cell r="I185" t="str">
            <v/>
          </cell>
          <cell r="J185" t="str">
            <v>0</v>
          </cell>
          <cell r="K185" t="str">
            <v/>
          </cell>
          <cell r="L185" t="str">
            <v/>
          </cell>
          <cell r="M185" t="str">
            <v/>
          </cell>
          <cell r="N185" t="str">
            <v/>
          </cell>
          <cell r="O185" t="str">
            <v/>
          </cell>
          <cell r="P185" t="str">
            <v/>
          </cell>
          <cell r="Q185" t="str">
            <v/>
          </cell>
          <cell r="R185" t="str">
            <v/>
          </cell>
        </row>
        <row r="186">
          <cell r="B186" t="str">
            <v/>
          </cell>
          <cell r="C186" t="str">
            <v/>
          </cell>
          <cell r="D186" t="str">
            <v>0</v>
          </cell>
          <cell r="E186" t="str">
            <v/>
          </cell>
          <cell r="F186" t="str">
            <v/>
          </cell>
          <cell r="G186" t="str">
            <v/>
          </cell>
          <cell r="H186" t="str">
            <v/>
          </cell>
          <cell r="I186" t="str">
            <v/>
          </cell>
          <cell r="J186" t="str">
            <v>0</v>
          </cell>
          <cell r="K186" t="str">
            <v/>
          </cell>
          <cell r="L186" t="str">
            <v/>
          </cell>
          <cell r="M186" t="str">
            <v/>
          </cell>
          <cell r="N186" t="str">
            <v/>
          </cell>
          <cell r="O186" t="str">
            <v/>
          </cell>
          <cell r="P186" t="str">
            <v/>
          </cell>
          <cell r="Q186" t="str">
            <v/>
          </cell>
          <cell r="R186" t="str">
            <v/>
          </cell>
        </row>
        <row r="187">
          <cell r="B187" t="str">
            <v/>
          </cell>
          <cell r="C187" t="str">
            <v/>
          </cell>
          <cell r="D187" t="str">
            <v>0</v>
          </cell>
          <cell r="E187" t="str">
            <v/>
          </cell>
          <cell r="F187" t="str">
            <v/>
          </cell>
          <cell r="G187" t="str">
            <v/>
          </cell>
          <cell r="H187" t="str">
            <v/>
          </cell>
          <cell r="I187" t="str">
            <v/>
          </cell>
          <cell r="J187" t="str">
            <v>0</v>
          </cell>
          <cell r="K187" t="str">
            <v/>
          </cell>
          <cell r="L187" t="str">
            <v/>
          </cell>
          <cell r="M187" t="str">
            <v/>
          </cell>
          <cell r="N187" t="str">
            <v/>
          </cell>
          <cell r="O187" t="str">
            <v/>
          </cell>
          <cell r="P187" t="str">
            <v/>
          </cell>
          <cell r="Q187" t="str">
            <v/>
          </cell>
          <cell r="R187" t="str">
            <v/>
          </cell>
        </row>
        <row r="188">
          <cell r="B188" t="str">
            <v/>
          </cell>
          <cell r="C188" t="str">
            <v/>
          </cell>
          <cell r="D188" t="str">
            <v>0</v>
          </cell>
          <cell r="E188" t="str">
            <v/>
          </cell>
          <cell r="F188" t="str">
            <v/>
          </cell>
          <cell r="G188" t="str">
            <v/>
          </cell>
          <cell r="H188" t="str">
            <v/>
          </cell>
          <cell r="I188" t="str">
            <v/>
          </cell>
          <cell r="J188" t="str">
            <v>0</v>
          </cell>
          <cell r="K188" t="str">
            <v/>
          </cell>
          <cell r="L188" t="str">
            <v/>
          </cell>
          <cell r="M188" t="str">
            <v/>
          </cell>
          <cell r="N188" t="str">
            <v/>
          </cell>
          <cell r="O188" t="str">
            <v/>
          </cell>
          <cell r="P188" t="str">
            <v/>
          </cell>
          <cell r="Q188" t="str">
            <v/>
          </cell>
          <cell r="R188" t="str">
            <v/>
          </cell>
        </row>
        <row r="189">
          <cell r="B189" t="str">
            <v/>
          </cell>
          <cell r="C189" t="str">
            <v/>
          </cell>
          <cell r="D189" t="str">
            <v>0</v>
          </cell>
          <cell r="E189" t="str">
            <v/>
          </cell>
          <cell r="F189" t="str">
            <v/>
          </cell>
          <cell r="G189" t="str">
            <v/>
          </cell>
          <cell r="H189" t="str">
            <v/>
          </cell>
          <cell r="I189" t="str">
            <v/>
          </cell>
          <cell r="J189" t="str">
            <v>0</v>
          </cell>
          <cell r="K189" t="str">
            <v/>
          </cell>
          <cell r="L189" t="str">
            <v/>
          </cell>
          <cell r="M189" t="str">
            <v/>
          </cell>
          <cell r="N189" t="str">
            <v/>
          </cell>
          <cell r="O189" t="str">
            <v/>
          </cell>
          <cell r="P189" t="str">
            <v/>
          </cell>
          <cell r="Q189" t="str">
            <v/>
          </cell>
          <cell r="R189" t="str">
            <v/>
          </cell>
        </row>
        <row r="190">
          <cell r="B190" t="str">
            <v/>
          </cell>
          <cell r="C190" t="str">
            <v/>
          </cell>
          <cell r="D190" t="str">
            <v>0</v>
          </cell>
          <cell r="E190" t="str">
            <v/>
          </cell>
          <cell r="F190" t="str">
            <v/>
          </cell>
          <cell r="G190" t="str">
            <v/>
          </cell>
          <cell r="H190" t="str">
            <v/>
          </cell>
          <cell r="I190" t="str">
            <v/>
          </cell>
          <cell r="J190" t="str">
            <v>0</v>
          </cell>
          <cell r="K190" t="str">
            <v/>
          </cell>
          <cell r="L190" t="str">
            <v/>
          </cell>
          <cell r="M190" t="str">
            <v/>
          </cell>
          <cell r="N190" t="str">
            <v/>
          </cell>
          <cell r="O190" t="str">
            <v/>
          </cell>
          <cell r="P190" t="str">
            <v/>
          </cell>
          <cell r="Q190" t="str">
            <v/>
          </cell>
          <cell r="R190" t="str">
            <v/>
          </cell>
        </row>
        <row r="191">
          <cell r="B191" t="str">
            <v/>
          </cell>
          <cell r="C191" t="str">
            <v/>
          </cell>
          <cell r="D191" t="str">
            <v>0</v>
          </cell>
          <cell r="E191" t="str">
            <v/>
          </cell>
          <cell r="F191" t="str">
            <v/>
          </cell>
          <cell r="G191" t="str">
            <v/>
          </cell>
          <cell r="H191" t="str">
            <v/>
          </cell>
          <cell r="I191" t="str">
            <v/>
          </cell>
          <cell r="J191" t="str">
            <v>0</v>
          </cell>
          <cell r="K191" t="str">
            <v/>
          </cell>
          <cell r="L191" t="str">
            <v/>
          </cell>
          <cell r="M191" t="str">
            <v/>
          </cell>
          <cell r="N191" t="str">
            <v/>
          </cell>
          <cell r="O191" t="str">
            <v/>
          </cell>
          <cell r="P191" t="str">
            <v/>
          </cell>
          <cell r="Q191" t="str">
            <v/>
          </cell>
          <cell r="R191" t="str">
            <v/>
          </cell>
        </row>
        <row r="192">
          <cell r="B192" t="str">
            <v/>
          </cell>
          <cell r="C192" t="str">
            <v/>
          </cell>
          <cell r="D192" t="str">
            <v>0</v>
          </cell>
          <cell r="E192" t="str">
            <v/>
          </cell>
          <cell r="F192" t="str">
            <v/>
          </cell>
          <cell r="G192" t="str">
            <v/>
          </cell>
          <cell r="H192" t="str">
            <v/>
          </cell>
          <cell r="I192" t="str">
            <v/>
          </cell>
          <cell r="J192" t="str">
            <v>0</v>
          </cell>
          <cell r="K192" t="str">
            <v/>
          </cell>
          <cell r="L192" t="str">
            <v/>
          </cell>
          <cell r="M192" t="str">
            <v/>
          </cell>
          <cell r="N192" t="str">
            <v/>
          </cell>
          <cell r="O192" t="str">
            <v/>
          </cell>
          <cell r="P192" t="str">
            <v/>
          </cell>
          <cell r="Q192" t="str">
            <v/>
          </cell>
          <cell r="R192" t="str">
            <v/>
          </cell>
        </row>
        <row r="193">
          <cell r="B193" t="str">
            <v/>
          </cell>
          <cell r="C193" t="str">
            <v/>
          </cell>
          <cell r="D193" t="str">
            <v>0</v>
          </cell>
          <cell r="E193" t="str">
            <v/>
          </cell>
          <cell r="F193" t="str">
            <v/>
          </cell>
          <cell r="G193" t="str">
            <v/>
          </cell>
          <cell r="H193" t="str">
            <v/>
          </cell>
          <cell r="I193" t="str">
            <v/>
          </cell>
          <cell r="J193" t="str">
            <v>0</v>
          </cell>
          <cell r="K193" t="str">
            <v/>
          </cell>
          <cell r="L193" t="str">
            <v/>
          </cell>
          <cell r="M193" t="str">
            <v/>
          </cell>
          <cell r="N193" t="str">
            <v/>
          </cell>
          <cell r="O193" t="str">
            <v/>
          </cell>
          <cell r="P193" t="str">
            <v/>
          </cell>
          <cell r="Q193" t="str">
            <v/>
          </cell>
          <cell r="R193" t="str">
            <v/>
          </cell>
        </row>
        <row r="194">
          <cell r="B194" t="str">
            <v/>
          </cell>
          <cell r="C194" t="str">
            <v/>
          </cell>
          <cell r="D194" t="str">
            <v>0</v>
          </cell>
          <cell r="E194" t="str">
            <v/>
          </cell>
          <cell r="F194" t="str">
            <v/>
          </cell>
          <cell r="G194" t="str">
            <v/>
          </cell>
          <cell r="H194" t="str">
            <v/>
          </cell>
          <cell r="I194" t="str">
            <v/>
          </cell>
          <cell r="J194" t="str">
            <v>0</v>
          </cell>
          <cell r="K194" t="str">
            <v/>
          </cell>
          <cell r="L194" t="str">
            <v/>
          </cell>
          <cell r="M194" t="str">
            <v/>
          </cell>
          <cell r="N194" t="str">
            <v/>
          </cell>
          <cell r="O194" t="str">
            <v/>
          </cell>
          <cell r="P194" t="str">
            <v/>
          </cell>
          <cell r="Q194" t="str">
            <v/>
          </cell>
          <cell r="R194" t="str">
            <v/>
          </cell>
        </row>
        <row r="195">
          <cell r="B195" t="str">
            <v/>
          </cell>
          <cell r="C195" t="str">
            <v/>
          </cell>
          <cell r="D195" t="str">
            <v>0</v>
          </cell>
          <cell r="E195" t="str">
            <v/>
          </cell>
          <cell r="F195" t="str">
            <v/>
          </cell>
          <cell r="G195" t="str">
            <v/>
          </cell>
          <cell r="H195" t="str">
            <v/>
          </cell>
          <cell r="I195" t="str">
            <v/>
          </cell>
          <cell r="J195" t="str">
            <v>0</v>
          </cell>
          <cell r="K195" t="str">
            <v/>
          </cell>
          <cell r="L195" t="str">
            <v/>
          </cell>
          <cell r="M195" t="str">
            <v/>
          </cell>
          <cell r="N195" t="str">
            <v/>
          </cell>
          <cell r="O195" t="str">
            <v/>
          </cell>
          <cell r="P195" t="str">
            <v/>
          </cell>
          <cell r="Q195" t="str">
            <v/>
          </cell>
          <cell r="R195" t="str">
            <v/>
          </cell>
        </row>
        <row r="196">
          <cell r="B196" t="str">
            <v/>
          </cell>
          <cell r="C196" t="str">
            <v/>
          </cell>
          <cell r="D196" t="str">
            <v>0</v>
          </cell>
          <cell r="E196" t="str">
            <v/>
          </cell>
          <cell r="F196" t="str">
            <v/>
          </cell>
          <cell r="G196" t="str">
            <v/>
          </cell>
          <cell r="H196" t="str">
            <v/>
          </cell>
          <cell r="I196" t="str">
            <v/>
          </cell>
          <cell r="J196" t="str">
            <v>0</v>
          </cell>
          <cell r="K196" t="str">
            <v/>
          </cell>
          <cell r="L196" t="str">
            <v/>
          </cell>
          <cell r="M196" t="str">
            <v/>
          </cell>
          <cell r="N196" t="str">
            <v/>
          </cell>
          <cell r="O196" t="str">
            <v/>
          </cell>
          <cell r="P196" t="str">
            <v/>
          </cell>
          <cell r="Q196" t="str">
            <v/>
          </cell>
          <cell r="R196" t="str">
            <v/>
          </cell>
        </row>
        <row r="197">
          <cell r="B197" t="str">
            <v/>
          </cell>
          <cell r="C197" t="str">
            <v/>
          </cell>
          <cell r="D197" t="str">
            <v>0</v>
          </cell>
          <cell r="E197" t="str">
            <v/>
          </cell>
          <cell r="F197" t="str">
            <v/>
          </cell>
          <cell r="G197" t="str">
            <v/>
          </cell>
          <cell r="H197" t="str">
            <v/>
          </cell>
          <cell r="I197" t="str">
            <v/>
          </cell>
          <cell r="J197" t="str">
            <v>0</v>
          </cell>
          <cell r="K197" t="str">
            <v/>
          </cell>
          <cell r="L197" t="str">
            <v/>
          </cell>
          <cell r="M197" t="str">
            <v/>
          </cell>
          <cell r="N197" t="str">
            <v/>
          </cell>
          <cell r="O197" t="str">
            <v/>
          </cell>
          <cell r="P197" t="str">
            <v/>
          </cell>
          <cell r="Q197" t="str">
            <v/>
          </cell>
          <cell r="R197" t="str">
            <v/>
          </cell>
        </row>
        <row r="198">
          <cell r="B198" t="str">
            <v/>
          </cell>
          <cell r="C198" t="str">
            <v/>
          </cell>
          <cell r="D198" t="str">
            <v>0</v>
          </cell>
          <cell r="E198" t="str">
            <v/>
          </cell>
          <cell r="F198" t="str">
            <v/>
          </cell>
          <cell r="G198" t="str">
            <v/>
          </cell>
          <cell r="H198" t="str">
            <v/>
          </cell>
          <cell r="I198" t="str">
            <v/>
          </cell>
          <cell r="J198" t="str">
            <v>0</v>
          </cell>
          <cell r="K198" t="str">
            <v/>
          </cell>
          <cell r="L198" t="str">
            <v/>
          </cell>
          <cell r="M198" t="str">
            <v/>
          </cell>
          <cell r="N198" t="str">
            <v/>
          </cell>
          <cell r="O198" t="str">
            <v/>
          </cell>
          <cell r="P198" t="str">
            <v/>
          </cell>
          <cell r="Q198" t="str">
            <v/>
          </cell>
          <cell r="R198" t="str">
            <v/>
          </cell>
        </row>
        <row r="199">
          <cell r="B199" t="str">
            <v/>
          </cell>
          <cell r="C199" t="str">
            <v/>
          </cell>
          <cell r="D199" t="str">
            <v>0</v>
          </cell>
          <cell r="E199" t="str">
            <v/>
          </cell>
          <cell r="F199" t="str">
            <v/>
          </cell>
          <cell r="G199" t="str">
            <v/>
          </cell>
          <cell r="H199" t="str">
            <v/>
          </cell>
          <cell r="I199" t="str">
            <v/>
          </cell>
          <cell r="J199" t="str">
            <v>0</v>
          </cell>
          <cell r="K199" t="str">
            <v/>
          </cell>
          <cell r="L199" t="str">
            <v/>
          </cell>
          <cell r="M199" t="str">
            <v/>
          </cell>
          <cell r="N199" t="str">
            <v/>
          </cell>
          <cell r="O199" t="str">
            <v/>
          </cell>
          <cell r="P199" t="str">
            <v/>
          </cell>
          <cell r="Q199" t="str">
            <v/>
          </cell>
          <cell r="R199" t="str">
            <v/>
          </cell>
        </row>
        <row r="200">
          <cell r="B200" t="str">
            <v/>
          </cell>
          <cell r="C200" t="str">
            <v/>
          </cell>
          <cell r="D200" t="str">
            <v>0</v>
          </cell>
          <cell r="E200" t="str">
            <v/>
          </cell>
          <cell r="F200" t="str">
            <v/>
          </cell>
          <cell r="G200" t="str">
            <v/>
          </cell>
          <cell r="H200" t="str">
            <v/>
          </cell>
          <cell r="I200" t="str">
            <v/>
          </cell>
          <cell r="J200" t="str">
            <v>0</v>
          </cell>
          <cell r="K200" t="str">
            <v/>
          </cell>
          <cell r="L200" t="str">
            <v/>
          </cell>
          <cell r="M200" t="str">
            <v/>
          </cell>
          <cell r="N200" t="str">
            <v/>
          </cell>
          <cell r="O200" t="str">
            <v/>
          </cell>
          <cell r="P200" t="str">
            <v/>
          </cell>
          <cell r="Q200" t="str">
            <v/>
          </cell>
          <cell r="R200" t="str">
            <v/>
          </cell>
        </row>
        <row r="201">
          <cell r="B201" t="str">
            <v/>
          </cell>
          <cell r="C201" t="str">
            <v/>
          </cell>
          <cell r="D201" t="str">
            <v>0</v>
          </cell>
          <cell r="E201" t="str">
            <v/>
          </cell>
          <cell r="F201" t="str">
            <v/>
          </cell>
          <cell r="G201" t="str">
            <v/>
          </cell>
          <cell r="H201" t="str">
            <v/>
          </cell>
          <cell r="I201" t="str">
            <v/>
          </cell>
          <cell r="J201" t="str">
            <v>0</v>
          </cell>
          <cell r="K201" t="str">
            <v/>
          </cell>
          <cell r="L201" t="str">
            <v/>
          </cell>
          <cell r="M201" t="str">
            <v/>
          </cell>
          <cell r="N201" t="str">
            <v/>
          </cell>
          <cell r="O201" t="str">
            <v/>
          </cell>
          <cell r="P201" t="str">
            <v/>
          </cell>
          <cell r="Q201" t="str">
            <v/>
          </cell>
          <cell r="R201" t="str">
            <v/>
          </cell>
        </row>
        <row r="202">
          <cell r="B202" t="str">
            <v/>
          </cell>
          <cell r="C202" t="str">
            <v/>
          </cell>
          <cell r="D202" t="str">
            <v>0</v>
          </cell>
          <cell r="E202" t="str">
            <v/>
          </cell>
          <cell r="F202" t="str">
            <v/>
          </cell>
          <cell r="G202" t="str">
            <v/>
          </cell>
          <cell r="H202" t="str">
            <v/>
          </cell>
          <cell r="I202" t="str">
            <v/>
          </cell>
          <cell r="J202" t="str">
            <v>0</v>
          </cell>
          <cell r="K202" t="str">
            <v/>
          </cell>
          <cell r="L202" t="str">
            <v/>
          </cell>
          <cell r="M202" t="str">
            <v/>
          </cell>
          <cell r="N202" t="str">
            <v/>
          </cell>
          <cell r="O202" t="str">
            <v/>
          </cell>
          <cell r="P202" t="str">
            <v/>
          </cell>
          <cell r="Q202" t="str">
            <v/>
          </cell>
          <cell r="R202" t="str">
            <v/>
          </cell>
        </row>
        <row r="203">
          <cell r="B203" t="str">
            <v/>
          </cell>
          <cell r="C203" t="str">
            <v/>
          </cell>
          <cell r="D203" t="str">
            <v>0</v>
          </cell>
          <cell r="E203" t="str">
            <v/>
          </cell>
          <cell r="F203" t="str">
            <v/>
          </cell>
          <cell r="G203" t="str">
            <v/>
          </cell>
          <cell r="H203" t="str">
            <v/>
          </cell>
          <cell r="I203" t="str">
            <v/>
          </cell>
          <cell r="J203" t="str">
            <v>0</v>
          </cell>
          <cell r="K203" t="str">
            <v/>
          </cell>
          <cell r="L203" t="str">
            <v/>
          </cell>
          <cell r="M203" t="str">
            <v/>
          </cell>
          <cell r="N203" t="str">
            <v/>
          </cell>
          <cell r="O203" t="str">
            <v/>
          </cell>
          <cell r="P203" t="str">
            <v/>
          </cell>
          <cell r="Q203" t="str">
            <v/>
          </cell>
          <cell r="R203" t="str">
            <v/>
          </cell>
        </row>
        <row r="204">
          <cell r="B204" t="str">
            <v/>
          </cell>
          <cell r="C204" t="str">
            <v/>
          </cell>
          <cell r="D204" t="str">
            <v>0</v>
          </cell>
          <cell r="E204" t="str">
            <v/>
          </cell>
          <cell r="F204" t="str">
            <v/>
          </cell>
          <cell r="G204" t="str">
            <v/>
          </cell>
          <cell r="H204" t="str">
            <v/>
          </cell>
          <cell r="I204" t="str">
            <v/>
          </cell>
          <cell r="J204" t="str">
            <v>0</v>
          </cell>
          <cell r="K204" t="str">
            <v/>
          </cell>
          <cell r="L204" t="str">
            <v/>
          </cell>
          <cell r="M204" t="str">
            <v/>
          </cell>
          <cell r="N204" t="str">
            <v/>
          </cell>
          <cell r="O204" t="str">
            <v/>
          </cell>
          <cell r="P204" t="str">
            <v/>
          </cell>
          <cell r="Q204" t="str">
            <v/>
          </cell>
          <cell r="R204" t="str">
            <v/>
          </cell>
        </row>
        <row r="205">
          <cell r="B205" t="str">
            <v/>
          </cell>
          <cell r="C205" t="str">
            <v/>
          </cell>
          <cell r="D205" t="str">
            <v>0</v>
          </cell>
          <cell r="E205" t="str">
            <v/>
          </cell>
          <cell r="F205" t="str">
            <v/>
          </cell>
          <cell r="G205" t="str">
            <v/>
          </cell>
          <cell r="H205" t="str">
            <v/>
          </cell>
          <cell r="I205" t="str">
            <v/>
          </cell>
          <cell r="J205" t="str">
            <v>0</v>
          </cell>
          <cell r="K205" t="str">
            <v/>
          </cell>
          <cell r="L205" t="str">
            <v/>
          </cell>
          <cell r="M205" t="str">
            <v/>
          </cell>
          <cell r="N205" t="str">
            <v/>
          </cell>
          <cell r="O205" t="str">
            <v/>
          </cell>
          <cell r="P205" t="str">
            <v/>
          </cell>
          <cell r="Q205" t="str">
            <v/>
          </cell>
          <cell r="R205" t="str">
            <v/>
          </cell>
        </row>
        <row r="206">
          <cell r="B206" t="str">
            <v/>
          </cell>
          <cell r="C206" t="str">
            <v/>
          </cell>
          <cell r="D206" t="str">
            <v>0</v>
          </cell>
          <cell r="E206" t="str">
            <v/>
          </cell>
          <cell r="F206" t="str">
            <v/>
          </cell>
          <cell r="G206" t="str">
            <v/>
          </cell>
          <cell r="H206" t="str">
            <v/>
          </cell>
          <cell r="I206" t="str">
            <v/>
          </cell>
          <cell r="J206" t="str">
            <v>0</v>
          </cell>
          <cell r="K206" t="str">
            <v/>
          </cell>
          <cell r="L206" t="str">
            <v/>
          </cell>
          <cell r="M206" t="str">
            <v/>
          </cell>
          <cell r="N206" t="str">
            <v/>
          </cell>
          <cell r="O206" t="str">
            <v/>
          </cell>
          <cell r="P206" t="str">
            <v/>
          </cell>
          <cell r="Q206" t="str">
            <v/>
          </cell>
          <cell r="R206" t="str">
            <v/>
          </cell>
        </row>
        <row r="207">
          <cell r="B207" t="str">
            <v/>
          </cell>
          <cell r="C207" t="str">
            <v/>
          </cell>
          <cell r="D207" t="str">
            <v>0</v>
          </cell>
          <cell r="E207" t="str">
            <v/>
          </cell>
          <cell r="F207" t="str">
            <v/>
          </cell>
          <cell r="G207" t="str">
            <v/>
          </cell>
          <cell r="H207" t="str">
            <v/>
          </cell>
          <cell r="I207" t="str">
            <v/>
          </cell>
          <cell r="J207" t="str">
            <v>0</v>
          </cell>
          <cell r="K207" t="str">
            <v/>
          </cell>
          <cell r="L207" t="str">
            <v/>
          </cell>
          <cell r="M207" t="str">
            <v/>
          </cell>
          <cell r="N207" t="str">
            <v/>
          </cell>
          <cell r="O207" t="str">
            <v/>
          </cell>
          <cell r="P207" t="str">
            <v/>
          </cell>
          <cell r="Q207" t="str">
            <v/>
          </cell>
          <cell r="R207" t="str">
            <v/>
          </cell>
        </row>
        <row r="208">
          <cell r="B208" t="str">
            <v/>
          </cell>
          <cell r="C208" t="str">
            <v/>
          </cell>
          <cell r="D208" t="str">
            <v>0</v>
          </cell>
          <cell r="E208" t="str">
            <v/>
          </cell>
          <cell r="F208" t="str">
            <v/>
          </cell>
          <cell r="G208" t="str">
            <v/>
          </cell>
          <cell r="H208" t="str">
            <v/>
          </cell>
          <cell r="I208" t="str">
            <v/>
          </cell>
          <cell r="J208" t="str">
            <v>0</v>
          </cell>
          <cell r="K208" t="str">
            <v/>
          </cell>
          <cell r="L208" t="str">
            <v/>
          </cell>
          <cell r="M208" t="str">
            <v/>
          </cell>
          <cell r="N208" t="str">
            <v/>
          </cell>
          <cell r="O208" t="str">
            <v/>
          </cell>
          <cell r="P208" t="str">
            <v/>
          </cell>
          <cell r="Q208" t="str">
            <v/>
          </cell>
          <cell r="R208" t="str">
            <v/>
          </cell>
        </row>
        <row r="209">
          <cell r="B209" t="str">
            <v/>
          </cell>
          <cell r="C209" t="str">
            <v/>
          </cell>
          <cell r="D209" t="str">
            <v>0</v>
          </cell>
          <cell r="E209" t="str">
            <v/>
          </cell>
          <cell r="F209" t="str">
            <v/>
          </cell>
          <cell r="G209" t="str">
            <v/>
          </cell>
          <cell r="H209" t="str">
            <v/>
          </cell>
          <cell r="I209" t="str">
            <v/>
          </cell>
          <cell r="J209" t="str">
            <v>0</v>
          </cell>
          <cell r="K209" t="str">
            <v/>
          </cell>
          <cell r="L209" t="str">
            <v/>
          </cell>
          <cell r="M209" t="str">
            <v/>
          </cell>
          <cell r="N209" t="str">
            <v/>
          </cell>
          <cell r="O209" t="str">
            <v/>
          </cell>
          <cell r="P209" t="str">
            <v/>
          </cell>
          <cell r="Q209" t="str">
            <v/>
          </cell>
          <cell r="R209" t="str">
            <v/>
          </cell>
        </row>
        <row r="210">
          <cell r="B210" t="str">
            <v/>
          </cell>
          <cell r="C210" t="str">
            <v/>
          </cell>
          <cell r="D210" t="str">
            <v>0</v>
          </cell>
          <cell r="E210" t="str">
            <v/>
          </cell>
          <cell r="F210" t="str">
            <v/>
          </cell>
          <cell r="G210" t="str">
            <v/>
          </cell>
          <cell r="H210" t="str">
            <v/>
          </cell>
          <cell r="I210" t="str">
            <v/>
          </cell>
          <cell r="J210" t="str">
            <v>0</v>
          </cell>
          <cell r="K210" t="str">
            <v/>
          </cell>
          <cell r="L210" t="str">
            <v/>
          </cell>
          <cell r="M210" t="str">
            <v/>
          </cell>
          <cell r="N210" t="str">
            <v/>
          </cell>
          <cell r="O210" t="str">
            <v/>
          </cell>
          <cell r="P210" t="str">
            <v/>
          </cell>
          <cell r="Q210" t="str">
            <v/>
          </cell>
          <cell r="R210" t="str">
            <v/>
          </cell>
        </row>
        <row r="211">
          <cell r="B211" t="str">
            <v/>
          </cell>
          <cell r="C211" t="str">
            <v/>
          </cell>
          <cell r="D211" t="str">
            <v>0</v>
          </cell>
          <cell r="E211" t="str">
            <v/>
          </cell>
          <cell r="F211" t="str">
            <v/>
          </cell>
          <cell r="G211" t="str">
            <v/>
          </cell>
          <cell r="H211" t="str">
            <v/>
          </cell>
          <cell r="I211" t="str">
            <v/>
          </cell>
          <cell r="J211" t="str">
            <v>0</v>
          </cell>
          <cell r="K211" t="str">
            <v/>
          </cell>
          <cell r="L211" t="str">
            <v/>
          </cell>
          <cell r="M211" t="str">
            <v/>
          </cell>
          <cell r="N211" t="str">
            <v/>
          </cell>
          <cell r="O211" t="str">
            <v/>
          </cell>
          <cell r="P211" t="str">
            <v/>
          </cell>
          <cell r="Q211" t="str">
            <v/>
          </cell>
          <cell r="R211" t="str">
            <v/>
          </cell>
        </row>
        <row r="212">
          <cell r="B212" t="str">
            <v/>
          </cell>
          <cell r="C212" t="str">
            <v/>
          </cell>
          <cell r="D212" t="str">
            <v>0</v>
          </cell>
          <cell r="E212" t="str">
            <v/>
          </cell>
          <cell r="F212" t="str">
            <v/>
          </cell>
          <cell r="G212" t="str">
            <v/>
          </cell>
          <cell r="H212" t="str">
            <v/>
          </cell>
          <cell r="I212" t="str">
            <v/>
          </cell>
          <cell r="J212" t="str">
            <v>0</v>
          </cell>
          <cell r="K212" t="str">
            <v/>
          </cell>
          <cell r="L212" t="str">
            <v/>
          </cell>
          <cell r="M212" t="str">
            <v/>
          </cell>
          <cell r="N212" t="str">
            <v/>
          </cell>
          <cell r="O212" t="str">
            <v/>
          </cell>
          <cell r="P212" t="str">
            <v/>
          </cell>
          <cell r="Q212" t="str">
            <v/>
          </cell>
          <cell r="R212" t="str">
            <v/>
          </cell>
        </row>
        <row r="213">
          <cell r="B213" t="str">
            <v/>
          </cell>
          <cell r="C213" t="str">
            <v/>
          </cell>
          <cell r="D213" t="str">
            <v>0</v>
          </cell>
          <cell r="E213" t="str">
            <v/>
          </cell>
          <cell r="F213" t="str">
            <v/>
          </cell>
          <cell r="G213" t="str">
            <v/>
          </cell>
          <cell r="H213" t="str">
            <v/>
          </cell>
          <cell r="I213" t="str">
            <v/>
          </cell>
          <cell r="J213" t="str">
            <v>0</v>
          </cell>
          <cell r="K213" t="str">
            <v/>
          </cell>
          <cell r="L213" t="str">
            <v/>
          </cell>
          <cell r="M213" t="str">
            <v/>
          </cell>
          <cell r="N213" t="str">
            <v/>
          </cell>
          <cell r="O213" t="str">
            <v/>
          </cell>
          <cell r="P213" t="str">
            <v/>
          </cell>
          <cell r="Q213" t="str">
            <v/>
          </cell>
          <cell r="R213" t="str">
            <v/>
          </cell>
        </row>
        <row r="214">
          <cell r="B214" t="str">
            <v/>
          </cell>
          <cell r="C214" t="str">
            <v/>
          </cell>
          <cell r="D214" t="str">
            <v>0</v>
          </cell>
          <cell r="E214" t="str">
            <v/>
          </cell>
          <cell r="F214" t="str">
            <v/>
          </cell>
          <cell r="G214" t="str">
            <v/>
          </cell>
          <cell r="H214" t="str">
            <v/>
          </cell>
          <cell r="I214" t="str">
            <v/>
          </cell>
          <cell r="J214" t="str">
            <v>0</v>
          </cell>
          <cell r="K214" t="str">
            <v/>
          </cell>
          <cell r="L214" t="str">
            <v/>
          </cell>
          <cell r="M214" t="str">
            <v/>
          </cell>
          <cell r="N214" t="str">
            <v/>
          </cell>
          <cell r="O214" t="str">
            <v/>
          </cell>
          <cell r="P214" t="str">
            <v/>
          </cell>
          <cell r="Q214" t="str">
            <v/>
          </cell>
          <cell r="R214" t="str">
            <v/>
          </cell>
        </row>
        <row r="215">
          <cell r="B215" t="str">
            <v/>
          </cell>
          <cell r="C215" t="str">
            <v/>
          </cell>
          <cell r="D215" t="str">
            <v>0</v>
          </cell>
          <cell r="E215" t="str">
            <v/>
          </cell>
          <cell r="F215" t="str">
            <v/>
          </cell>
          <cell r="G215" t="str">
            <v/>
          </cell>
          <cell r="H215" t="str">
            <v/>
          </cell>
          <cell r="I215" t="str">
            <v/>
          </cell>
          <cell r="J215" t="str">
            <v>0</v>
          </cell>
          <cell r="K215" t="str">
            <v/>
          </cell>
          <cell r="L215" t="str">
            <v/>
          </cell>
          <cell r="M215" t="str">
            <v/>
          </cell>
          <cell r="N215" t="str">
            <v/>
          </cell>
          <cell r="O215" t="str">
            <v/>
          </cell>
          <cell r="P215" t="str">
            <v/>
          </cell>
          <cell r="Q215" t="str">
            <v/>
          </cell>
          <cell r="R215" t="str">
            <v/>
          </cell>
        </row>
        <row r="216">
          <cell r="B216" t="str">
            <v/>
          </cell>
          <cell r="C216" t="str">
            <v/>
          </cell>
          <cell r="D216" t="str">
            <v>0</v>
          </cell>
          <cell r="E216" t="str">
            <v/>
          </cell>
          <cell r="F216" t="str">
            <v/>
          </cell>
          <cell r="G216" t="str">
            <v/>
          </cell>
          <cell r="H216" t="str">
            <v/>
          </cell>
          <cell r="I216" t="str">
            <v/>
          </cell>
          <cell r="J216" t="str">
            <v>0</v>
          </cell>
          <cell r="K216" t="str">
            <v/>
          </cell>
          <cell r="L216" t="str">
            <v/>
          </cell>
          <cell r="M216" t="str">
            <v/>
          </cell>
          <cell r="N216" t="str">
            <v/>
          </cell>
          <cell r="O216" t="str">
            <v/>
          </cell>
          <cell r="P216" t="str">
            <v/>
          </cell>
          <cell r="Q216" t="str">
            <v/>
          </cell>
          <cell r="R216" t="str">
            <v/>
          </cell>
        </row>
        <row r="217">
          <cell r="B217" t="str">
            <v/>
          </cell>
          <cell r="C217" t="str">
            <v/>
          </cell>
          <cell r="D217" t="str">
            <v>0</v>
          </cell>
          <cell r="E217" t="str">
            <v/>
          </cell>
          <cell r="F217" t="str">
            <v/>
          </cell>
          <cell r="G217" t="str">
            <v/>
          </cell>
          <cell r="H217" t="str">
            <v/>
          </cell>
          <cell r="I217" t="str">
            <v/>
          </cell>
          <cell r="J217" t="str">
            <v>0</v>
          </cell>
          <cell r="K217" t="str">
            <v/>
          </cell>
          <cell r="L217" t="str">
            <v/>
          </cell>
          <cell r="M217" t="str">
            <v/>
          </cell>
          <cell r="N217" t="str">
            <v/>
          </cell>
          <cell r="O217" t="str">
            <v/>
          </cell>
          <cell r="P217" t="str">
            <v/>
          </cell>
          <cell r="Q217" t="str">
            <v/>
          </cell>
          <cell r="R217" t="str">
            <v/>
          </cell>
        </row>
        <row r="218">
          <cell r="B218" t="str">
            <v/>
          </cell>
          <cell r="C218" t="str">
            <v/>
          </cell>
          <cell r="D218" t="str">
            <v>0</v>
          </cell>
          <cell r="E218" t="str">
            <v/>
          </cell>
          <cell r="F218" t="str">
            <v/>
          </cell>
          <cell r="G218" t="str">
            <v/>
          </cell>
          <cell r="H218" t="str">
            <v/>
          </cell>
          <cell r="I218" t="str">
            <v/>
          </cell>
          <cell r="J218" t="str">
            <v>0</v>
          </cell>
          <cell r="K218" t="str">
            <v/>
          </cell>
          <cell r="L218" t="str">
            <v/>
          </cell>
          <cell r="M218" t="str">
            <v/>
          </cell>
          <cell r="N218" t="str">
            <v/>
          </cell>
          <cell r="O218" t="str">
            <v/>
          </cell>
          <cell r="P218" t="str">
            <v/>
          </cell>
          <cell r="Q218" t="str">
            <v/>
          </cell>
          <cell r="R218" t="str">
            <v/>
          </cell>
        </row>
        <row r="219">
          <cell r="B219" t="str">
            <v/>
          </cell>
          <cell r="C219" t="str">
            <v/>
          </cell>
          <cell r="D219" t="str">
            <v>0</v>
          </cell>
          <cell r="E219" t="str">
            <v/>
          </cell>
          <cell r="F219" t="str">
            <v/>
          </cell>
          <cell r="G219" t="str">
            <v/>
          </cell>
          <cell r="H219" t="str">
            <v/>
          </cell>
          <cell r="I219" t="str">
            <v/>
          </cell>
          <cell r="J219" t="str">
            <v>0</v>
          </cell>
          <cell r="K219" t="str">
            <v/>
          </cell>
          <cell r="L219" t="str">
            <v/>
          </cell>
          <cell r="M219" t="str">
            <v/>
          </cell>
          <cell r="N219" t="str">
            <v/>
          </cell>
          <cell r="O219" t="str">
            <v/>
          </cell>
          <cell r="P219" t="str">
            <v/>
          </cell>
          <cell r="Q219" t="str">
            <v/>
          </cell>
          <cell r="R219" t="str">
            <v/>
          </cell>
        </row>
        <row r="220">
          <cell r="B220" t="str">
            <v/>
          </cell>
          <cell r="C220" t="str">
            <v/>
          </cell>
          <cell r="D220" t="str">
            <v>0</v>
          </cell>
          <cell r="E220" t="str">
            <v/>
          </cell>
          <cell r="F220" t="str">
            <v/>
          </cell>
          <cell r="G220" t="str">
            <v/>
          </cell>
          <cell r="H220" t="str">
            <v/>
          </cell>
          <cell r="I220" t="str">
            <v/>
          </cell>
          <cell r="J220" t="str">
            <v>0</v>
          </cell>
          <cell r="K220" t="str">
            <v/>
          </cell>
          <cell r="L220" t="str">
            <v/>
          </cell>
          <cell r="M220" t="str">
            <v/>
          </cell>
          <cell r="N220" t="str">
            <v/>
          </cell>
          <cell r="O220" t="str">
            <v/>
          </cell>
          <cell r="P220" t="str">
            <v/>
          </cell>
          <cell r="Q220" t="str">
            <v/>
          </cell>
          <cell r="R220" t="str">
            <v/>
          </cell>
        </row>
        <row r="221">
          <cell r="B221" t="str">
            <v/>
          </cell>
          <cell r="C221" t="str">
            <v/>
          </cell>
          <cell r="D221" t="str">
            <v>0</v>
          </cell>
          <cell r="E221" t="str">
            <v/>
          </cell>
          <cell r="F221" t="str">
            <v/>
          </cell>
          <cell r="G221" t="str">
            <v/>
          </cell>
          <cell r="H221" t="str">
            <v/>
          </cell>
          <cell r="I221" t="str">
            <v/>
          </cell>
          <cell r="J221" t="str">
            <v>0</v>
          </cell>
          <cell r="K221" t="str">
            <v/>
          </cell>
          <cell r="L221" t="str">
            <v/>
          </cell>
          <cell r="M221" t="str">
            <v/>
          </cell>
          <cell r="N221" t="str">
            <v/>
          </cell>
          <cell r="O221" t="str">
            <v/>
          </cell>
          <cell r="P221" t="str">
            <v/>
          </cell>
          <cell r="Q221" t="str">
            <v/>
          </cell>
          <cell r="R221" t="str">
            <v/>
          </cell>
        </row>
        <row r="222">
          <cell r="B222" t="str">
            <v/>
          </cell>
          <cell r="C222" t="str">
            <v/>
          </cell>
          <cell r="D222" t="str">
            <v>0</v>
          </cell>
          <cell r="E222" t="str">
            <v/>
          </cell>
          <cell r="F222" t="str">
            <v/>
          </cell>
          <cell r="G222" t="str">
            <v/>
          </cell>
          <cell r="H222" t="str">
            <v/>
          </cell>
          <cell r="I222" t="str">
            <v/>
          </cell>
          <cell r="J222" t="str">
            <v>0</v>
          </cell>
          <cell r="K222" t="str">
            <v/>
          </cell>
          <cell r="L222" t="str">
            <v/>
          </cell>
          <cell r="M222" t="str">
            <v/>
          </cell>
          <cell r="N222" t="str">
            <v/>
          </cell>
          <cell r="O222" t="str">
            <v/>
          </cell>
          <cell r="P222" t="str">
            <v/>
          </cell>
          <cell r="Q222" t="str">
            <v/>
          </cell>
          <cell r="R222" t="str">
            <v/>
          </cell>
        </row>
        <row r="223">
          <cell r="B223" t="str">
            <v/>
          </cell>
          <cell r="C223" t="str">
            <v/>
          </cell>
          <cell r="D223" t="str">
            <v>0</v>
          </cell>
          <cell r="E223" t="str">
            <v/>
          </cell>
          <cell r="F223" t="str">
            <v/>
          </cell>
          <cell r="G223" t="str">
            <v/>
          </cell>
          <cell r="H223" t="str">
            <v/>
          </cell>
          <cell r="I223" t="str">
            <v/>
          </cell>
          <cell r="J223" t="str">
            <v>0</v>
          </cell>
          <cell r="K223" t="str">
            <v/>
          </cell>
          <cell r="L223" t="str">
            <v/>
          </cell>
          <cell r="M223" t="str">
            <v/>
          </cell>
          <cell r="N223" t="str">
            <v/>
          </cell>
          <cell r="O223" t="str">
            <v/>
          </cell>
          <cell r="P223" t="str">
            <v/>
          </cell>
          <cell r="Q223" t="str">
            <v/>
          </cell>
          <cell r="R223" t="str">
            <v/>
          </cell>
        </row>
        <row r="224">
          <cell r="B224" t="str">
            <v/>
          </cell>
          <cell r="C224" t="str">
            <v/>
          </cell>
          <cell r="D224" t="str">
            <v>0</v>
          </cell>
          <cell r="E224" t="str">
            <v/>
          </cell>
          <cell r="F224" t="str">
            <v/>
          </cell>
          <cell r="G224" t="str">
            <v/>
          </cell>
          <cell r="H224" t="str">
            <v/>
          </cell>
          <cell r="I224" t="str">
            <v/>
          </cell>
          <cell r="J224" t="str">
            <v>0</v>
          </cell>
          <cell r="K224" t="str">
            <v/>
          </cell>
          <cell r="L224" t="str">
            <v/>
          </cell>
          <cell r="M224" t="str">
            <v/>
          </cell>
          <cell r="N224" t="str">
            <v/>
          </cell>
          <cell r="O224" t="str">
            <v/>
          </cell>
          <cell r="P224" t="str">
            <v/>
          </cell>
          <cell r="Q224" t="str">
            <v/>
          </cell>
          <cell r="R224" t="str">
            <v/>
          </cell>
        </row>
        <row r="225">
          <cell r="B225" t="str">
            <v/>
          </cell>
          <cell r="C225" t="str">
            <v/>
          </cell>
          <cell r="D225" t="str">
            <v>0</v>
          </cell>
          <cell r="E225" t="str">
            <v/>
          </cell>
          <cell r="F225" t="str">
            <v/>
          </cell>
          <cell r="G225" t="str">
            <v/>
          </cell>
          <cell r="H225" t="str">
            <v/>
          </cell>
          <cell r="I225" t="str">
            <v/>
          </cell>
          <cell r="J225" t="str">
            <v>0</v>
          </cell>
          <cell r="K225" t="str">
            <v/>
          </cell>
          <cell r="L225" t="str">
            <v/>
          </cell>
          <cell r="M225" t="str">
            <v/>
          </cell>
          <cell r="N225" t="str">
            <v/>
          </cell>
          <cell r="O225" t="str">
            <v/>
          </cell>
          <cell r="P225" t="str">
            <v/>
          </cell>
          <cell r="Q225" t="str">
            <v/>
          </cell>
          <cell r="R225" t="str">
            <v/>
          </cell>
        </row>
        <row r="226">
          <cell r="B226" t="str">
            <v/>
          </cell>
          <cell r="C226" t="str">
            <v/>
          </cell>
          <cell r="D226" t="str">
            <v>0</v>
          </cell>
          <cell r="E226" t="str">
            <v/>
          </cell>
          <cell r="F226" t="str">
            <v/>
          </cell>
          <cell r="G226" t="str">
            <v/>
          </cell>
          <cell r="H226" t="str">
            <v/>
          </cell>
          <cell r="I226" t="str">
            <v/>
          </cell>
          <cell r="J226" t="str">
            <v>0</v>
          </cell>
          <cell r="K226" t="str">
            <v/>
          </cell>
          <cell r="L226" t="str">
            <v/>
          </cell>
          <cell r="M226" t="str">
            <v/>
          </cell>
          <cell r="N226" t="str">
            <v/>
          </cell>
          <cell r="O226" t="str">
            <v/>
          </cell>
          <cell r="P226" t="str">
            <v/>
          </cell>
          <cell r="Q226" t="str">
            <v/>
          </cell>
          <cell r="R226" t="str">
            <v/>
          </cell>
        </row>
        <row r="227">
          <cell r="B227" t="str">
            <v/>
          </cell>
          <cell r="C227" t="str">
            <v/>
          </cell>
          <cell r="D227" t="str">
            <v>0</v>
          </cell>
          <cell r="E227" t="str">
            <v/>
          </cell>
          <cell r="F227" t="str">
            <v/>
          </cell>
          <cell r="G227" t="str">
            <v/>
          </cell>
          <cell r="H227" t="str">
            <v/>
          </cell>
          <cell r="I227" t="str">
            <v/>
          </cell>
          <cell r="J227" t="str">
            <v>0</v>
          </cell>
          <cell r="K227" t="str">
            <v/>
          </cell>
          <cell r="L227" t="str">
            <v/>
          </cell>
          <cell r="M227" t="str">
            <v/>
          </cell>
          <cell r="N227" t="str">
            <v/>
          </cell>
          <cell r="O227" t="str">
            <v/>
          </cell>
          <cell r="P227" t="str">
            <v/>
          </cell>
          <cell r="Q227" t="str">
            <v/>
          </cell>
          <cell r="R227" t="str">
            <v/>
          </cell>
        </row>
        <row r="228">
          <cell r="B228" t="str">
            <v/>
          </cell>
          <cell r="C228" t="str">
            <v/>
          </cell>
          <cell r="D228" t="str">
            <v>0</v>
          </cell>
          <cell r="E228" t="str">
            <v/>
          </cell>
          <cell r="F228" t="str">
            <v/>
          </cell>
          <cell r="G228" t="str">
            <v/>
          </cell>
          <cell r="H228" t="str">
            <v/>
          </cell>
          <cell r="I228" t="str">
            <v/>
          </cell>
          <cell r="J228" t="str">
            <v>0</v>
          </cell>
          <cell r="K228" t="str">
            <v/>
          </cell>
          <cell r="L228" t="str">
            <v/>
          </cell>
          <cell r="M228" t="str">
            <v/>
          </cell>
          <cell r="N228" t="str">
            <v/>
          </cell>
          <cell r="O228" t="str">
            <v/>
          </cell>
          <cell r="P228" t="str">
            <v/>
          </cell>
          <cell r="Q228" t="str">
            <v/>
          </cell>
          <cell r="R228" t="str">
            <v/>
          </cell>
        </row>
        <row r="229">
          <cell r="B229" t="str">
            <v/>
          </cell>
          <cell r="C229" t="str">
            <v/>
          </cell>
          <cell r="D229" t="str">
            <v>0</v>
          </cell>
          <cell r="E229" t="str">
            <v/>
          </cell>
          <cell r="F229" t="str">
            <v/>
          </cell>
          <cell r="G229" t="str">
            <v/>
          </cell>
          <cell r="H229" t="str">
            <v/>
          </cell>
          <cell r="I229" t="str">
            <v/>
          </cell>
          <cell r="J229" t="str">
            <v>0</v>
          </cell>
          <cell r="K229" t="str">
            <v/>
          </cell>
          <cell r="L229" t="str">
            <v/>
          </cell>
          <cell r="M229" t="str">
            <v/>
          </cell>
          <cell r="N229" t="str">
            <v/>
          </cell>
          <cell r="O229" t="str">
            <v/>
          </cell>
          <cell r="P229" t="str">
            <v/>
          </cell>
          <cell r="Q229" t="str">
            <v/>
          </cell>
          <cell r="R229" t="str">
            <v/>
          </cell>
        </row>
        <row r="230">
          <cell r="B230" t="str">
            <v/>
          </cell>
          <cell r="C230" t="str">
            <v/>
          </cell>
          <cell r="D230" t="str">
            <v>0</v>
          </cell>
          <cell r="E230" t="str">
            <v/>
          </cell>
          <cell r="F230" t="str">
            <v/>
          </cell>
          <cell r="G230" t="str">
            <v/>
          </cell>
          <cell r="H230" t="str">
            <v/>
          </cell>
          <cell r="I230" t="str">
            <v/>
          </cell>
          <cell r="J230" t="str">
            <v>0</v>
          </cell>
          <cell r="K230" t="str">
            <v/>
          </cell>
          <cell r="L230" t="str">
            <v/>
          </cell>
          <cell r="M230" t="str">
            <v/>
          </cell>
          <cell r="N230" t="str">
            <v/>
          </cell>
          <cell r="O230" t="str">
            <v/>
          </cell>
          <cell r="P230" t="str">
            <v/>
          </cell>
          <cell r="Q230" t="str">
            <v/>
          </cell>
          <cell r="R230" t="str">
            <v/>
          </cell>
        </row>
        <row r="231">
          <cell r="B231" t="str">
            <v/>
          </cell>
          <cell r="C231" t="str">
            <v/>
          </cell>
          <cell r="D231" t="str">
            <v>0</v>
          </cell>
          <cell r="E231" t="str">
            <v/>
          </cell>
          <cell r="F231" t="str">
            <v/>
          </cell>
          <cell r="G231" t="str">
            <v/>
          </cell>
          <cell r="H231" t="str">
            <v/>
          </cell>
          <cell r="I231" t="str">
            <v/>
          </cell>
          <cell r="J231" t="str">
            <v>0</v>
          </cell>
          <cell r="K231" t="str">
            <v/>
          </cell>
          <cell r="L231" t="str">
            <v/>
          </cell>
          <cell r="M231" t="str">
            <v/>
          </cell>
          <cell r="N231" t="str">
            <v/>
          </cell>
          <cell r="O231" t="str">
            <v/>
          </cell>
          <cell r="P231" t="str">
            <v/>
          </cell>
          <cell r="Q231" t="str">
            <v/>
          </cell>
          <cell r="R231" t="str">
            <v/>
          </cell>
        </row>
        <row r="232">
          <cell r="B232" t="str">
            <v/>
          </cell>
          <cell r="C232" t="str">
            <v/>
          </cell>
          <cell r="D232" t="str">
            <v>0</v>
          </cell>
          <cell r="E232" t="str">
            <v/>
          </cell>
          <cell r="F232" t="str">
            <v/>
          </cell>
          <cell r="G232" t="str">
            <v/>
          </cell>
          <cell r="H232" t="str">
            <v/>
          </cell>
          <cell r="I232" t="str">
            <v/>
          </cell>
          <cell r="J232" t="str">
            <v>0</v>
          </cell>
          <cell r="K232" t="str">
            <v/>
          </cell>
          <cell r="L232" t="str">
            <v/>
          </cell>
          <cell r="M232" t="str">
            <v/>
          </cell>
          <cell r="N232" t="str">
            <v/>
          </cell>
          <cell r="O232" t="str">
            <v/>
          </cell>
          <cell r="P232" t="str">
            <v/>
          </cell>
          <cell r="Q232" t="str">
            <v/>
          </cell>
          <cell r="R232" t="str">
            <v/>
          </cell>
        </row>
        <row r="233">
          <cell r="B233" t="str">
            <v/>
          </cell>
          <cell r="C233" t="str">
            <v/>
          </cell>
          <cell r="D233" t="str">
            <v>0</v>
          </cell>
          <cell r="E233" t="str">
            <v/>
          </cell>
          <cell r="F233" t="str">
            <v/>
          </cell>
          <cell r="G233" t="str">
            <v/>
          </cell>
          <cell r="H233" t="str">
            <v/>
          </cell>
          <cell r="I233" t="str">
            <v/>
          </cell>
          <cell r="J233" t="str">
            <v>0</v>
          </cell>
          <cell r="K233" t="str">
            <v/>
          </cell>
          <cell r="L233" t="str">
            <v/>
          </cell>
          <cell r="M233" t="str">
            <v/>
          </cell>
          <cell r="N233" t="str">
            <v/>
          </cell>
          <cell r="O233" t="str">
            <v/>
          </cell>
          <cell r="P233" t="str">
            <v/>
          </cell>
          <cell r="Q233" t="str">
            <v/>
          </cell>
          <cell r="R233" t="str">
            <v/>
          </cell>
        </row>
        <row r="234">
          <cell r="B234" t="str">
            <v/>
          </cell>
          <cell r="C234" t="str">
            <v/>
          </cell>
          <cell r="D234" t="str">
            <v>0</v>
          </cell>
          <cell r="E234" t="str">
            <v/>
          </cell>
          <cell r="F234" t="str">
            <v/>
          </cell>
          <cell r="G234" t="str">
            <v/>
          </cell>
          <cell r="H234" t="str">
            <v/>
          </cell>
          <cell r="I234" t="str">
            <v/>
          </cell>
          <cell r="J234" t="str">
            <v>0</v>
          </cell>
          <cell r="K234" t="str">
            <v/>
          </cell>
          <cell r="L234" t="str">
            <v/>
          </cell>
          <cell r="M234" t="str">
            <v/>
          </cell>
          <cell r="N234" t="str">
            <v/>
          </cell>
          <cell r="O234" t="str">
            <v/>
          </cell>
          <cell r="P234" t="str">
            <v/>
          </cell>
          <cell r="Q234" t="str">
            <v/>
          </cell>
          <cell r="R234" t="str">
            <v/>
          </cell>
        </row>
        <row r="235">
          <cell r="B235" t="str">
            <v/>
          </cell>
          <cell r="C235" t="str">
            <v/>
          </cell>
          <cell r="D235" t="str">
            <v>0</v>
          </cell>
          <cell r="E235" t="str">
            <v/>
          </cell>
          <cell r="F235" t="str">
            <v/>
          </cell>
          <cell r="G235" t="str">
            <v/>
          </cell>
          <cell r="H235" t="str">
            <v/>
          </cell>
          <cell r="I235" t="str">
            <v/>
          </cell>
          <cell r="J235" t="str">
            <v>0</v>
          </cell>
          <cell r="K235" t="str">
            <v/>
          </cell>
          <cell r="L235" t="str">
            <v/>
          </cell>
          <cell r="M235" t="str">
            <v/>
          </cell>
          <cell r="N235" t="str">
            <v/>
          </cell>
          <cell r="O235" t="str">
            <v/>
          </cell>
          <cell r="P235" t="str">
            <v/>
          </cell>
          <cell r="Q235" t="str">
            <v/>
          </cell>
          <cell r="R235" t="str">
            <v/>
          </cell>
        </row>
        <row r="236">
          <cell r="B236" t="str">
            <v/>
          </cell>
          <cell r="C236" t="str">
            <v/>
          </cell>
          <cell r="D236" t="str">
            <v>0</v>
          </cell>
          <cell r="E236" t="str">
            <v/>
          </cell>
          <cell r="F236" t="str">
            <v/>
          </cell>
          <cell r="G236" t="str">
            <v/>
          </cell>
          <cell r="H236" t="str">
            <v/>
          </cell>
          <cell r="I236" t="str">
            <v/>
          </cell>
          <cell r="J236" t="str">
            <v>0</v>
          </cell>
          <cell r="K236" t="str">
            <v/>
          </cell>
          <cell r="L236" t="str">
            <v/>
          </cell>
          <cell r="M236" t="str">
            <v/>
          </cell>
          <cell r="N236" t="str">
            <v/>
          </cell>
          <cell r="O236" t="str">
            <v/>
          </cell>
          <cell r="P236" t="str">
            <v/>
          </cell>
          <cell r="Q236" t="str">
            <v/>
          </cell>
          <cell r="R236" t="str">
            <v/>
          </cell>
        </row>
        <row r="237">
          <cell r="B237" t="str">
            <v/>
          </cell>
          <cell r="C237" t="str">
            <v/>
          </cell>
          <cell r="D237" t="str">
            <v>0</v>
          </cell>
          <cell r="E237" t="str">
            <v/>
          </cell>
          <cell r="F237" t="str">
            <v/>
          </cell>
          <cell r="G237" t="str">
            <v/>
          </cell>
          <cell r="H237" t="str">
            <v/>
          </cell>
          <cell r="I237" t="str">
            <v/>
          </cell>
          <cell r="J237" t="str">
            <v>0</v>
          </cell>
          <cell r="K237" t="str">
            <v/>
          </cell>
          <cell r="L237" t="str">
            <v/>
          </cell>
          <cell r="M237" t="str">
            <v/>
          </cell>
          <cell r="N237" t="str">
            <v/>
          </cell>
          <cell r="O237" t="str">
            <v/>
          </cell>
          <cell r="P237" t="str">
            <v/>
          </cell>
          <cell r="Q237" t="str">
            <v/>
          </cell>
          <cell r="R237" t="str">
            <v/>
          </cell>
        </row>
        <row r="238">
          <cell r="B238" t="str">
            <v/>
          </cell>
          <cell r="C238" t="str">
            <v/>
          </cell>
          <cell r="D238" t="str">
            <v>0</v>
          </cell>
          <cell r="E238" t="str">
            <v/>
          </cell>
          <cell r="F238" t="str">
            <v/>
          </cell>
          <cell r="G238" t="str">
            <v/>
          </cell>
          <cell r="H238" t="str">
            <v/>
          </cell>
          <cell r="I238" t="str">
            <v/>
          </cell>
          <cell r="J238" t="str">
            <v>0</v>
          </cell>
          <cell r="K238" t="str">
            <v/>
          </cell>
          <cell r="L238" t="str">
            <v/>
          </cell>
          <cell r="M238" t="str">
            <v/>
          </cell>
          <cell r="N238" t="str">
            <v/>
          </cell>
          <cell r="O238" t="str">
            <v/>
          </cell>
          <cell r="P238" t="str">
            <v/>
          </cell>
          <cell r="Q238" t="str">
            <v/>
          </cell>
          <cell r="R238" t="str">
            <v/>
          </cell>
        </row>
        <row r="239">
          <cell r="B239" t="str">
            <v/>
          </cell>
          <cell r="C239" t="str">
            <v/>
          </cell>
          <cell r="D239" t="str">
            <v>0</v>
          </cell>
          <cell r="E239" t="str">
            <v/>
          </cell>
          <cell r="F239" t="str">
            <v/>
          </cell>
          <cell r="G239" t="str">
            <v/>
          </cell>
          <cell r="H239" t="str">
            <v/>
          </cell>
          <cell r="I239" t="str">
            <v/>
          </cell>
          <cell r="J239" t="str">
            <v>0</v>
          </cell>
          <cell r="K239" t="str">
            <v/>
          </cell>
          <cell r="L239" t="str">
            <v/>
          </cell>
          <cell r="M239" t="str">
            <v/>
          </cell>
          <cell r="N239" t="str">
            <v/>
          </cell>
          <cell r="O239" t="str">
            <v/>
          </cell>
          <cell r="P239" t="str">
            <v/>
          </cell>
          <cell r="Q239" t="str">
            <v/>
          </cell>
          <cell r="R239" t="str">
            <v/>
          </cell>
        </row>
        <row r="240">
          <cell r="B240" t="str">
            <v/>
          </cell>
          <cell r="C240" t="str">
            <v/>
          </cell>
          <cell r="D240" t="str">
            <v>0</v>
          </cell>
          <cell r="E240" t="str">
            <v/>
          </cell>
          <cell r="F240" t="str">
            <v/>
          </cell>
          <cell r="G240" t="str">
            <v/>
          </cell>
          <cell r="H240" t="str">
            <v/>
          </cell>
          <cell r="I240" t="str">
            <v/>
          </cell>
          <cell r="J240" t="str">
            <v>0</v>
          </cell>
          <cell r="K240" t="str">
            <v/>
          </cell>
          <cell r="L240" t="str">
            <v/>
          </cell>
          <cell r="M240" t="str">
            <v/>
          </cell>
          <cell r="N240" t="str">
            <v/>
          </cell>
          <cell r="O240" t="str">
            <v/>
          </cell>
          <cell r="P240" t="str">
            <v/>
          </cell>
          <cell r="Q240" t="str">
            <v/>
          </cell>
          <cell r="R240" t="str">
            <v/>
          </cell>
        </row>
        <row r="241">
          <cell r="B241" t="str">
            <v/>
          </cell>
          <cell r="C241" t="str">
            <v/>
          </cell>
          <cell r="D241" t="str">
            <v>0</v>
          </cell>
          <cell r="E241" t="str">
            <v/>
          </cell>
          <cell r="F241" t="str">
            <v/>
          </cell>
          <cell r="G241" t="str">
            <v/>
          </cell>
          <cell r="H241" t="str">
            <v/>
          </cell>
          <cell r="I241" t="str">
            <v/>
          </cell>
          <cell r="J241" t="str">
            <v>0</v>
          </cell>
          <cell r="K241" t="str">
            <v/>
          </cell>
          <cell r="L241" t="str">
            <v/>
          </cell>
          <cell r="M241" t="str">
            <v/>
          </cell>
          <cell r="N241" t="str">
            <v/>
          </cell>
          <cell r="O241" t="str">
            <v/>
          </cell>
          <cell r="P241" t="str">
            <v/>
          </cell>
          <cell r="Q241" t="str">
            <v/>
          </cell>
          <cell r="R241" t="str">
            <v/>
          </cell>
        </row>
        <row r="242">
          <cell r="B242" t="str">
            <v/>
          </cell>
          <cell r="C242" t="str">
            <v/>
          </cell>
          <cell r="D242" t="str">
            <v>0</v>
          </cell>
          <cell r="E242" t="str">
            <v/>
          </cell>
          <cell r="F242" t="str">
            <v/>
          </cell>
          <cell r="G242" t="str">
            <v/>
          </cell>
          <cell r="H242" t="str">
            <v/>
          </cell>
          <cell r="I242" t="str">
            <v/>
          </cell>
          <cell r="J242" t="str">
            <v>0</v>
          </cell>
          <cell r="K242" t="str">
            <v/>
          </cell>
          <cell r="L242" t="str">
            <v/>
          </cell>
          <cell r="M242" t="str">
            <v/>
          </cell>
          <cell r="N242" t="str">
            <v/>
          </cell>
          <cell r="O242" t="str">
            <v/>
          </cell>
          <cell r="P242" t="str">
            <v/>
          </cell>
          <cell r="Q242" t="str">
            <v/>
          </cell>
          <cell r="R242" t="str">
            <v/>
          </cell>
        </row>
        <row r="243">
          <cell r="B243" t="str">
            <v/>
          </cell>
          <cell r="C243" t="str">
            <v/>
          </cell>
          <cell r="D243" t="str">
            <v>0</v>
          </cell>
          <cell r="E243" t="str">
            <v/>
          </cell>
          <cell r="F243" t="str">
            <v/>
          </cell>
          <cell r="G243" t="str">
            <v/>
          </cell>
          <cell r="H243" t="str">
            <v/>
          </cell>
          <cell r="I243" t="str">
            <v/>
          </cell>
          <cell r="J243" t="str">
            <v>0</v>
          </cell>
          <cell r="K243" t="str">
            <v/>
          </cell>
          <cell r="L243" t="str">
            <v/>
          </cell>
          <cell r="M243" t="str">
            <v/>
          </cell>
          <cell r="N243" t="str">
            <v/>
          </cell>
          <cell r="O243" t="str">
            <v/>
          </cell>
          <cell r="P243" t="str">
            <v/>
          </cell>
          <cell r="Q243" t="str">
            <v/>
          </cell>
          <cell r="R243" t="str">
            <v/>
          </cell>
        </row>
        <row r="244">
          <cell r="B244" t="str">
            <v/>
          </cell>
          <cell r="C244" t="str">
            <v/>
          </cell>
          <cell r="D244" t="str">
            <v>0</v>
          </cell>
          <cell r="E244" t="str">
            <v/>
          </cell>
          <cell r="F244" t="str">
            <v/>
          </cell>
          <cell r="G244" t="str">
            <v/>
          </cell>
          <cell r="H244" t="str">
            <v/>
          </cell>
          <cell r="I244" t="str">
            <v/>
          </cell>
          <cell r="J244" t="str">
            <v>0</v>
          </cell>
          <cell r="K244" t="str">
            <v/>
          </cell>
          <cell r="L244" t="str">
            <v/>
          </cell>
          <cell r="M244" t="str">
            <v/>
          </cell>
          <cell r="N244" t="str">
            <v/>
          </cell>
          <cell r="O244" t="str">
            <v/>
          </cell>
          <cell r="P244" t="str">
            <v/>
          </cell>
          <cell r="Q244" t="str">
            <v/>
          </cell>
          <cell r="R244" t="str">
            <v/>
          </cell>
        </row>
        <row r="245">
          <cell r="B245" t="str">
            <v/>
          </cell>
          <cell r="C245" t="str">
            <v/>
          </cell>
          <cell r="D245" t="str">
            <v>0</v>
          </cell>
          <cell r="E245" t="str">
            <v/>
          </cell>
          <cell r="F245" t="str">
            <v/>
          </cell>
          <cell r="G245" t="str">
            <v/>
          </cell>
          <cell r="H245" t="str">
            <v/>
          </cell>
          <cell r="I245" t="str">
            <v/>
          </cell>
          <cell r="J245" t="str">
            <v>0</v>
          </cell>
          <cell r="K245" t="str">
            <v/>
          </cell>
          <cell r="L245" t="str">
            <v/>
          </cell>
          <cell r="M245" t="str">
            <v/>
          </cell>
          <cell r="N245" t="str">
            <v/>
          </cell>
          <cell r="O245" t="str">
            <v/>
          </cell>
          <cell r="P245" t="str">
            <v/>
          </cell>
          <cell r="Q245" t="str">
            <v/>
          </cell>
          <cell r="R245" t="str">
            <v/>
          </cell>
        </row>
        <row r="246">
          <cell r="B246" t="str">
            <v/>
          </cell>
          <cell r="C246" t="str">
            <v/>
          </cell>
          <cell r="D246" t="str">
            <v>0</v>
          </cell>
          <cell r="E246" t="str">
            <v/>
          </cell>
          <cell r="F246" t="str">
            <v/>
          </cell>
          <cell r="G246" t="str">
            <v/>
          </cell>
          <cell r="H246" t="str">
            <v/>
          </cell>
          <cell r="I246" t="str">
            <v/>
          </cell>
          <cell r="J246" t="str">
            <v>0</v>
          </cell>
          <cell r="K246" t="str">
            <v/>
          </cell>
          <cell r="L246" t="str">
            <v/>
          </cell>
          <cell r="M246" t="str">
            <v/>
          </cell>
          <cell r="N246" t="str">
            <v/>
          </cell>
          <cell r="O246" t="str">
            <v/>
          </cell>
          <cell r="P246" t="str">
            <v/>
          </cell>
          <cell r="Q246" t="str">
            <v/>
          </cell>
          <cell r="R246" t="str">
            <v/>
          </cell>
        </row>
        <row r="247">
          <cell r="B247" t="str">
            <v/>
          </cell>
          <cell r="C247" t="str">
            <v/>
          </cell>
          <cell r="D247" t="str">
            <v>0</v>
          </cell>
          <cell r="E247" t="str">
            <v/>
          </cell>
          <cell r="F247" t="str">
            <v/>
          </cell>
          <cell r="G247" t="str">
            <v/>
          </cell>
          <cell r="H247" t="str">
            <v/>
          </cell>
          <cell r="I247" t="str">
            <v/>
          </cell>
          <cell r="J247" t="str">
            <v>0</v>
          </cell>
          <cell r="K247" t="str">
            <v/>
          </cell>
          <cell r="L247" t="str">
            <v/>
          </cell>
          <cell r="M247" t="str">
            <v/>
          </cell>
          <cell r="N247" t="str">
            <v/>
          </cell>
          <cell r="O247" t="str">
            <v/>
          </cell>
          <cell r="P247" t="str">
            <v/>
          </cell>
          <cell r="Q247" t="str">
            <v/>
          </cell>
          <cell r="R247" t="str">
            <v/>
          </cell>
        </row>
        <row r="248">
          <cell r="B248" t="str">
            <v/>
          </cell>
          <cell r="C248" t="str">
            <v/>
          </cell>
          <cell r="D248" t="str">
            <v>0</v>
          </cell>
          <cell r="E248" t="str">
            <v/>
          </cell>
          <cell r="F248" t="str">
            <v/>
          </cell>
          <cell r="G248" t="str">
            <v/>
          </cell>
          <cell r="H248" t="str">
            <v/>
          </cell>
          <cell r="I248" t="str">
            <v/>
          </cell>
          <cell r="J248" t="str">
            <v>0</v>
          </cell>
          <cell r="K248" t="str">
            <v/>
          </cell>
          <cell r="L248" t="str">
            <v/>
          </cell>
          <cell r="M248" t="str">
            <v/>
          </cell>
          <cell r="N248" t="str">
            <v/>
          </cell>
          <cell r="O248" t="str">
            <v/>
          </cell>
          <cell r="P248" t="str">
            <v/>
          </cell>
          <cell r="Q248" t="str">
            <v/>
          </cell>
          <cell r="R248" t="str">
            <v/>
          </cell>
        </row>
        <row r="249">
          <cell r="B249" t="str">
            <v/>
          </cell>
          <cell r="C249" t="str">
            <v/>
          </cell>
          <cell r="D249" t="str">
            <v>0</v>
          </cell>
          <cell r="E249" t="str">
            <v/>
          </cell>
          <cell r="F249" t="str">
            <v/>
          </cell>
          <cell r="G249" t="str">
            <v/>
          </cell>
          <cell r="H249" t="str">
            <v/>
          </cell>
          <cell r="I249" t="str">
            <v/>
          </cell>
          <cell r="J249" t="str">
            <v>0</v>
          </cell>
          <cell r="K249" t="str">
            <v/>
          </cell>
          <cell r="L249" t="str">
            <v/>
          </cell>
          <cell r="M249" t="str">
            <v/>
          </cell>
          <cell r="N249" t="str">
            <v/>
          </cell>
          <cell r="O249" t="str">
            <v/>
          </cell>
          <cell r="P249" t="str">
            <v/>
          </cell>
          <cell r="Q249" t="str">
            <v/>
          </cell>
          <cell r="R249" t="str">
            <v/>
          </cell>
        </row>
        <row r="250">
          <cell r="B250" t="str">
            <v/>
          </cell>
          <cell r="C250" t="str">
            <v/>
          </cell>
          <cell r="D250" t="str">
            <v>0</v>
          </cell>
          <cell r="E250" t="str">
            <v/>
          </cell>
          <cell r="F250" t="str">
            <v/>
          </cell>
          <cell r="G250" t="str">
            <v/>
          </cell>
          <cell r="H250" t="str">
            <v/>
          </cell>
          <cell r="I250" t="str">
            <v/>
          </cell>
          <cell r="J250" t="str">
            <v>0</v>
          </cell>
          <cell r="K250" t="str">
            <v/>
          </cell>
          <cell r="L250" t="str">
            <v/>
          </cell>
          <cell r="M250" t="str">
            <v/>
          </cell>
          <cell r="N250" t="str">
            <v/>
          </cell>
          <cell r="O250" t="str">
            <v/>
          </cell>
          <cell r="P250" t="str">
            <v/>
          </cell>
          <cell r="Q250" t="str">
            <v/>
          </cell>
          <cell r="R250" t="str">
            <v/>
          </cell>
        </row>
        <row r="251">
          <cell r="B251" t="str">
            <v/>
          </cell>
          <cell r="C251" t="str">
            <v/>
          </cell>
          <cell r="D251" t="str">
            <v>0</v>
          </cell>
          <cell r="E251" t="str">
            <v/>
          </cell>
          <cell r="F251" t="str">
            <v/>
          </cell>
          <cell r="G251" t="str">
            <v/>
          </cell>
          <cell r="H251" t="str">
            <v/>
          </cell>
          <cell r="I251" t="str">
            <v/>
          </cell>
          <cell r="J251" t="str">
            <v>0</v>
          </cell>
          <cell r="K251" t="str">
            <v/>
          </cell>
          <cell r="L251" t="str">
            <v/>
          </cell>
          <cell r="M251" t="str">
            <v/>
          </cell>
          <cell r="N251" t="str">
            <v/>
          </cell>
          <cell r="O251" t="str">
            <v/>
          </cell>
          <cell r="P251" t="str">
            <v/>
          </cell>
          <cell r="Q251" t="str">
            <v/>
          </cell>
          <cell r="R251" t="str">
            <v/>
          </cell>
        </row>
        <row r="252">
          <cell r="B252" t="str">
            <v/>
          </cell>
          <cell r="C252" t="str">
            <v/>
          </cell>
          <cell r="D252" t="str">
            <v>0</v>
          </cell>
          <cell r="E252" t="str">
            <v/>
          </cell>
          <cell r="F252" t="str">
            <v/>
          </cell>
          <cell r="G252" t="str">
            <v/>
          </cell>
          <cell r="H252" t="str">
            <v/>
          </cell>
          <cell r="I252" t="str">
            <v/>
          </cell>
          <cell r="J252" t="str">
            <v>0</v>
          </cell>
          <cell r="K252" t="str">
            <v/>
          </cell>
          <cell r="L252" t="str">
            <v/>
          </cell>
          <cell r="M252" t="str">
            <v/>
          </cell>
          <cell r="N252" t="str">
            <v/>
          </cell>
          <cell r="O252" t="str">
            <v/>
          </cell>
          <cell r="P252" t="str">
            <v/>
          </cell>
          <cell r="Q252" t="str">
            <v/>
          </cell>
          <cell r="R252" t="str">
            <v/>
          </cell>
        </row>
        <row r="253">
          <cell r="B253" t="str">
            <v/>
          </cell>
          <cell r="C253" t="str">
            <v/>
          </cell>
          <cell r="D253" t="str">
            <v>0</v>
          </cell>
          <cell r="E253" t="str">
            <v/>
          </cell>
          <cell r="F253" t="str">
            <v/>
          </cell>
          <cell r="G253" t="str">
            <v/>
          </cell>
          <cell r="H253" t="str">
            <v/>
          </cell>
          <cell r="I253" t="str">
            <v/>
          </cell>
          <cell r="J253" t="str">
            <v>0</v>
          </cell>
          <cell r="K253" t="str">
            <v/>
          </cell>
          <cell r="L253" t="str">
            <v/>
          </cell>
          <cell r="M253" t="str">
            <v/>
          </cell>
          <cell r="N253" t="str">
            <v/>
          </cell>
          <cell r="O253" t="str">
            <v/>
          </cell>
          <cell r="P253" t="str">
            <v/>
          </cell>
          <cell r="Q253" t="str">
            <v/>
          </cell>
          <cell r="R253" t="str">
            <v/>
          </cell>
        </row>
        <row r="254">
          <cell r="B254" t="str">
            <v/>
          </cell>
          <cell r="C254" t="str">
            <v/>
          </cell>
          <cell r="D254" t="str">
            <v>0</v>
          </cell>
          <cell r="E254" t="str">
            <v/>
          </cell>
          <cell r="F254" t="str">
            <v/>
          </cell>
          <cell r="G254" t="str">
            <v/>
          </cell>
          <cell r="H254" t="str">
            <v/>
          </cell>
          <cell r="I254" t="str">
            <v/>
          </cell>
          <cell r="J254" t="str">
            <v>0</v>
          </cell>
          <cell r="K254" t="str">
            <v/>
          </cell>
          <cell r="L254" t="str">
            <v/>
          </cell>
          <cell r="M254" t="str">
            <v/>
          </cell>
          <cell r="N254" t="str">
            <v/>
          </cell>
          <cell r="O254" t="str">
            <v/>
          </cell>
          <cell r="P254" t="str">
            <v/>
          </cell>
          <cell r="Q254" t="str">
            <v/>
          </cell>
          <cell r="R254" t="str">
            <v/>
          </cell>
        </row>
        <row r="255">
          <cell r="B255" t="str">
            <v/>
          </cell>
          <cell r="C255" t="str">
            <v/>
          </cell>
          <cell r="D255" t="str">
            <v>0</v>
          </cell>
          <cell r="E255" t="str">
            <v/>
          </cell>
          <cell r="F255" t="str">
            <v/>
          </cell>
          <cell r="G255" t="str">
            <v/>
          </cell>
          <cell r="H255" t="str">
            <v/>
          </cell>
          <cell r="I255" t="str">
            <v/>
          </cell>
          <cell r="J255" t="str">
            <v>0</v>
          </cell>
          <cell r="K255" t="str">
            <v/>
          </cell>
          <cell r="L255" t="str">
            <v/>
          </cell>
          <cell r="M255" t="str">
            <v/>
          </cell>
          <cell r="N255" t="str">
            <v/>
          </cell>
          <cell r="O255" t="str">
            <v/>
          </cell>
          <cell r="P255" t="str">
            <v/>
          </cell>
          <cell r="Q255" t="str">
            <v/>
          </cell>
          <cell r="R255" t="str">
            <v/>
          </cell>
        </row>
        <row r="256">
          <cell r="B256" t="str">
            <v/>
          </cell>
          <cell r="C256" t="str">
            <v/>
          </cell>
          <cell r="D256" t="str">
            <v>0</v>
          </cell>
          <cell r="E256" t="str">
            <v/>
          </cell>
          <cell r="F256" t="str">
            <v/>
          </cell>
          <cell r="G256" t="str">
            <v/>
          </cell>
          <cell r="H256" t="str">
            <v/>
          </cell>
          <cell r="I256" t="str">
            <v/>
          </cell>
          <cell r="J256" t="str">
            <v>0</v>
          </cell>
          <cell r="K256" t="str">
            <v/>
          </cell>
          <cell r="L256" t="str">
            <v/>
          </cell>
          <cell r="M256" t="str">
            <v/>
          </cell>
          <cell r="N256" t="str">
            <v/>
          </cell>
          <cell r="O256" t="str">
            <v/>
          </cell>
          <cell r="P256" t="str">
            <v/>
          </cell>
          <cell r="Q256" t="str">
            <v/>
          </cell>
          <cell r="R256" t="str">
            <v/>
          </cell>
        </row>
        <row r="257">
          <cell r="B257" t="str">
            <v/>
          </cell>
          <cell r="C257" t="str">
            <v/>
          </cell>
          <cell r="D257" t="str">
            <v>0</v>
          </cell>
          <cell r="E257" t="str">
            <v/>
          </cell>
          <cell r="F257" t="str">
            <v/>
          </cell>
          <cell r="G257" t="str">
            <v/>
          </cell>
          <cell r="H257" t="str">
            <v/>
          </cell>
          <cell r="I257" t="str">
            <v/>
          </cell>
          <cell r="J257" t="str">
            <v>0</v>
          </cell>
          <cell r="K257" t="str">
            <v/>
          </cell>
          <cell r="L257" t="str">
            <v/>
          </cell>
          <cell r="M257" t="str">
            <v/>
          </cell>
          <cell r="N257" t="str">
            <v/>
          </cell>
          <cell r="O257" t="str">
            <v/>
          </cell>
          <cell r="P257" t="str">
            <v/>
          </cell>
          <cell r="Q257" t="str">
            <v/>
          </cell>
          <cell r="R257" t="str">
            <v/>
          </cell>
        </row>
        <row r="258">
          <cell r="B258" t="str">
            <v/>
          </cell>
          <cell r="C258" t="str">
            <v/>
          </cell>
          <cell r="D258" t="str">
            <v>0</v>
          </cell>
          <cell r="E258" t="str">
            <v/>
          </cell>
          <cell r="F258" t="str">
            <v/>
          </cell>
          <cell r="G258" t="str">
            <v/>
          </cell>
          <cell r="H258" t="str">
            <v/>
          </cell>
          <cell r="I258" t="str">
            <v/>
          </cell>
          <cell r="J258" t="str">
            <v>0</v>
          </cell>
          <cell r="K258" t="str">
            <v/>
          </cell>
          <cell r="L258" t="str">
            <v/>
          </cell>
          <cell r="M258" t="str">
            <v/>
          </cell>
          <cell r="N258" t="str">
            <v/>
          </cell>
          <cell r="O258" t="str">
            <v/>
          </cell>
          <cell r="P258" t="str">
            <v/>
          </cell>
          <cell r="Q258" t="str">
            <v/>
          </cell>
          <cell r="R258" t="str">
            <v/>
          </cell>
        </row>
        <row r="259">
          <cell r="B259" t="str">
            <v/>
          </cell>
          <cell r="C259" t="str">
            <v/>
          </cell>
          <cell r="D259" t="str">
            <v>0</v>
          </cell>
          <cell r="E259" t="str">
            <v/>
          </cell>
          <cell r="F259" t="str">
            <v/>
          </cell>
          <cell r="G259" t="str">
            <v/>
          </cell>
          <cell r="H259" t="str">
            <v/>
          </cell>
          <cell r="I259" t="str">
            <v/>
          </cell>
          <cell r="J259" t="str">
            <v>0</v>
          </cell>
          <cell r="K259" t="str">
            <v/>
          </cell>
          <cell r="L259" t="str">
            <v/>
          </cell>
          <cell r="M259" t="str">
            <v/>
          </cell>
          <cell r="N259" t="str">
            <v/>
          </cell>
          <cell r="O259" t="str">
            <v/>
          </cell>
          <cell r="P259" t="str">
            <v/>
          </cell>
          <cell r="Q259" t="str">
            <v/>
          </cell>
          <cell r="R259" t="str">
            <v/>
          </cell>
        </row>
        <row r="260">
          <cell r="B260" t="str">
            <v/>
          </cell>
          <cell r="C260" t="str">
            <v/>
          </cell>
          <cell r="D260" t="str">
            <v>0</v>
          </cell>
          <cell r="E260" t="str">
            <v/>
          </cell>
          <cell r="F260" t="str">
            <v/>
          </cell>
          <cell r="G260" t="str">
            <v/>
          </cell>
          <cell r="H260" t="str">
            <v/>
          </cell>
          <cell r="I260" t="str">
            <v/>
          </cell>
          <cell r="J260" t="str">
            <v>0</v>
          </cell>
          <cell r="K260" t="str">
            <v/>
          </cell>
          <cell r="L260" t="str">
            <v/>
          </cell>
          <cell r="M260" t="str">
            <v/>
          </cell>
          <cell r="N260" t="str">
            <v/>
          </cell>
          <cell r="O260" t="str">
            <v/>
          </cell>
          <cell r="P260" t="str">
            <v/>
          </cell>
          <cell r="Q260" t="str">
            <v/>
          </cell>
          <cell r="R260" t="str">
            <v/>
          </cell>
        </row>
        <row r="261">
          <cell r="B261" t="str">
            <v/>
          </cell>
          <cell r="C261" t="str">
            <v/>
          </cell>
          <cell r="D261" t="str">
            <v>0</v>
          </cell>
          <cell r="E261" t="str">
            <v/>
          </cell>
          <cell r="F261" t="str">
            <v/>
          </cell>
          <cell r="G261" t="str">
            <v/>
          </cell>
          <cell r="H261" t="str">
            <v/>
          </cell>
          <cell r="I261" t="str">
            <v/>
          </cell>
          <cell r="J261" t="str">
            <v>0</v>
          </cell>
          <cell r="K261" t="str">
            <v/>
          </cell>
          <cell r="L261" t="str">
            <v/>
          </cell>
          <cell r="M261" t="str">
            <v/>
          </cell>
          <cell r="N261" t="str">
            <v/>
          </cell>
          <cell r="O261" t="str">
            <v/>
          </cell>
          <cell r="P261" t="str">
            <v/>
          </cell>
          <cell r="Q261" t="str">
            <v/>
          </cell>
          <cell r="R261" t="str">
            <v/>
          </cell>
        </row>
        <row r="262">
          <cell r="B262" t="str">
            <v/>
          </cell>
          <cell r="C262" t="str">
            <v/>
          </cell>
          <cell r="D262" t="str">
            <v>0</v>
          </cell>
          <cell r="E262" t="str">
            <v/>
          </cell>
          <cell r="F262" t="str">
            <v/>
          </cell>
          <cell r="G262" t="str">
            <v/>
          </cell>
          <cell r="H262" t="str">
            <v/>
          </cell>
          <cell r="I262" t="str">
            <v/>
          </cell>
          <cell r="J262" t="str">
            <v>0</v>
          </cell>
          <cell r="K262" t="str">
            <v/>
          </cell>
          <cell r="L262" t="str">
            <v/>
          </cell>
          <cell r="M262" t="str">
            <v/>
          </cell>
          <cell r="N262" t="str">
            <v/>
          </cell>
          <cell r="O262" t="str">
            <v/>
          </cell>
          <cell r="P262" t="str">
            <v/>
          </cell>
          <cell r="Q262" t="str">
            <v/>
          </cell>
          <cell r="R262" t="str">
            <v/>
          </cell>
        </row>
        <row r="263">
          <cell r="B263" t="str">
            <v/>
          </cell>
          <cell r="C263" t="str">
            <v/>
          </cell>
          <cell r="D263" t="str">
            <v>0</v>
          </cell>
          <cell r="E263" t="str">
            <v/>
          </cell>
          <cell r="F263" t="str">
            <v/>
          </cell>
          <cell r="G263" t="str">
            <v/>
          </cell>
          <cell r="H263" t="str">
            <v/>
          </cell>
          <cell r="I263" t="str">
            <v/>
          </cell>
          <cell r="J263" t="str">
            <v>0</v>
          </cell>
          <cell r="K263" t="str">
            <v/>
          </cell>
          <cell r="L263" t="str">
            <v/>
          </cell>
          <cell r="M263" t="str">
            <v/>
          </cell>
          <cell r="N263" t="str">
            <v/>
          </cell>
          <cell r="O263" t="str">
            <v/>
          </cell>
          <cell r="P263" t="str">
            <v/>
          </cell>
          <cell r="Q263" t="str">
            <v/>
          </cell>
          <cell r="R263" t="str">
            <v/>
          </cell>
        </row>
        <row r="264">
          <cell r="B264" t="str">
            <v/>
          </cell>
          <cell r="C264" t="str">
            <v/>
          </cell>
          <cell r="D264" t="str">
            <v>0</v>
          </cell>
          <cell r="E264" t="str">
            <v/>
          </cell>
          <cell r="F264" t="str">
            <v/>
          </cell>
          <cell r="G264" t="str">
            <v/>
          </cell>
          <cell r="H264" t="str">
            <v/>
          </cell>
          <cell r="I264" t="str">
            <v/>
          </cell>
          <cell r="J264" t="str">
            <v>0</v>
          </cell>
          <cell r="K264" t="str">
            <v/>
          </cell>
          <cell r="L264" t="str">
            <v/>
          </cell>
          <cell r="M264" t="str">
            <v/>
          </cell>
          <cell r="N264" t="str">
            <v/>
          </cell>
          <cell r="O264" t="str">
            <v/>
          </cell>
          <cell r="P264" t="str">
            <v/>
          </cell>
          <cell r="Q264" t="str">
            <v/>
          </cell>
          <cell r="R264" t="str">
            <v/>
          </cell>
        </row>
        <row r="265">
          <cell r="B265" t="str">
            <v/>
          </cell>
          <cell r="C265" t="str">
            <v/>
          </cell>
          <cell r="D265" t="str">
            <v>0</v>
          </cell>
          <cell r="E265" t="str">
            <v/>
          </cell>
          <cell r="F265" t="str">
            <v/>
          </cell>
          <cell r="G265" t="str">
            <v/>
          </cell>
          <cell r="H265" t="str">
            <v/>
          </cell>
          <cell r="I265" t="str">
            <v/>
          </cell>
          <cell r="J265" t="str">
            <v>0</v>
          </cell>
          <cell r="K265" t="str">
            <v/>
          </cell>
          <cell r="L265" t="str">
            <v/>
          </cell>
          <cell r="M265" t="str">
            <v/>
          </cell>
          <cell r="N265" t="str">
            <v/>
          </cell>
          <cell r="O265" t="str">
            <v/>
          </cell>
          <cell r="P265" t="str">
            <v/>
          </cell>
          <cell r="Q265" t="str">
            <v/>
          </cell>
          <cell r="R265" t="str">
            <v/>
          </cell>
        </row>
        <row r="266">
          <cell r="B266" t="str">
            <v/>
          </cell>
          <cell r="C266" t="str">
            <v/>
          </cell>
          <cell r="D266" t="str">
            <v>0</v>
          </cell>
          <cell r="E266" t="str">
            <v/>
          </cell>
          <cell r="F266" t="str">
            <v/>
          </cell>
          <cell r="G266" t="str">
            <v/>
          </cell>
          <cell r="H266" t="str">
            <v/>
          </cell>
          <cell r="I266" t="str">
            <v/>
          </cell>
          <cell r="J266" t="str">
            <v>0</v>
          </cell>
          <cell r="K266" t="str">
            <v/>
          </cell>
          <cell r="L266" t="str">
            <v/>
          </cell>
          <cell r="M266" t="str">
            <v/>
          </cell>
          <cell r="N266" t="str">
            <v/>
          </cell>
          <cell r="O266" t="str">
            <v/>
          </cell>
          <cell r="P266" t="str">
            <v/>
          </cell>
          <cell r="Q266" t="str">
            <v/>
          </cell>
          <cell r="R266" t="str">
            <v/>
          </cell>
        </row>
        <row r="267">
          <cell r="B267" t="str">
            <v/>
          </cell>
          <cell r="C267" t="str">
            <v/>
          </cell>
          <cell r="D267" t="str">
            <v>0</v>
          </cell>
          <cell r="E267" t="str">
            <v/>
          </cell>
          <cell r="F267" t="str">
            <v/>
          </cell>
          <cell r="G267" t="str">
            <v/>
          </cell>
          <cell r="H267" t="str">
            <v/>
          </cell>
          <cell r="I267" t="str">
            <v/>
          </cell>
          <cell r="J267" t="str">
            <v>0</v>
          </cell>
          <cell r="K267" t="str">
            <v/>
          </cell>
          <cell r="L267" t="str">
            <v/>
          </cell>
          <cell r="M267" t="str">
            <v/>
          </cell>
          <cell r="N267" t="str">
            <v/>
          </cell>
          <cell r="O267" t="str">
            <v/>
          </cell>
          <cell r="P267" t="str">
            <v/>
          </cell>
          <cell r="Q267" t="str">
            <v/>
          </cell>
          <cell r="R267" t="str">
            <v/>
          </cell>
        </row>
        <row r="268">
          <cell r="B268" t="str">
            <v/>
          </cell>
          <cell r="C268" t="str">
            <v/>
          </cell>
          <cell r="D268" t="str">
            <v>0</v>
          </cell>
          <cell r="E268" t="str">
            <v/>
          </cell>
          <cell r="F268" t="str">
            <v/>
          </cell>
          <cell r="G268" t="str">
            <v/>
          </cell>
          <cell r="H268" t="str">
            <v/>
          </cell>
          <cell r="I268" t="str">
            <v/>
          </cell>
          <cell r="J268" t="str">
            <v>0</v>
          </cell>
          <cell r="K268" t="str">
            <v/>
          </cell>
          <cell r="L268" t="str">
            <v/>
          </cell>
          <cell r="M268" t="str">
            <v/>
          </cell>
          <cell r="N268" t="str">
            <v/>
          </cell>
          <cell r="O268" t="str">
            <v/>
          </cell>
          <cell r="P268" t="str">
            <v/>
          </cell>
          <cell r="Q268" t="str">
            <v/>
          </cell>
          <cell r="R268" t="str">
            <v/>
          </cell>
        </row>
        <row r="269">
          <cell r="B269" t="str">
            <v/>
          </cell>
          <cell r="C269" t="str">
            <v/>
          </cell>
          <cell r="D269" t="str">
            <v>0</v>
          </cell>
          <cell r="E269" t="str">
            <v/>
          </cell>
          <cell r="F269" t="str">
            <v/>
          </cell>
          <cell r="G269" t="str">
            <v/>
          </cell>
          <cell r="H269" t="str">
            <v/>
          </cell>
          <cell r="I269" t="str">
            <v/>
          </cell>
          <cell r="J269" t="str">
            <v>0</v>
          </cell>
          <cell r="K269" t="str">
            <v/>
          </cell>
          <cell r="L269" t="str">
            <v/>
          </cell>
          <cell r="M269" t="str">
            <v/>
          </cell>
          <cell r="N269" t="str">
            <v/>
          </cell>
          <cell r="O269" t="str">
            <v/>
          </cell>
          <cell r="P269" t="str">
            <v/>
          </cell>
          <cell r="Q269" t="str">
            <v/>
          </cell>
          <cell r="R269" t="str">
            <v/>
          </cell>
        </row>
        <row r="270">
          <cell r="B270" t="str">
            <v/>
          </cell>
          <cell r="C270" t="str">
            <v/>
          </cell>
          <cell r="D270" t="str">
            <v>0</v>
          </cell>
          <cell r="E270" t="str">
            <v/>
          </cell>
          <cell r="F270" t="str">
            <v/>
          </cell>
          <cell r="G270" t="str">
            <v/>
          </cell>
          <cell r="H270" t="str">
            <v/>
          </cell>
          <cell r="I270" t="str">
            <v/>
          </cell>
          <cell r="J270" t="str">
            <v>0</v>
          </cell>
          <cell r="K270" t="str">
            <v/>
          </cell>
          <cell r="L270" t="str">
            <v/>
          </cell>
          <cell r="M270" t="str">
            <v/>
          </cell>
          <cell r="N270" t="str">
            <v/>
          </cell>
          <cell r="O270" t="str">
            <v/>
          </cell>
          <cell r="P270" t="str">
            <v/>
          </cell>
          <cell r="Q270" t="str">
            <v/>
          </cell>
          <cell r="R270" t="str">
            <v/>
          </cell>
        </row>
        <row r="271">
          <cell r="B271" t="str">
            <v/>
          </cell>
          <cell r="C271" t="str">
            <v/>
          </cell>
          <cell r="D271" t="str">
            <v>0</v>
          </cell>
          <cell r="E271" t="str">
            <v/>
          </cell>
          <cell r="F271" t="str">
            <v/>
          </cell>
          <cell r="G271" t="str">
            <v/>
          </cell>
          <cell r="H271" t="str">
            <v/>
          </cell>
          <cell r="I271" t="str">
            <v/>
          </cell>
          <cell r="J271" t="str">
            <v>0</v>
          </cell>
          <cell r="K271" t="str">
            <v/>
          </cell>
          <cell r="L271" t="str">
            <v/>
          </cell>
          <cell r="M271" t="str">
            <v/>
          </cell>
          <cell r="N271" t="str">
            <v/>
          </cell>
          <cell r="O271" t="str">
            <v/>
          </cell>
          <cell r="P271" t="str">
            <v/>
          </cell>
          <cell r="Q271" t="str">
            <v/>
          </cell>
          <cell r="R271" t="str">
            <v/>
          </cell>
        </row>
        <row r="272">
          <cell r="B272" t="str">
            <v/>
          </cell>
          <cell r="C272" t="str">
            <v/>
          </cell>
          <cell r="D272" t="str">
            <v>0</v>
          </cell>
          <cell r="E272" t="str">
            <v/>
          </cell>
          <cell r="F272" t="str">
            <v/>
          </cell>
          <cell r="G272" t="str">
            <v/>
          </cell>
          <cell r="H272" t="str">
            <v/>
          </cell>
          <cell r="I272" t="str">
            <v/>
          </cell>
          <cell r="J272" t="str">
            <v>0</v>
          </cell>
          <cell r="K272" t="str">
            <v/>
          </cell>
          <cell r="L272" t="str">
            <v/>
          </cell>
          <cell r="M272" t="str">
            <v/>
          </cell>
          <cell r="N272" t="str">
            <v/>
          </cell>
          <cell r="O272" t="str">
            <v/>
          </cell>
          <cell r="P272" t="str">
            <v/>
          </cell>
          <cell r="Q272" t="str">
            <v/>
          </cell>
          <cell r="R272" t="str">
            <v/>
          </cell>
        </row>
        <row r="273">
          <cell r="B273" t="str">
            <v/>
          </cell>
          <cell r="C273" t="str">
            <v/>
          </cell>
          <cell r="D273" t="str">
            <v>0</v>
          </cell>
          <cell r="E273" t="str">
            <v/>
          </cell>
          <cell r="F273" t="str">
            <v/>
          </cell>
          <cell r="G273" t="str">
            <v/>
          </cell>
          <cell r="H273" t="str">
            <v/>
          </cell>
          <cell r="I273" t="str">
            <v/>
          </cell>
          <cell r="J273" t="str">
            <v>0</v>
          </cell>
          <cell r="K273" t="str">
            <v/>
          </cell>
          <cell r="L273" t="str">
            <v/>
          </cell>
          <cell r="M273" t="str">
            <v/>
          </cell>
          <cell r="N273" t="str">
            <v/>
          </cell>
          <cell r="O273" t="str">
            <v/>
          </cell>
          <cell r="P273" t="str">
            <v/>
          </cell>
          <cell r="Q273" t="str">
            <v/>
          </cell>
          <cell r="R273" t="str">
            <v/>
          </cell>
        </row>
        <row r="274">
          <cell r="B274" t="str">
            <v/>
          </cell>
          <cell r="C274" t="str">
            <v/>
          </cell>
          <cell r="D274" t="str">
            <v>0</v>
          </cell>
          <cell r="E274" t="str">
            <v/>
          </cell>
          <cell r="F274" t="str">
            <v/>
          </cell>
          <cell r="G274" t="str">
            <v/>
          </cell>
          <cell r="H274" t="str">
            <v/>
          </cell>
          <cell r="I274" t="str">
            <v/>
          </cell>
          <cell r="J274" t="str">
            <v>0</v>
          </cell>
          <cell r="K274" t="str">
            <v/>
          </cell>
          <cell r="L274" t="str">
            <v/>
          </cell>
          <cell r="M274" t="str">
            <v/>
          </cell>
          <cell r="N274" t="str">
            <v/>
          </cell>
          <cell r="O274" t="str">
            <v/>
          </cell>
          <cell r="P274" t="str">
            <v/>
          </cell>
          <cell r="Q274" t="str">
            <v/>
          </cell>
          <cell r="R274" t="str">
            <v/>
          </cell>
        </row>
        <row r="275">
          <cell r="B275" t="str">
            <v/>
          </cell>
          <cell r="C275" t="str">
            <v/>
          </cell>
          <cell r="D275" t="str">
            <v>0</v>
          </cell>
          <cell r="E275" t="str">
            <v/>
          </cell>
          <cell r="F275" t="str">
            <v/>
          </cell>
          <cell r="G275" t="str">
            <v/>
          </cell>
          <cell r="H275" t="str">
            <v/>
          </cell>
          <cell r="I275" t="str">
            <v/>
          </cell>
          <cell r="J275" t="str">
            <v>0</v>
          </cell>
          <cell r="K275" t="str">
            <v/>
          </cell>
          <cell r="L275" t="str">
            <v/>
          </cell>
          <cell r="M275" t="str">
            <v/>
          </cell>
          <cell r="N275" t="str">
            <v/>
          </cell>
          <cell r="O275" t="str">
            <v/>
          </cell>
          <cell r="P275" t="str">
            <v/>
          </cell>
          <cell r="Q275" t="str">
            <v/>
          </cell>
          <cell r="R275" t="str">
            <v/>
          </cell>
        </row>
        <row r="276">
          <cell r="B276" t="str">
            <v/>
          </cell>
          <cell r="C276" t="str">
            <v/>
          </cell>
          <cell r="D276" t="str">
            <v>0</v>
          </cell>
          <cell r="E276" t="str">
            <v/>
          </cell>
          <cell r="F276" t="str">
            <v/>
          </cell>
          <cell r="G276" t="str">
            <v/>
          </cell>
          <cell r="H276" t="str">
            <v/>
          </cell>
          <cell r="I276" t="str">
            <v/>
          </cell>
          <cell r="J276" t="str">
            <v>0</v>
          </cell>
          <cell r="K276" t="str">
            <v/>
          </cell>
          <cell r="L276" t="str">
            <v/>
          </cell>
          <cell r="M276" t="str">
            <v/>
          </cell>
          <cell r="N276" t="str">
            <v/>
          </cell>
          <cell r="O276" t="str">
            <v/>
          </cell>
          <cell r="P276" t="str">
            <v/>
          </cell>
          <cell r="Q276" t="str">
            <v/>
          </cell>
          <cell r="R276" t="str">
            <v/>
          </cell>
        </row>
        <row r="277">
          <cell r="B277" t="str">
            <v/>
          </cell>
          <cell r="C277" t="str">
            <v/>
          </cell>
          <cell r="D277" t="str">
            <v>0</v>
          </cell>
          <cell r="E277" t="str">
            <v/>
          </cell>
          <cell r="F277" t="str">
            <v/>
          </cell>
          <cell r="G277" t="str">
            <v/>
          </cell>
          <cell r="H277" t="str">
            <v/>
          </cell>
          <cell r="I277" t="str">
            <v/>
          </cell>
          <cell r="J277" t="str">
            <v>0</v>
          </cell>
          <cell r="K277" t="str">
            <v/>
          </cell>
          <cell r="L277" t="str">
            <v/>
          </cell>
          <cell r="M277" t="str">
            <v/>
          </cell>
          <cell r="N277" t="str">
            <v/>
          </cell>
          <cell r="O277" t="str">
            <v/>
          </cell>
          <cell r="P277" t="str">
            <v/>
          </cell>
          <cell r="Q277" t="str">
            <v/>
          </cell>
          <cell r="R277" t="str">
            <v/>
          </cell>
        </row>
        <row r="278">
          <cell r="B278" t="str">
            <v/>
          </cell>
          <cell r="C278" t="str">
            <v/>
          </cell>
          <cell r="D278" t="str">
            <v>0</v>
          </cell>
          <cell r="E278" t="str">
            <v/>
          </cell>
          <cell r="F278" t="str">
            <v/>
          </cell>
          <cell r="G278" t="str">
            <v/>
          </cell>
          <cell r="H278" t="str">
            <v/>
          </cell>
          <cell r="I278" t="str">
            <v/>
          </cell>
          <cell r="J278" t="str">
            <v>0</v>
          </cell>
          <cell r="K278" t="str">
            <v/>
          </cell>
          <cell r="L278" t="str">
            <v/>
          </cell>
          <cell r="M278" t="str">
            <v/>
          </cell>
          <cell r="N278" t="str">
            <v/>
          </cell>
          <cell r="O278" t="str">
            <v/>
          </cell>
          <cell r="P278" t="str">
            <v/>
          </cell>
          <cell r="Q278" t="str">
            <v/>
          </cell>
          <cell r="R278" t="str">
            <v/>
          </cell>
        </row>
        <row r="279">
          <cell r="B279" t="str">
            <v/>
          </cell>
          <cell r="C279" t="str">
            <v/>
          </cell>
          <cell r="D279" t="str">
            <v>0</v>
          </cell>
          <cell r="E279" t="str">
            <v/>
          </cell>
          <cell r="F279" t="str">
            <v/>
          </cell>
          <cell r="G279" t="str">
            <v/>
          </cell>
          <cell r="H279" t="str">
            <v/>
          </cell>
          <cell r="I279" t="str">
            <v/>
          </cell>
          <cell r="J279" t="str">
            <v>0</v>
          </cell>
          <cell r="K279" t="str">
            <v/>
          </cell>
          <cell r="L279" t="str">
            <v/>
          </cell>
          <cell r="M279" t="str">
            <v/>
          </cell>
          <cell r="N279" t="str">
            <v/>
          </cell>
          <cell r="O279" t="str">
            <v/>
          </cell>
          <cell r="P279" t="str">
            <v/>
          </cell>
          <cell r="Q279" t="str">
            <v/>
          </cell>
          <cell r="R279" t="str">
            <v/>
          </cell>
        </row>
        <row r="280">
          <cell r="B280" t="str">
            <v/>
          </cell>
          <cell r="C280" t="str">
            <v/>
          </cell>
          <cell r="D280" t="str">
            <v>0</v>
          </cell>
          <cell r="E280" t="str">
            <v/>
          </cell>
          <cell r="F280" t="str">
            <v/>
          </cell>
          <cell r="G280" t="str">
            <v/>
          </cell>
          <cell r="H280" t="str">
            <v/>
          </cell>
          <cell r="I280" t="str">
            <v/>
          </cell>
          <cell r="J280" t="str">
            <v>0</v>
          </cell>
          <cell r="K280" t="str">
            <v/>
          </cell>
          <cell r="L280" t="str">
            <v/>
          </cell>
          <cell r="M280" t="str">
            <v/>
          </cell>
          <cell r="N280" t="str">
            <v/>
          </cell>
          <cell r="O280" t="str">
            <v/>
          </cell>
          <cell r="P280" t="str">
            <v/>
          </cell>
          <cell r="Q280" t="str">
            <v/>
          </cell>
          <cell r="R280" t="str">
            <v/>
          </cell>
        </row>
        <row r="281">
          <cell r="B281" t="str">
            <v/>
          </cell>
          <cell r="C281" t="str">
            <v/>
          </cell>
          <cell r="D281" t="str">
            <v>0</v>
          </cell>
          <cell r="E281" t="str">
            <v/>
          </cell>
          <cell r="F281" t="str">
            <v/>
          </cell>
          <cell r="G281" t="str">
            <v/>
          </cell>
          <cell r="H281" t="str">
            <v/>
          </cell>
          <cell r="I281" t="str">
            <v/>
          </cell>
          <cell r="J281" t="str">
            <v>0</v>
          </cell>
          <cell r="K281" t="str">
            <v/>
          </cell>
          <cell r="L281" t="str">
            <v/>
          </cell>
          <cell r="M281" t="str">
            <v/>
          </cell>
          <cell r="N281" t="str">
            <v/>
          </cell>
          <cell r="O281" t="str">
            <v/>
          </cell>
          <cell r="P281" t="str">
            <v/>
          </cell>
          <cell r="Q281" t="str">
            <v/>
          </cell>
          <cell r="R281" t="str">
            <v/>
          </cell>
        </row>
        <row r="282">
          <cell r="B282" t="str">
            <v/>
          </cell>
          <cell r="C282" t="str">
            <v/>
          </cell>
          <cell r="D282" t="str">
            <v>0</v>
          </cell>
          <cell r="E282" t="str">
            <v/>
          </cell>
          <cell r="F282" t="str">
            <v/>
          </cell>
          <cell r="G282" t="str">
            <v/>
          </cell>
          <cell r="H282" t="str">
            <v/>
          </cell>
          <cell r="I282" t="str">
            <v/>
          </cell>
          <cell r="J282" t="str">
            <v>0</v>
          </cell>
          <cell r="K282" t="str">
            <v/>
          </cell>
          <cell r="L282" t="str">
            <v/>
          </cell>
          <cell r="M282" t="str">
            <v/>
          </cell>
          <cell r="N282" t="str">
            <v/>
          </cell>
          <cell r="O282" t="str">
            <v/>
          </cell>
          <cell r="P282" t="str">
            <v/>
          </cell>
          <cell r="Q282" t="str">
            <v/>
          </cell>
          <cell r="R282" t="str">
            <v/>
          </cell>
        </row>
        <row r="283">
          <cell r="B283" t="str">
            <v/>
          </cell>
          <cell r="C283" t="str">
            <v/>
          </cell>
          <cell r="D283" t="str">
            <v>0</v>
          </cell>
          <cell r="E283" t="str">
            <v/>
          </cell>
          <cell r="F283" t="str">
            <v/>
          </cell>
          <cell r="G283" t="str">
            <v/>
          </cell>
          <cell r="H283" t="str">
            <v/>
          </cell>
          <cell r="I283" t="str">
            <v/>
          </cell>
          <cell r="J283" t="str">
            <v>0</v>
          </cell>
          <cell r="K283" t="str">
            <v/>
          </cell>
          <cell r="L283" t="str">
            <v/>
          </cell>
          <cell r="M283" t="str">
            <v/>
          </cell>
          <cell r="N283" t="str">
            <v/>
          </cell>
          <cell r="O283" t="str">
            <v/>
          </cell>
          <cell r="P283" t="str">
            <v/>
          </cell>
          <cell r="Q283" t="str">
            <v/>
          </cell>
          <cell r="R283" t="str">
            <v/>
          </cell>
        </row>
        <row r="284">
          <cell r="B284" t="str">
            <v/>
          </cell>
          <cell r="C284" t="str">
            <v/>
          </cell>
          <cell r="D284" t="str">
            <v>0</v>
          </cell>
          <cell r="E284" t="str">
            <v/>
          </cell>
          <cell r="F284" t="str">
            <v/>
          </cell>
          <cell r="G284" t="str">
            <v/>
          </cell>
          <cell r="H284" t="str">
            <v/>
          </cell>
          <cell r="I284" t="str">
            <v/>
          </cell>
          <cell r="J284" t="str">
            <v>0</v>
          </cell>
          <cell r="K284" t="str">
            <v/>
          </cell>
          <cell r="L284" t="str">
            <v/>
          </cell>
          <cell r="M284" t="str">
            <v/>
          </cell>
          <cell r="N284" t="str">
            <v/>
          </cell>
          <cell r="O284" t="str">
            <v/>
          </cell>
          <cell r="P284" t="str">
            <v/>
          </cell>
          <cell r="Q284" t="str">
            <v/>
          </cell>
          <cell r="R284" t="str">
            <v/>
          </cell>
        </row>
        <row r="285">
          <cell r="B285" t="str">
            <v/>
          </cell>
          <cell r="C285" t="str">
            <v/>
          </cell>
          <cell r="D285" t="str">
            <v>0</v>
          </cell>
          <cell r="E285" t="str">
            <v/>
          </cell>
          <cell r="F285" t="str">
            <v/>
          </cell>
          <cell r="G285" t="str">
            <v/>
          </cell>
          <cell r="H285" t="str">
            <v/>
          </cell>
          <cell r="I285" t="str">
            <v/>
          </cell>
          <cell r="J285" t="str">
            <v>0</v>
          </cell>
          <cell r="K285" t="str">
            <v/>
          </cell>
          <cell r="L285" t="str">
            <v/>
          </cell>
          <cell r="M285" t="str">
            <v/>
          </cell>
          <cell r="N285" t="str">
            <v/>
          </cell>
          <cell r="O285" t="str">
            <v/>
          </cell>
          <cell r="P285" t="str">
            <v/>
          </cell>
          <cell r="Q285" t="str">
            <v/>
          </cell>
          <cell r="R285" t="str">
            <v/>
          </cell>
        </row>
        <row r="286">
          <cell r="B286" t="str">
            <v/>
          </cell>
          <cell r="C286" t="str">
            <v/>
          </cell>
          <cell r="D286" t="str">
            <v>0</v>
          </cell>
          <cell r="E286" t="str">
            <v/>
          </cell>
          <cell r="F286" t="str">
            <v/>
          </cell>
          <cell r="G286" t="str">
            <v/>
          </cell>
          <cell r="H286" t="str">
            <v/>
          </cell>
          <cell r="I286" t="str">
            <v/>
          </cell>
          <cell r="J286" t="str">
            <v>0</v>
          </cell>
          <cell r="K286" t="str">
            <v/>
          </cell>
          <cell r="L286" t="str">
            <v/>
          </cell>
          <cell r="M286" t="str">
            <v/>
          </cell>
          <cell r="N286" t="str">
            <v/>
          </cell>
          <cell r="O286" t="str">
            <v/>
          </cell>
          <cell r="P286" t="str">
            <v/>
          </cell>
          <cell r="Q286" t="str">
            <v/>
          </cell>
          <cell r="R286" t="str">
            <v/>
          </cell>
        </row>
        <row r="287">
          <cell r="B287" t="str">
            <v/>
          </cell>
          <cell r="C287" t="str">
            <v/>
          </cell>
          <cell r="D287" t="str">
            <v>0</v>
          </cell>
          <cell r="E287" t="str">
            <v/>
          </cell>
          <cell r="F287" t="str">
            <v/>
          </cell>
          <cell r="G287" t="str">
            <v/>
          </cell>
          <cell r="H287" t="str">
            <v/>
          </cell>
          <cell r="I287" t="str">
            <v/>
          </cell>
          <cell r="J287" t="str">
            <v>0</v>
          </cell>
          <cell r="K287" t="str">
            <v/>
          </cell>
          <cell r="L287" t="str">
            <v/>
          </cell>
          <cell r="M287" t="str">
            <v/>
          </cell>
          <cell r="N287" t="str">
            <v/>
          </cell>
          <cell r="O287" t="str">
            <v/>
          </cell>
          <cell r="P287" t="str">
            <v/>
          </cell>
          <cell r="Q287" t="str">
            <v/>
          </cell>
          <cell r="R287" t="str">
            <v/>
          </cell>
        </row>
        <row r="288">
          <cell r="B288" t="str">
            <v/>
          </cell>
          <cell r="C288" t="str">
            <v/>
          </cell>
          <cell r="D288" t="str">
            <v>0</v>
          </cell>
          <cell r="E288" t="str">
            <v/>
          </cell>
          <cell r="F288" t="str">
            <v/>
          </cell>
          <cell r="G288" t="str">
            <v/>
          </cell>
          <cell r="H288" t="str">
            <v/>
          </cell>
          <cell r="I288" t="str">
            <v/>
          </cell>
          <cell r="J288" t="str">
            <v>0</v>
          </cell>
          <cell r="K288" t="str">
            <v/>
          </cell>
          <cell r="L288" t="str">
            <v/>
          </cell>
          <cell r="M288" t="str">
            <v/>
          </cell>
          <cell r="N288" t="str">
            <v/>
          </cell>
          <cell r="O288" t="str">
            <v/>
          </cell>
          <cell r="P288" t="str">
            <v/>
          </cell>
          <cell r="Q288" t="str">
            <v/>
          </cell>
          <cell r="R288" t="str">
            <v/>
          </cell>
        </row>
        <row r="289">
          <cell r="B289" t="str">
            <v/>
          </cell>
          <cell r="C289" t="str">
            <v/>
          </cell>
          <cell r="D289" t="str">
            <v>0</v>
          </cell>
          <cell r="E289" t="str">
            <v/>
          </cell>
          <cell r="F289" t="str">
            <v/>
          </cell>
          <cell r="G289" t="str">
            <v/>
          </cell>
          <cell r="H289" t="str">
            <v/>
          </cell>
          <cell r="I289" t="str">
            <v/>
          </cell>
          <cell r="J289" t="str">
            <v>0</v>
          </cell>
          <cell r="K289" t="str">
            <v/>
          </cell>
          <cell r="L289" t="str">
            <v/>
          </cell>
          <cell r="M289" t="str">
            <v/>
          </cell>
          <cell r="N289" t="str">
            <v/>
          </cell>
          <cell r="O289" t="str">
            <v/>
          </cell>
          <cell r="P289" t="str">
            <v/>
          </cell>
          <cell r="Q289" t="str">
            <v/>
          </cell>
          <cell r="R289" t="str">
            <v/>
          </cell>
        </row>
        <row r="290">
          <cell r="B290" t="str">
            <v/>
          </cell>
          <cell r="C290" t="str">
            <v/>
          </cell>
          <cell r="D290" t="str">
            <v>0</v>
          </cell>
          <cell r="E290" t="str">
            <v/>
          </cell>
          <cell r="F290" t="str">
            <v/>
          </cell>
          <cell r="G290" t="str">
            <v/>
          </cell>
          <cell r="H290" t="str">
            <v/>
          </cell>
          <cell r="I290" t="str">
            <v/>
          </cell>
          <cell r="J290" t="str">
            <v>0</v>
          </cell>
          <cell r="K290" t="str">
            <v/>
          </cell>
          <cell r="L290" t="str">
            <v/>
          </cell>
          <cell r="M290" t="str">
            <v/>
          </cell>
          <cell r="N290" t="str">
            <v/>
          </cell>
          <cell r="O290" t="str">
            <v/>
          </cell>
          <cell r="P290" t="str">
            <v/>
          </cell>
          <cell r="Q290" t="str">
            <v/>
          </cell>
          <cell r="R290" t="str">
            <v/>
          </cell>
        </row>
        <row r="291">
          <cell r="B291" t="str">
            <v/>
          </cell>
          <cell r="C291" t="str">
            <v/>
          </cell>
          <cell r="D291" t="str">
            <v>0</v>
          </cell>
          <cell r="E291" t="str">
            <v/>
          </cell>
          <cell r="F291" t="str">
            <v/>
          </cell>
          <cell r="G291" t="str">
            <v/>
          </cell>
          <cell r="H291" t="str">
            <v/>
          </cell>
          <cell r="I291" t="str">
            <v/>
          </cell>
          <cell r="J291" t="str">
            <v>0</v>
          </cell>
          <cell r="K291" t="str">
            <v/>
          </cell>
          <cell r="L291" t="str">
            <v/>
          </cell>
          <cell r="M291" t="str">
            <v/>
          </cell>
          <cell r="N291" t="str">
            <v/>
          </cell>
          <cell r="O291" t="str">
            <v/>
          </cell>
          <cell r="P291" t="str">
            <v/>
          </cell>
          <cell r="Q291" t="str">
            <v/>
          </cell>
          <cell r="R291" t="str">
            <v/>
          </cell>
        </row>
        <row r="292">
          <cell r="B292" t="str">
            <v/>
          </cell>
          <cell r="C292" t="str">
            <v/>
          </cell>
          <cell r="D292" t="str">
            <v>0</v>
          </cell>
          <cell r="E292" t="str">
            <v/>
          </cell>
          <cell r="F292" t="str">
            <v/>
          </cell>
          <cell r="G292" t="str">
            <v/>
          </cell>
          <cell r="H292" t="str">
            <v/>
          </cell>
          <cell r="I292" t="str">
            <v/>
          </cell>
          <cell r="J292" t="str">
            <v>0</v>
          </cell>
          <cell r="K292" t="str">
            <v/>
          </cell>
          <cell r="L292" t="str">
            <v/>
          </cell>
          <cell r="M292" t="str">
            <v/>
          </cell>
          <cell r="N292" t="str">
            <v/>
          </cell>
          <cell r="O292" t="str">
            <v/>
          </cell>
          <cell r="P292" t="str">
            <v/>
          </cell>
          <cell r="Q292" t="str">
            <v/>
          </cell>
          <cell r="R292" t="str">
            <v/>
          </cell>
        </row>
        <row r="293">
          <cell r="B293" t="str">
            <v/>
          </cell>
          <cell r="C293" t="str">
            <v/>
          </cell>
          <cell r="D293" t="str">
            <v>0</v>
          </cell>
          <cell r="E293" t="str">
            <v/>
          </cell>
          <cell r="F293" t="str">
            <v/>
          </cell>
          <cell r="G293" t="str">
            <v/>
          </cell>
          <cell r="H293" t="str">
            <v/>
          </cell>
          <cell r="I293" t="str">
            <v/>
          </cell>
          <cell r="J293" t="str">
            <v>0</v>
          </cell>
          <cell r="K293" t="str">
            <v/>
          </cell>
          <cell r="L293" t="str">
            <v/>
          </cell>
          <cell r="M293" t="str">
            <v/>
          </cell>
          <cell r="N293" t="str">
            <v/>
          </cell>
          <cell r="O293" t="str">
            <v/>
          </cell>
          <cell r="P293" t="str">
            <v/>
          </cell>
          <cell r="Q293" t="str">
            <v/>
          </cell>
          <cell r="R293" t="str">
            <v/>
          </cell>
        </row>
        <row r="294">
          <cell r="B294" t="str">
            <v/>
          </cell>
          <cell r="C294" t="str">
            <v/>
          </cell>
          <cell r="D294" t="str">
            <v>0</v>
          </cell>
          <cell r="E294" t="str">
            <v/>
          </cell>
          <cell r="F294" t="str">
            <v/>
          </cell>
          <cell r="G294" t="str">
            <v/>
          </cell>
          <cell r="H294" t="str">
            <v/>
          </cell>
          <cell r="I294" t="str">
            <v/>
          </cell>
          <cell r="J294" t="str">
            <v>0</v>
          </cell>
          <cell r="K294" t="str">
            <v/>
          </cell>
          <cell r="L294" t="str">
            <v/>
          </cell>
          <cell r="M294" t="str">
            <v/>
          </cell>
          <cell r="N294" t="str">
            <v/>
          </cell>
          <cell r="O294" t="str">
            <v/>
          </cell>
          <cell r="P294" t="str">
            <v/>
          </cell>
          <cell r="Q294" t="str">
            <v/>
          </cell>
          <cell r="R294" t="str">
            <v/>
          </cell>
        </row>
        <row r="295">
          <cell r="B295" t="str">
            <v/>
          </cell>
          <cell r="C295" t="str">
            <v/>
          </cell>
          <cell r="D295" t="str">
            <v>0</v>
          </cell>
          <cell r="E295" t="str">
            <v/>
          </cell>
          <cell r="F295" t="str">
            <v/>
          </cell>
          <cell r="G295" t="str">
            <v/>
          </cell>
          <cell r="H295" t="str">
            <v/>
          </cell>
          <cell r="I295" t="str">
            <v/>
          </cell>
          <cell r="J295" t="str">
            <v>0</v>
          </cell>
          <cell r="K295" t="str">
            <v/>
          </cell>
          <cell r="L295" t="str">
            <v/>
          </cell>
          <cell r="M295" t="str">
            <v/>
          </cell>
          <cell r="N295" t="str">
            <v/>
          </cell>
          <cell r="O295" t="str">
            <v/>
          </cell>
          <cell r="P295" t="str">
            <v/>
          </cell>
          <cell r="Q295" t="str">
            <v/>
          </cell>
          <cell r="R295" t="str">
            <v/>
          </cell>
        </row>
        <row r="296">
          <cell r="B296" t="str">
            <v/>
          </cell>
          <cell r="C296" t="str">
            <v/>
          </cell>
          <cell r="D296" t="str">
            <v>0</v>
          </cell>
          <cell r="E296" t="str">
            <v/>
          </cell>
          <cell r="F296" t="str">
            <v/>
          </cell>
          <cell r="G296" t="str">
            <v/>
          </cell>
          <cell r="H296" t="str">
            <v/>
          </cell>
          <cell r="I296" t="str">
            <v/>
          </cell>
          <cell r="J296" t="str">
            <v>0</v>
          </cell>
          <cell r="K296" t="str">
            <v/>
          </cell>
          <cell r="L296" t="str">
            <v/>
          </cell>
          <cell r="M296" t="str">
            <v/>
          </cell>
          <cell r="N296" t="str">
            <v/>
          </cell>
          <cell r="O296" t="str">
            <v/>
          </cell>
          <cell r="P296" t="str">
            <v/>
          </cell>
          <cell r="Q296" t="str">
            <v/>
          </cell>
          <cell r="R296" t="str">
            <v/>
          </cell>
        </row>
        <row r="297">
          <cell r="B297" t="str">
            <v/>
          </cell>
          <cell r="C297" t="str">
            <v/>
          </cell>
          <cell r="D297" t="str">
            <v>0</v>
          </cell>
          <cell r="E297" t="str">
            <v/>
          </cell>
          <cell r="F297" t="str">
            <v/>
          </cell>
          <cell r="G297" t="str">
            <v/>
          </cell>
          <cell r="H297" t="str">
            <v/>
          </cell>
          <cell r="I297" t="str">
            <v/>
          </cell>
          <cell r="J297" t="str">
            <v>0</v>
          </cell>
          <cell r="K297" t="str">
            <v/>
          </cell>
          <cell r="L297" t="str">
            <v/>
          </cell>
          <cell r="M297" t="str">
            <v/>
          </cell>
          <cell r="N297" t="str">
            <v/>
          </cell>
          <cell r="O297" t="str">
            <v/>
          </cell>
          <cell r="P297" t="str">
            <v/>
          </cell>
          <cell r="Q297" t="str">
            <v/>
          </cell>
          <cell r="R297" t="str">
            <v/>
          </cell>
        </row>
        <row r="298">
          <cell r="B298" t="str">
            <v/>
          </cell>
          <cell r="C298" t="str">
            <v/>
          </cell>
          <cell r="D298" t="str">
            <v>0</v>
          </cell>
          <cell r="E298" t="str">
            <v/>
          </cell>
          <cell r="F298" t="str">
            <v/>
          </cell>
          <cell r="G298" t="str">
            <v/>
          </cell>
          <cell r="H298" t="str">
            <v/>
          </cell>
          <cell r="I298" t="str">
            <v/>
          </cell>
          <cell r="J298" t="str">
            <v>0</v>
          </cell>
          <cell r="K298" t="str">
            <v/>
          </cell>
          <cell r="L298" t="str">
            <v/>
          </cell>
          <cell r="M298" t="str">
            <v/>
          </cell>
          <cell r="N298" t="str">
            <v/>
          </cell>
          <cell r="O298" t="str">
            <v/>
          </cell>
          <cell r="P298" t="str">
            <v/>
          </cell>
          <cell r="Q298" t="str">
            <v/>
          </cell>
          <cell r="R298" t="str">
            <v/>
          </cell>
        </row>
        <row r="299">
          <cell r="B299" t="str">
            <v/>
          </cell>
          <cell r="C299" t="str">
            <v/>
          </cell>
          <cell r="D299" t="str">
            <v>0</v>
          </cell>
          <cell r="E299" t="str">
            <v/>
          </cell>
          <cell r="F299" t="str">
            <v/>
          </cell>
          <cell r="G299" t="str">
            <v/>
          </cell>
          <cell r="H299" t="str">
            <v/>
          </cell>
          <cell r="I299" t="str">
            <v/>
          </cell>
          <cell r="J299" t="str">
            <v>0</v>
          </cell>
          <cell r="K299" t="str">
            <v/>
          </cell>
          <cell r="L299" t="str">
            <v/>
          </cell>
          <cell r="M299" t="str">
            <v/>
          </cell>
          <cell r="N299" t="str">
            <v/>
          </cell>
          <cell r="O299" t="str">
            <v/>
          </cell>
          <cell r="P299" t="str">
            <v/>
          </cell>
          <cell r="Q299" t="str">
            <v/>
          </cell>
          <cell r="R299" t="str">
            <v/>
          </cell>
        </row>
        <row r="300">
          <cell r="B300" t="str">
            <v/>
          </cell>
          <cell r="C300" t="str">
            <v/>
          </cell>
          <cell r="D300" t="str">
            <v>0</v>
          </cell>
          <cell r="E300" t="str">
            <v/>
          </cell>
          <cell r="F300" t="str">
            <v/>
          </cell>
          <cell r="G300" t="str">
            <v/>
          </cell>
          <cell r="H300" t="str">
            <v/>
          </cell>
          <cell r="I300" t="str">
            <v/>
          </cell>
          <cell r="J300" t="str">
            <v>0</v>
          </cell>
          <cell r="K300" t="str">
            <v/>
          </cell>
          <cell r="L300" t="str">
            <v/>
          </cell>
          <cell r="M300" t="str">
            <v/>
          </cell>
          <cell r="N300" t="str">
            <v/>
          </cell>
          <cell r="O300" t="str">
            <v/>
          </cell>
          <cell r="P300" t="str">
            <v/>
          </cell>
          <cell r="Q300" t="str">
            <v/>
          </cell>
          <cell r="R300" t="str">
            <v/>
          </cell>
        </row>
        <row r="301">
          <cell r="B301" t="str">
            <v/>
          </cell>
          <cell r="C301" t="str">
            <v/>
          </cell>
          <cell r="D301" t="str">
            <v>0</v>
          </cell>
          <cell r="E301" t="str">
            <v/>
          </cell>
          <cell r="F301" t="str">
            <v/>
          </cell>
          <cell r="G301" t="str">
            <v/>
          </cell>
          <cell r="H301" t="str">
            <v/>
          </cell>
          <cell r="I301" t="str">
            <v/>
          </cell>
          <cell r="J301" t="str">
            <v>0</v>
          </cell>
          <cell r="K301" t="str">
            <v/>
          </cell>
          <cell r="L301" t="str">
            <v/>
          </cell>
          <cell r="M301" t="str">
            <v/>
          </cell>
          <cell r="N301" t="str">
            <v/>
          </cell>
          <cell r="O301" t="str">
            <v/>
          </cell>
          <cell r="P301" t="str">
            <v/>
          </cell>
          <cell r="Q301" t="str">
            <v/>
          </cell>
          <cell r="R301" t="str">
            <v/>
          </cell>
        </row>
        <row r="302">
          <cell r="B302" t="str">
            <v/>
          </cell>
          <cell r="C302" t="str">
            <v/>
          </cell>
          <cell r="D302" t="str">
            <v>0</v>
          </cell>
          <cell r="E302" t="str">
            <v/>
          </cell>
          <cell r="F302" t="str">
            <v/>
          </cell>
          <cell r="G302" t="str">
            <v/>
          </cell>
          <cell r="H302" t="str">
            <v/>
          </cell>
          <cell r="I302" t="str">
            <v/>
          </cell>
          <cell r="J302" t="str">
            <v>0</v>
          </cell>
          <cell r="K302" t="str">
            <v/>
          </cell>
          <cell r="L302" t="str">
            <v/>
          </cell>
          <cell r="M302" t="str">
            <v/>
          </cell>
          <cell r="N302" t="str">
            <v/>
          </cell>
          <cell r="O302" t="str">
            <v/>
          </cell>
          <cell r="P302" t="str">
            <v/>
          </cell>
          <cell r="Q302" t="str">
            <v/>
          </cell>
          <cell r="R302" t="str">
            <v/>
          </cell>
        </row>
        <row r="303">
          <cell r="B303" t="str">
            <v/>
          </cell>
          <cell r="C303" t="str">
            <v/>
          </cell>
          <cell r="D303" t="str">
            <v>0</v>
          </cell>
          <cell r="E303" t="str">
            <v/>
          </cell>
          <cell r="F303" t="str">
            <v/>
          </cell>
          <cell r="G303" t="str">
            <v/>
          </cell>
          <cell r="H303" t="str">
            <v/>
          </cell>
          <cell r="I303" t="str">
            <v/>
          </cell>
          <cell r="J303" t="str">
            <v>0</v>
          </cell>
          <cell r="K303" t="str">
            <v/>
          </cell>
          <cell r="L303" t="str">
            <v/>
          </cell>
          <cell r="M303" t="str">
            <v/>
          </cell>
          <cell r="N303" t="str">
            <v/>
          </cell>
          <cell r="O303" t="str">
            <v/>
          </cell>
          <cell r="P303" t="str">
            <v/>
          </cell>
          <cell r="Q303" t="str">
            <v/>
          </cell>
          <cell r="R303" t="str">
            <v/>
          </cell>
        </row>
        <row r="304">
          <cell r="B304" t="str">
            <v/>
          </cell>
          <cell r="C304" t="str">
            <v/>
          </cell>
          <cell r="D304" t="str">
            <v>0</v>
          </cell>
          <cell r="E304" t="str">
            <v/>
          </cell>
          <cell r="F304" t="str">
            <v/>
          </cell>
          <cell r="G304" t="str">
            <v/>
          </cell>
          <cell r="H304" t="str">
            <v/>
          </cell>
          <cell r="I304" t="str">
            <v/>
          </cell>
          <cell r="J304" t="str">
            <v>0</v>
          </cell>
          <cell r="K304" t="str">
            <v/>
          </cell>
          <cell r="L304" t="str">
            <v/>
          </cell>
          <cell r="M304" t="str">
            <v/>
          </cell>
          <cell r="N304" t="str">
            <v/>
          </cell>
          <cell r="O304" t="str">
            <v/>
          </cell>
          <cell r="P304" t="str">
            <v/>
          </cell>
          <cell r="Q304" t="str">
            <v/>
          </cell>
          <cell r="R304" t="str">
            <v/>
          </cell>
        </row>
        <row r="305">
          <cell r="B305" t="str">
            <v/>
          </cell>
          <cell r="C305" t="str">
            <v/>
          </cell>
          <cell r="D305" t="str">
            <v>0</v>
          </cell>
          <cell r="E305" t="str">
            <v/>
          </cell>
          <cell r="F305" t="str">
            <v/>
          </cell>
          <cell r="G305" t="str">
            <v/>
          </cell>
          <cell r="H305" t="str">
            <v/>
          </cell>
          <cell r="I305" t="str">
            <v/>
          </cell>
          <cell r="J305" t="str">
            <v>0</v>
          </cell>
          <cell r="K305" t="str">
            <v/>
          </cell>
          <cell r="L305" t="str">
            <v/>
          </cell>
          <cell r="M305" t="str">
            <v/>
          </cell>
          <cell r="N305" t="str">
            <v/>
          </cell>
          <cell r="O305" t="str">
            <v/>
          </cell>
          <cell r="P305" t="str">
            <v/>
          </cell>
          <cell r="Q305" t="str">
            <v/>
          </cell>
          <cell r="R305" t="str">
            <v/>
          </cell>
        </row>
        <row r="306">
          <cell r="B306" t="str">
            <v/>
          </cell>
          <cell r="C306" t="str">
            <v/>
          </cell>
          <cell r="D306" t="str">
            <v>0</v>
          </cell>
          <cell r="E306" t="str">
            <v/>
          </cell>
          <cell r="F306" t="str">
            <v/>
          </cell>
          <cell r="G306" t="str">
            <v/>
          </cell>
          <cell r="H306" t="str">
            <v/>
          </cell>
          <cell r="I306" t="str">
            <v/>
          </cell>
          <cell r="J306" t="str">
            <v>0</v>
          </cell>
          <cell r="K306" t="str">
            <v/>
          </cell>
          <cell r="L306" t="str">
            <v/>
          </cell>
          <cell r="M306" t="str">
            <v/>
          </cell>
          <cell r="N306" t="str">
            <v/>
          </cell>
          <cell r="O306" t="str">
            <v/>
          </cell>
          <cell r="P306" t="str">
            <v/>
          </cell>
          <cell r="Q306" t="str">
            <v/>
          </cell>
          <cell r="R306" t="str">
            <v/>
          </cell>
        </row>
        <row r="307">
          <cell r="B307" t="str">
            <v/>
          </cell>
          <cell r="C307" t="str">
            <v/>
          </cell>
          <cell r="D307" t="str">
            <v>0</v>
          </cell>
          <cell r="E307" t="str">
            <v/>
          </cell>
          <cell r="F307" t="str">
            <v/>
          </cell>
          <cell r="G307" t="str">
            <v/>
          </cell>
          <cell r="H307" t="str">
            <v/>
          </cell>
          <cell r="I307" t="str">
            <v/>
          </cell>
          <cell r="J307" t="str">
            <v>0</v>
          </cell>
          <cell r="K307" t="str">
            <v/>
          </cell>
          <cell r="L307" t="str">
            <v/>
          </cell>
          <cell r="M307" t="str">
            <v/>
          </cell>
          <cell r="N307" t="str">
            <v/>
          </cell>
          <cell r="O307" t="str">
            <v/>
          </cell>
          <cell r="P307" t="str">
            <v/>
          </cell>
          <cell r="Q307" t="str">
            <v/>
          </cell>
          <cell r="R307" t="str">
            <v/>
          </cell>
        </row>
        <row r="308">
          <cell r="B308" t="str">
            <v/>
          </cell>
          <cell r="C308" t="str">
            <v/>
          </cell>
          <cell r="D308" t="str">
            <v>0</v>
          </cell>
          <cell r="E308" t="str">
            <v/>
          </cell>
          <cell r="F308" t="str">
            <v/>
          </cell>
          <cell r="G308" t="str">
            <v/>
          </cell>
          <cell r="H308" t="str">
            <v/>
          </cell>
          <cell r="I308" t="str">
            <v/>
          </cell>
          <cell r="J308" t="str">
            <v>0</v>
          </cell>
          <cell r="K308" t="str">
            <v/>
          </cell>
          <cell r="L308" t="str">
            <v/>
          </cell>
          <cell r="M308" t="str">
            <v/>
          </cell>
          <cell r="N308" t="str">
            <v/>
          </cell>
          <cell r="O308" t="str">
            <v/>
          </cell>
          <cell r="P308" t="str">
            <v/>
          </cell>
          <cell r="Q308" t="str">
            <v/>
          </cell>
          <cell r="R308" t="str">
            <v/>
          </cell>
        </row>
        <row r="309">
          <cell r="B309" t="str">
            <v/>
          </cell>
          <cell r="C309" t="str">
            <v/>
          </cell>
          <cell r="D309" t="str">
            <v>0</v>
          </cell>
          <cell r="E309" t="str">
            <v/>
          </cell>
          <cell r="F309" t="str">
            <v/>
          </cell>
          <cell r="G309" t="str">
            <v/>
          </cell>
          <cell r="H309" t="str">
            <v/>
          </cell>
          <cell r="I309" t="str">
            <v/>
          </cell>
          <cell r="J309" t="str">
            <v>0</v>
          </cell>
          <cell r="K309" t="str">
            <v/>
          </cell>
          <cell r="L309" t="str">
            <v/>
          </cell>
          <cell r="M309" t="str">
            <v/>
          </cell>
          <cell r="N309" t="str">
            <v/>
          </cell>
          <cell r="O309" t="str">
            <v/>
          </cell>
          <cell r="P309" t="str">
            <v/>
          </cell>
          <cell r="Q309" t="str">
            <v/>
          </cell>
          <cell r="R309" t="str">
            <v/>
          </cell>
        </row>
        <row r="310">
          <cell r="B310" t="str">
            <v/>
          </cell>
          <cell r="C310" t="str">
            <v/>
          </cell>
          <cell r="D310" t="str">
            <v>0</v>
          </cell>
          <cell r="E310" t="str">
            <v/>
          </cell>
          <cell r="F310" t="str">
            <v/>
          </cell>
          <cell r="G310" t="str">
            <v/>
          </cell>
          <cell r="H310" t="str">
            <v/>
          </cell>
          <cell r="I310" t="str">
            <v/>
          </cell>
          <cell r="J310" t="str">
            <v>0</v>
          </cell>
          <cell r="K310" t="str">
            <v/>
          </cell>
          <cell r="L310" t="str">
            <v/>
          </cell>
          <cell r="M310" t="str">
            <v/>
          </cell>
          <cell r="N310" t="str">
            <v/>
          </cell>
          <cell r="O310" t="str">
            <v/>
          </cell>
          <cell r="P310" t="str">
            <v/>
          </cell>
          <cell r="Q310" t="str">
            <v/>
          </cell>
          <cell r="R310" t="str">
            <v/>
          </cell>
        </row>
        <row r="311">
          <cell r="B311" t="str">
            <v/>
          </cell>
          <cell r="C311" t="str">
            <v/>
          </cell>
          <cell r="D311" t="str">
            <v>0</v>
          </cell>
          <cell r="E311" t="str">
            <v/>
          </cell>
          <cell r="F311" t="str">
            <v/>
          </cell>
          <cell r="G311" t="str">
            <v/>
          </cell>
          <cell r="H311" t="str">
            <v/>
          </cell>
          <cell r="I311" t="str">
            <v/>
          </cell>
          <cell r="J311" t="str">
            <v>0</v>
          </cell>
          <cell r="K311" t="str">
            <v/>
          </cell>
          <cell r="L311" t="str">
            <v/>
          </cell>
          <cell r="M311" t="str">
            <v/>
          </cell>
          <cell r="N311" t="str">
            <v/>
          </cell>
          <cell r="O311" t="str">
            <v/>
          </cell>
          <cell r="P311" t="str">
            <v/>
          </cell>
          <cell r="Q311" t="str">
            <v/>
          </cell>
          <cell r="R311" t="str">
            <v/>
          </cell>
        </row>
        <row r="312">
          <cell r="B312" t="str">
            <v/>
          </cell>
          <cell r="C312" t="str">
            <v/>
          </cell>
          <cell r="D312" t="str">
            <v>0</v>
          </cell>
          <cell r="E312" t="str">
            <v/>
          </cell>
          <cell r="F312" t="str">
            <v/>
          </cell>
          <cell r="G312" t="str">
            <v/>
          </cell>
          <cell r="H312" t="str">
            <v/>
          </cell>
          <cell r="I312" t="str">
            <v/>
          </cell>
          <cell r="J312" t="str">
            <v>0</v>
          </cell>
          <cell r="K312" t="str">
            <v/>
          </cell>
          <cell r="L312" t="str">
            <v/>
          </cell>
          <cell r="M312" t="str">
            <v/>
          </cell>
          <cell r="N312" t="str">
            <v/>
          </cell>
          <cell r="O312" t="str">
            <v/>
          </cell>
          <cell r="P312" t="str">
            <v/>
          </cell>
          <cell r="Q312" t="str">
            <v/>
          </cell>
          <cell r="R312" t="str">
            <v/>
          </cell>
        </row>
        <row r="313">
          <cell r="B313" t="str">
            <v/>
          </cell>
          <cell r="C313" t="str">
            <v/>
          </cell>
          <cell r="D313" t="str">
            <v>0</v>
          </cell>
          <cell r="E313" t="str">
            <v/>
          </cell>
          <cell r="F313" t="str">
            <v/>
          </cell>
          <cell r="G313" t="str">
            <v/>
          </cell>
          <cell r="H313" t="str">
            <v/>
          </cell>
          <cell r="I313" t="str">
            <v/>
          </cell>
          <cell r="J313" t="str">
            <v>0</v>
          </cell>
          <cell r="K313" t="str">
            <v/>
          </cell>
          <cell r="L313" t="str">
            <v/>
          </cell>
          <cell r="M313" t="str">
            <v/>
          </cell>
          <cell r="N313" t="str">
            <v/>
          </cell>
          <cell r="O313" t="str">
            <v/>
          </cell>
          <cell r="P313" t="str">
            <v/>
          </cell>
          <cell r="Q313" t="str">
            <v/>
          </cell>
          <cell r="R313" t="str">
            <v/>
          </cell>
        </row>
        <row r="314">
          <cell r="B314" t="str">
            <v/>
          </cell>
          <cell r="C314" t="str">
            <v/>
          </cell>
          <cell r="D314" t="str">
            <v>0</v>
          </cell>
          <cell r="E314" t="str">
            <v/>
          </cell>
          <cell r="F314" t="str">
            <v/>
          </cell>
          <cell r="G314" t="str">
            <v/>
          </cell>
          <cell r="H314" t="str">
            <v/>
          </cell>
          <cell r="I314" t="str">
            <v/>
          </cell>
          <cell r="J314" t="str">
            <v>0</v>
          </cell>
          <cell r="K314" t="str">
            <v/>
          </cell>
          <cell r="L314" t="str">
            <v/>
          </cell>
          <cell r="M314" t="str">
            <v/>
          </cell>
          <cell r="N314" t="str">
            <v/>
          </cell>
          <cell r="O314" t="str">
            <v/>
          </cell>
          <cell r="P314" t="str">
            <v/>
          </cell>
          <cell r="Q314" t="str">
            <v/>
          </cell>
          <cell r="R314" t="str">
            <v/>
          </cell>
        </row>
        <row r="315">
          <cell r="B315" t="str">
            <v/>
          </cell>
          <cell r="C315" t="str">
            <v/>
          </cell>
          <cell r="D315" t="str">
            <v>0</v>
          </cell>
          <cell r="E315" t="str">
            <v/>
          </cell>
          <cell r="F315" t="str">
            <v/>
          </cell>
          <cell r="G315" t="str">
            <v/>
          </cell>
          <cell r="H315" t="str">
            <v/>
          </cell>
          <cell r="I315" t="str">
            <v/>
          </cell>
          <cell r="J315" t="str">
            <v>0</v>
          </cell>
          <cell r="K315" t="str">
            <v/>
          </cell>
          <cell r="L315" t="str">
            <v/>
          </cell>
          <cell r="M315" t="str">
            <v/>
          </cell>
          <cell r="N315" t="str">
            <v/>
          </cell>
          <cell r="O315" t="str">
            <v/>
          </cell>
          <cell r="P315" t="str">
            <v/>
          </cell>
          <cell r="Q315" t="str">
            <v/>
          </cell>
          <cell r="R315" t="str">
            <v/>
          </cell>
        </row>
        <row r="316">
          <cell r="B316" t="str">
            <v/>
          </cell>
          <cell r="C316" t="str">
            <v/>
          </cell>
          <cell r="D316" t="str">
            <v>0</v>
          </cell>
          <cell r="E316" t="str">
            <v/>
          </cell>
          <cell r="F316" t="str">
            <v/>
          </cell>
          <cell r="G316" t="str">
            <v/>
          </cell>
          <cell r="H316" t="str">
            <v/>
          </cell>
          <cell r="I316" t="str">
            <v/>
          </cell>
          <cell r="J316" t="str">
            <v>0</v>
          </cell>
          <cell r="K316" t="str">
            <v/>
          </cell>
          <cell r="L316" t="str">
            <v/>
          </cell>
          <cell r="M316" t="str">
            <v/>
          </cell>
          <cell r="N316" t="str">
            <v/>
          </cell>
          <cell r="O316" t="str">
            <v/>
          </cell>
          <cell r="P316" t="str">
            <v/>
          </cell>
          <cell r="Q316" t="str">
            <v/>
          </cell>
          <cell r="R316" t="str">
            <v/>
          </cell>
        </row>
        <row r="317">
          <cell r="B317" t="str">
            <v/>
          </cell>
          <cell r="C317" t="str">
            <v/>
          </cell>
          <cell r="D317" t="str">
            <v>0</v>
          </cell>
          <cell r="E317" t="str">
            <v/>
          </cell>
          <cell r="F317" t="str">
            <v/>
          </cell>
          <cell r="G317" t="str">
            <v/>
          </cell>
          <cell r="H317" t="str">
            <v/>
          </cell>
          <cell r="I317" t="str">
            <v/>
          </cell>
          <cell r="J317" t="str">
            <v>0</v>
          </cell>
          <cell r="K317" t="str">
            <v/>
          </cell>
          <cell r="L317" t="str">
            <v/>
          </cell>
          <cell r="M317" t="str">
            <v/>
          </cell>
          <cell r="N317" t="str">
            <v/>
          </cell>
          <cell r="O317" t="str">
            <v/>
          </cell>
          <cell r="P317" t="str">
            <v/>
          </cell>
          <cell r="Q317" t="str">
            <v/>
          </cell>
          <cell r="R317" t="str">
            <v/>
          </cell>
        </row>
        <row r="318">
          <cell r="B318" t="str">
            <v/>
          </cell>
          <cell r="C318" t="str">
            <v/>
          </cell>
          <cell r="D318" t="str">
            <v>0</v>
          </cell>
          <cell r="E318" t="str">
            <v/>
          </cell>
          <cell r="F318" t="str">
            <v/>
          </cell>
          <cell r="G318" t="str">
            <v/>
          </cell>
          <cell r="H318" t="str">
            <v/>
          </cell>
          <cell r="I318" t="str">
            <v/>
          </cell>
          <cell r="J318" t="str">
            <v>0</v>
          </cell>
          <cell r="K318" t="str">
            <v/>
          </cell>
          <cell r="L318" t="str">
            <v/>
          </cell>
          <cell r="M318" t="str">
            <v/>
          </cell>
          <cell r="N318" t="str">
            <v/>
          </cell>
          <cell r="O318" t="str">
            <v/>
          </cell>
          <cell r="P318" t="str">
            <v/>
          </cell>
          <cell r="Q318" t="str">
            <v/>
          </cell>
          <cell r="R318" t="str">
            <v/>
          </cell>
        </row>
        <row r="319">
          <cell r="B319" t="str">
            <v/>
          </cell>
          <cell r="C319" t="str">
            <v/>
          </cell>
          <cell r="D319" t="str">
            <v>0</v>
          </cell>
          <cell r="E319" t="str">
            <v/>
          </cell>
          <cell r="F319" t="str">
            <v/>
          </cell>
          <cell r="G319" t="str">
            <v/>
          </cell>
          <cell r="H319" t="str">
            <v/>
          </cell>
          <cell r="I319" t="str">
            <v/>
          </cell>
          <cell r="J319" t="str">
            <v>0</v>
          </cell>
          <cell r="K319" t="str">
            <v/>
          </cell>
          <cell r="L319" t="str">
            <v/>
          </cell>
          <cell r="M319" t="str">
            <v/>
          </cell>
          <cell r="N319" t="str">
            <v/>
          </cell>
          <cell r="O319" t="str">
            <v/>
          </cell>
          <cell r="P319" t="str">
            <v/>
          </cell>
          <cell r="Q319" t="str">
            <v/>
          </cell>
          <cell r="R319" t="str">
            <v/>
          </cell>
        </row>
        <row r="320">
          <cell r="B320" t="str">
            <v/>
          </cell>
          <cell r="C320" t="str">
            <v/>
          </cell>
          <cell r="D320" t="str">
            <v>0</v>
          </cell>
          <cell r="E320" t="str">
            <v/>
          </cell>
          <cell r="F320" t="str">
            <v/>
          </cell>
          <cell r="G320" t="str">
            <v/>
          </cell>
          <cell r="H320" t="str">
            <v/>
          </cell>
          <cell r="I320" t="str">
            <v/>
          </cell>
          <cell r="J320" t="str">
            <v>0</v>
          </cell>
          <cell r="K320" t="str">
            <v/>
          </cell>
          <cell r="L320" t="str">
            <v/>
          </cell>
          <cell r="M320" t="str">
            <v/>
          </cell>
          <cell r="N320" t="str">
            <v/>
          </cell>
          <cell r="O320" t="str">
            <v/>
          </cell>
          <cell r="P320" t="str">
            <v/>
          </cell>
          <cell r="Q320" t="str">
            <v/>
          </cell>
          <cell r="R320" t="str">
            <v/>
          </cell>
        </row>
        <row r="321">
          <cell r="B321" t="str">
            <v/>
          </cell>
          <cell r="C321" t="str">
            <v/>
          </cell>
          <cell r="D321" t="str">
            <v>0</v>
          </cell>
          <cell r="E321" t="str">
            <v/>
          </cell>
          <cell r="F321" t="str">
            <v/>
          </cell>
          <cell r="G321" t="str">
            <v/>
          </cell>
          <cell r="H321" t="str">
            <v/>
          </cell>
          <cell r="I321" t="str">
            <v/>
          </cell>
          <cell r="J321" t="str">
            <v>0</v>
          </cell>
          <cell r="K321" t="str">
            <v/>
          </cell>
          <cell r="L321" t="str">
            <v/>
          </cell>
          <cell r="M321" t="str">
            <v/>
          </cell>
          <cell r="N321" t="str">
            <v/>
          </cell>
          <cell r="O321" t="str">
            <v/>
          </cell>
          <cell r="P321" t="str">
            <v/>
          </cell>
          <cell r="Q321" t="str">
            <v/>
          </cell>
          <cell r="R321" t="str">
            <v/>
          </cell>
        </row>
        <row r="322">
          <cell r="B322" t="str">
            <v/>
          </cell>
          <cell r="C322" t="str">
            <v/>
          </cell>
          <cell r="D322" t="str">
            <v>0</v>
          </cell>
          <cell r="E322" t="str">
            <v/>
          </cell>
          <cell r="F322" t="str">
            <v/>
          </cell>
          <cell r="G322" t="str">
            <v/>
          </cell>
          <cell r="H322" t="str">
            <v/>
          </cell>
          <cell r="I322" t="str">
            <v/>
          </cell>
          <cell r="J322" t="str">
            <v>0</v>
          </cell>
          <cell r="K322" t="str">
            <v/>
          </cell>
          <cell r="L322" t="str">
            <v/>
          </cell>
          <cell r="M322" t="str">
            <v/>
          </cell>
          <cell r="N322" t="str">
            <v/>
          </cell>
          <cell r="O322" t="str">
            <v/>
          </cell>
          <cell r="P322" t="str">
            <v/>
          </cell>
          <cell r="Q322" t="str">
            <v/>
          </cell>
          <cell r="R322" t="str">
            <v/>
          </cell>
        </row>
        <row r="323">
          <cell r="B323" t="str">
            <v/>
          </cell>
          <cell r="C323" t="str">
            <v/>
          </cell>
          <cell r="D323" t="str">
            <v>0</v>
          </cell>
          <cell r="E323" t="str">
            <v/>
          </cell>
          <cell r="F323" t="str">
            <v/>
          </cell>
          <cell r="G323" t="str">
            <v/>
          </cell>
          <cell r="H323" t="str">
            <v/>
          </cell>
          <cell r="I323" t="str">
            <v/>
          </cell>
          <cell r="J323" t="str">
            <v>0</v>
          </cell>
          <cell r="K323" t="str">
            <v/>
          </cell>
          <cell r="L323" t="str">
            <v/>
          </cell>
          <cell r="M323" t="str">
            <v/>
          </cell>
          <cell r="N323" t="str">
            <v/>
          </cell>
          <cell r="O323" t="str">
            <v/>
          </cell>
          <cell r="P323" t="str">
            <v/>
          </cell>
          <cell r="Q323" t="str">
            <v/>
          </cell>
          <cell r="R323" t="str">
            <v/>
          </cell>
        </row>
        <row r="324">
          <cell r="B324" t="str">
            <v/>
          </cell>
          <cell r="C324" t="str">
            <v/>
          </cell>
          <cell r="D324" t="str">
            <v>0</v>
          </cell>
          <cell r="E324" t="str">
            <v/>
          </cell>
          <cell r="F324" t="str">
            <v/>
          </cell>
          <cell r="G324" t="str">
            <v/>
          </cell>
          <cell r="H324" t="str">
            <v/>
          </cell>
          <cell r="I324" t="str">
            <v/>
          </cell>
          <cell r="J324" t="str">
            <v>0</v>
          </cell>
          <cell r="K324" t="str">
            <v/>
          </cell>
          <cell r="L324" t="str">
            <v/>
          </cell>
          <cell r="M324" t="str">
            <v/>
          </cell>
          <cell r="N324" t="str">
            <v/>
          </cell>
          <cell r="O324" t="str">
            <v/>
          </cell>
          <cell r="P324" t="str">
            <v/>
          </cell>
          <cell r="Q324" t="str">
            <v/>
          </cell>
          <cell r="R324" t="str">
            <v/>
          </cell>
        </row>
        <row r="325">
          <cell r="B325" t="str">
            <v/>
          </cell>
          <cell r="C325" t="str">
            <v/>
          </cell>
          <cell r="D325" t="str">
            <v>0</v>
          </cell>
          <cell r="E325" t="str">
            <v/>
          </cell>
          <cell r="F325" t="str">
            <v/>
          </cell>
          <cell r="G325" t="str">
            <v/>
          </cell>
          <cell r="H325" t="str">
            <v/>
          </cell>
          <cell r="I325" t="str">
            <v/>
          </cell>
          <cell r="J325" t="str">
            <v>0</v>
          </cell>
          <cell r="K325" t="str">
            <v/>
          </cell>
          <cell r="L325" t="str">
            <v/>
          </cell>
          <cell r="M325" t="str">
            <v/>
          </cell>
          <cell r="N325" t="str">
            <v/>
          </cell>
          <cell r="O325" t="str">
            <v/>
          </cell>
          <cell r="P325" t="str">
            <v/>
          </cell>
          <cell r="Q325" t="str">
            <v/>
          </cell>
          <cell r="R325" t="str">
            <v/>
          </cell>
        </row>
        <row r="326">
          <cell r="B326" t="str">
            <v/>
          </cell>
          <cell r="C326" t="str">
            <v/>
          </cell>
          <cell r="D326" t="str">
            <v>0</v>
          </cell>
          <cell r="E326" t="str">
            <v/>
          </cell>
          <cell r="F326" t="str">
            <v/>
          </cell>
          <cell r="G326" t="str">
            <v/>
          </cell>
          <cell r="H326" t="str">
            <v/>
          </cell>
          <cell r="I326" t="str">
            <v/>
          </cell>
          <cell r="J326" t="str">
            <v>0</v>
          </cell>
          <cell r="K326" t="str">
            <v/>
          </cell>
          <cell r="L326" t="str">
            <v/>
          </cell>
          <cell r="M326" t="str">
            <v/>
          </cell>
          <cell r="N326" t="str">
            <v/>
          </cell>
          <cell r="O326" t="str">
            <v/>
          </cell>
          <cell r="P326" t="str">
            <v/>
          </cell>
          <cell r="Q326" t="str">
            <v/>
          </cell>
          <cell r="R326" t="str">
            <v/>
          </cell>
        </row>
        <row r="327">
          <cell r="B327" t="str">
            <v/>
          </cell>
          <cell r="C327" t="str">
            <v/>
          </cell>
          <cell r="D327" t="str">
            <v>0</v>
          </cell>
          <cell r="E327" t="str">
            <v/>
          </cell>
          <cell r="F327" t="str">
            <v/>
          </cell>
          <cell r="G327" t="str">
            <v/>
          </cell>
          <cell r="H327" t="str">
            <v/>
          </cell>
          <cell r="I327" t="str">
            <v/>
          </cell>
          <cell r="J327" t="str">
            <v>0</v>
          </cell>
          <cell r="K327" t="str">
            <v/>
          </cell>
          <cell r="L327" t="str">
            <v/>
          </cell>
          <cell r="M327" t="str">
            <v/>
          </cell>
          <cell r="N327" t="str">
            <v/>
          </cell>
          <cell r="O327" t="str">
            <v/>
          </cell>
          <cell r="P327" t="str">
            <v/>
          </cell>
          <cell r="Q327" t="str">
            <v/>
          </cell>
          <cell r="R327" t="str">
            <v/>
          </cell>
        </row>
        <row r="328">
          <cell r="B328" t="str">
            <v/>
          </cell>
          <cell r="C328" t="str">
            <v/>
          </cell>
          <cell r="D328" t="str">
            <v>0</v>
          </cell>
          <cell r="E328" t="str">
            <v/>
          </cell>
          <cell r="F328" t="str">
            <v/>
          </cell>
          <cell r="G328" t="str">
            <v/>
          </cell>
          <cell r="H328" t="str">
            <v/>
          </cell>
          <cell r="I328" t="str">
            <v/>
          </cell>
          <cell r="J328" t="str">
            <v>0</v>
          </cell>
          <cell r="K328" t="str">
            <v/>
          </cell>
          <cell r="L328" t="str">
            <v/>
          </cell>
          <cell r="M328" t="str">
            <v/>
          </cell>
          <cell r="N328" t="str">
            <v/>
          </cell>
          <cell r="O328" t="str">
            <v/>
          </cell>
          <cell r="P328" t="str">
            <v/>
          </cell>
          <cell r="Q328" t="str">
            <v/>
          </cell>
          <cell r="R328" t="str">
            <v/>
          </cell>
        </row>
        <row r="329">
          <cell r="B329" t="str">
            <v/>
          </cell>
          <cell r="C329" t="str">
            <v/>
          </cell>
          <cell r="D329" t="str">
            <v>0</v>
          </cell>
          <cell r="E329" t="str">
            <v/>
          </cell>
          <cell r="F329" t="str">
            <v/>
          </cell>
          <cell r="G329" t="str">
            <v/>
          </cell>
          <cell r="H329" t="str">
            <v/>
          </cell>
          <cell r="I329" t="str">
            <v/>
          </cell>
          <cell r="J329" t="str">
            <v>0</v>
          </cell>
          <cell r="K329" t="str">
            <v/>
          </cell>
          <cell r="L329" t="str">
            <v/>
          </cell>
          <cell r="M329" t="str">
            <v/>
          </cell>
          <cell r="N329" t="str">
            <v/>
          </cell>
          <cell r="O329" t="str">
            <v/>
          </cell>
          <cell r="P329" t="str">
            <v/>
          </cell>
          <cell r="Q329" t="str">
            <v/>
          </cell>
          <cell r="R329" t="str">
            <v/>
          </cell>
        </row>
        <row r="330">
          <cell r="B330" t="str">
            <v/>
          </cell>
          <cell r="C330" t="str">
            <v/>
          </cell>
          <cell r="D330" t="str">
            <v>0</v>
          </cell>
          <cell r="E330" t="str">
            <v/>
          </cell>
          <cell r="F330" t="str">
            <v/>
          </cell>
          <cell r="G330" t="str">
            <v/>
          </cell>
          <cell r="H330" t="str">
            <v/>
          </cell>
          <cell r="I330" t="str">
            <v/>
          </cell>
          <cell r="J330" t="str">
            <v>0</v>
          </cell>
          <cell r="K330" t="str">
            <v/>
          </cell>
          <cell r="L330" t="str">
            <v/>
          </cell>
          <cell r="M330" t="str">
            <v/>
          </cell>
          <cell r="N330" t="str">
            <v/>
          </cell>
          <cell r="O330" t="str">
            <v/>
          </cell>
          <cell r="P330" t="str">
            <v/>
          </cell>
          <cell r="Q330" t="str">
            <v/>
          </cell>
          <cell r="R330" t="str">
            <v/>
          </cell>
        </row>
        <row r="331">
          <cell r="B331" t="str">
            <v/>
          </cell>
          <cell r="C331" t="str">
            <v/>
          </cell>
          <cell r="D331" t="str">
            <v>0</v>
          </cell>
          <cell r="E331" t="str">
            <v/>
          </cell>
          <cell r="F331" t="str">
            <v/>
          </cell>
          <cell r="G331" t="str">
            <v/>
          </cell>
          <cell r="H331" t="str">
            <v/>
          </cell>
          <cell r="I331" t="str">
            <v/>
          </cell>
          <cell r="J331" t="str">
            <v>0</v>
          </cell>
          <cell r="K331" t="str">
            <v/>
          </cell>
          <cell r="L331" t="str">
            <v/>
          </cell>
          <cell r="M331" t="str">
            <v/>
          </cell>
          <cell r="N331" t="str">
            <v/>
          </cell>
          <cell r="O331" t="str">
            <v/>
          </cell>
          <cell r="P331" t="str">
            <v/>
          </cell>
          <cell r="Q331" t="str">
            <v/>
          </cell>
          <cell r="R331" t="str">
            <v/>
          </cell>
        </row>
        <row r="332">
          <cell r="B332" t="str">
            <v/>
          </cell>
          <cell r="C332" t="str">
            <v/>
          </cell>
          <cell r="D332" t="str">
            <v>0</v>
          </cell>
          <cell r="E332" t="str">
            <v/>
          </cell>
          <cell r="F332" t="str">
            <v/>
          </cell>
          <cell r="G332" t="str">
            <v/>
          </cell>
          <cell r="H332" t="str">
            <v/>
          </cell>
          <cell r="I332" t="str">
            <v/>
          </cell>
          <cell r="J332" t="str">
            <v>0</v>
          </cell>
          <cell r="K332" t="str">
            <v/>
          </cell>
          <cell r="L332" t="str">
            <v/>
          </cell>
          <cell r="M332" t="str">
            <v/>
          </cell>
          <cell r="N332" t="str">
            <v/>
          </cell>
          <cell r="O332" t="str">
            <v/>
          </cell>
          <cell r="P332" t="str">
            <v/>
          </cell>
          <cell r="Q332" t="str">
            <v/>
          </cell>
          <cell r="R332" t="str">
            <v/>
          </cell>
        </row>
        <row r="333">
          <cell r="B333" t="str">
            <v/>
          </cell>
          <cell r="C333" t="str">
            <v/>
          </cell>
          <cell r="D333" t="str">
            <v>0</v>
          </cell>
          <cell r="E333" t="str">
            <v/>
          </cell>
          <cell r="F333" t="str">
            <v/>
          </cell>
          <cell r="G333" t="str">
            <v/>
          </cell>
          <cell r="H333" t="str">
            <v/>
          </cell>
          <cell r="I333" t="str">
            <v/>
          </cell>
          <cell r="J333" t="str">
            <v>0</v>
          </cell>
          <cell r="K333" t="str">
            <v/>
          </cell>
          <cell r="L333" t="str">
            <v/>
          </cell>
          <cell r="M333" t="str">
            <v/>
          </cell>
          <cell r="N333" t="str">
            <v/>
          </cell>
          <cell r="O333" t="str">
            <v/>
          </cell>
          <cell r="P333" t="str">
            <v/>
          </cell>
          <cell r="Q333" t="str">
            <v/>
          </cell>
          <cell r="R333" t="str">
            <v/>
          </cell>
        </row>
        <row r="334">
          <cell r="B334" t="str">
            <v/>
          </cell>
          <cell r="C334" t="str">
            <v/>
          </cell>
          <cell r="D334" t="str">
            <v>0</v>
          </cell>
          <cell r="E334" t="str">
            <v/>
          </cell>
          <cell r="F334" t="str">
            <v/>
          </cell>
          <cell r="G334" t="str">
            <v/>
          </cell>
          <cell r="H334" t="str">
            <v/>
          </cell>
          <cell r="I334" t="str">
            <v/>
          </cell>
          <cell r="J334" t="str">
            <v>0</v>
          </cell>
          <cell r="K334" t="str">
            <v/>
          </cell>
          <cell r="L334" t="str">
            <v/>
          </cell>
          <cell r="M334" t="str">
            <v/>
          </cell>
          <cell r="N334" t="str">
            <v/>
          </cell>
          <cell r="O334" t="str">
            <v/>
          </cell>
          <cell r="P334" t="str">
            <v/>
          </cell>
          <cell r="Q334" t="str">
            <v/>
          </cell>
          <cell r="R334" t="str">
            <v/>
          </cell>
        </row>
        <row r="335">
          <cell r="B335" t="str">
            <v/>
          </cell>
          <cell r="C335" t="str">
            <v/>
          </cell>
          <cell r="D335" t="str">
            <v>0</v>
          </cell>
          <cell r="E335" t="str">
            <v/>
          </cell>
          <cell r="F335" t="str">
            <v/>
          </cell>
          <cell r="G335" t="str">
            <v/>
          </cell>
          <cell r="H335" t="str">
            <v/>
          </cell>
          <cell r="I335" t="str">
            <v/>
          </cell>
          <cell r="J335" t="str">
            <v>0</v>
          </cell>
          <cell r="K335" t="str">
            <v/>
          </cell>
          <cell r="L335" t="str">
            <v/>
          </cell>
          <cell r="M335" t="str">
            <v/>
          </cell>
          <cell r="N335" t="str">
            <v/>
          </cell>
          <cell r="O335" t="str">
            <v/>
          </cell>
          <cell r="P335" t="str">
            <v/>
          </cell>
          <cell r="Q335" t="str">
            <v/>
          </cell>
          <cell r="R335" t="str">
            <v/>
          </cell>
        </row>
        <row r="336">
          <cell r="B336" t="str">
            <v/>
          </cell>
          <cell r="C336" t="str">
            <v/>
          </cell>
          <cell r="D336" t="str">
            <v>0</v>
          </cell>
          <cell r="E336" t="str">
            <v/>
          </cell>
          <cell r="F336" t="str">
            <v/>
          </cell>
          <cell r="G336" t="str">
            <v/>
          </cell>
          <cell r="H336" t="str">
            <v/>
          </cell>
          <cell r="I336" t="str">
            <v/>
          </cell>
          <cell r="J336" t="str">
            <v>0</v>
          </cell>
          <cell r="K336" t="str">
            <v/>
          </cell>
          <cell r="L336" t="str">
            <v/>
          </cell>
          <cell r="M336" t="str">
            <v/>
          </cell>
          <cell r="N336" t="str">
            <v/>
          </cell>
          <cell r="O336" t="str">
            <v/>
          </cell>
          <cell r="P336" t="str">
            <v/>
          </cell>
          <cell r="Q336" t="str">
            <v/>
          </cell>
          <cell r="R336" t="str">
            <v/>
          </cell>
        </row>
        <row r="337">
          <cell r="B337" t="str">
            <v/>
          </cell>
          <cell r="C337" t="str">
            <v/>
          </cell>
          <cell r="D337" t="str">
            <v>0</v>
          </cell>
          <cell r="E337" t="str">
            <v/>
          </cell>
          <cell r="F337" t="str">
            <v/>
          </cell>
          <cell r="G337" t="str">
            <v/>
          </cell>
          <cell r="H337" t="str">
            <v/>
          </cell>
          <cell r="I337" t="str">
            <v/>
          </cell>
          <cell r="J337" t="str">
            <v>0</v>
          </cell>
          <cell r="K337" t="str">
            <v/>
          </cell>
          <cell r="L337" t="str">
            <v/>
          </cell>
          <cell r="M337" t="str">
            <v/>
          </cell>
          <cell r="N337" t="str">
            <v/>
          </cell>
          <cell r="O337" t="str">
            <v/>
          </cell>
          <cell r="P337" t="str">
            <v/>
          </cell>
          <cell r="Q337" t="str">
            <v/>
          </cell>
          <cell r="R337" t="str">
            <v/>
          </cell>
        </row>
        <row r="338">
          <cell r="B338" t="str">
            <v/>
          </cell>
          <cell r="C338" t="str">
            <v/>
          </cell>
          <cell r="D338" t="str">
            <v>0</v>
          </cell>
          <cell r="E338" t="str">
            <v/>
          </cell>
          <cell r="F338" t="str">
            <v/>
          </cell>
          <cell r="G338" t="str">
            <v/>
          </cell>
          <cell r="H338" t="str">
            <v/>
          </cell>
          <cell r="I338" t="str">
            <v/>
          </cell>
          <cell r="J338" t="str">
            <v>0</v>
          </cell>
          <cell r="K338" t="str">
            <v/>
          </cell>
          <cell r="L338" t="str">
            <v/>
          </cell>
          <cell r="M338" t="str">
            <v/>
          </cell>
          <cell r="N338" t="str">
            <v/>
          </cell>
          <cell r="O338" t="str">
            <v/>
          </cell>
          <cell r="P338" t="str">
            <v/>
          </cell>
          <cell r="Q338" t="str">
            <v/>
          </cell>
          <cell r="R338" t="str">
            <v/>
          </cell>
        </row>
        <row r="339">
          <cell r="B339" t="str">
            <v/>
          </cell>
          <cell r="C339" t="str">
            <v/>
          </cell>
          <cell r="D339" t="str">
            <v>0</v>
          </cell>
          <cell r="E339" t="str">
            <v/>
          </cell>
          <cell r="F339" t="str">
            <v/>
          </cell>
          <cell r="G339" t="str">
            <v/>
          </cell>
          <cell r="H339" t="str">
            <v/>
          </cell>
          <cell r="I339" t="str">
            <v/>
          </cell>
          <cell r="J339" t="str">
            <v>0</v>
          </cell>
          <cell r="K339" t="str">
            <v/>
          </cell>
          <cell r="L339" t="str">
            <v/>
          </cell>
          <cell r="M339" t="str">
            <v/>
          </cell>
          <cell r="N339" t="str">
            <v/>
          </cell>
          <cell r="O339" t="str">
            <v/>
          </cell>
          <cell r="P339" t="str">
            <v/>
          </cell>
          <cell r="Q339" t="str">
            <v/>
          </cell>
          <cell r="R339" t="str">
            <v/>
          </cell>
        </row>
        <row r="340">
          <cell r="B340" t="str">
            <v/>
          </cell>
          <cell r="C340" t="str">
            <v/>
          </cell>
          <cell r="D340" t="str">
            <v>0</v>
          </cell>
          <cell r="E340" t="str">
            <v/>
          </cell>
          <cell r="F340" t="str">
            <v/>
          </cell>
          <cell r="G340" t="str">
            <v/>
          </cell>
          <cell r="H340" t="str">
            <v/>
          </cell>
          <cell r="I340" t="str">
            <v/>
          </cell>
          <cell r="J340" t="str">
            <v>0</v>
          </cell>
          <cell r="K340" t="str">
            <v/>
          </cell>
          <cell r="L340" t="str">
            <v/>
          </cell>
          <cell r="M340" t="str">
            <v/>
          </cell>
          <cell r="N340" t="str">
            <v/>
          </cell>
          <cell r="O340" t="str">
            <v/>
          </cell>
          <cell r="P340" t="str">
            <v/>
          </cell>
          <cell r="Q340" t="str">
            <v/>
          </cell>
          <cell r="R340" t="str">
            <v/>
          </cell>
        </row>
        <row r="341">
          <cell r="B341" t="str">
            <v/>
          </cell>
          <cell r="C341" t="str">
            <v/>
          </cell>
          <cell r="D341" t="str">
            <v>0</v>
          </cell>
          <cell r="E341" t="str">
            <v/>
          </cell>
          <cell r="F341" t="str">
            <v/>
          </cell>
          <cell r="G341" t="str">
            <v/>
          </cell>
          <cell r="H341" t="str">
            <v/>
          </cell>
          <cell r="I341" t="str">
            <v/>
          </cell>
          <cell r="J341" t="str">
            <v>0</v>
          </cell>
          <cell r="K341" t="str">
            <v/>
          </cell>
          <cell r="L341" t="str">
            <v/>
          </cell>
          <cell r="M341" t="str">
            <v/>
          </cell>
          <cell r="N341" t="str">
            <v/>
          </cell>
          <cell r="O341" t="str">
            <v/>
          </cell>
          <cell r="P341" t="str">
            <v/>
          </cell>
          <cell r="Q341" t="str">
            <v/>
          </cell>
          <cell r="R341" t="str">
            <v/>
          </cell>
        </row>
        <row r="342">
          <cell r="B342" t="str">
            <v/>
          </cell>
          <cell r="C342" t="str">
            <v/>
          </cell>
          <cell r="D342" t="str">
            <v>0</v>
          </cell>
          <cell r="E342" t="str">
            <v/>
          </cell>
          <cell r="F342" t="str">
            <v/>
          </cell>
          <cell r="G342" t="str">
            <v/>
          </cell>
          <cell r="H342" t="str">
            <v/>
          </cell>
          <cell r="I342" t="str">
            <v/>
          </cell>
          <cell r="J342" t="str">
            <v>0</v>
          </cell>
          <cell r="K342" t="str">
            <v/>
          </cell>
          <cell r="L342" t="str">
            <v/>
          </cell>
          <cell r="M342" t="str">
            <v/>
          </cell>
          <cell r="N342" t="str">
            <v/>
          </cell>
          <cell r="O342" t="str">
            <v/>
          </cell>
          <cell r="P342" t="str">
            <v/>
          </cell>
          <cell r="Q342" t="str">
            <v/>
          </cell>
          <cell r="R342" t="str">
            <v/>
          </cell>
        </row>
        <row r="343">
          <cell r="B343" t="str">
            <v/>
          </cell>
          <cell r="C343" t="str">
            <v/>
          </cell>
          <cell r="D343" t="str">
            <v>0</v>
          </cell>
          <cell r="E343" t="str">
            <v/>
          </cell>
          <cell r="F343" t="str">
            <v/>
          </cell>
          <cell r="G343" t="str">
            <v/>
          </cell>
          <cell r="H343" t="str">
            <v/>
          </cell>
          <cell r="I343" t="str">
            <v/>
          </cell>
          <cell r="J343" t="str">
            <v>0</v>
          </cell>
          <cell r="K343" t="str">
            <v/>
          </cell>
          <cell r="L343" t="str">
            <v/>
          </cell>
          <cell r="M343" t="str">
            <v/>
          </cell>
          <cell r="N343" t="str">
            <v/>
          </cell>
          <cell r="O343" t="str">
            <v/>
          </cell>
          <cell r="P343" t="str">
            <v/>
          </cell>
          <cell r="Q343" t="str">
            <v/>
          </cell>
          <cell r="R343" t="str">
            <v/>
          </cell>
        </row>
        <row r="344">
          <cell r="B344" t="str">
            <v/>
          </cell>
          <cell r="C344" t="str">
            <v/>
          </cell>
          <cell r="D344" t="str">
            <v>0</v>
          </cell>
          <cell r="E344" t="str">
            <v/>
          </cell>
          <cell r="F344" t="str">
            <v/>
          </cell>
          <cell r="G344" t="str">
            <v/>
          </cell>
          <cell r="H344" t="str">
            <v/>
          </cell>
          <cell r="I344" t="str">
            <v/>
          </cell>
          <cell r="J344" t="str">
            <v>0</v>
          </cell>
          <cell r="K344" t="str">
            <v/>
          </cell>
          <cell r="L344" t="str">
            <v/>
          </cell>
          <cell r="M344" t="str">
            <v/>
          </cell>
          <cell r="N344" t="str">
            <v/>
          </cell>
          <cell r="O344" t="str">
            <v/>
          </cell>
          <cell r="P344" t="str">
            <v/>
          </cell>
          <cell r="Q344" t="str">
            <v/>
          </cell>
          <cell r="R344" t="str">
            <v/>
          </cell>
        </row>
        <row r="345">
          <cell r="B345" t="str">
            <v/>
          </cell>
          <cell r="C345" t="str">
            <v/>
          </cell>
          <cell r="D345" t="str">
            <v>0</v>
          </cell>
          <cell r="E345" t="str">
            <v/>
          </cell>
          <cell r="F345" t="str">
            <v/>
          </cell>
          <cell r="G345" t="str">
            <v/>
          </cell>
          <cell r="H345" t="str">
            <v/>
          </cell>
          <cell r="I345" t="str">
            <v/>
          </cell>
          <cell r="J345" t="str">
            <v>0</v>
          </cell>
          <cell r="K345" t="str">
            <v/>
          </cell>
          <cell r="L345" t="str">
            <v/>
          </cell>
          <cell r="M345" t="str">
            <v/>
          </cell>
          <cell r="N345" t="str">
            <v/>
          </cell>
          <cell r="O345" t="str">
            <v/>
          </cell>
          <cell r="P345" t="str">
            <v/>
          </cell>
          <cell r="Q345" t="str">
            <v/>
          </cell>
          <cell r="R345" t="str">
            <v/>
          </cell>
        </row>
        <row r="346">
          <cell r="B346" t="str">
            <v/>
          </cell>
          <cell r="C346" t="str">
            <v/>
          </cell>
          <cell r="D346" t="str">
            <v>0</v>
          </cell>
          <cell r="E346" t="str">
            <v/>
          </cell>
          <cell r="F346" t="str">
            <v/>
          </cell>
          <cell r="G346" t="str">
            <v/>
          </cell>
          <cell r="H346" t="str">
            <v/>
          </cell>
          <cell r="I346" t="str">
            <v/>
          </cell>
          <cell r="J346" t="str">
            <v>0</v>
          </cell>
          <cell r="K346" t="str">
            <v/>
          </cell>
          <cell r="L346" t="str">
            <v/>
          </cell>
          <cell r="M346" t="str">
            <v/>
          </cell>
          <cell r="N346" t="str">
            <v/>
          </cell>
          <cell r="O346" t="str">
            <v/>
          </cell>
          <cell r="P346" t="str">
            <v/>
          </cell>
          <cell r="Q346" t="str">
            <v/>
          </cell>
          <cell r="R346" t="str">
            <v/>
          </cell>
        </row>
        <row r="347">
          <cell r="B347" t="str">
            <v/>
          </cell>
          <cell r="C347" t="str">
            <v/>
          </cell>
          <cell r="D347" t="str">
            <v>0</v>
          </cell>
          <cell r="E347" t="str">
            <v/>
          </cell>
          <cell r="F347" t="str">
            <v/>
          </cell>
          <cell r="G347" t="str">
            <v/>
          </cell>
          <cell r="H347" t="str">
            <v/>
          </cell>
          <cell r="I347" t="str">
            <v/>
          </cell>
          <cell r="J347" t="str">
            <v>0</v>
          </cell>
          <cell r="K347" t="str">
            <v/>
          </cell>
          <cell r="L347" t="str">
            <v/>
          </cell>
          <cell r="M347" t="str">
            <v/>
          </cell>
          <cell r="N347" t="str">
            <v/>
          </cell>
          <cell r="O347" t="str">
            <v/>
          </cell>
          <cell r="P347" t="str">
            <v/>
          </cell>
          <cell r="Q347" t="str">
            <v/>
          </cell>
          <cell r="R347" t="str">
            <v/>
          </cell>
        </row>
        <row r="348">
          <cell r="B348" t="str">
            <v/>
          </cell>
          <cell r="C348" t="str">
            <v/>
          </cell>
          <cell r="D348" t="str">
            <v>0</v>
          </cell>
          <cell r="E348" t="str">
            <v/>
          </cell>
          <cell r="F348" t="str">
            <v/>
          </cell>
          <cell r="G348" t="str">
            <v/>
          </cell>
          <cell r="H348" t="str">
            <v/>
          </cell>
          <cell r="I348" t="str">
            <v/>
          </cell>
          <cell r="J348" t="str">
            <v>0</v>
          </cell>
          <cell r="K348" t="str">
            <v/>
          </cell>
          <cell r="L348" t="str">
            <v/>
          </cell>
          <cell r="M348" t="str">
            <v/>
          </cell>
          <cell r="N348" t="str">
            <v/>
          </cell>
          <cell r="O348" t="str">
            <v/>
          </cell>
          <cell r="P348" t="str">
            <v/>
          </cell>
          <cell r="Q348" t="str">
            <v/>
          </cell>
          <cell r="R348" t="str">
            <v/>
          </cell>
        </row>
        <row r="349">
          <cell r="B349" t="str">
            <v/>
          </cell>
          <cell r="C349" t="str">
            <v/>
          </cell>
          <cell r="D349" t="str">
            <v>0</v>
          </cell>
          <cell r="E349" t="str">
            <v/>
          </cell>
          <cell r="F349" t="str">
            <v/>
          </cell>
          <cell r="G349" t="str">
            <v/>
          </cell>
          <cell r="H349" t="str">
            <v/>
          </cell>
          <cell r="I349" t="str">
            <v/>
          </cell>
          <cell r="J349" t="str">
            <v>0</v>
          </cell>
          <cell r="K349" t="str">
            <v/>
          </cell>
          <cell r="L349" t="str">
            <v/>
          </cell>
          <cell r="M349" t="str">
            <v/>
          </cell>
          <cell r="N349" t="str">
            <v/>
          </cell>
          <cell r="O349" t="str">
            <v/>
          </cell>
          <cell r="P349" t="str">
            <v/>
          </cell>
          <cell r="Q349" t="str">
            <v/>
          </cell>
          <cell r="R349" t="str">
            <v/>
          </cell>
        </row>
        <row r="350">
          <cell r="B350" t="str">
            <v/>
          </cell>
          <cell r="C350" t="str">
            <v/>
          </cell>
          <cell r="D350" t="str">
            <v>0</v>
          </cell>
          <cell r="E350" t="str">
            <v/>
          </cell>
          <cell r="F350" t="str">
            <v/>
          </cell>
          <cell r="G350" t="str">
            <v/>
          </cell>
          <cell r="H350" t="str">
            <v/>
          </cell>
          <cell r="I350" t="str">
            <v/>
          </cell>
          <cell r="J350" t="str">
            <v>0</v>
          </cell>
          <cell r="K350" t="str">
            <v/>
          </cell>
          <cell r="L350" t="str">
            <v/>
          </cell>
          <cell r="M350" t="str">
            <v/>
          </cell>
          <cell r="N350" t="str">
            <v/>
          </cell>
          <cell r="O350" t="str">
            <v/>
          </cell>
          <cell r="P350" t="str">
            <v/>
          </cell>
          <cell r="Q350" t="str">
            <v/>
          </cell>
          <cell r="R350" t="str">
            <v/>
          </cell>
        </row>
        <row r="351">
          <cell r="B351" t="str">
            <v/>
          </cell>
          <cell r="C351" t="str">
            <v/>
          </cell>
          <cell r="D351" t="str">
            <v>0</v>
          </cell>
          <cell r="E351" t="str">
            <v/>
          </cell>
          <cell r="F351" t="str">
            <v/>
          </cell>
          <cell r="G351" t="str">
            <v/>
          </cell>
          <cell r="H351" t="str">
            <v/>
          </cell>
          <cell r="I351" t="str">
            <v/>
          </cell>
          <cell r="J351" t="str">
            <v>0</v>
          </cell>
          <cell r="K351" t="str">
            <v/>
          </cell>
          <cell r="L351" t="str">
            <v/>
          </cell>
          <cell r="M351" t="str">
            <v/>
          </cell>
          <cell r="N351" t="str">
            <v/>
          </cell>
          <cell r="O351" t="str">
            <v/>
          </cell>
          <cell r="P351" t="str">
            <v/>
          </cell>
          <cell r="Q351" t="str">
            <v/>
          </cell>
          <cell r="R351" t="str">
            <v/>
          </cell>
        </row>
        <row r="352">
          <cell r="B352" t="str">
            <v/>
          </cell>
          <cell r="C352" t="str">
            <v/>
          </cell>
          <cell r="D352" t="str">
            <v>0</v>
          </cell>
          <cell r="E352" t="str">
            <v/>
          </cell>
          <cell r="F352" t="str">
            <v/>
          </cell>
          <cell r="G352" t="str">
            <v/>
          </cell>
          <cell r="H352" t="str">
            <v/>
          </cell>
          <cell r="I352" t="str">
            <v/>
          </cell>
          <cell r="J352" t="str">
            <v>0</v>
          </cell>
          <cell r="K352" t="str">
            <v/>
          </cell>
          <cell r="L352" t="str">
            <v/>
          </cell>
          <cell r="M352" t="str">
            <v/>
          </cell>
          <cell r="N352" t="str">
            <v/>
          </cell>
          <cell r="O352" t="str">
            <v/>
          </cell>
          <cell r="P352" t="str">
            <v/>
          </cell>
          <cell r="Q352" t="str">
            <v/>
          </cell>
          <cell r="R352" t="str">
            <v/>
          </cell>
        </row>
        <row r="353">
          <cell r="B353" t="str">
            <v/>
          </cell>
          <cell r="C353" t="str">
            <v/>
          </cell>
          <cell r="D353" t="str">
            <v>0</v>
          </cell>
          <cell r="E353" t="str">
            <v/>
          </cell>
          <cell r="F353" t="str">
            <v/>
          </cell>
          <cell r="G353" t="str">
            <v/>
          </cell>
          <cell r="H353" t="str">
            <v/>
          </cell>
          <cell r="I353" t="str">
            <v/>
          </cell>
          <cell r="J353" t="str">
            <v>0</v>
          </cell>
          <cell r="K353" t="str">
            <v/>
          </cell>
          <cell r="L353" t="str">
            <v/>
          </cell>
          <cell r="M353" t="str">
            <v/>
          </cell>
          <cell r="N353" t="str">
            <v/>
          </cell>
          <cell r="O353" t="str">
            <v/>
          </cell>
          <cell r="P353" t="str">
            <v/>
          </cell>
          <cell r="Q353" t="str">
            <v/>
          </cell>
          <cell r="R353" t="str">
            <v/>
          </cell>
        </row>
        <row r="354">
          <cell r="B354" t="str">
            <v/>
          </cell>
          <cell r="C354" t="str">
            <v/>
          </cell>
          <cell r="D354" t="str">
            <v>0</v>
          </cell>
          <cell r="E354" t="str">
            <v/>
          </cell>
          <cell r="F354" t="str">
            <v/>
          </cell>
          <cell r="G354" t="str">
            <v/>
          </cell>
          <cell r="H354" t="str">
            <v/>
          </cell>
          <cell r="I354" t="str">
            <v/>
          </cell>
          <cell r="J354" t="str">
            <v>0</v>
          </cell>
          <cell r="K354" t="str">
            <v/>
          </cell>
          <cell r="L354" t="str">
            <v/>
          </cell>
          <cell r="M354" t="str">
            <v/>
          </cell>
          <cell r="N354" t="str">
            <v/>
          </cell>
          <cell r="O354" t="str">
            <v/>
          </cell>
          <cell r="P354" t="str">
            <v/>
          </cell>
          <cell r="Q354" t="str">
            <v/>
          </cell>
          <cell r="R354" t="str">
            <v/>
          </cell>
        </row>
        <row r="355">
          <cell r="B355" t="str">
            <v/>
          </cell>
          <cell r="C355" t="str">
            <v/>
          </cell>
          <cell r="D355" t="str">
            <v>0</v>
          </cell>
          <cell r="E355" t="str">
            <v/>
          </cell>
          <cell r="F355" t="str">
            <v/>
          </cell>
          <cell r="G355" t="str">
            <v/>
          </cell>
          <cell r="H355" t="str">
            <v/>
          </cell>
          <cell r="I355" t="str">
            <v/>
          </cell>
          <cell r="J355" t="str">
            <v>0</v>
          </cell>
          <cell r="K355" t="str">
            <v/>
          </cell>
          <cell r="L355" t="str">
            <v/>
          </cell>
          <cell r="M355" t="str">
            <v/>
          </cell>
          <cell r="N355" t="str">
            <v/>
          </cell>
          <cell r="O355" t="str">
            <v/>
          </cell>
          <cell r="P355" t="str">
            <v/>
          </cell>
          <cell r="Q355" t="str">
            <v/>
          </cell>
          <cell r="R355" t="str">
            <v/>
          </cell>
        </row>
        <row r="356">
          <cell r="B356" t="str">
            <v/>
          </cell>
          <cell r="C356" t="str">
            <v/>
          </cell>
          <cell r="D356" t="str">
            <v>0</v>
          </cell>
          <cell r="E356" t="str">
            <v/>
          </cell>
          <cell r="F356" t="str">
            <v/>
          </cell>
          <cell r="G356" t="str">
            <v/>
          </cell>
          <cell r="H356" t="str">
            <v/>
          </cell>
          <cell r="I356" t="str">
            <v/>
          </cell>
          <cell r="J356" t="str">
            <v>0</v>
          </cell>
          <cell r="K356" t="str">
            <v/>
          </cell>
          <cell r="L356" t="str">
            <v/>
          </cell>
          <cell r="M356" t="str">
            <v/>
          </cell>
          <cell r="N356" t="str">
            <v/>
          </cell>
          <cell r="O356" t="str">
            <v/>
          </cell>
          <cell r="P356" t="str">
            <v/>
          </cell>
          <cell r="Q356" t="str">
            <v/>
          </cell>
          <cell r="R356" t="str">
            <v/>
          </cell>
        </row>
        <row r="357">
          <cell r="B357" t="str">
            <v/>
          </cell>
          <cell r="C357" t="str">
            <v/>
          </cell>
          <cell r="D357" t="str">
            <v>0</v>
          </cell>
          <cell r="E357" t="str">
            <v/>
          </cell>
          <cell r="F357" t="str">
            <v/>
          </cell>
          <cell r="G357" t="str">
            <v/>
          </cell>
          <cell r="H357" t="str">
            <v/>
          </cell>
          <cell r="I357" t="str">
            <v/>
          </cell>
          <cell r="J357" t="str">
            <v>0</v>
          </cell>
          <cell r="K357" t="str">
            <v/>
          </cell>
          <cell r="L357" t="str">
            <v/>
          </cell>
          <cell r="M357" t="str">
            <v/>
          </cell>
          <cell r="N357" t="str">
            <v/>
          </cell>
          <cell r="O357" t="str">
            <v/>
          </cell>
          <cell r="P357" t="str">
            <v/>
          </cell>
          <cell r="Q357" t="str">
            <v/>
          </cell>
          <cell r="R357" t="str">
            <v/>
          </cell>
        </row>
        <row r="358">
          <cell r="B358" t="str">
            <v/>
          </cell>
          <cell r="C358" t="str">
            <v/>
          </cell>
          <cell r="D358" t="str">
            <v>0</v>
          </cell>
          <cell r="E358" t="str">
            <v/>
          </cell>
          <cell r="F358" t="str">
            <v/>
          </cell>
          <cell r="G358" t="str">
            <v/>
          </cell>
          <cell r="H358" t="str">
            <v/>
          </cell>
          <cell r="I358" t="str">
            <v/>
          </cell>
          <cell r="J358" t="str">
            <v>0</v>
          </cell>
          <cell r="K358" t="str">
            <v/>
          </cell>
          <cell r="L358" t="str">
            <v/>
          </cell>
          <cell r="M358" t="str">
            <v/>
          </cell>
          <cell r="N358" t="str">
            <v/>
          </cell>
          <cell r="O358" t="str">
            <v/>
          </cell>
          <cell r="P358" t="str">
            <v/>
          </cell>
          <cell r="Q358" t="str">
            <v/>
          </cell>
          <cell r="R358" t="str">
            <v/>
          </cell>
        </row>
        <row r="359">
          <cell r="B359" t="str">
            <v/>
          </cell>
          <cell r="C359" t="str">
            <v/>
          </cell>
          <cell r="D359" t="str">
            <v>0</v>
          </cell>
          <cell r="E359" t="str">
            <v/>
          </cell>
          <cell r="F359" t="str">
            <v/>
          </cell>
          <cell r="G359" t="str">
            <v/>
          </cell>
          <cell r="H359" t="str">
            <v/>
          </cell>
          <cell r="I359" t="str">
            <v/>
          </cell>
          <cell r="J359" t="str">
            <v>0</v>
          </cell>
          <cell r="K359" t="str">
            <v/>
          </cell>
          <cell r="L359" t="str">
            <v/>
          </cell>
          <cell r="M359" t="str">
            <v/>
          </cell>
          <cell r="N359" t="str">
            <v/>
          </cell>
          <cell r="O359" t="str">
            <v/>
          </cell>
          <cell r="P359" t="str">
            <v/>
          </cell>
          <cell r="Q359" t="str">
            <v/>
          </cell>
          <cell r="R359" t="str">
            <v/>
          </cell>
        </row>
        <row r="360">
          <cell r="B360" t="str">
            <v/>
          </cell>
          <cell r="C360" t="str">
            <v/>
          </cell>
          <cell r="D360" t="str">
            <v>0</v>
          </cell>
          <cell r="E360" t="str">
            <v/>
          </cell>
          <cell r="F360" t="str">
            <v/>
          </cell>
          <cell r="G360" t="str">
            <v/>
          </cell>
          <cell r="H360" t="str">
            <v/>
          </cell>
          <cell r="I360" t="str">
            <v/>
          </cell>
          <cell r="J360" t="str">
            <v>0</v>
          </cell>
          <cell r="K360" t="str">
            <v/>
          </cell>
          <cell r="L360" t="str">
            <v/>
          </cell>
          <cell r="M360" t="str">
            <v/>
          </cell>
          <cell r="N360" t="str">
            <v/>
          </cell>
          <cell r="O360" t="str">
            <v/>
          </cell>
          <cell r="P360" t="str">
            <v/>
          </cell>
          <cell r="Q360" t="str">
            <v/>
          </cell>
          <cell r="R360" t="str">
            <v/>
          </cell>
        </row>
        <row r="361">
          <cell r="B361" t="str">
            <v/>
          </cell>
          <cell r="C361" t="str">
            <v/>
          </cell>
          <cell r="D361" t="str">
            <v>0</v>
          </cell>
          <cell r="E361" t="str">
            <v/>
          </cell>
          <cell r="F361" t="str">
            <v/>
          </cell>
          <cell r="G361" t="str">
            <v/>
          </cell>
          <cell r="H361" t="str">
            <v/>
          </cell>
          <cell r="I361" t="str">
            <v/>
          </cell>
          <cell r="J361" t="str">
            <v>0</v>
          </cell>
          <cell r="K361" t="str">
            <v/>
          </cell>
          <cell r="L361" t="str">
            <v/>
          </cell>
          <cell r="M361" t="str">
            <v/>
          </cell>
          <cell r="N361" t="str">
            <v/>
          </cell>
          <cell r="O361" t="str">
            <v/>
          </cell>
          <cell r="P361" t="str">
            <v/>
          </cell>
          <cell r="Q361" t="str">
            <v/>
          </cell>
          <cell r="R361" t="str">
            <v/>
          </cell>
        </row>
        <row r="362">
          <cell r="B362" t="str">
            <v/>
          </cell>
          <cell r="C362" t="str">
            <v/>
          </cell>
          <cell r="D362" t="str">
            <v>0</v>
          </cell>
          <cell r="E362" t="str">
            <v/>
          </cell>
          <cell r="F362" t="str">
            <v/>
          </cell>
          <cell r="G362" t="str">
            <v/>
          </cell>
          <cell r="H362" t="str">
            <v/>
          </cell>
          <cell r="I362" t="str">
            <v/>
          </cell>
          <cell r="J362" t="str">
            <v>0</v>
          </cell>
          <cell r="K362" t="str">
            <v/>
          </cell>
          <cell r="L362" t="str">
            <v/>
          </cell>
          <cell r="M362" t="str">
            <v/>
          </cell>
          <cell r="N362" t="str">
            <v/>
          </cell>
          <cell r="O362" t="str">
            <v/>
          </cell>
          <cell r="P362" t="str">
            <v/>
          </cell>
          <cell r="Q362" t="str">
            <v/>
          </cell>
          <cell r="R362" t="str">
            <v/>
          </cell>
        </row>
        <row r="363">
          <cell r="B363" t="str">
            <v/>
          </cell>
          <cell r="C363" t="str">
            <v/>
          </cell>
          <cell r="D363" t="str">
            <v>0</v>
          </cell>
          <cell r="E363" t="str">
            <v/>
          </cell>
          <cell r="F363" t="str">
            <v/>
          </cell>
          <cell r="G363" t="str">
            <v/>
          </cell>
          <cell r="H363" t="str">
            <v/>
          </cell>
          <cell r="I363" t="str">
            <v/>
          </cell>
          <cell r="J363" t="str">
            <v>0</v>
          </cell>
          <cell r="K363" t="str">
            <v/>
          </cell>
          <cell r="L363" t="str">
            <v/>
          </cell>
          <cell r="M363" t="str">
            <v/>
          </cell>
          <cell r="N363" t="str">
            <v/>
          </cell>
          <cell r="O363" t="str">
            <v/>
          </cell>
          <cell r="P363" t="str">
            <v/>
          </cell>
          <cell r="Q363" t="str">
            <v/>
          </cell>
          <cell r="R363" t="str">
            <v/>
          </cell>
        </row>
        <row r="364">
          <cell r="B364" t="str">
            <v/>
          </cell>
          <cell r="C364" t="str">
            <v/>
          </cell>
          <cell r="D364" t="str">
            <v>0</v>
          </cell>
          <cell r="E364" t="str">
            <v/>
          </cell>
          <cell r="F364" t="str">
            <v/>
          </cell>
          <cell r="G364" t="str">
            <v/>
          </cell>
          <cell r="H364" t="str">
            <v/>
          </cell>
          <cell r="I364" t="str">
            <v/>
          </cell>
          <cell r="J364" t="str">
            <v>0</v>
          </cell>
          <cell r="K364" t="str">
            <v/>
          </cell>
          <cell r="L364" t="str">
            <v/>
          </cell>
          <cell r="M364" t="str">
            <v/>
          </cell>
          <cell r="N364" t="str">
            <v/>
          </cell>
          <cell r="O364" t="str">
            <v/>
          </cell>
          <cell r="P364" t="str">
            <v/>
          </cell>
          <cell r="Q364" t="str">
            <v/>
          </cell>
          <cell r="R364" t="str">
            <v/>
          </cell>
        </row>
        <row r="365">
          <cell r="B365" t="str">
            <v/>
          </cell>
          <cell r="C365" t="str">
            <v/>
          </cell>
          <cell r="D365" t="str">
            <v>0</v>
          </cell>
          <cell r="E365" t="str">
            <v/>
          </cell>
          <cell r="F365" t="str">
            <v/>
          </cell>
          <cell r="G365" t="str">
            <v/>
          </cell>
          <cell r="H365" t="str">
            <v/>
          </cell>
          <cell r="I365" t="str">
            <v/>
          </cell>
          <cell r="J365" t="str">
            <v>0</v>
          </cell>
          <cell r="K365" t="str">
            <v/>
          </cell>
          <cell r="L365" t="str">
            <v/>
          </cell>
          <cell r="M365" t="str">
            <v/>
          </cell>
          <cell r="N365" t="str">
            <v/>
          </cell>
          <cell r="O365" t="str">
            <v/>
          </cell>
          <cell r="P365" t="str">
            <v/>
          </cell>
          <cell r="Q365" t="str">
            <v/>
          </cell>
          <cell r="R365" t="str">
            <v/>
          </cell>
        </row>
        <row r="366">
          <cell r="B366" t="str">
            <v/>
          </cell>
          <cell r="C366" t="str">
            <v/>
          </cell>
          <cell r="D366" t="str">
            <v>0</v>
          </cell>
          <cell r="E366" t="str">
            <v/>
          </cell>
          <cell r="F366" t="str">
            <v/>
          </cell>
          <cell r="G366" t="str">
            <v/>
          </cell>
          <cell r="H366" t="str">
            <v/>
          </cell>
          <cell r="I366" t="str">
            <v/>
          </cell>
          <cell r="J366" t="str">
            <v>0</v>
          </cell>
          <cell r="K366" t="str">
            <v/>
          </cell>
          <cell r="L366" t="str">
            <v/>
          </cell>
          <cell r="M366" t="str">
            <v/>
          </cell>
          <cell r="N366" t="str">
            <v/>
          </cell>
          <cell r="O366" t="str">
            <v/>
          </cell>
          <cell r="P366" t="str">
            <v/>
          </cell>
          <cell r="Q366" t="str">
            <v/>
          </cell>
          <cell r="R366" t="str">
            <v/>
          </cell>
        </row>
        <row r="367">
          <cell r="B367" t="str">
            <v/>
          </cell>
          <cell r="C367" t="str">
            <v/>
          </cell>
          <cell r="D367" t="str">
            <v>0</v>
          </cell>
          <cell r="E367" t="str">
            <v/>
          </cell>
          <cell r="F367" t="str">
            <v/>
          </cell>
          <cell r="G367" t="str">
            <v/>
          </cell>
          <cell r="H367" t="str">
            <v/>
          </cell>
          <cell r="I367" t="str">
            <v/>
          </cell>
          <cell r="J367" t="str">
            <v>0</v>
          </cell>
          <cell r="K367" t="str">
            <v/>
          </cell>
          <cell r="L367" t="str">
            <v/>
          </cell>
          <cell r="M367" t="str">
            <v/>
          </cell>
          <cell r="N367" t="str">
            <v/>
          </cell>
          <cell r="O367" t="str">
            <v/>
          </cell>
          <cell r="P367" t="str">
            <v/>
          </cell>
          <cell r="Q367" t="str">
            <v/>
          </cell>
          <cell r="R367" t="str">
            <v/>
          </cell>
        </row>
        <row r="368">
          <cell r="B368" t="str">
            <v/>
          </cell>
          <cell r="C368" t="str">
            <v/>
          </cell>
          <cell r="D368" t="str">
            <v>0</v>
          </cell>
          <cell r="E368" t="str">
            <v/>
          </cell>
          <cell r="F368" t="str">
            <v/>
          </cell>
          <cell r="G368" t="str">
            <v/>
          </cell>
          <cell r="H368" t="str">
            <v/>
          </cell>
          <cell r="I368" t="str">
            <v/>
          </cell>
          <cell r="J368" t="str">
            <v>0</v>
          </cell>
          <cell r="K368" t="str">
            <v/>
          </cell>
          <cell r="L368" t="str">
            <v/>
          </cell>
          <cell r="M368" t="str">
            <v/>
          </cell>
          <cell r="N368" t="str">
            <v/>
          </cell>
          <cell r="O368" t="str">
            <v/>
          </cell>
          <cell r="P368" t="str">
            <v/>
          </cell>
          <cell r="Q368" t="str">
            <v/>
          </cell>
          <cell r="R368" t="str">
            <v/>
          </cell>
        </row>
        <row r="369">
          <cell r="B369" t="str">
            <v/>
          </cell>
          <cell r="C369" t="str">
            <v/>
          </cell>
          <cell r="D369" t="str">
            <v>0</v>
          </cell>
          <cell r="E369" t="str">
            <v/>
          </cell>
          <cell r="F369" t="str">
            <v/>
          </cell>
          <cell r="G369" t="str">
            <v/>
          </cell>
          <cell r="H369" t="str">
            <v/>
          </cell>
          <cell r="I369" t="str">
            <v/>
          </cell>
          <cell r="J369" t="str">
            <v>0</v>
          </cell>
          <cell r="K369" t="str">
            <v/>
          </cell>
          <cell r="L369" t="str">
            <v/>
          </cell>
          <cell r="M369" t="str">
            <v/>
          </cell>
          <cell r="N369" t="str">
            <v/>
          </cell>
          <cell r="O369" t="str">
            <v/>
          </cell>
          <cell r="P369" t="str">
            <v/>
          </cell>
          <cell r="Q369" t="str">
            <v/>
          </cell>
          <cell r="R369" t="str">
            <v/>
          </cell>
        </row>
        <row r="370">
          <cell r="B370" t="str">
            <v/>
          </cell>
          <cell r="C370" t="str">
            <v/>
          </cell>
          <cell r="D370" t="str">
            <v>0</v>
          </cell>
          <cell r="E370" t="str">
            <v/>
          </cell>
          <cell r="F370" t="str">
            <v/>
          </cell>
          <cell r="G370" t="str">
            <v/>
          </cell>
          <cell r="H370" t="str">
            <v/>
          </cell>
          <cell r="I370" t="str">
            <v/>
          </cell>
          <cell r="J370" t="str">
            <v>0</v>
          </cell>
          <cell r="K370" t="str">
            <v/>
          </cell>
          <cell r="L370" t="str">
            <v/>
          </cell>
          <cell r="M370" t="str">
            <v/>
          </cell>
          <cell r="N370" t="str">
            <v/>
          </cell>
          <cell r="O370" t="str">
            <v/>
          </cell>
          <cell r="P370" t="str">
            <v/>
          </cell>
          <cell r="Q370" t="str">
            <v/>
          </cell>
          <cell r="R370" t="str">
            <v/>
          </cell>
        </row>
        <row r="371">
          <cell r="B371" t="str">
            <v/>
          </cell>
          <cell r="C371" t="str">
            <v/>
          </cell>
          <cell r="D371" t="str">
            <v>0</v>
          </cell>
          <cell r="E371" t="str">
            <v/>
          </cell>
          <cell r="F371" t="str">
            <v/>
          </cell>
          <cell r="G371" t="str">
            <v/>
          </cell>
          <cell r="H371" t="str">
            <v/>
          </cell>
          <cell r="I371" t="str">
            <v/>
          </cell>
          <cell r="J371" t="str">
            <v>0</v>
          </cell>
          <cell r="K371" t="str">
            <v/>
          </cell>
          <cell r="L371" t="str">
            <v/>
          </cell>
          <cell r="M371" t="str">
            <v/>
          </cell>
          <cell r="N371" t="str">
            <v/>
          </cell>
          <cell r="O371" t="str">
            <v/>
          </cell>
          <cell r="P371" t="str">
            <v/>
          </cell>
          <cell r="Q371" t="str">
            <v/>
          </cell>
          <cell r="R371" t="str">
            <v/>
          </cell>
        </row>
        <row r="372">
          <cell r="B372" t="str">
            <v/>
          </cell>
          <cell r="C372" t="str">
            <v/>
          </cell>
          <cell r="D372" t="str">
            <v>0</v>
          </cell>
          <cell r="E372" t="str">
            <v/>
          </cell>
          <cell r="F372" t="str">
            <v/>
          </cell>
          <cell r="G372" t="str">
            <v/>
          </cell>
          <cell r="H372" t="str">
            <v/>
          </cell>
          <cell r="I372" t="str">
            <v/>
          </cell>
          <cell r="J372" t="str">
            <v>0</v>
          </cell>
          <cell r="K372" t="str">
            <v/>
          </cell>
          <cell r="L372" t="str">
            <v/>
          </cell>
          <cell r="M372" t="str">
            <v/>
          </cell>
          <cell r="N372" t="str">
            <v/>
          </cell>
          <cell r="O372" t="str">
            <v/>
          </cell>
          <cell r="P372" t="str">
            <v/>
          </cell>
          <cell r="Q372" t="str">
            <v/>
          </cell>
          <cell r="R372" t="str">
            <v/>
          </cell>
        </row>
        <row r="373">
          <cell r="B373" t="str">
            <v/>
          </cell>
          <cell r="C373" t="str">
            <v/>
          </cell>
          <cell r="D373" t="str">
            <v>0</v>
          </cell>
          <cell r="E373" t="str">
            <v/>
          </cell>
          <cell r="F373" t="str">
            <v/>
          </cell>
          <cell r="G373" t="str">
            <v/>
          </cell>
          <cell r="H373" t="str">
            <v/>
          </cell>
          <cell r="I373" t="str">
            <v/>
          </cell>
          <cell r="J373" t="str">
            <v>0</v>
          </cell>
          <cell r="K373" t="str">
            <v/>
          </cell>
          <cell r="L373" t="str">
            <v/>
          </cell>
          <cell r="M373" t="str">
            <v/>
          </cell>
          <cell r="N373" t="str">
            <v/>
          </cell>
          <cell r="O373" t="str">
            <v/>
          </cell>
          <cell r="P373" t="str">
            <v/>
          </cell>
          <cell r="Q373" t="str">
            <v/>
          </cell>
          <cell r="R373" t="str">
            <v/>
          </cell>
        </row>
        <row r="374">
          <cell r="B374" t="str">
            <v/>
          </cell>
          <cell r="C374" t="str">
            <v/>
          </cell>
          <cell r="D374" t="str">
            <v>0</v>
          </cell>
          <cell r="E374" t="str">
            <v/>
          </cell>
          <cell r="F374" t="str">
            <v/>
          </cell>
          <cell r="G374" t="str">
            <v/>
          </cell>
          <cell r="H374" t="str">
            <v/>
          </cell>
          <cell r="I374" t="str">
            <v/>
          </cell>
          <cell r="J374" t="str">
            <v>0</v>
          </cell>
          <cell r="K374" t="str">
            <v/>
          </cell>
          <cell r="L374" t="str">
            <v/>
          </cell>
          <cell r="M374" t="str">
            <v/>
          </cell>
          <cell r="N374" t="str">
            <v/>
          </cell>
          <cell r="O374" t="str">
            <v/>
          </cell>
          <cell r="P374" t="str">
            <v/>
          </cell>
          <cell r="Q374" t="str">
            <v/>
          </cell>
          <cell r="R374" t="str">
            <v/>
          </cell>
        </row>
        <row r="375">
          <cell r="B375" t="str">
            <v/>
          </cell>
          <cell r="C375" t="str">
            <v/>
          </cell>
          <cell r="D375" t="str">
            <v>0</v>
          </cell>
          <cell r="E375" t="str">
            <v/>
          </cell>
          <cell r="F375" t="str">
            <v/>
          </cell>
          <cell r="G375" t="str">
            <v/>
          </cell>
          <cell r="H375" t="str">
            <v/>
          </cell>
          <cell r="I375" t="str">
            <v/>
          </cell>
          <cell r="J375" t="str">
            <v>0</v>
          </cell>
          <cell r="K375" t="str">
            <v/>
          </cell>
          <cell r="L375" t="str">
            <v/>
          </cell>
          <cell r="M375" t="str">
            <v/>
          </cell>
          <cell r="N375" t="str">
            <v/>
          </cell>
          <cell r="O375" t="str">
            <v/>
          </cell>
          <cell r="P375" t="str">
            <v/>
          </cell>
          <cell r="Q375" t="str">
            <v/>
          </cell>
          <cell r="R375" t="str">
            <v/>
          </cell>
        </row>
        <row r="376">
          <cell r="B376" t="str">
            <v/>
          </cell>
          <cell r="C376" t="str">
            <v/>
          </cell>
          <cell r="D376" t="str">
            <v>0</v>
          </cell>
          <cell r="E376" t="str">
            <v/>
          </cell>
          <cell r="F376" t="str">
            <v/>
          </cell>
          <cell r="G376" t="str">
            <v/>
          </cell>
          <cell r="H376" t="str">
            <v/>
          </cell>
          <cell r="I376" t="str">
            <v/>
          </cell>
          <cell r="J376" t="str">
            <v>0</v>
          </cell>
          <cell r="K376" t="str">
            <v/>
          </cell>
          <cell r="L376" t="str">
            <v/>
          </cell>
          <cell r="M376" t="str">
            <v/>
          </cell>
          <cell r="N376" t="str">
            <v/>
          </cell>
          <cell r="O376" t="str">
            <v/>
          </cell>
          <cell r="P376" t="str">
            <v/>
          </cell>
          <cell r="Q376" t="str">
            <v/>
          </cell>
          <cell r="R376" t="str">
            <v/>
          </cell>
        </row>
        <row r="377">
          <cell r="B377" t="str">
            <v/>
          </cell>
          <cell r="C377" t="str">
            <v/>
          </cell>
          <cell r="D377" t="str">
            <v>0</v>
          </cell>
          <cell r="E377" t="str">
            <v/>
          </cell>
          <cell r="F377" t="str">
            <v/>
          </cell>
          <cell r="G377" t="str">
            <v/>
          </cell>
          <cell r="H377" t="str">
            <v/>
          </cell>
          <cell r="I377" t="str">
            <v/>
          </cell>
          <cell r="J377" t="str">
            <v>0</v>
          </cell>
          <cell r="K377" t="str">
            <v/>
          </cell>
          <cell r="L377" t="str">
            <v/>
          </cell>
          <cell r="M377" t="str">
            <v/>
          </cell>
          <cell r="N377" t="str">
            <v/>
          </cell>
          <cell r="O377" t="str">
            <v/>
          </cell>
          <cell r="P377" t="str">
            <v/>
          </cell>
          <cell r="Q377" t="str">
            <v/>
          </cell>
          <cell r="R377" t="str">
            <v/>
          </cell>
        </row>
        <row r="378">
          <cell r="B378" t="str">
            <v/>
          </cell>
          <cell r="C378" t="str">
            <v/>
          </cell>
          <cell r="D378" t="str">
            <v>0</v>
          </cell>
          <cell r="E378" t="str">
            <v/>
          </cell>
          <cell r="F378" t="str">
            <v/>
          </cell>
          <cell r="G378" t="str">
            <v/>
          </cell>
          <cell r="H378" t="str">
            <v/>
          </cell>
          <cell r="I378" t="str">
            <v/>
          </cell>
          <cell r="J378" t="str">
            <v>0</v>
          </cell>
          <cell r="K378" t="str">
            <v/>
          </cell>
          <cell r="L378" t="str">
            <v/>
          </cell>
          <cell r="M378" t="str">
            <v/>
          </cell>
          <cell r="N378" t="str">
            <v/>
          </cell>
          <cell r="O378" t="str">
            <v/>
          </cell>
          <cell r="P378" t="str">
            <v/>
          </cell>
          <cell r="Q378" t="str">
            <v/>
          </cell>
          <cell r="R378" t="str">
            <v/>
          </cell>
        </row>
        <row r="379">
          <cell r="B379" t="str">
            <v/>
          </cell>
          <cell r="C379" t="str">
            <v/>
          </cell>
          <cell r="D379" t="str">
            <v>0</v>
          </cell>
          <cell r="E379" t="str">
            <v/>
          </cell>
          <cell r="F379" t="str">
            <v/>
          </cell>
          <cell r="G379" t="str">
            <v/>
          </cell>
          <cell r="H379" t="str">
            <v/>
          </cell>
          <cell r="I379" t="str">
            <v/>
          </cell>
          <cell r="J379" t="str">
            <v>0</v>
          </cell>
          <cell r="K379" t="str">
            <v/>
          </cell>
          <cell r="L379" t="str">
            <v/>
          </cell>
          <cell r="M379" t="str">
            <v/>
          </cell>
          <cell r="N379" t="str">
            <v/>
          </cell>
          <cell r="O379" t="str">
            <v/>
          </cell>
          <cell r="P379" t="str">
            <v/>
          </cell>
          <cell r="Q379" t="str">
            <v/>
          </cell>
          <cell r="R379" t="str">
            <v/>
          </cell>
        </row>
        <row r="380">
          <cell r="B380" t="str">
            <v/>
          </cell>
          <cell r="C380" t="str">
            <v/>
          </cell>
          <cell r="D380" t="str">
            <v>0</v>
          </cell>
          <cell r="E380" t="str">
            <v/>
          </cell>
          <cell r="F380" t="str">
            <v/>
          </cell>
          <cell r="G380" t="str">
            <v/>
          </cell>
          <cell r="H380" t="str">
            <v/>
          </cell>
          <cell r="I380" t="str">
            <v/>
          </cell>
          <cell r="J380" t="str">
            <v>0</v>
          </cell>
          <cell r="K380" t="str">
            <v/>
          </cell>
          <cell r="L380" t="str">
            <v/>
          </cell>
          <cell r="M380" t="str">
            <v/>
          </cell>
          <cell r="N380" t="str">
            <v/>
          </cell>
          <cell r="O380" t="str">
            <v/>
          </cell>
          <cell r="P380" t="str">
            <v/>
          </cell>
          <cell r="Q380" t="str">
            <v/>
          </cell>
          <cell r="R380" t="str">
            <v/>
          </cell>
        </row>
        <row r="381">
          <cell r="B381" t="str">
            <v/>
          </cell>
          <cell r="C381" t="str">
            <v/>
          </cell>
          <cell r="D381" t="str">
            <v>0</v>
          </cell>
          <cell r="E381" t="str">
            <v/>
          </cell>
          <cell r="F381" t="str">
            <v/>
          </cell>
          <cell r="G381" t="str">
            <v/>
          </cell>
          <cell r="H381" t="str">
            <v/>
          </cell>
          <cell r="I381" t="str">
            <v/>
          </cell>
          <cell r="J381" t="str">
            <v>0</v>
          </cell>
          <cell r="K381" t="str">
            <v/>
          </cell>
          <cell r="L381" t="str">
            <v/>
          </cell>
          <cell r="M381" t="str">
            <v/>
          </cell>
          <cell r="N381" t="str">
            <v/>
          </cell>
          <cell r="O381" t="str">
            <v/>
          </cell>
          <cell r="P381" t="str">
            <v/>
          </cell>
          <cell r="Q381" t="str">
            <v/>
          </cell>
          <cell r="R381" t="str">
            <v/>
          </cell>
        </row>
        <row r="382">
          <cell r="B382" t="str">
            <v/>
          </cell>
          <cell r="C382" t="str">
            <v/>
          </cell>
          <cell r="D382" t="str">
            <v>0</v>
          </cell>
          <cell r="E382" t="str">
            <v/>
          </cell>
          <cell r="F382" t="str">
            <v/>
          </cell>
          <cell r="G382" t="str">
            <v/>
          </cell>
          <cell r="H382" t="str">
            <v/>
          </cell>
          <cell r="I382" t="str">
            <v/>
          </cell>
          <cell r="J382" t="str">
            <v>0</v>
          </cell>
          <cell r="K382" t="str">
            <v/>
          </cell>
          <cell r="L382" t="str">
            <v/>
          </cell>
          <cell r="M382" t="str">
            <v/>
          </cell>
          <cell r="N382" t="str">
            <v/>
          </cell>
          <cell r="O382" t="str">
            <v/>
          </cell>
          <cell r="P382" t="str">
            <v/>
          </cell>
          <cell r="Q382" t="str">
            <v/>
          </cell>
          <cell r="R382" t="str">
            <v/>
          </cell>
        </row>
        <row r="383">
          <cell r="B383" t="str">
            <v/>
          </cell>
          <cell r="C383" t="str">
            <v/>
          </cell>
          <cell r="D383" t="str">
            <v>0</v>
          </cell>
          <cell r="E383" t="str">
            <v/>
          </cell>
          <cell r="F383" t="str">
            <v/>
          </cell>
          <cell r="G383" t="str">
            <v/>
          </cell>
          <cell r="H383" t="str">
            <v/>
          </cell>
          <cell r="I383" t="str">
            <v/>
          </cell>
          <cell r="J383" t="str">
            <v>0</v>
          </cell>
          <cell r="K383" t="str">
            <v/>
          </cell>
          <cell r="L383" t="str">
            <v/>
          </cell>
          <cell r="M383" t="str">
            <v/>
          </cell>
          <cell r="N383" t="str">
            <v/>
          </cell>
          <cell r="O383" t="str">
            <v/>
          </cell>
          <cell r="P383" t="str">
            <v/>
          </cell>
          <cell r="Q383" t="str">
            <v/>
          </cell>
          <cell r="R383" t="str">
            <v/>
          </cell>
        </row>
        <row r="384">
          <cell r="B384" t="str">
            <v/>
          </cell>
          <cell r="C384" t="str">
            <v/>
          </cell>
          <cell r="D384" t="str">
            <v>0</v>
          </cell>
          <cell r="E384" t="str">
            <v/>
          </cell>
          <cell r="F384" t="str">
            <v/>
          </cell>
          <cell r="G384" t="str">
            <v/>
          </cell>
          <cell r="H384" t="str">
            <v/>
          </cell>
          <cell r="I384" t="str">
            <v/>
          </cell>
          <cell r="J384" t="str">
            <v>0</v>
          </cell>
          <cell r="K384" t="str">
            <v/>
          </cell>
          <cell r="L384" t="str">
            <v/>
          </cell>
          <cell r="M384" t="str">
            <v/>
          </cell>
          <cell r="N384" t="str">
            <v/>
          </cell>
          <cell r="O384" t="str">
            <v/>
          </cell>
          <cell r="P384" t="str">
            <v/>
          </cell>
          <cell r="Q384" t="str">
            <v/>
          </cell>
          <cell r="R384" t="str">
            <v/>
          </cell>
        </row>
        <row r="385">
          <cell r="B385" t="str">
            <v/>
          </cell>
          <cell r="C385" t="str">
            <v/>
          </cell>
          <cell r="D385" t="str">
            <v>0</v>
          </cell>
          <cell r="E385" t="str">
            <v/>
          </cell>
          <cell r="F385" t="str">
            <v/>
          </cell>
          <cell r="G385" t="str">
            <v/>
          </cell>
          <cell r="H385" t="str">
            <v/>
          </cell>
          <cell r="I385" t="str">
            <v/>
          </cell>
          <cell r="J385" t="str">
            <v>0</v>
          </cell>
          <cell r="K385" t="str">
            <v/>
          </cell>
          <cell r="L385" t="str">
            <v/>
          </cell>
          <cell r="M385" t="str">
            <v/>
          </cell>
          <cell r="N385" t="str">
            <v/>
          </cell>
          <cell r="O385" t="str">
            <v/>
          </cell>
          <cell r="P385" t="str">
            <v/>
          </cell>
          <cell r="Q385" t="str">
            <v/>
          </cell>
          <cell r="R385" t="str">
            <v/>
          </cell>
        </row>
        <row r="386">
          <cell r="B386" t="str">
            <v/>
          </cell>
          <cell r="C386" t="str">
            <v/>
          </cell>
          <cell r="D386" t="str">
            <v>0</v>
          </cell>
          <cell r="E386" t="str">
            <v/>
          </cell>
          <cell r="F386" t="str">
            <v/>
          </cell>
          <cell r="G386" t="str">
            <v/>
          </cell>
          <cell r="H386" t="str">
            <v/>
          </cell>
          <cell r="I386" t="str">
            <v/>
          </cell>
          <cell r="J386" t="str">
            <v>0</v>
          </cell>
          <cell r="K386" t="str">
            <v/>
          </cell>
          <cell r="L386" t="str">
            <v/>
          </cell>
          <cell r="M386" t="str">
            <v/>
          </cell>
          <cell r="N386" t="str">
            <v/>
          </cell>
          <cell r="O386" t="str">
            <v/>
          </cell>
          <cell r="P386" t="str">
            <v/>
          </cell>
          <cell r="Q386" t="str">
            <v/>
          </cell>
          <cell r="R386" t="str">
            <v/>
          </cell>
        </row>
        <row r="387">
          <cell r="B387" t="str">
            <v/>
          </cell>
          <cell r="C387" t="str">
            <v/>
          </cell>
          <cell r="D387" t="str">
            <v>0</v>
          </cell>
          <cell r="E387" t="str">
            <v/>
          </cell>
          <cell r="F387" t="str">
            <v/>
          </cell>
          <cell r="G387" t="str">
            <v/>
          </cell>
          <cell r="H387" t="str">
            <v/>
          </cell>
          <cell r="I387" t="str">
            <v/>
          </cell>
          <cell r="J387" t="str">
            <v>0</v>
          </cell>
          <cell r="K387" t="str">
            <v/>
          </cell>
          <cell r="L387" t="str">
            <v/>
          </cell>
          <cell r="M387" t="str">
            <v/>
          </cell>
          <cell r="N387" t="str">
            <v/>
          </cell>
          <cell r="O387" t="str">
            <v/>
          </cell>
          <cell r="P387" t="str">
            <v/>
          </cell>
          <cell r="Q387" t="str">
            <v/>
          </cell>
          <cell r="R387" t="str">
            <v/>
          </cell>
        </row>
        <row r="388">
          <cell r="B388" t="str">
            <v/>
          </cell>
          <cell r="C388" t="str">
            <v/>
          </cell>
          <cell r="D388" t="str">
            <v>0</v>
          </cell>
          <cell r="E388" t="str">
            <v/>
          </cell>
          <cell r="F388" t="str">
            <v/>
          </cell>
          <cell r="G388" t="str">
            <v/>
          </cell>
          <cell r="H388" t="str">
            <v/>
          </cell>
          <cell r="I388" t="str">
            <v/>
          </cell>
          <cell r="J388" t="str">
            <v>0</v>
          </cell>
          <cell r="K388" t="str">
            <v/>
          </cell>
          <cell r="L388" t="str">
            <v/>
          </cell>
          <cell r="M388" t="str">
            <v/>
          </cell>
          <cell r="N388" t="str">
            <v/>
          </cell>
          <cell r="O388" t="str">
            <v/>
          </cell>
          <cell r="P388" t="str">
            <v/>
          </cell>
          <cell r="Q388" t="str">
            <v/>
          </cell>
          <cell r="R388" t="str">
            <v/>
          </cell>
        </row>
        <row r="389">
          <cell r="B389" t="str">
            <v/>
          </cell>
          <cell r="C389" t="str">
            <v/>
          </cell>
          <cell r="D389" t="str">
            <v>0</v>
          </cell>
          <cell r="E389" t="str">
            <v/>
          </cell>
          <cell r="F389" t="str">
            <v/>
          </cell>
          <cell r="G389" t="str">
            <v/>
          </cell>
          <cell r="H389" t="str">
            <v/>
          </cell>
          <cell r="I389" t="str">
            <v/>
          </cell>
          <cell r="J389" t="str">
            <v>0</v>
          </cell>
          <cell r="K389" t="str">
            <v/>
          </cell>
          <cell r="L389" t="str">
            <v/>
          </cell>
          <cell r="M389" t="str">
            <v/>
          </cell>
          <cell r="N389" t="str">
            <v/>
          </cell>
          <cell r="O389" t="str">
            <v/>
          </cell>
          <cell r="P389" t="str">
            <v/>
          </cell>
          <cell r="Q389" t="str">
            <v/>
          </cell>
          <cell r="R389" t="str">
            <v/>
          </cell>
        </row>
        <row r="390">
          <cell r="B390" t="str">
            <v/>
          </cell>
          <cell r="C390" t="str">
            <v/>
          </cell>
          <cell r="D390" t="str">
            <v>0</v>
          </cell>
          <cell r="E390" t="str">
            <v/>
          </cell>
          <cell r="F390" t="str">
            <v/>
          </cell>
          <cell r="G390" t="str">
            <v/>
          </cell>
          <cell r="H390" t="str">
            <v/>
          </cell>
          <cell r="I390" t="str">
            <v/>
          </cell>
          <cell r="J390" t="str">
            <v>0</v>
          </cell>
          <cell r="K390" t="str">
            <v/>
          </cell>
          <cell r="L390" t="str">
            <v/>
          </cell>
          <cell r="M390" t="str">
            <v/>
          </cell>
          <cell r="N390" t="str">
            <v/>
          </cell>
          <cell r="O390" t="str">
            <v/>
          </cell>
          <cell r="P390" t="str">
            <v/>
          </cell>
          <cell r="Q390" t="str">
            <v/>
          </cell>
          <cell r="R390" t="str">
            <v/>
          </cell>
        </row>
        <row r="391">
          <cell r="B391" t="str">
            <v/>
          </cell>
          <cell r="C391" t="str">
            <v/>
          </cell>
          <cell r="D391" t="str">
            <v>0</v>
          </cell>
          <cell r="E391" t="str">
            <v/>
          </cell>
          <cell r="F391" t="str">
            <v/>
          </cell>
          <cell r="G391" t="str">
            <v/>
          </cell>
          <cell r="H391" t="str">
            <v/>
          </cell>
          <cell r="I391" t="str">
            <v/>
          </cell>
          <cell r="J391" t="str">
            <v>0</v>
          </cell>
          <cell r="K391" t="str">
            <v/>
          </cell>
          <cell r="L391" t="str">
            <v/>
          </cell>
          <cell r="M391" t="str">
            <v/>
          </cell>
          <cell r="N391" t="str">
            <v/>
          </cell>
          <cell r="O391" t="str">
            <v/>
          </cell>
          <cell r="P391" t="str">
            <v/>
          </cell>
          <cell r="Q391" t="str">
            <v/>
          </cell>
          <cell r="R391" t="str">
            <v/>
          </cell>
        </row>
        <row r="392">
          <cell r="B392" t="str">
            <v/>
          </cell>
          <cell r="C392" t="str">
            <v/>
          </cell>
          <cell r="D392" t="str">
            <v>0</v>
          </cell>
          <cell r="E392" t="str">
            <v/>
          </cell>
          <cell r="F392" t="str">
            <v/>
          </cell>
          <cell r="G392" t="str">
            <v/>
          </cell>
          <cell r="H392" t="str">
            <v/>
          </cell>
          <cell r="I392" t="str">
            <v/>
          </cell>
          <cell r="J392" t="str">
            <v>0</v>
          </cell>
          <cell r="K392" t="str">
            <v/>
          </cell>
          <cell r="L392" t="str">
            <v/>
          </cell>
          <cell r="M392" t="str">
            <v/>
          </cell>
          <cell r="N392" t="str">
            <v/>
          </cell>
          <cell r="O392" t="str">
            <v/>
          </cell>
          <cell r="P392" t="str">
            <v/>
          </cell>
          <cell r="Q392" t="str">
            <v/>
          </cell>
          <cell r="R392" t="str">
            <v/>
          </cell>
        </row>
        <row r="393">
          <cell r="B393" t="str">
            <v/>
          </cell>
          <cell r="C393" t="str">
            <v/>
          </cell>
          <cell r="D393" t="str">
            <v>0</v>
          </cell>
          <cell r="E393" t="str">
            <v/>
          </cell>
          <cell r="F393" t="str">
            <v/>
          </cell>
          <cell r="G393" t="str">
            <v/>
          </cell>
          <cell r="H393" t="str">
            <v/>
          </cell>
          <cell r="I393" t="str">
            <v/>
          </cell>
          <cell r="J393" t="str">
            <v>0</v>
          </cell>
          <cell r="K393" t="str">
            <v/>
          </cell>
          <cell r="L393" t="str">
            <v/>
          </cell>
          <cell r="M393" t="str">
            <v/>
          </cell>
          <cell r="N393" t="str">
            <v/>
          </cell>
          <cell r="O393" t="str">
            <v/>
          </cell>
          <cell r="P393" t="str">
            <v/>
          </cell>
          <cell r="Q393" t="str">
            <v/>
          </cell>
          <cell r="R393" t="str">
            <v/>
          </cell>
        </row>
        <row r="394">
          <cell r="B394" t="str">
            <v/>
          </cell>
          <cell r="C394" t="str">
            <v/>
          </cell>
          <cell r="D394" t="str">
            <v>0</v>
          </cell>
          <cell r="E394" t="str">
            <v/>
          </cell>
          <cell r="F394" t="str">
            <v/>
          </cell>
          <cell r="G394" t="str">
            <v/>
          </cell>
          <cell r="H394" t="str">
            <v/>
          </cell>
          <cell r="I394" t="str">
            <v/>
          </cell>
          <cell r="J394" t="str">
            <v>0</v>
          </cell>
          <cell r="K394" t="str">
            <v/>
          </cell>
          <cell r="L394" t="str">
            <v/>
          </cell>
          <cell r="M394" t="str">
            <v/>
          </cell>
          <cell r="N394" t="str">
            <v/>
          </cell>
          <cell r="O394" t="str">
            <v/>
          </cell>
          <cell r="P394" t="str">
            <v/>
          </cell>
          <cell r="Q394" t="str">
            <v/>
          </cell>
          <cell r="R394" t="str">
            <v/>
          </cell>
        </row>
        <row r="395">
          <cell r="B395" t="str">
            <v/>
          </cell>
          <cell r="C395" t="str">
            <v/>
          </cell>
          <cell r="D395" t="str">
            <v>0</v>
          </cell>
          <cell r="E395" t="str">
            <v/>
          </cell>
          <cell r="F395" t="str">
            <v/>
          </cell>
          <cell r="G395" t="str">
            <v/>
          </cell>
          <cell r="H395" t="str">
            <v/>
          </cell>
          <cell r="I395" t="str">
            <v/>
          </cell>
          <cell r="J395" t="str">
            <v>0</v>
          </cell>
          <cell r="K395" t="str">
            <v/>
          </cell>
          <cell r="L395" t="str">
            <v/>
          </cell>
          <cell r="M395" t="str">
            <v/>
          </cell>
          <cell r="N395" t="str">
            <v/>
          </cell>
          <cell r="O395" t="str">
            <v/>
          </cell>
          <cell r="P395" t="str">
            <v/>
          </cell>
          <cell r="Q395" t="str">
            <v/>
          </cell>
          <cell r="R395" t="str">
            <v/>
          </cell>
        </row>
        <row r="396">
          <cell r="B396" t="str">
            <v/>
          </cell>
          <cell r="C396" t="str">
            <v/>
          </cell>
          <cell r="D396" t="str">
            <v>0</v>
          </cell>
          <cell r="E396" t="str">
            <v/>
          </cell>
          <cell r="F396" t="str">
            <v/>
          </cell>
          <cell r="G396" t="str">
            <v/>
          </cell>
          <cell r="H396" t="str">
            <v/>
          </cell>
          <cell r="I396" t="str">
            <v/>
          </cell>
          <cell r="J396" t="str">
            <v>0</v>
          </cell>
          <cell r="K396" t="str">
            <v/>
          </cell>
          <cell r="L396" t="str">
            <v/>
          </cell>
          <cell r="M396" t="str">
            <v/>
          </cell>
          <cell r="N396" t="str">
            <v/>
          </cell>
          <cell r="O396" t="str">
            <v/>
          </cell>
          <cell r="P396" t="str">
            <v/>
          </cell>
          <cell r="Q396" t="str">
            <v/>
          </cell>
          <cell r="R396" t="str">
            <v/>
          </cell>
        </row>
        <row r="397">
          <cell r="B397" t="str">
            <v/>
          </cell>
          <cell r="C397" t="str">
            <v/>
          </cell>
          <cell r="D397" t="str">
            <v>0</v>
          </cell>
          <cell r="E397" t="str">
            <v/>
          </cell>
          <cell r="F397" t="str">
            <v/>
          </cell>
          <cell r="G397" t="str">
            <v/>
          </cell>
          <cell r="H397" t="str">
            <v/>
          </cell>
          <cell r="I397" t="str">
            <v/>
          </cell>
          <cell r="J397" t="str">
            <v>0</v>
          </cell>
          <cell r="K397" t="str">
            <v/>
          </cell>
          <cell r="L397" t="str">
            <v/>
          </cell>
          <cell r="M397" t="str">
            <v/>
          </cell>
          <cell r="N397" t="str">
            <v/>
          </cell>
          <cell r="O397" t="str">
            <v/>
          </cell>
          <cell r="P397" t="str">
            <v/>
          </cell>
          <cell r="Q397" t="str">
            <v/>
          </cell>
          <cell r="R397" t="str">
            <v/>
          </cell>
        </row>
        <row r="398">
          <cell r="B398" t="str">
            <v/>
          </cell>
          <cell r="C398" t="str">
            <v/>
          </cell>
          <cell r="D398" t="str">
            <v>0</v>
          </cell>
          <cell r="E398" t="str">
            <v/>
          </cell>
          <cell r="F398" t="str">
            <v/>
          </cell>
          <cell r="G398" t="str">
            <v/>
          </cell>
          <cell r="H398" t="str">
            <v/>
          </cell>
          <cell r="I398" t="str">
            <v/>
          </cell>
          <cell r="J398" t="str">
            <v>0</v>
          </cell>
          <cell r="K398" t="str">
            <v/>
          </cell>
          <cell r="L398" t="str">
            <v/>
          </cell>
          <cell r="M398" t="str">
            <v/>
          </cell>
          <cell r="N398" t="str">
            <v/>
          </cell>
          <cell r="O398" t="str">
            <v/>
          </cell>
          <cell r="P398" t="str">
            <v/>
          </cell>
          <cell r="Q398" t="str">
            <v/>
          </cell>
          <cell r="R398" t="str">
            <v/>
          </cell>
        </row>
        <row r="399">
          <cell r="B399" t="str">
            <v/>
          </cell>
          <cell r="C399" t="str">
            <v/>
          </cell>
          <cell r="D399" t="str">
            <v>0</v>
          </cell>
          <cell r="E399" t="str">
            <v/>
          </cell>
          <cell r="F399" t="str">
            <v/>
          </cell>
          <cell r="G399" t="str">
            <v/>
          </cell>
          <cell r="H399" t="str">
            <v/>
          </cell>
          <cell r="I399" t="str">
            <v/>
          </cell>
          <cell r="J399" t="str">
            <v>0</v>
          </cell>
          <cell r="K399" t="str">
            <v/>
          </cell>
          <cell r="L399" t="str">
            <v/>
          </cell>
          <cell r="M399" t="str">
            <v/>
          </cell>
          <cell r="N399" t="str">
            <v/>
          </cell>
          <cell r="O399" t="str">
            <v/>
          </cell>
          <cell r="P399" t="str">
            <v/>
          </cell>
          <cell r="Q399" t="str">
            <v/>
          </cell>
          <cell r="R399" t="str">
            <v/>
          </cell>
        </row>
        <row r="400">
          <cell r="B400" t="str">
            <v/>
          </cell>
          <cell r="C400" t="str">
            <v/>
          </cell>
          <cell r="D400" t="str">
            <v>0</v>
          </cell>
          <cell r="E400" t="str">
            <v/>
          </cell>
          <cell r="F400" t="str">
            <v/>
          </cell>
          <cell r="G400" t="str">
            <v/>
          </cell>
          <cell r="H400" t="str">
            <v/>
          </cell>
          <cell r="I400" t="str">
            <v/>
          </cell>
          <cell r="J400" t="str">
            <v>0</v>
          </cell>
          <cell r="K400" t="str">
            <v/>
          </cell>
          <cell r="L400" t="str">
            <v/>
          </cell>
          <cell r="M400" t="str">
            <v/>
          </cell>
          <cell r="N400" t="str">
            <v/>
          </cell>
          <cell r="O400" t="str">
            <v/>
          </cell>
          <cell r="P400" t="str">
            <v/>
          </cell>
          <cell r="Q400" t="str">
            <v/>
          </cell>
          <cell r="R400" t="str">
            <v/>
          </cell>
        </row>
        <row r="401">
          <cell r="B401" t="str">
            <v/>
          </cell>
          <cell r="C401" t="str">
            <v/>
          </cell>
          <cell r="D401" t="str">
            <v>0</v>
          </cell>
          <cell r="E401" t="str">
            <v/>
          </cell>
          <cell r="F401" t="str">
            <v/>
          </cell>
          <cell r="G401" t="str">
            <v/>
          </cell>
          <cell r="H401" t="str">
            <v/>
          </cell>
          <cell r="I401" t="str">
            <v/>
          </cell>
          <cell r="J401" t="str">
            <v>0</v>
          </cell>
          <cell r="K401" t="str">
            <v/>
          </cell>
          <cell r="L401" t="str">
            <v/>
          </cell>
          <cell r="M401" t="str">
            <v/>
          </cell>
          <cell r="N401" t="str">
            <v/>
          </cell>
          <cell r="O401" t="str">
            <v/>
          </cell>
          <cell r="P401" t="str">
            <v/>
          </cell>
          <cell r="Q401" t="str">
            <v/>
          </cell>
          <cell r="R401" t="str">
            <v/>
          </cell>
        </row>
        <row r="402">
          <cell r="B402" t="str">
            <v/>
          </cell>
          <cell r="C402" t="str">
            <v/>
          </cell>
          <cell r="D402" t="str">
            <v>0</v>
          </cell>
          <cell r="E402" t="str">
            <v/>
          </cell>
          <cell r="F402" t="str">
            <v/>
          </cell>
          <cell r="G402" t="str">
            <v/>
          </cell>
          <cell r="H402" t="str">
            <v/>
          </cell>
          <cell r="I402" t="str">
            <v/>
          </cell>
          <cell r="J402" t="str">
            <v>0</v>
          </cell>
          <cell r="K402" t="str">
            <v/>
          </cell>
          <cell r="L402" t="str">
            <v/>
          </cell>
          <cell r="M402" t="str">
            <v/>
          </cell>
          <cell r="N402" t="str">
            <v/>
          </cell>
          <cell r="O402" t="str">
            <v/>
          </cell>
          <cell r="P402" t="str">
            <v/>
          </cell>
          <cell r="Q402" t="str">
            <v/>
          </cell>
          <cell r="R402" t="str">
            <v/>
          </cell>
        </row>
        <row r="403">
          <cell r="B403" t="str">
            <v/>
          </cell>
          <cell r="C403" t="str">
            <v/>
          </cell>
          <cell r="D403" t="str">
            <v>0</v>
          </cell>
          <cell r="E403" t="str">
            <v/>
          </cell>
          <cell r="F403" t="str">
            <v/>
          </cell>
          <cell r="G403" t="str">
            <v/>
          </cell>
          <cell r="H403" t="str">
            <v/>
          </cell>
          <cell r="I403" t="str">
            <v/>
          </cell>
          <cell r="J403" t="str">
            <v>0</v>
          </cell>
          <cell r="K403" t="str">
            <v/>
          </cell>
          <cell r="L403" t="str">
            <v/>
          </cell>
          <cell r="M403" t="str">
            <v/>
          </cell>
          <cell r="N403" t="str">
            <v/>
          </cell>
          <cell r="O403" t="str">
            <v/>
          </cell>
          <cell r="P403" t="str">
            <v/>
          </cell>
          <cell r="Q403" t="str">
            <v/>
          </cell>
          <cell r="R403" t="str">
            <v/>
          </cell>
        </row>
        <row r="404">
          <cell r="B404" t="str">
            <v/>
          </cell>
          <cell r="C404" t="str">
            <v/>
          </cell>
          <cell r="D404" t="str">
            <v>0</v>
          </cell>
          <cell r="E404" t="str">
            <v/>
          </cell>
          <cell r="F404" t="str">
            <v/>
          </cell>
          <cell r="G404" t="str">
            <v/>
          </cell>
          <cell r="H404" t="str">
            <v/>
          </cell>
          <cell r="I404" t="str">
            <v/>
          </cell>
          <cell r="J404" t="str">
            <v>0</v>
          </cell>
          <cell r="K404" t="str">
            <v/>
          </cell>
          <cell r="L404" t="str">
            <v/>
          </cell>
          <cell r="M404" t="str">
            <v/>
          </cell>
          <cell r="N404" t="str">
            <v/>
          </cell>
          <cell r="O404" t="str">
            <v/>
          </cell>
          <cell r="P404" t="str">
            <v/>
          </cell>
          <cell r="Q404" t="str">
            <v/>
          </cell>
          <cell r="R404" t="str">
            <v/>
          </cell>
        </row>
        <row r="405">
          <cell r="B405" t="str">
            <v/>
          </cell>
          <cell r="C405" t="str">
            <v/>
          </cell>
          <cell r="D405" t="str">
            <v>0</v>
          </cell>
          <cell r="E405" t="str">
            <v/>
          </cell>
          <cell r="F405" t="str">
            <v/>
          </cell>
          <cell r="G405" t="str">
            <v/>
          </cell>
          <cell r="H405" t="str">
            <v/>
          </cell>
          <cell r="I405" t="str">
            <v/>
          </cell>
          <cell r="J405" t="str">
            <v>0</v>
          </cell>
          <cell r="K405" t="str">
            <v/>
          </cell>
          <cell r="L405" t="str">
            <v/>
          </cell>
          <cell r="M405" t="str">
            <v/>
          </cell>
          <cell r="N405" t="str">
            <v/>
          </cell>
          <cell r="O405" t="str">
            <v/>
          </cell>
          <cell r="P405" t="str">
            <v/>
          </cell>
          <cell r="Q405" t="str">
            <v/>
          </cell>
          <cell r="R405" t="str">
            <v/>
          </cell>
        </row>
        <row r="406">
          <cell r="B406" t="str">
            <v/>
          </cell>
          <cell r="C406" t="str">
            <v/>
          </cell>
          <cell r="D406" t="str">
            <v>0</v>
          </cell>
          <cell r="E406" t="str">
            <v/>
          </cell>
          <cell r="F406" t="str">
            <v/>
          </cell>
          <cell r="G406" t="str">
            <v/>
          </cell>
          <cell r="H406" t="str">
            <v/>
          </cell>
          <cell r="I406" t="str">
            <v/>
          </cell>
          <cell r="J406" t="str">
            <v>0</v>
          </cell>
          <cell r="K406" t="str">
            <v/>
          </cell>
          <cell r="L406" t="str">
            <v/>
          </cell>
          <cell r="M406" t="str">
            <v/>
          </cell>
          <cell r="N406" t="str">
            <v/>
          </cell>
          <cell r="O406" t="str">
            <v/>
          </cell>
          <cell r="P406" t="str">
            <v/>
          </cell>
          <cell r="Q406" t="str">
            <v/>
          </cell>
          <cell r="R406" t="str">
            <v/>
          </cell>
        </row>
        <row r="407">
          <cell r="B407" t="str">
            <v/>
          </cell>
          <cell r="C407" t="str">
            <v/>
          </cell>
          <cell r="D407" t="str">
            <v>0</v>
          </cell>
          <cell r="E407" t="str">
            <v/>
          </cell>
          <cell r="F407" t="str">
            <v/>
          </cell>
          <cell r="G407" t="str">
            <v/>
          </cell>
          <cell r="H407" t="str">
            <v/>
          </cell>
          <cell r="I407" t="str">
            <v/>
          </cell>
          <cell r="J407" t="str">
            <v>0</v>
          </cell>
          <cell r="K407" t="str">
            <v/>
          </cell>
          <cell r="L407" t="str">
            <v/>
          </cell>
          <cell r="M407" t="str">
            <v/>
          </cell>
          <cell r="N407" t="str">
            <v/>
          </cell>
          <cell r="O407" t="str">
            <v/>
          </cell>
          <cell r="P407" t="str">
            <v/>
          </cell>
          <cell r="Q407" t="str">
            <v/>
          </cell>
          <cell r="R407" t="str">
            <v/>
          </cell>
        </row>
        <row r="408">
          <cell r="B408" t="str">
            <v/>
          </cell>
          <cell r="C408" t="str">
            <v/>
          </cell>
          <cell r="D408" t="str">
            <v>0</v>
          </cell>
          <cell r="E408" t="str">
            <v/>
          </cell>
          <cell r="F408" t="str">
            <v/>
          </cell>
          <cell r="G408" t="str">
            <v/>
          </cell>
          <cell r="H408" t="str">
            <v/>
          </cell>
          <cell r="I408" t="str">
            <v/>
          </cell>
          <cell r="J408" t="str">
            <v>0</v>
          </cell>
          <cell r="K408" t="str">
            <v/>
          </cell>
          <cell r="L408" t="str">
            <v/>
          </cell>
          <cell r="M408" t="str">
            <v/>
          </cell>
          <cell r="N408" t="str">
            <v/>
          </cell>
          <cell r="O408" t="str">
            <v/>
          </cell>
          <cell r="P408" t="str">
            <v/>
          </cell>
          <cell r="Q408" t="str">
            <v/>
          </cell>
          <cell r="R408" t="str">
            <v/>
          </cell>
        </row>
        <row r="409">
          <cell r="B409" t="str">
            <v/>
          </cell>
          <cell r="C409" t="str">
            <v/>
          </cell>
          <cell r="D409" t="str">
            <v>0</v>
          </cell>
          <cell r="E409" t="str">
            <v/>
          </cell>
          <cell r="F409" t="str">
            <v/>
          </cell>
          <cell r="G409" t="str">
            <v/>
          </cell>
          <cell r="H409" t="str">
            <v/>
          </cell>
          <cell r="I409" t="str">
            <v/>
          </cell>
          <cell r="J409" t="str">
            <v>0</v>
          </cell>
          <cell r="K409" t="str">
            <v/>
          </cell>
          <cell r="L409" t="str">
            <v/>
          </cell>
          <cell r="M409" t="str">
            <v/>
          </cell>
          <cell r="N409" t="str">
            <v/>
          </cell>
          <cell r="O409" t="str">
            <v/>
          </cell>
          <cell r="P409" t="str">
            <v/>
          </cell>
          <cell r="Q409" t="str">
            <v/>
          </cell>
          <cell r="R409" t="str">
            <v/>
          </cell>
        </row>
        <row r="410">
          <cell r="B410" t="str">
            <v/>
          </cell>
          <cell r="C410" t="str">
            <v/>
          </cell>
          <cell r="D410" t="str">
            <v>0</v>
          </cell>
          <cell r="E410" t="str">
            <v/>
          </cell>
          <cell r="F410" t="str">
            <v/>
          </cell>
          <cell r="G410" t="str">
            <v/>
          </cell>
          <cell r="H410" t="str">
            <v/>
          </cell>
          <cell r="I410" t="str">
            <v/>
          </cell>
          <cell r="J410" t="str">
            <v>0</v>
          </cell>
          <cell r="K410" t="str">
            <v/>
          </cell>
          <cell r="L410" t="str">
            <v/>
          </cell>
          <cell r="M410" t="str">
            <v/>
          </cell>
          <cell r="N410" t="str">
            <v/>
          </cell>
          <cell r="O410" t="str">
            <v/>
          </cell>
          <cell r="P410" t="str">
            <v/>
          </cell>
          <cell r="Q410" t="str">
            <v/>
          </cell>
          <cell r="R410" t="str">
            <v/>
          </cell>
        </row>
        <row r="411">
          <cell r="B411" t="str">
            <v/>
          </cell>
          <cell r="C411" t="str">
            <v/>
          </cell>
          <cell r="D411" t="str">
            <v>0</v>
          </cell>
          <cell r="E411" t="str">
            <v/>
          </cell>
          <cell r="F411" t="str">
            <v/>
          </cell>
          <cell r="G411" t="str">
            <v/>
          </cell>
          <cell r="H411" t="str">
            <v/>
          </cell>
          <cell r="I411" t="str">
            <v/>
          </cell>
          <cell r="J411" t="str">
            <v>0</v>
          </cell>
          <cell r="K411" t="str">
            <v/>
          </cell>
          <cell r="L411" t="str">
            <v/>
          </cell>
          <cell r="M411" t="str">
            <v/>
          </cell>
          <cell r="N411" t="str">
            <v/>
          </cell>
          <cell r="O411" t="str">
            <v/>
          </cell>
          <cell r="P411" t="str">
            <v/>
          </cell>
          <cell r="Q411" t="str">
            <v/>
          </cell>
          <cell r="R411" t="str">
            <v/>
          </cell>
        </row>
        <row r="412">
          <cell r="B412" t="str">
            <v/>
          </cell>
          <cell r="C412" t="str">
            <v/>
          </cell>
          <cell r="D412" t="str">
            <v>0</v>
          </cell>
          <cell r="E412" t="str">
            <v/>
          </cell>
          <cell r="F412" t="str">
            <v/>
          </cell>
          <cell r="G412" t="str">
            <v/>
          </cell>
          <cell r="H412" t="str">
            <v/>
          </cell>
          <cell r="I412" t="str">
            <v/>
          </cell>
          <cell r="J412" t="str">
            <v>0</v>
          </cell>
          <cell r="K412" t="str">
            <v/>
          </cell>
          <cell r="L412" t="str">
            <v/>
          </cell>
          <cell r="M412" t="str">
            <v/>
          </cell>
          <cell r="N412" t="str">
            <v/>
          </cell>
          <cell r="O412" t="str">
            <v/>
          </cell>
          <cell r="P412" t="str">
            <v/>
          </cell>
          <cell r="Q412" t="str">
            <v/>
          </cell>
          <cell r="R412" t="str">
            <v/>
          </cell>
        </row>
        <row r="413">
          <cell r="B413" t="str">
            <v/>
          </cell>
          <cell r="C413" t="str">
            <v/>
          </cell>
          <cell r="D413" t="str">
            <v>0</v>
          </cell>
          <cell r="E413" t="str">
            <v/>
          </cell>
          <cell r="F413" t="str">
            <v/>
          </cell>
          <cell r="G413" t="str">
            <v/>
          </cell>
          <cell r="H413" t="str">
            <v/>
          </cell>
          <cell r="I413" t="str">
            <v/>
          </cell>
          <cell r="J413" t="str">
            <v>0</v>
          </cell>
          <cell r="K413" t="str">
            <v/>
          </cell>
          <cell r="L413" t="str">
            <v/>
          </cell>
          <cell r="M413" t="str">
            <v/>
          </cell>
          <cell r="N413" t="str">
            <v/>
          </cell>
          <cell r="O413" t="str">
            <v/>
          </cell>
          <cell r="P413" t="str">
            <v/>
          </cell>
          <cell r="Q413" t="str">
            <v/>
          </cell>
          <cell r="R413" t="str">
            <v/>
          </cell>
        </row>
        <row r="414">
          <cell r="B414" t="str">
            <v/>
          </cell>
          <cell r="C414" t="str">
            <v/>
          </cell>
          <cell r="D414" t="str">
            <v>0</v>
          </cell>
          <cell r="E414" t="str">
            <v/>
          </cell>
          <cell r="F414" t="str">
            <v/>
          </cell>
          <cell r="G414" t="str">
            <v/>
          </cell>
          <cell r="H414" t="str">
            <v/>
          </cell>
          <cell r="I414" t="str">
            <v/>
          </cell>
          <cell r="J414" t="str">
            <v>0</v>
          </cell>
          <cell r="K414" t="str">
            <v/>
          </cell>
          <cell r="L414" t="str">
            <v/>
          </cell>
          <cell r="M414" t="str">
            <v/>
          </cell>
          <cell r="N414" t="str">
            <v/>
          </cell>
          <cell r="O414" t="str">
            <v/>
          </cell>
          <cell r="P414" t="str">
            <v/>
          </cell>
          <cell r="Q414" t="str">
            <v/>
          </cell>
          <cell r="R414" t="str">
            <v/>
          </cell>
        </row>
        <row r="415">
          <cell r="B415" t="str">
            <v/>
          </cell>
          <cell r="C415" t="str">
            <v/>
          </cell>
          <cell r="D415" t="str">
            <v>0</v>
          </cell>
          <cell r="E415" t="str">
            <v/>
          </cell>
          <cell r="F415" t="str">
            <v/>
          </cell>
          <cell r="G415" t="str">
            <v/>
          </cell>
          <cell r="H415" t="str">
            <v/>
          </cell>
          <cell r="I415" t="str">
            <v/>
          </cell>
          <cell r="J415" t="str">
            <v>0</v>
          </cell>
          <cell r="K415" t="str">
            <v/>
          </cell>
          <cell r="L415" t="str">
            <v/>
          </cell>
          <cell r="M415" t="str">
            <v/>
          </cell>
          <cell r="N415" t="str">
            <v/>
          </cell>
          <cell r="O415" t="str">
            <v/>
          </cell>
          <cell r="P415" t="str">
            <v/>
          </cell>
          <cell r="Q415" t="str">
            <v/>
          </cell>
          <cell r="R415" t="str">
            <v/>
          </cell>
        </row>
        <row r="416">
          <cell r="B416" t="str">
            <v/>
          </cell>
          <cell r="C416" t="str">
            <v/>
          </cell>
          <cell r="D416" t="str">
            <v>0</v>
          </cell>
          <cell r="E416" t="str">
            <v/>
          </cell>
          <cell r="F416" t="str">
            <v/>
          </cell>
          <cell r="G416" t="str">
            <v/>
          </cell>
          <cell r="H416" t="str">
            <v/>
          </cell>
          <cell r="I416" t="str">
            <v/>
          </cell>
          <cell r="J416" t="str">
            <v>0</v>
          </cell>
          <cell r="K416" t="str">
            <v/>
          </cell>
          <cell r="L416" t="str">
            <v/>
          </cell>
          <cell r="M416" t="str">
            <v/>
          </cell>
          <cell r="N416" t="str">
            <v/>
          </cell>
          <cell r="O416" t="str">
            <v/>
          </cell>
          <cell r="P416" t="str">
            <v/>
          </cell>
          <cell r="Q416" t="str">
            <v/>
          </cell>
          <cell r="R416" t="str">
            <v/>
          </cell>
        </row>
        <row r="417">
          <cell r="B417" t="str">
            <v/>
          </cell>
          <cell r="C417" t="str">
            <v/>
          </cell>
          <cell r="D417" t="str">
            <v>0</v>
          </cell>
          <cell r="E417" t="str">
            <v/>
          </cell>
          <cell r="F417" t="str">
            <v/>
          </cell>
          <cell r="G417" t="str">
            <v/>
          </cell>
          <cell r="H417" t="str">
            <v/>
          </cell>
          <cell r="I417" t="str">
            <v/>
          </cell>
          <cell r="J417" t="str">
            <v>0</v>
          </cell>
          <cell r="K417" t="str">
            <v/>
          </cell>
          <cell r="L417" t="str">
            <v/>
          </cell>
          <cell r="M417" t="str">
            <v/>
          </cell>
          <cell r="N417" t="str">
            <v/>
          </cell>
          <cell r="O417" t="str">
            <v/>
          </cell>
          <cell r="P417" t="str">
            <v/>
          </cell>
          <cell r="Q417" t="str">
            <v/>
          </cell>
          <cell r="R417" t="str">
            <v/>
          </cell>
        </row>
        <row r="418">
          <cell r="B418" t="str">
            <v/>
          </cell>
          <cell r="C418" t="str">
            <v/>
          </cell>
          <cell r="D418" t="str">
            <v>0</v>
          </cell>
          <cell r="E418" t="str">
            <v/>
          </cell>
          <cell r="F418" t="str">
            <v/>
          </cell>
          <cell r="G418" t="str">
            <v/>
          </cell>
          <cell r="H418" t="str">
            <v/>
          </cell>
          <cell r="I418" t="str">
            <v/>
          </cell>
          <cell r="J418" t="str">
            <v>0</v>
          </cell>
          <cell r="K418" t="str">
            <v/>
          </cell>
          <cell r="L418" t="str">
            <v/>
          </cell>
          <cell r="M418" t="str">
            <v/>
          </cell>
          <cell r="N418" t="str">
            <v/>
          </cell>
          <cell r="O418" t="str">
            <v/>
          </cell>
          <cell r="P418" t="str">
            <v/>
          </cell>
          <cell r="Q418" t="str">
            <v/>
          </cell>
          <cell r="R418" t="str">
            <v/>
          </cell>
        </row>
        <row r="419">
          <cell r="B419" t="str">
            <v/>
          </cell>
          <cell r="C419" t="str">
            <v/>
          </cell>
          <cell r="D419" t="str">
            <v>0</v>
          </cell>
          <cell r="E419" t="str">
            <v/>
          </cell>
          <cell r="F419" t="str">
            <v/>
          </cell>
          <cell r="G419" t="str">
            <v/>
          </cell>
          <cell r="H419" t="str">
            <v/>
          </cell>
          <cell r="I419" t="str">
            <v/>
          </cell>
          <cell r="J419" t="str">
            <v>0</v>
          </cell>
          <cell r="K419" t="str">
            <v/>
          </cell>
          <cell r="L419" t="str">
            <v/>
          </cell>
          <cell r="M419" t="str">
            <v/>
          </cell>
          <cell r="N419" t="str">
            <v/>
          </cell>
          <cell r="O419" t="str">
            <v/>
          </cell>
          <cell r="P419" t="str">
            <v/>
          </cell>
          <cell r="Q419" t="str">
            <v/>
          </cell>
          <cell r="R419" t="str">
            <v/>
          </cell>
        </row>
        <row r="420">
          <cell r="B420" t="str">
            <v/>
          </cell>
          <cell r="C420" t="str">
            <v/>
          </cell>
          <cell r="D420" t="str">
            <v>0</v>
          </cell>
          <cell r="E420" t="str">
            <v/>
          </cell>
          <cell r="F420" t="str">
            <v/>
          </cell>
          <cell r="G420" t="str">
            <v/>
          </cell>
          <cell r="H420" t="str">
            <v/>
          </cell>
          <cell r="I420" t="str">
            <v/>
          </cell>
          <cell r="J420" t="str">
            <v>0</v>
          </cell>
          <cell r="K420" t="str">
            <v/>
          </cell>
          <cell r="L420" t="str">
            <v/>
          </cell>
          <cell r="M420" t="str">
            <v/>
          </cell>
          <cell r="N420" t="str">
            <v/>
          </cell>
          <cell r="O420" t="str">
            <v/>
          </cell>
          <cell r="P420" t="str">
            <v/>
          </cell>
          <cell r="Q420" t="str">
            <v/>
          </cell>
          <cell r="R420" t="str">
            <v/>
          </cell>
        </row>
        <row r="421">
          <cell r="B421" t="str">
            <v/>
          </cell>
          <cell r="C421" t="str">
            <v/>
          </cell>
          <cell r="D421" t="str">
            <v>0</v>
          </cell>
          <cell r="E421" t="str">
            <v/>
          </cell>
          <cell r="F421" t="str">
            <v/>
          </cell>
          <cell r="G421" t="str">
            <v/>
          </cell>
          <cell r="H421" t="str">
            <v/>
          </cell>
          <cell r="I421" t="str">
            <v/>
          </cell>
          <cell r="J421" t="str">
            <v>0</v>
          </cell>
          <cell r="K421" t="str">
            <v/>
          </cell>
          <cell r="L421" t="str">
            <v/>
          </cell>
          <cell r="M421" t="str">
            <v/>
          </cell>
          <cell r="N421" t="str">
            <v/>
          </cell>
          <cell r="O421" t="str">
            <v/>
          </cell>
          <cell r="P421" t="str">
            <v/>
          </cell>
          <cell r="Q421" t="str">
            <v/>
          </cell>
          <cell r="R421" t="str">
            <v/>
          </cell>
        </row>
        <row r="422">
          <cell r="B422" t="str">
            <v/>
          </cell>
          <cell r="C422" t="str">
            <v/>
          </cell>
          <cell r="D422" t="str">
            <v>0</v>
          </cell>
          <cell r="E422" t="str">
            <v/>
          </cell>
          <cell r="F422" t="str">
            <v/>
          </cell>
          <cell r="G422" t="str">
            <v/>
          </cell>
          <cell r="H422" t="str">
            <v/>
          </cell>
          <cell r="I422" t="str">
            <v/>
          </cell>
          <cell r="J422" t="str">
            <v>0</v>
          </cell>
          <cell r="K422" t="str">
            <v/>
          </cell>
          <cell r="L422" t="str">
            <v/>
          </cell>
          <cell r="M422" t="str">
            <v/>
          </cell>
          <cell r="N422" t="str">
            <v/>
          </cell>
          <cell r="O422" t="str">
            <v/>
          </cell>
          <cell r="P422" t="str">
            <v/>
          </cell>
          <cell r="Q422" t="str">
            <v/>
          </cell>
          <cell r="R422" t="str">
            <v/>
          </cell>
        </row>
        <row r="423">
          <cell r="B423" t="str">
            <v/>
          </cell>
          <cell r="C423" t="str">
            <v/>
          </cell>
          <cell r="D423" t="str">
            <v>0</v>
          </cell>
          <cell r="E423" t="str">
            <v/>
          </cell>
          <cell r="F423" t="str">
            <v/>
          </cell>
          <cell r="G423" t="str">
            <v/>
          </cell>
          <cell r="H423" t="str">
            <v/>
          </cell>
          <cell r="I423" t="str">
            <v/>
          </cell>
          <cell r="J423" t="str">
            <v>0</v>
          </cell>
          <cell r="K423" t="str">
            <v/>
          </cell>
          <cell r="L423" t="str">
            <v/>
          </cell>
          <cell r="M423" t="str">
            <v/>
          </cell>
          <cell r="N423" t="str">
            <v/>
          </cell>
          <cell r="O423" t="str">
            <v/>
          </cell>
          <cell r="P423" t="str">
            <v/>
          </cell>
          <cell r="Q423" t="str">
            <v/>
          </cell>
          <cell r="R423" t="str">
            <v/>
          </cell>
        </row>
        <row r="424">
          <cell r="B424" t="str">
            <v/>
          </cell>
          <cell r="C424" t="str">
            <v/>
          </cell>
          <cell r="D424" t="str">
            <v>0</v>
          </cell>
          <cell r="E424" t="str">
            <v/>
          </cell>
          <cell r="F424" t="str">
            <v/>
          </cell>
          <cell r="G424" t="str">
            <v/>
          </cell>
          <cell r="H424" t="str">
            <v/>
          </cell>
          <cell r="I424" t="str">
            <v/>
          </cell>
          <cell r="J424" t="str">
            <v>0</v>
          </cell>
          <cell r="K424" t="str">
            <v/>
          </cell>
          <cell r="L424" t="str">
            <v/>
          </cell>
          <cell r="M424" t="str">
            <v/>
          </cell>
          <cell r="N424" t="str">
            <v/>
          </cell>
          <cell r="O424" t="str">
            <v/>
          </cell>
          <cell r="P424" t="str">
            <v/>
          </cell>
          <cell r="Q424" t="str">
            <v/>
          </cell>
          <cell r="R424" t="str">
            <v/>
          </cell>
        </row>
        <row r="425">
          <cell r="B425" t="str">
            <v/>
          </cell>
          <cell r="C425" t="str">
            <v/>
          </cell>
          <cell r="D425" t="str">
            <v>0</v>
          </cell>
          <cell r="E425" t="str">
            <v/>
          </cell>
          <cell r="F425" t="str">
            <v/>
          </cell>
          <cell r="G425" t="str">
            <v/>
          </cell>
          <cell r="H425" t="str">
            <v/>
          </cell>
          <cell r="I425" t="str">
            <v/>
          </cell>
          <cell r="J425" t="str">
            <v>0</v>
          </cell>
          <cell r="K425" t="str">
            <v/>
          </cell>
          <cell r="L425" t="str">
            <v/>
          </cell>
          <cell r="M425" t="str">
            <v/>
          </cell>
          <cell r="N425" t="str">
            <v/>
          </cell>
          <cell r="O425" t="str">
            <v/>
          </cell>
          <cell r="P425" t="str">
            <v/>
          </cell>
          <cell r="Q425" t="str">
            <v/>
          </cell>
          <cell r="R425" t="str">
            <v/>
          </cell>
        </row>
        <row r="426">
          <cell r="B426" t="str">
            <v/>
          </cell>
          <cell r="C426" t="str">
            <v/>
          </cell>
          <cell r="D426" t="str">
            <v>0</v>
          </cell>
          <cell r="E426" t="str">
            <v/>
          </cell>
          <cell r="F426" t="str">
            <v/>
          </cell>
          <cell r="G426" t="str">
            <v/>
          </cell>
          <cell r="H426" t="str">
            <v/>
          </cell>
          <cell r="I426" t="str">
            <v/>
          </cell>
          <cell r="J426" t="str">
            <v>0</v>
          </cell>
          <cell r="K426" t="str">
            <v/>
          </cell>
          <cell r="L426" t="str">
            <v/>
          </cell>
          <cell r="M426" t="str">
            <v/>
          </cell>
          <cell r="N426" t="str">
            <v/>
          </cell>
          <cell r="O426" t="str">
            <v/>
          </cell>
          <cell r="P426" t="str">
            <v/>
          </cell>
          <cell r="Q426" t="str">
            <v/>
          </cell>
          <cell r="R426" t="str">
            <v/>
          </cell>
        </row>
        <row r="427">
          <cell r="B427" t="str">
            <v/>
          </cell>
          <cell r="C427" t="str">
            <v/>
          </cell>
          <cell r="D427" t="str">
            <v>0</v>
          </cell>
          <cell r="E427" t="str">
            <v/>
          </cell>
          <cell r="F427" t="str">
            <v/>
          </cell>
          <cell r="G427" t="str">
            <v/>
          </cell>
          <cell r="H427" t="str">
            <v/>
          </cell>
          <cell r="I427" t="str">
            <v/>
          </cell>
          <cell r="J427" t="str">
            <v>0</v>
          </cell>
          <cell r="K427" t="str">
            <v/>
          </cell>
          <cell r="L427" t="str">
            <v/>
          </cell>
          <cell r="M427" t="str">
            <v/>
          </cell>
          <cell r="N427" t="str">
            <v/>
          </cell>
          <cell r="O427" t="str">
            <v/>
          </cell>
          <cell r="P427" t="str">
            <v/>
          </cell>
          <cell r="Q427" t="str">
            <v/>
          </cell>
          <cell r="R427" t="str">
            <v/>
          </cell>
        </row>
        <row r="428">
          <cell r="B428" t="str">
            <v/>
          </cell>
          <cell r="C428" t="str">
            <v/>
          </cell>
          <cell r="D428" t="str">
            <v>0</v>
          </cell>
          <cell r="E428" t="str">
            <v/>
          </cell>
          <cell r="F428" t="str">
            <v/>
          </cell>
          <cell r="G428" t="str">
            <v/>
          </cell>
          <cell r="H428" t="str">
            <v/>
          </cell>
          <cell r="I428" t="str">
            <v/>
          </cell>
          <cell r="J428" t="str">
            <v>0</v>
          </cell>
          <cell r="K428" t="str">
            <v/>
          </cell>
          <cell r="L428" t="str">
            <v/>
          </cell>
          <cell r="M428" t="str">
            <v/>
          </cell>
          <cell r="N428" t="str">
            <v/>
          </cell>
          <cell r="O428" t="str">
            <v/>
          </cell>
          <cell r="P428" t="str">
            <v/>
          </cell>
          <cell r="Q428" t="str">
            <v/>
          </cell>
          <cell r="R428" t="str">
            <v/>
          </cell>
        </row>
        <row r="429">
          <cell r="B429" t="str">
            <v/>
          </cell>
          <cell r="C429" t="str">
            <v/>
          </cell>
          <cell r="D429" t="str">
            <v>0</v>
          </cell>
          <cell r="E429" t="str">
            <v/>
          </cell>
          <cell r="F429" t="str">
            <v/>
          </cell>
          <cell r="G429" t="str">
            <v/>
          </cell>
          <cell r="H429" t="str">
            <v/>
          </cell>
          <cell r="I429" t="str">
            <v/>
          </cell>
          <cell r="J429" t="str">
            <v>0</v>
          </cell>
          <cell r="K429" t="str">
            <v/>
          </cell>
          <cell r="L429" t="str">
            <v/>
          </cell>
          <cell r="M429" t="str">
            <v/>
          </cell>
          <cell r="N429" t="str">
            <v/>
          </cell>
          <cell r="O429" t="str">
            <v/>
          </cell>
          <cell r="P429" t="str">
            <v/>
          </cell>
          <cell r="Q429" t="str">
            <v/>
          </cell>
          <cell r="R429" t="str">
            <v/>
          </cell>
        </row>
        <row r="430">
          <cell r="B430" t="str">
            <v/>
          </cell>
          <cell r="C430" t="str">
            <v/>
          </cell>
          <cell r="D430" t="str">
            <v>0</v>
          </cell>
          <cell r="E430" t="str">
            <v/>
          </cell>
          <cell r="F430" t="str">
            <v/>
          </cell>
          <cell r="G430" t="str">
            <v/>
          </cell>
          <cell r="H430" t="str">
            <v/>
          </cell>
          <cell r="I430" t="str">
            <v/>
          </cell>
          <cell r="J430" t="str">
            <v>0</v>
          </cell>
          <cell r="K430" t="str">
            <v/>
          </cell>
          <cell r="L430" t="str">
            <v/>
          </cell>
          <cell r="M430" t="str">
            <v/>
          </cell>
          <cell r="N430" t="str">
            <v/>
          </cell>
          <cell r="O430" t="str">
            <v/>
          </cell>
          <cell r="P430" t="str">
            <v/>
          </cell>
          <cell r="Q430" t="str">
            <v/>
          </cell>
          <cell r="R430" t="str">
            <v/>
          </cell>
        </row>
        <row r="431">
          <cell r="B431" t="str">
            <v/>
          </cell>
          <cell r="C431" t="str">
            <v/>
          </cell>
          <cell r="D431" t="str">
            <v>0</v>
          </cell>
          <cell r="E431" t="str">
            <v/>
          </cell>
          <cell r="F431" t="str">
            <v/>
          </cell>
          <cell r="G431" t="str">
            <v/>
          </cell>
          <cell r="H431" t="str">
            <v/>
          </cell>
          <cell r="I431" t="str">
            <v/>
          </cell>
          <cell r="J431" t="str">
            <v>0</v>
          </cell>
          <cell r="K431" t="str">
            <v/>
          </cell>
          <cell r="L431" t="str">
            <v/>
          </cell>
          <cell r="M431" t="str">
            <v/>
          </cell>
          <cell r="N431" t="str">
            <v/>
          </cell>
          <cell r="O431" t="str">
            <v/>
          </cell>
          <cell r="P431" t="str">
            <v/>
          </cell>
          <cell r="Q431" t="str">
            <v/>
          </cell>
          <cell r="R431" t="str">
            <v/>
          </cell>
        </row>
        <row r="432">
          <cell r="B432" t="str">
            <v/>
          </cell>
          <cell r="C432" t="str">
            <v/>
          </cell>
          <cell r="D432" t="str">
            <v>0</v>
          </cell>
          <cell r="E432" t="str">
            <v/>
          </cell>
          <cell r="F432" t="str">
            <v/>
          </cell>
          <cell r="G432" t="str">
            <v/>
          </cell>
          <cell r="H432" t="str">
            <v/>
          </cell>
          <cell r="I432" t="str">
            <v/>
          </cell>
          <cell r="J432" t="str">
            <v>0</v>
          </cell>
          <cell r="K432" t="str">
            <v/>
          </cell>
          <cell r="L432" t="str">
            <v/>
          </cell>
          <cell r="M432" t="str">
            <v/>
          </cell>
          <cell r="N432" t="str">
            <v/>
          </cell>
          <cell r="O432" t="str">
            <v/>
          </cell>
          <cell r="P432" t="str">
            <v/>
          </cell>
          <cell r="Q432" t="str">
            <v/>
          </cell>
          <cell r="R432" t="str">
            <v/>
          </cell>
        </row>
        <row r="433">
          <cell r="B433" t="str">
            <v/>
          </cell>
          <cell r="C433" t="str">
            <v/>
          </cell>
          <cell r="D433" t="str">
            <v>0</v>
          </cell>
          <cell r="E433" t="str">
            <v/>
          </cell>
          <cell r="F433" t="str">
            <v/>
          </cell>
          <cell r="G433" t="str">
            <v/>
          </cell>
          <cell r="H433" t="str">
            <v/>
          </cell>
          <cell r="I433" t="str">
            <v/>
          </cell>
          <cell r="J433" t="str">
            <v>0</v>
          </cell>
          <cell r="K433" t="str">
            <v/>
          </cell>
          <cell r="L433" t="str">
            <v/>
          </cell>
          <cell r="M433" t="str">
            <v/>
          </cell>
          <cell r="N433" t="str">
            <v/>
          </cell>
          <cell r="O433" t="str">
            <v/>
          </cell>
          <cell r="P433" t="str">
            <v/>
          </cell>
          <cell r="Q433" t="str">
            <v/>
          </cell>
          <cell r="R433" t="str">
            <v/>
          </cell>
        </row>
        <row r="434">
          <cell r="B434" t="str">
            <v/>
          </cell>
          <cell r="C434" t="str">
            <v/>
          </cell>
          <cell r="D434" t="str">
            <v>0</v>
          </cell>
          <cell r="E434" t="str">
            <v/>
          </cell>
          <cell r="F434" t="str">
            <v/>
          </cell>
          <cell r="G434" t="str">
            <v/>
          </cell>
          <cell r="H434" t="str">
            <v/>
          </cell>
          <cell r="I434" t="str">
            <v/>
          </cell>
          <cell r="J434" t="str">
            <v>0</v>
          </cell>
          <cell r="K434" t="str">
            <v/>
          </cell>
          <cell r="L434" t="str">
            <v/>
          </cell>
          <cell r="M434" t="str">
            <v/>
          </cell>
          <cell r="N434" t="str">
            <v/>
          </cell>
          <cell r="O434" t="str">
            <v/>
          </cell>
          <cell r="P434" t="str">
            <v/>
          </cell>
          <cell r="Q434" t="str">
            <v/>
          </cell>
          <cell r="R434" t="str">
            <v/>
          </cell>
        </row>
        <row r="435">
          <cell r="B435" t="str">
            <v/>
          </cell>
          <cell r="C435" t="str">
            <v/>
          </cell>
          <cell r="D435" t="str">
            <v>0</v>
          </cell>
          <cell r="E435" t="str">
            <v/>
          </cell>
          <cell r="F435" t="str">
            <v/>
          </cell>
          <cell r="G435" t="str">
            <v/>
          </cell>
          <cell r="H435" t="str">
            <v/>
          </cell>
          <cell r="I435" t="str">
            <v/>
          </cell>
          <cell r="J435" t="str">
            <v>0</v>
          </cell>
          <cell r="K435" t="str">
            <v/>
          </cell>
          <cell r="L435" t="str">
            <v/>
          </cell>
          <cell r="M435" t="str">
            <v/>
          </cell>
          <cell r="N435" t="str">
            <v/>
          </cell>
          <cell r="O435" t="str">
            <v/>
          </cell>
          <cell r="P435" t="str">
            <v/>
          </cell>
          <cell r="Q435" t="str">
            <v/>
          </cell>
          <cell r="R435" t="str">
            <v/>
          </cell>
        </row>
        <row r="436">
          <cell r="B436" t="str">
            <v/>
          </cell>
          <cell r="C436" t="str">
            <v/>
          </cell>
          <cell r="D436" t="str">
            <v>0</v>
          </cell>
          <cell r="E436" t="str">
            <v/>
          </cell>
          <cell r="F436" t="str">
            <v/>
          </cell>
          <cell r="G436" t="str">
            <v/>
          </cell>
          <cell r="H436" t="str">
            <v/>
          </cell>
          <cell r="I436" t="str">
            <v/>
          </cell>
          <cell r="J436" t="str">
            <v>0</v>
          </cell>
          <cell r="K436" t="str">
            <v/>
          </cell>
          <cell r="L436" t="str">
            <v/>
          </cell>
          <cell r="M436" t="str">
            <v/>
          </cell>
          <cell r="N436" t="str">
            <v/>
          </cell>
          <cell r="O436" t="str">
            <v/>
          </cell>
          <cell r="P436" t="str">
            <v/>
          </cell>
          <cell r="Q436" t="str">
            <v/>
          </cell>
          <cell r="R436" t="str">
            <v/>
          </cell>
        </row>
        <row r="437">
          <cell r="B437" t="str">
            <v/>
          </cell>
          <cell r="C437" t="str">
            <v/>
          </cell>
          <cell r="D437" t="str">
            <v>0</v>
          </cell>
          <cell r="E437" t="str">
            <v/>
          </cell>
          <cell r="F437" t="str">
            <v/>
          </cell>
          <cell r="G437" t="str">
            <v/>
          </cell>
          <cell r="H437" t="str">
            <v/>
          </cell>
          <cell r="I437" t="str">
            <v/>
          </cell>
          <cell r="J437" t="str">
            <v>0</v>
          </cell>
          <cell r="K437" t="str">
            <v/>
          </cell>
          <cell r="L437" t="str">
            <v/>
          </cell>
          <cell r="M437" t="str">
            <v/>
          </cell>
          <cell r="N437" t="str">
            <v/>
          </cell>
          <cell r="O437" t="str">
            <v/>
          </cell>
          <cell r="P437" t="str">
            <v/>
          </cell>
          <cell r="Q437" t="str">
            <v/>
          </cell>
          <cell r="R437" t="str">
            <v/>
          </cell>
        </row>
        <row r="438">
          <cell r="B438" t="str">
            <v/>
          </cell>
          <cell r="C438" t="str">
            <v/>
          </cell>
          <cell r="D438" t="str">
            <v>0</v>
          </cell>
          <cell r="E438" t="str">
            <v/>
          </cell>
          <cell r="F438" t="str">
            <v/>
          </cell>
          <cell r="G438" t="str">
            <v/>
          </cell>
          <cell r="H438" t="str">
            <v/>
          </cell>
          <cell r="I438" t="str">
            <v/>
          </cell>
          <cell r="J438" t="str">
            <v>0</v>
          </cell>
          <cell r="K438" t="str">
            <v/>
          </cell>
          <cell r="L438" t="str">
            <v/>
          </cell>
          <cell r="M438" t="str">
            <v/>
          </cell>
          <cell r="N438" t="str">
            <v/>
          </cell>
          <cell r="O438" t="str">
            <v/>
          </cell>
          <cell r="P438" t="str">
            <v/>
          </cell>
          <cell r="Q438" t="str">
            <v/>
          </cell>
          <cell r="R438" t="str">
            <v/>
          </cell>
        </row>
        <row r="439">
          <cell r="B439" t="str">
            <v/>
          </cell>
          <cell r="C439" t="str">
            <v/>
          </cell>
          <cell r="D439" t="str">
            <v>0</v>
          </cell>
          <cell r="E439" t="str">
            <v/>
          </cell>
          <cell r="F439" t="str">
            <v/>
          </cell>
          <cell r="G439" t="str">
            <v/>
          </cell>
          <cell r="H439" t="str">
            <v/>
          </cell>
          <cell r="I439" t="str">
            <v/>
          </cell>
          <cell r="J439" t="str">
            <v>0</v>
          </cell>
          <cell r="K439" t="str">
            <v/>
          </cell>
          <cell r="L439" t="str">
            <v/>
          </cell>
          <cell r="M439" t="str">
            <v/>
          </cell>
          <cell r="N439" t="str">
            <v/>
          </cell>
          <cell r="O439" t="str">
            <v/>
          </cell>
          <cell r="P439" t="str">
            <v/>
          </cell>
          <cell r="Q439" t="str">
            <v/>
          </cell>
          <cell r="R439" t="str">
            <v/>
          </cell>
        </row>
        <row r="440">
          <cell r="B440" t="str">
            <v/>
          </cell>
          <cell r="C440" t="str">
            <v/>
          </cell>
          <cell r="D440" t="str">
            <v>0</v>
          </cell>
          <cell r="E440" t="str">
            <v/>
          </cell>
          <cell r="F440" t="str">
            <v/>
          </cell>
          <cell r="G440" t="str">
            <v/>
          </cell>
          <cell r="H440" t="str">
            <v/>
          </cell>
          <cell r="I440" t="str">
            <v/>
          </cell>
          <cell r="J440" t="str">
            <v>0</v>
          </cell>
          <cell r="K440" t="str">
            <v/>
          </cell>
          <cell r="L440" t="str">
            <v/>
          </cell>
          <cell r="M440" t="str">
            <v/>
          </cell>
          <cell r="N440" t="str">
            <v/>
          </cell>
          <cell r="O440" t="str">
            <v/>
          </cell>
          <cell r="P440" t="str">
            <v/>
          </cell>
          <cell r="Q440" t="str">
            <v/>
          </cell>
          <cell r="R440" t="str">
            <v/>
          </cell>
        </row>
        <row r="441">
          <cell r="B441" t="str">
            <v/>
          </cell>
          <cell r="C441" t="str">
            <v/>
          </cell>
          <cell r="D441" t="str">
            <v>0</v>
          </cell>
          <cell r="E441" t="str">
            <v/>
          </cell>
          <cell r="F441" t="str">
            <v/>
          </cell>
          <cell r="G441" t="str">
            <v/>
          </cell>
          <cell r="H441" t="str">
            <v/>
          </cell>
          <cell r="I441" t="str">
            <v/>
          </cell>
          <cell r="J441" t="str">
            <v>0</v>
          </cell>
          <cell r="K441" t="str">
            <v/>
          </cell>
          <cell r="L441" t="str">
            <v/>
          </cell>
          <cell r="M441" t="str">
            <v/>
          </cell>
          <cell r="N441" t="str">
            <v/>
          </cell>
          <cell r="O441" t="str">
            <v/>
          </cell>
          <cell r="P441" t="str">
            <v/>
          </cell>
          <cell r="Q441" t="str">
            <v/>
          </cell>
          <cell r="R441" t="str">
            <v/>
          </cell>
        </row>
        <row r="442">
          <cell r="B442" t="str">
            <v/>
          </cell>
          <cell r="C442" t="str">
            <v/>
          </cell>
          <cell r="D442" t="str">
            <v>0</v>
          </cell>
          <cell r="E442" t="str">
            <v/>
          </cell>
          <cell r="F442" t="str">
            <v/>
          </cell>
          <cell r="G442" t="str">
            <v/>
          </cell>
          <cell r="H442" t="str">
            <v/>
          </cell>
          <cell r="I442" t="str">
            <v/>
          </cell>
          <cell r="J442" t="str">
            <v>0</v>
          </cell>
          <cell r="K442" t="str">
            <v/>
          </cell>
          <cell r="L442" t="str">
            <v/>
          </cell>
          <cell r="M442" t="str">
            <v/>
          </cell>
          <cell r="N442" t="str">
            <v/>
          </cell>
          <cell r="O442" t="str">
            <v/>
          </cell>
          <cell r="P442" t="str">
            <v/>
          </cell>
          <cell r="Q442" t="str">
            <v/>
          </cell>
          <cell r="R442" t="str">
            <v/>
          </cell>
        </row>
        <row r="443">
          <cell r="B443" t="str">
            <v/>
          </cell>
          <cell r="C443" t="str">
            <v/>
          </cell>
          <cell r="D443" t="str">
            <v>0</v>
          </cell>
          <cell r="E443" t="str">
            <v/>
          </cell>
          <cell r="F443" t="str">
            <v/>
          </cell>
          <cell r="G443" t="str">
            <v/>
          </cell>
          <cell r="H443" t="str">
            <v/>
          </cell>
          <cell r="I443" t="str">
            <v/>
          </cell>
          <cell r="J443" t="str">
            <v>0</v>
          </cell>
          <cell r="K443" t="str">
            <v/>
          </cell>
          <cell r="L443" t="str">
            <v/>
          </cell>
          <cell r="M443" t="str">
            <v/>
          </cell>
          <cell r="N443" t="str">
            <v/>
          </cell>
          <cell r="O443" t="str">
            <v/>
          </cell>
          <cell r="P443" t="str">
            <v/>
          </cell>
          <cell r="Q443" t="str">
            <v/>
          </cell>
          <cell r="R443" t="str">
            <v/>
          </cell>
        </row>
        <row r="444">
          <cell r="B444" t="str">
            <v/>
          </cell>
          <cell r="C444" t="str">
            <v/>
          </cell>
          <cell r="D444" t="str">
            <v>0</v>
          </cell>
          <cell r="E444" t="str">
            <v/>
          </cell>
          <cell r="F444" t="str">
            <v/>
          </cell>
          <cell r="G444" t="str">
            <v/>
          </cell>
          <cell r="H444" t="str">
            <v/>
          </cell>
          <cell r="I444" t="str">
            <v/>
          </cell>
          <cell r="J444" t="str">
            <v>0</v>
          </cell>
          <cell r="K444" t="str">
            <v/>
          </cell>
          <cell r="L444" t="str">
            <v/>
          </cell>
          <cell r="M444" t="str">
            <v/>
          </cell>
          <cell r="N444" t="str">
            <v/>
          </cell>
          <cell r="O444" t="str">
            <v/>
          </cell>
          <cell r="P444" t="str">
            <v/>
          </cell>
          <cell r="Q444" t="str">
            <v/>
          </cell>
          <cell r="R444" t="str">
            <v/>
          </cell>
        </row>
        <row r="445">
          <cell r="B445" t="str">
            <v/>
          </cell>
          <cell r="C445" t="str">
            <v/>
          </cell>
          <cell r="D445" t="str">
            <v>0</v>
          </cell>
          <cell r="E445" t="str">
            <v/>
          </cell>
          <cell r="F445" t="str">
            <v/>
          </cell>
          <cell r="G445" t="str">
            <v/>
          </cell>
          <cell r="H445" t="str">
            <v/>
          </cell>
          <cell r="I445" t="str">
            <v/>
          </cell>
          <cell r="J445" t="str">
            <v>0</v>
          </cell>
          <cell r="K445" t="str">
            <v/>
          </cell>
          <cell r="L445" t="str">
            <v/>
          </cell>
          <cell r="M445" t="str">
            <v/>
          </cell>
          <cell r="N445" t="str">
            <v/>
          </cell>
          <cell r="O445" t="str">
            <v/>
          </cell>
          <cell r="P445" t="str">
            <v/>
          </cell>
          <cell r="Q445" t="str">
            <v/>
          </cell>
          <cell r="R445" t="str">
            <v/>
          </cell>
        </row>
        <row r="446">
          <cell r="B446" t="str">
            <v/>
          </cell>
          <cell r="C446" t="str">
            <v/>
          </cell>
          <cell r="D446" t="str">
            <v>0</v>
          </cell>
          <cell r="E446" t="str">
            <v/>
          </cell>
          <cell r="F446" t="str">
            <v/>
          </cell>
          <cell r="G446" t="str">
            <v/>
          </cell>
          <cell r="H446" t="str">
            <v/>
          </cell>
          <cell r="I446" t="str">
            <v/>
          </cell>
          <cell r="J446" t="str">
            <v>0</v>
          </cell>
          <cell r="K446" t="str">
            <v/>
          </cell>
          <cell r="L446" t="str">
            <v/>
          </cell>
          <cell r="M446" t="str">
            <v/>
          </cell>
          <cell r="N446" t="str">
            <v/>
          </cell>
          <cell r="O446" t="str">
            <v/>
          </cell>
          <cell r="P446" t="str">
            <v/>
          </cell>
          <cell r="Q446" t="str">
            <v/>
          </cell>
          <cell r="R446" t="str">
            <v/>
          </cell>
        </row>
        <row r="447">
          <cell r="B447" t="str">
            <v/>
          </cell>
          <cell r="C447" t="str">
            <v/>
          </cell>
          <cell r="D447" t="str">
            <v>0</v>
          </cell>
          <cell r="E447" t="str">
            <v/>
          </cell>
          <cell r="F447" t="str">
            <v/>
          </cell>
          <cell r="G447" t="str">
            <v/>
          </cell>
          <cell r="H447" t="str">
            <v/>
          </cell>
          <cell r="I447" t="str">
            <v/>
          </cell>
          <cell r="J447" t="str">
            <v>0</v>
          </cell>
          <cell r="K447" t="str">
            <v/>
          </cell>
          <cell r="L447" t="str">
            <v/>
          </cell>
          <cell r="M447" t="str">
            <v/>
          </cell>
          <cell r="N447" t="str">
            <v/>
          </cell>
          <cell r="O447" t="str">
            <v/>
          </cell>
          <cell r="P447" t="str">
            <v/>
          </cell>
          <cell r="Q447" t="str">
            <v/>
          </cell>
          <cell r="R447" t="str">
            <v/>
          </cell>
        </row>
        <row r="448">
          <cell r="B448" t="str">
            <v/>
          </cell>
          <cell r="C448" t="str">
            <v/>
          </cell>
          <cell r="D448" t="str">
            <v>0</v>
          </cell>
          <cell r="E448" t="str">
            <v/>
          </cell>
          <cell r="F448" t="str">
            <v/>
          </cell>
          <cell r="G448" t="str">
            <v/>
          </cell>
          <cell r="H448" t="str">
            <v/>
          </cell>
          <cell r="I448" t="str">
            <v/>
          </cell>
          <cell r="J448" t="str">
            <v>0</v>
          </cell>
          <cell r="K448" t="str">
            <v/>
          </cell>
          <cell r="L448" t="str">
            <v/>
          </cell>
          <cell r="M448" t="str">
            <v/>
          </cell>
          <cell r="N448" t="str">
            <v/>
          </cell>
          <cell r="O448" t="str">
            <v/>
          </cell>
          <cell r="P448" t="str">
            <v/>
          </cell>
          <cell r="Q448" t="str">
            <v/>
          </cell>
          <cell r="R448" t="str">
            <v/>
          </cell>
        </row>
        <row r="449">
          <cell r="B449" t="str">
            <v/>
          </cell>
          <cell r="C449" t="str">
            <v/>
          </cell>
          <cell r="D449" t="str">
            <v>0</v>
          </cell>
          <cell r="E449" t="str">
            <v/>
          </cell>
          <cell r="F449" t="str">
            <v/>
          </cell>
          <cell r="G449" t="str">
            <v/>
          </cell>
          <cell r="H449" t="str">
            <v/>
          </cell>
          <cell r="I449" t="str">
            <v/>
          </cell>
          <cell r="J449" t="str">
            <v>0</v>
          </cell>
          <cell r="K449" t="str">
            <v/>
          </cell>
          <cell r="L449" t="str">
            <v/>
          </cell>
          <cell r="M449" t="str">
            <v/>
          </cell>
          <cell r="N449" t="str">
            <v/>
          </cell>
          <cell r="O449" t="str">
            <v/>
          </cell>
          <cell r="P449" t="str">
            <v/>
          </cell>
          <cell r="Q449" t="str">
            <v/>
          </cell>
          <cell r="R449" t="str">
            <v/>
          </cell>
        </row>
        <row r="450">
          <cell r="B450" t="str">
            <v/>
          </cell>
          <cell r="C450" t="str">
            <v/>
          </cell>
          <cell r="D450" t="str">
            <v>0</v>
          </cell>
          <cell r="E450" t="str">
            <v/>
          </cell>
          <cell r="F450" t="str">
            <v/>
          </cell>
          <cell r="G450" t="str">
            <v/>
          </cell>
          <cell r="H450" t="str">
            <v/>
          </cell>
          <cell r="I450" t="str">
            <v/>
          </cell>
          <cell r="J450" t="str">
            <v>0</v>
          </cell>
          <cell r="K450" t="str">
            <v/>
          </cell>
          <cell r="L450" t="str">
            <v/>
          </cell>
          <cell r="M450" t="str">
            <v/>
          </cell>
          <cell r="N450" t="str">
            <v/>
          </cell>
          <cell r="O450" t="str">
            <v/>
          </cell>
          <cell r="P450" t="str">
            <v/>
          </cell>
          <cell r="Q450" t="str">
            <v/>
          </cell>
          <cell r="R450" t="str">
            <v/>
          </cell>
        </row>
        <row r="451">
          <cell r="B451" t="str">
            <v/>
          </cell>
          <cell r="C451" t="str">
            <v/>
          </cell>
          <cell r="D451" t="str">
            <v>0</v>
          </cell>
          <cell r="E451" t="str">
            <v/>
          </cell>
          <cell r="F451" t="str">
            <v/>
          </cell>
          <cell r="G451" t="str">
            <v/>
          </cell>
          <cell r="H451" t="str">
            <v/>
          </cell>
          <cell r="I451" t="str">
            <v/>
          </cell>
          <cell r="J451" t="str">
            <v>0</v>
          </cell>
          <cell r="K451" t="str">
            <v/>
          </cell>
          <cell r="L451" t="str">
            <v/>
          </cell>
          <cell r="M451" t="str">
            <v/>
          </cell>
          <cell r="N451" t="str">
            <v/>
          </cell>
          <cell r="O451" t="str">
            <v/>
          </cell>
          <cell r="P451" t="str">
            <v/>
          </cell>
          <cell r="Q451" t="str">
            <v/>
          </cell>
          <cell r="R451" t="str">
            <v/>
          </cell>
        </row>
        <row r="452">
          <cell r="B452" t="str">
            <v/>
          </cell>
          <cell r="C452" t="str">
            <v/>
          </cell>
          <cell r="D452" t="str">
            <v>0</v>
          </cell>
          <cell r="E452" t="str">
            <v/>
          </cell>
          <cell r="F452" t="str">
            <v/>
          </cell>
          <cell r="G452" t="str">
            <v/>
          </cell>
          <cell r="H452" t="str">
            <v/>
          </cell>
          <cell r="I452" t="str">
            <v/>
          </cell>
          <cell r="J452" t="str">
            <v>0</v>
          </cell>
          <cell r="K452" t="str">
            <v/>
          </cell>
          <cell r="L452" t="str">
            <v/>
          </cell>
          <cell r="M452" t="str">
            <v/>
          </cell>
          <cell r="N452" t="str">
            <v/>
          </cell>
          <cell r="O452" t="str">
            <v/>
          </cell>
          <cell r="P452" t="str">
            <v/>
          </cell>
          <cell r="Q452" t="str">
            <v/>
          </cell>
          <cell r="R452" t="str">
            <v/>
          </cell>
        </row>
        <row r="453">
          <cell r="B453" t="str">
            <v/>
          </cell>
          <cell r="C453" t="str">
            <v/>
          </cell>
          <cell r="D453" t="str">
            <v>0</v>
          </cell>
          <cell r="E453" t="str">
            <v/>
          </cell>
          <cell r="F453" t="str">
            <v/>
          </cell>
          <cell r="G453" t="str">
            <v/>
          </cell>
          <cell r="H453" t="str">
            <v/>
          </cell>
          <cell r="I453" t="str">
            <v/>
          </cell>
          <cell r="J453" t="str">
            <v>0</v>
          </cell>
          <cell r="K453" t="str">
            <v/>
          </cell>
          <cell r="L453" t="str">
            <v/>
          </cell>
          <cell r="M453" t="str">
            <v/>
          </cell>
          <cell r="N453" t="str">
            <v/>
          </cell>
          <cell r="O453" t="str">
            <v/>
          </cell>
          <cell r="P453" t="str">
            <v/>
          </cell>
          <cell r="Q453" t="str">
            <v/>
          </cell>
          <cell r="R453" t="str">
            <v/>
          </cell>
        </row>
        <row r="454">
          <cell r="B454" t="str">
            <v/>
          </cell>
          <cell r="C454" t="str">
            <v/>
          </cell>
          <cell r="D454" t="str">
            <v>0</v>
          </cell>
          <cell r="E454" t="str">
            <v/>
          </cell>
          <cell r="F454" t="str">
            <v/>
          </cell>
          <cell r="G454" t="str">
            <v/>
          </cell>
          <cell r="H454" t="str">
            <v/>
          </cell>
          <cell r="I454" t="str">
            <v/>
          </cell>
          <cell r="J454" t="str">
            <v>0</v>
          </cell>
          <cell r="K454" t="str">
            <v/>
          </cell>
          <cell r="L454" t="str">
            <v/>
          </cell>
          <cell r="M454" t="str">
            <v/>
          </cell>
          <cell r="N454" t="str">
            <v/>
          </cell>
          <cell r="O454" t="str">
            <v/>
          </cell>
          <cell r="P454" t="str">
            <v/>
          </cell>
          <cell r="Q454" t="str">
            <v/>
          </cell>
          <cell r="R454" t="str">
            <v/>
          </cell>
        </row>
        <row r="455">
          <cell r="B455" t="str">
            <v/>
          </cell>
          <cell r="C455" t="str">
            <v/>
          </cell>
          <cell r="D455" t="str">
            <v>0</v>
          </cell>
          <cell r="E455" t="str">
            <v/>
          </cell>
          <cell r="F455" t="str">
            <v/>
          </cell>
          <cell r="G455" t="str">
            <v/>
          </cell>
          <cell r="H455" t="str">
            <v/>
          </cell>
          <cell r="I455" t="str">
            <v/>
          </cell>
          <cell r="J455" t="str">
            <v>0</v>
          </cell>
          <cell r="K455" t="str">
            <v/>
          </cell>
          <cell r="L455" t="str">
            <v/>
          </cell>
          <cell r="M455" t="str">
            <v/>
          </cell>
          <cell r="N455" t="str">
            <v/>
          </cell>
          <cell r="O455" t="str">
            <v/>
          </cell>
          <cell r="P455" t="str">
            <v/>
          </cell>
          <cell r="Q455" t="str">
            <v/>
          </cell>
          <cell r="R455" t="str">
            <v/>
          </cell>
        </row>
        <row r="456">
          <cell r="B456" t="str">
            <v/>
          </cell>
          <cell r="C456" t="str">
            <v/>
          </cell>
          <cell r="D456" t="str">
            <v>0</v>
          </cell>
          <cell r="E456" t="str">
            <v/>
          </cell>
          <cell r="F456" t="str">
            <v/>
          </cell>
          <cell r="G456" t="str">
            <v/>
          </cell>
          <cell r="H456" t="str">
            <v/>
          </cell>
          <cell r="I456" t="str">
            <v/>
          </cell>
          <cell r="J456" t="str">
            <v>0</v>
          </cell>
          <cell r="K456" t="str">
            <v/>
          </cell>
          <cell r="L456" t="str">
            <v/>
          </cell>
          <cell r="M456" t="str">
            <v/>
          </cell>
          <cell r="N456" t="str">
            <v/>
          </cell>
          <cell r="O456" t="str">
            <v/>
          </cell>
          <cell r="P456" t="str">
            <v/>
          </cell>
          <cell r="Q456" t="str">
            <v/>
          </cell>
          <cell r="R456" t="str">
            <v/>
          </cell>
        </row>
        <row r="457">
          <cell r="B457" t="str">
            <v/>
          </cell>
          <cell r="C457" t="str">
            <v/>
          </cell>
          <cell r="D457" t="str">
            <v>0</v>
          </cell>
          <cell r="E457" t="str">
            <v/>
          </cell>
          <cell r="F457" t="str">
            <v/>
          </cell>
          <cell r="G457" t="str">
            <v/>
          </cell>
          <cell r="H457" t="str">
            <v/>
          </cell>
          <cell r="I457" t="str">
            <v/>
          </cell>
          <cell r="J457" t="str">
            <v>0</v>
          </cell>
          <cell r="K457" t="str">
            <v/>
          </cell>
          <cell r="L457" t="str">
            <v/>
          </cell>
          <cell r="M457" t="str">
            <v/>
          </cell>
          <cell r="N457" t="str">
            <v/>
          </cell>
          <cell r="O457" t="str">
            <v/>
          </cell>
          <cell r="P457" t="str">
            <v/>
          </cell>
          <cell r="Q457" t="str">
            <v/>
          </cell>
          <cell r="R457" t="str">
            <v/>
          </cell>
        </row>
        <row r="458">
          <cell r="B458" t="str">
            <v/>
          </cell>
          <cell r="C458" t="str">
            <v/>
          </cell>
          <cell r="D458" t="str">
            <v>0</v>
          </cell>
          <cell r="E458" t="str">
            <v/>
          </cell>
          <cell r="F458" t="str">
            <v/>
          </cell>
          <cell r="G458" t="str">
            <v/>
          </cell>
          <cell r="H458" t="str">
            <v/>
          </cell>
          <cell r="I458" t="str">
            <v/>
          </cell>
          <cell r="J458" t="str">
            <v>0</v>
          </cell>
          <cell r="K458" t="str">
            <v/>
          </cell>
          <cell r="L458" t="str">
            <v/>
          </cell>
          <cell r="M458" t="str">
            <v/>
          </cell>
          <cell r="N458" t="str">
            <v/>
          </cell>
          <cell r="O458" t="str">
            <v/>
          </cell>
          <cell r="P458" t="str">
            <v/>
          </cell>
          <cell r="Q458" t="str">
            <v/>
          </cell>
          <cell r="R458" t="str">
            <v/>
          </cell>
        </row>
        <row r="459">
          <cell r="B459" t="str">
            <v/>
          </cell>
          <cell r="C459" t="str">
            <v/>
          </cell>
          <cell r="D459" t="str">
            <v>0</v>
          </cell>
          <cell r="E459" t="str">
            <v/>
          </cell>
          <cell r="F459" t="str">
            <v/>
          </cell>
          <cell r="G459" t="str">
            <v/>
          </cell>
          <cell r="H459" t="str">
            <v/>
          </cell>
          <cell r="I459" t="str">
            <v/>
          </cell>
          <cell r="J459" t="str">
            <v>0</v>
          </cell>
          <cell r="K459" t="str">
            <v/>
          </cell>
          <cell r="L459" t="str">
            <v/>
          </cell>
          <cell r="M459" t="str">
            <v/>
          </cell>
          <cell r="N459" t="str">
            <v/>
          </cell>
          <cell r="O459" t="str">
            <v/>
          </cell>
          <cell r="P459" t="str">
            <v/>
          </cell>
          <cell r="Q459" t="str">
            <v/>
          </cell>
          <cell r="R459" t="str">
            <v/>
          </cell>
        </row>
        <row r="460">
          <cell r="B460" t="str">
            <v/>
          </cell>
          <cell r="C460" t="str">
            <v/>
          </cell>
          <cell r="D460" t="str">
            <v>0</v>
          </cell>
          <cell r="E460" t="str">
            <v/>
          </cell>
          <cell r="F460" t="str">
            <v/>
          </cell>
          <cell r="G460" t="str">
            <v/>
          </cell>
          <cell r="H460" t="str">
            <v/>
          </cell>
          <cell r="I460" t="str">
            <v/>
          </cell>
          <cell r="J460" t="str">
            <v>0</v>
          </cell>
          <cell r="K460" t="str">
            <v/>
          </cell>
          <cell r="L460" t="str">
            <v/>
          </cell>
          <cell r="M460" t="str">
            <v/>
          </cell>
          <cell r="N460" t="str">
            <v/>
          </cell>
          <cell r="O460" t="str">
            <v/>
          </cell>
          <cell r="P460" t="str">
            <v/>
          </cell>
          <cell r="Q460" t="str">
            <v/>
          </cell>
          <cell r="R460" t="str">
            <v/>
          </cell>
        </row>
        <row r="461">
          <cell r="B461" t="str">
            <v/>
          </cell>
          <cell r="C461" t="str">
            <v/>
          </cell>
          <cell r="D461" t="str">
            <v>0</v>
          </cell>
          <cell r="E461" t="str">
            <v/>
          </cell>
          <cell r="F461" t="str">
            <v/>
          </cell>
          <cell r="G461" t="str">
            <v/>
          </cell>
          <cell r="H461" t="str">
            <v/>
          </cell>
          <cell r="I461" t="str">
            <v/>
          </cell>
          <cell r="J461" t="str">
            <v>0</v>
          </cell>
          <cell r="K461" t="str">
            <v/>
          </cell>
          <cell r="L461" t="str">
            <v/>
          </cell>
          <cell r="M461" t="str">
            <v/>
          </cell>
          <cell r="N461" t="str">
            <v/>
          </cell>
          <cell r="O461" t="str">
            <v/>
          </cell>
          <cell r="P461" t="str">
            <v/>
          </cell>
          <cell r="Q461" t="str">
            <v/>
          </cell>
          <cell r="R461" t="str">
            <v/>
          </cell>
        </row>
        <row r="462">
          <cell r="B462" t="str">
            <v/>
          </cell>
          <cell r="C462" t="str">
            <v/>
          </cell>
          <cell r="D462" t="str">
            <v>0</v>
          </cell>
          <cell r="E462" t="str">
            <v/>
          </cell>
          <cell r="F462" t="str">
            <v/>
          </cell>
          <cell r="G462" t="str">
            <v/>
          </cell>
          <cell r="H462" t="str">
            <v/>
          </cell>
          <cell r="I462" t="str">
            <v/>
          </cell>
          <cell r="J462" t="str">
            <v>0</v>
          </cell>
          <cell r="K462" t="str">
            <v/>
          </cell>
          <cell r="L462" t="str">
            <v/>
          </cell>
          <cell r="M462" t="str">
            <v/>
          </cell>
          <cell r="N462" t="str">
            <v/>
          </cell>
          <cell r="O462" t="str">
            <v/>
          </cell>
          <cell r="P462" t="str">
            <v/>
          </cell>
          <cell r="Q462" t="str">
            <v/>
          </cell>
          <cell r="R462" t="str">
            <v/>
          </cell>
        </row>
        <row r="463">
          <cell r="B463" t="str">
            <v/>
          </cell>
          <cell r="C463" t="str">
            <v/>
          </cell>
          <cell r="D463" t="str">
            <v>0</v>
          </cell>
          <cell r="E463" t="str">
            <v/>
          </cell>
          <cell r="F463" t="str">
            <v/>
          </cell>
          <cell r="G463" t="str">
            <v/>
          </cell>
          <cell r="H463" t="str">
            <v/>
          </cell>
          <cell r="I463" t="str">
            <v/>
          </cell>
          <cell r="J463" t="str">
            <v>0</v>
          </cell>
          <cell r="K463" t="str">
            <v/>
          </cell>
          <cell r="L463" t="str">
            <v/>
          </cell>
          <cell r="M463" t="str">
            <v/>
          </cell>
          <cell r="N463" t="str">
            <v/>
          </cell>
          <cell r="O463" t="str">
            <v/>
          </cell>
          <cell r="P463" t="str">
            <v/>
          </cell>
          <cell r="Q463" t="str">
            <v/>
          </cell>
          <cell r="R463" t="str">
            <v/>
          </cell>
        </row>
        <row r="464">
          <cell r="B464" t="str">
            <v/>
          </cell>
          <cell r="C464" t="str">
            <v/>
          </cell>
          <cell r="D464" t="str">
            <v>0</v>
          </cell>
          <cell r="E464" t="str">
            <v/>
          </cell>
          <cell r="F464" t="str">
            <v/>
          </cell>
          <cell r="G464" t="str">
            <v/>
          </cell>
          <cell r="H464" t="str">
            <v/>
          </cell>
          <cell r="I464" t="str">
            <v/>
          </cell>
          <cell r="J464" t="str">
            <v>0</v>
          </cell>
          <cell r="K464" t="str">
            <v/>
          </cell>
          <cell r="L464" t="str">
            <v/>
          </cell>
          <cell r="M464" t="str">
            <v/>
          </cell>
          <cell r="N464" t="str">
            <v/>
          </cell>
          <cell r="O464" t="str">
            <v/>
          </cell>
          <cell r="P464" t="str">
            <v/>
          </cell>
          <cell r="Q464" t="str">
            <v/>
          </cell>
          <cell r="R464" t="str">
            <v/>
          </cell>
        </row>
        <row r="465">
          <cell r="B465" t="str">
            <v/>
          </cell>
          <cell r="C465" t="str">
            <v/>
          </cell>
          <cell r="D465" t="str">
            <v>0</v>
          </cell>
          <cell r="E465" t="str">
            <v/>
          </cell>
          <cell r="F465" t="str">
            <v/>
          </cell>
          <cell r="G465" t="str">
            <v/>
          </cell>
          <cell r="H465" t="str">
            <v/>
          </cell>
          <cell r="I465" t="str">
            <v/>
          </cell>
          <cell r="J465" t="str">
            <v>0</v>
          </cell>
          <cell r="K465" t="str">
            <v/>
          </cell>
          <cell r="L465" t="str">
            <v/>
          </cell>
          <cell r="M465" t="str">
            <v/>
          </cell>
          <cell r="N465" t="str">
            <v/>
          </cell>
          <cell r="O465" t="str">
            <v/>
          </cell>
          <cell r="P465" t="str">
            <v/>
          </cell>
          <cell r="Q465" t="str">
            <v/>
          </cell>
          <cell r="R465" t="str">
            <v/>
          </cell>
        </row>
        <row r="466">
          <cell r="B466" t="str">
            <v/>
          </cell>
          <cell r="C466" t="str">
            <v/>
          </cell>
          <cell r="D466" t="str">
            <v>0</v>
          </cell>
          <cell r="E466" t="str">
            <v/>
          </cell>
          <cell r="F466" t="str">
            <v/>
          </cell>
          <cell r="G466" t="str">
            <v/>
          </cell>
          <cell r="H466" t="str">
            <v/>
          </cell>
          <cell r="I466" t="str">
            <v/>
          </cell>
          <cell r="J466" t="str">
            <v>0</v>
          </cell>
          <cell r="K466" t="str">
            <v/>
          </cell>
          <cell r="L466" t="str">
            <v/>
          </cell>
          <cell r="M466" t="str">
            <v/>
          </cell>
          <cell r="N466" t="str">
            <v/>
          </cell>
          <cell r="O466" t="str">
            <v/>
          </cell>
          <cell r="P466" t="str">
            <v/>
          </cell>
          <cell r="Q466" t="str">
            <v/>
          </cell>
          <cell r="R466" t="str">
            <v/>
          </cell>
        </row>
        <row r="467">
          <cell r="B467" t="str">
            <v/>
          </cell>
          <cell r="C467" t="str">
            <v/>
          </cell>
          <cell r="D467" t="str">
            <v>0</v>
          </cell>
          <cell r="E467" t="str">
            <v/>
          </cell>
          <cell r="F467" t="str">
            <v/>
          </cell>
          <cell r="G467" t="str">
            <v/>
          </cell>
          <cell r="H467" t="str">
            <v/>
          </cell>
          <cell r="I467" t="str">
            <v/>
          </cell>
          <cell r="J467" t="str">
            <v>0</v>
          </cell>
          <cell r="K467" t="str">
            <v/>
          </cell>
          <cell r="L467" t="str">
            <v/>
          </cell>
          <cell r="M467" t="str">
            <v/>
          </cell>
          <cell r="N467" t="str">
            <v/>
          </cell>
          <cell r="O467" t="str">
            <v/>
          </cell>
          <cell r="P467" t="str">
            <v/>
          </cell>
          <cell r="Q467" t="str">
            <v/>
          </cell>
          <cell r="R467" t="str">
            <v/>
          </cell>
        </row>
        <row r="468">
          <cell r="B468" t="str">
            <v/>
          </cell>
          <cell r="C468" t="str">
            <v/>
          </cell>
          <cell r="D468" t="str">
            <v>0</v>
          </cell>
          <cell r="E468" t="str">
            <v/>
          </cell>
          <cell r="F468" t="str">
            <v/>
          </cell>
          <cell r="G468" t="str">
            <v/>
          </cell>
          <cell r="H468" t="str">
            <v/>
          </cell>
          <cell r="I468" t="str">
            <v/>
          </cell>
          <cell r="J468" t="str">
            <v>0</v>
          </cell>
          <cell r="K468" t="str">
            <v/>
          </cell>
          <cell r="L468" t="str">
            <v/>
          </cell>
          <cell r="M468" t="str">
            <v/>
          </cell>
          <cell r="N468" t="str">
            <v/>
          </cell>
          <cell r="O468" t="str">
            <v/>
          </cell>
          <cell r="P468" t="str">
            <v/>
          </cell>
          <cell r="Q468" t="str">
            <v/>
          </cell>
          <cell r="R468" t="str">
            <v/>
          </cell>
        </row>
        <row r="469">
          <cell r="B469" t="str">
            <v/>
          </cell>
          <cell r="C469" t="str">
            <v/>
          </cell>
          <cell r="D469" t="str">
            <v>0</v>
          </cell>
          <cell r="E469" t="str">
            <v/>
          </cell>
          <cell r="F469" t="str">
            <v/>
          </cell>
          <cell r="G469" t="str">
            <v/>
          </cell>
          <cell r="H469" t="str">
            <v/>
          </cell>
          <cell r="I469" t="str">
            <v/>
          </cell>
          <cell r="J469" t="str">
            <v>0</v>
          </cell>
          <cell r="K469" t="str">
            <v/>
          </cell>
          <cell r="L469" t="str">
            <v/>
          </cell>
          <cell r="M469" t="str">
            <v/>
          </cell>
          <cell r="N469" t="str">
            <v/>
          </cell>
          <cell r="O469" t="str">
            <v/>
          </cell>
          <cell r="P469" t="str">
            <v/>
          </cell>
          <cell r="Q469" t="str">
            <v/>
          </cell>
          <cell r="R469" t="str">
            <v/>
          </cell>
        </row>
        <row r="470">
          <cell r="B470" t="str">
            <v/>
          </cell>
          <cell r="C470" t="str">
            <v/>
          </cell>
          <cell r="D470" t="str">
            <v>0</v>
          </cell>
          <cell r="E470" t="str">
            <v/>
          </cell>
          <cell r="F470" t="str">
            <v/>
          </cell>
          <cell r="G470" t="str">
            <v/>
          </cell>
          <cell r="H470" t="str">
            <v/>
          </cell>
          <cell r="I470" t="str">
            <v/>
          </cell>
          <cell r="J470" t="str">
            <v>0</v>
          </cell>
          <cell r="K470" t="str">
            <v/>
          </cell>
          <cell r="L470" t="str">
            <v/>
          </cell>
          <cell r="M470" t="str">
            <v/>
          </cell>
          <cell r="N470" t="str">
            <v/>
          </cell>
          <cell r="O470" t="str">
            <v/>
          </cell>
          <cell r="P470" t="str">
            <v/>
          </cell>
          <cell r="Q470" t="str">
            <v/>
          </cell>
          <cell r="R470" t="str">
            <v/>
          </cell>
        </row>
        <row r="471">
          <cell r="B471" t="str">
            <v/>
          </cell>
          <cell r="C471" t="str">
            <v/>
          </cell>
          <cell r="D471" t="str">
            <v>0</v>
          </cell>
          <cell r="E471" t="str">
            <v/>
          </cell>
          <cell r="F471" t="str">
            <v/>
          </cell>
          <cell r="G471" t="str">
            <v/>
          </cell>
          <cell r="H471" t="str">
            <v/>
          </cell>
          <cell r="I471" t="str">
            <v/>
          </cell>
          <cell r="J471" t="str">
            <v>0</v>
          </cell>
          <cell r="K471" t="str">
            <v/>
          </cell>
          <cell r="L471" t="str">
            <v/>
          </cell>
          <cell r="M471" t="str">
            <v/>
          </cell>
          <cell r="N471" t="str">
            <v/>
          </cell>
          <cell r="O471" t="str">
            <v/>
          </cell>
          <cell r="P471" t="str">
            <v/>
          </cell>
          <cell r="Q471" t="str">
            <v/>
          </cell>
          <cell r="R471" t="str">
            <v/>
          </cell>
        </row>
        <row r="472">
          <cell r="B472" t="str">
            <v/>
          </cell>
          <cell r="C472" t="str">
            <v/>
          </cell>
          <cell r="D472" t="str">
            <v>0</v>
          </cell>
          <cell r="E472" t="str">
            <v/>
          </cell>
          <cell r="F472" t="str">
            <v/>
          </cell>
          <cell r="G472" t="str">
            <v/>
          </cell>
          <cell r="H472" t="str">
            <v/>
          </cell>
          <cell r="I472" t="str">
            <v/>
          </cell>
          <cell r="J472" t="str">
            <v>0</v>
          </cell>
          <cell r="K472" t="str">
            <v/>
          </cell>
          <cell r="L472" t="str">
            <v/>
          </cell>
          <cell r="M472" t="str">
            <v/>
          </cell>
          <cell r="N472" t="str">
            <v/>
          </cell>
          <cell r="O472" t="str">
            <v/>
          </cell>
          <cell r="P472" t="str">
            <v/>
          </cell>
          <cell r="Q472" t="str">
            <v/>
          </cell>
          <cell r="R472" t="str">
            <v/>
          </cell>
        </row>
        <row r="473">
          <cell r="B473" t="str">
            <v/>
          </cell>
          <cell r="C473" t="str">
            <v/>
          </cell>
          <cell r="D473" t="str">
            <v>0</v>
          </cell>
          <cell r="E473" t="str">
            <v/>
          </cell>
          <cell r="F473" t="str">
            <v/>
          </cell>
          <cell r="G473" t="str">
            <v/>
          </cell>
          <cell r="H473" t="str">
            <v/>
          </cell>
          <cell r="I473" t="str">
            <v/>
          </cell>
          <cell r="J473" t="str">
            <v>0</v>
          </cell>
          <cell r="K473" t="str">
            <v/>
          </cell>
          <cell r="L473" t="str">
            <v/>
          </cell>
          <cell r="M473" t="str">
            <v/>
          </cell>
          <cell r="N473" t="str">
            <v/>
          </cell>
          <cell r="O473" t="str">
            <v/>
          </cell>
          <cell r="P473" t="str">
            <v/>
          </cell>
          <cell r="Q473" t="str">
            <v/>
          </cell>
          <cell r="R473" t="str">
            <v/>
          </cell>
        </row>
        <row r="474">
          <cell r="B474" t="str">
            <v/>
          </cell>
          <cell r="C474" t="str">
            <v/>
          </cell>
          <cell r="D474" t="str">
            <v>0</v>
          </cell>
          <cell r="E474" t="str">
            <v/>
          </cell>
          <cell r="F474" t="str">
            <v/>
          </cell>
          <cell r="G474" t="str">
            <v/>
          </cell>
          <cell r="H474" t="str">
            <v/>
          </cell>
          <cell r="I474" t="str">
            <v/>
          </cell>
          <cell r="J474" t="str">
            <v>0</v>
          </cell>
          <cell r="K474" t="str">
            <v/>
          </cell>
          <cell r="L474" t="str">
            <v/>
          </cell>
          <cell r="M474" t="str">
            <v/>
          </cell>
          <cell r="N474" t="str">
            <v/>
          </cell>
          <cell r="O474" t="str">
            <v/>
          </cell>
          <cell r="P474" t="str">
            <v/>
          </cell>
          <cell r="Q474" t="str">
            <v/>
          </cell>
          <cell r="R474" t="str">
            <v/>
          </cell>
        </row>
        <row r="475">
          <cell r="B475" t="str">
            <v/>
          </cell>
          <cell r="C475" t="str">
            <v/>
          </cell>
          <cell r="D475" t="str">
            <v>0</v>
          </cell>
          <cell r="E475" t="str">
            <v/>
          </cell>
          <cell r="F475" t="str">
            <v/>
          </cell>
          <cell r="G475" t="str">
            <v/>
          </cell>
          <cell r="H475" t="str">
            <v/>
          </cell>
          <cell r="I475" t="str">
            <v/>
          </cell>
          <cell r="J475" t="str">
            <v>0</v>
          </cell>
          <cell r="K475" t="str">
            <v/>
          </cell>
          <cell r="L475" t="str">
            <v/>
          </cell>
          <cell r="M475" t="str">
            <v/>
          </cell>
          <cell r="N475" t="str">
            <v/>
          </cell>
          <cell r="O475" t="str">
            <v/>
          </cell>
          <cell r="P475" t="str">
            <v/>
          </cell>
          <cell r="Q475" t="str">
            <v/>
          </cell>
          <cell r="R475" t="str">
            <v/>
          </cell>
        </row>
        <row r="476">
          <cell r="B476" t="str">
            <v/>
          </cell>
          <cell r="C476" t="str">
            <v/>
          </cell>
          <cell r="D476" t="str">
            <v>0</v>
          </cell>
          <cell r="E476" t="str">
            <v/>
          </cell>
          <cell r="F476" t="str">
            <v/>
          </cell>
          <cell r="G476" t="str">
            <v/>
          </cell>
          <cell r="H476" t="str">
            <v/>
          </cell>
          <cell r="I476" t="str">
            <v/>
          </cell>
          <cell r="J476" t="str">
            <v>0</v>
          </cell>
          <cell r="K476" t="str">
            <v/>
          </cell>
          <cell r="L476" t="str">
            <v/>
          </cell>
          <cell r="M476" t="str">
            <v/>
          </cell>
          <cell r="N476" t="str">
            <v/>
          </cell>
          <cell r="O476" t="str">
            <v/>
          </cell>
          <cell r="P476" t="str">
            <v/>
          </cell>
          <cell r="Q476" t="str">
            <v/>
          </cell>
          <cell r="R476" t="str">
            <v/>
          </cell>
        </row>
        <row r="477">
          <cell r="B477" t="str">
            <v/>
          </cell>
          <cell r="C477" t="str">
            <v/>
          </cell>
          <cell r="D477" t="str">
            <v>0</v>
          </cell>
          <cell r="E477" t="str">
            <v/>
          </cell>
          <cell r="F477" t="str">
            <v/>
          </cell>
          <cell r="G477" t="str">
            <v/>
          </cell>
          <cell r="H477" t="str">
            <v/>
          </cell>
          <cell r="I477" t="str">
            <v/>
          </cell>
          <cell r="J477" t="str">
            <v>0</v>
          </cell>
          <cell r="K477" t="str">
            <v/>
          </cell>
          <cell r="L477" t="str">
            <v/>
          </cell>
          <cell r="M477" t="str">
            <v/>
          </cell>
          <cell r="N477" t="str">
            <v/>
          </cell>
          <cell r="O477" t="str">
            <v/>
          </cell>
          <cell r="P477" t="str">
            <v/>
          </cell>
          <cell r="Q477" t="str">
            <v/>
          </cell>
          <cell r="R477" t="str">
            <v/>
          </cell>
        </row>
        <row r="478">
          <cell r="B478" t="str">
            <v/>
          </cell>
          <cell r="C478" t="str">
            <v/>
          </cell>
          <cell r="D478" t="str">
            <v>0</v>
          </cell>
          <cell r="E478" t="str">
            <v/>
          </cell>
          <cell r="F478" t="str">
            <v/>
          </cell>
          <cell r="G478" t="str">
            <v/>
          </cell>
          <cell r="H478" t="str">
            <v/>
          </cell>
          <cell r="I478" t="str">
            <v/>
          </cell>
          <cell r="J478" t="str">
            <v>0</v>
          </cell>
          <cell r="K478" t="str">
            <v/>
          </cell>
          <cell r="L478" t="str">
            <v/>
          </cell>
          <cell r="M478" t="str">
            <v/>
          </cell>
          <cell r="N478" t="str">
            <v/>
          </cell>
          <cell r="O478" t="str">
            <v/>
          </cell>
          <cell r="P478" t="str">
            <v/>
          </cell>
          <cell r="Q478" t="str">
            <v/>
          </cell>
          <cell r="R478" t="str">
            <v/>
          </cell>
        </row>
        <row r="479">
          <cell r="B479" t="str">
            <v/>
          </cell>
          <cell r="C479" t="str">
            <v/>
          </cell>
          <cell r="D479" t="str">
            <v>0</v>
          </cell>
          <cell r="E479" t="str">
            <v/>
          </cell>
          <cell r="F479" t="str">
            <v/>
          </cell>
          <cell r="G479" t="str">
            <v/>
          </cell>
          <cell r="H479" t="str">
            <v/>
          </cell>
          <cell r="I479" t="str">
            <v/>
          </cell>
          <cell r="J479" t="str">
            <v>0</v>
          </cell>
          <cell r="K479" t="str">
            <v/>
          </cell>
          <cell r="L479" t="str">
            <v/>
          </cell>
          <cell r="M479" t="str">
            <v/>
          </cell>
          <cell r="N479" t="str">
            <v/>
          </cell>
          <cell r="O479" t="str">
            <v/>
          </cell>
          <cell r="P479" t="str">
            <v/>
          </cell>
          <cell r="Q479" t="str">
            <v/>
          </cell>
          <cell r="R479" t="str">
            <v/>
          </cell>
        </row>
        <row r="480">
          <cell r="B480" t="str">
            <v/>
          </cell>
          <cell r="C480" t="str">
            <v/>
          </cell>
          <cell r="D480" t="str">
            <v>0</v>
          </cell>
          <cell r="E480" t="str">
            <v/>
          </cell>
          <cell r="F480" t="str">
            <v/>
          </cell>
          <cell r="G480" t="str">
            <v/>
          </cell>
          <cell r="H480" t="str">
            <v/>
          </cell>
          <cell r="I480" t="str">
            <v/>
          </cell>
          <cell r="J480" t="str">
            <v>0</v>
          </cell>
          <cell r="K480" t="str">
            <v/>
          </cell>
          <cell r="L480" t="str">
            <v/>
          </cell>
          <cell r="M480" t="str">
            <v/>
          </cell>
          <cell r="N480" t="str">
            <v/>
          </cell>
          <cell r="O480" t="str">
            <v/>
          </cell>
          <cell r="P480" t="str">
            <v/>
          </cell>
          <cell r="Q480" t="str">
            <v/>
          </cell>
          <cell r="R480" t="str">
            <v/>
          </cell>
        </row>
        <row r="481">
          <cell r="B481" t="str">
            <v/>
          </cell>
          <cell r="C481" t="str">
            <v/>
          </cell>
          <cell r="D481" t="str">
            <v>0</v>
          </cell>
          <cell r="E481" t="str">
            <v/>
          </cell>
          <cell r="F481" t="str">
            <v/>
          </cell>
          <cell r="G481" t="str">
            <v/>
          </cell>
          <cell r="H481" t="str">
            <v/>
          </cell>
          <cell r="I481" t="str">
            <v/>
          </cell>
          <cell r="J481" t="str">
            <v>0</v>
          </cell>
          <cell r="K481" t="str">
            <v/>
          </cell>
          <cell r="L481" t="str">
            <v/>
          </cell>
          <cell r="M481" t="str">
            <v/>
          </cell>
          <cell r="N481" t="str">
            <v/>
          </cell>
          <cell r="O481" t="str">
            <v/>
          </cell>
          <cell r="P481" t="str">
            <v/>
          </cell>
          <cell r="Q481" t="str">
            <v/>
          </cell>
          <cell r="R481" t="str">
            <v/>
          </cell>
        </row>
        <row r="482">
          <cell r="B482" t="str">
            <v/>
          </cell>
          <cell r="C482" t="str">
            <v/>
          </cell>
          <cell r="D482" t="str">
            <v>0</v>
          </cell>
          <cell r="E482" t="str">
            <v/>
          </cell>
          <cell r="F482" t="str">
            <v/>
          </cell>
          <cell r="G482" t="str">
            <v/>
          </cell>
          <cell r="H482" t="str">
            <v/>
          </cell>
          <cell r="I482" t="str">
            <v/>
          </cell>
          <cell r="J482" t="str">
            <v>0</v>
          </cell>
          <cell r="K482" t="str">
            <v/>
          </cell>
          <cell r="L482" t="str">
            <v/>
          </cell>
          <cell r="M482" t="str">
            <v/>
          </cell>
          <cell r="N482" t="str">
            <v/>
          </cell>
          <cell r="O482" t="str">
            <v/>
          </cell>
          <cell r="P482" t="str">
            <v/>
          </cell>
          <cell r="Q482" t="str">
            <v/>
          </cell>
          <cell r="R482" t="str">
            <v/>
          </cell>
        </row>
        <row r="483">
          <cell r="B483" t="str">
            <v/>
          </cell>
          <cell r="C483" t="str">
            <v/>
          </cell>
          <cell r="D483" t="str">
            <v>0</v>
          </cell>
          <cell r="E483" t="str">
            <v/>
          </cell>
          <cell r="F483" t="str">
            <v/>
          </cell>
          <cell r="G483" t="str">
            <v/>
          </cell>
          <cell r="H483" t="str">
            <v/>
          </cell>
          <cell r="I483" t="str">
            <v/>
          </cell>
          <cell r="J483" t="str">
            <v>0</v>
          </cell>
          <cell r="K483" t="str">
            <v/>
          </cell>
          <cell r="L483" t="str">
            <v/>
          </cell>
          <cell r="M483" t="str">
            <v/>
          </cell>
          <cell r="N483" t="str">
            <v/>
          </cell>
          <cell r="O483" t="str">
            <v/>
          </cell>
          <cell r="P483" t="str">
            <v/>
          </cell>
          <cell r="Q483" t="str">
            <v/>
          </cell>
          <cell r="R483" t="str">
            <v/>
          </cell>
        </row>
        <row r="484">
          <cell r="B484" t="str">
            <v/>
          </cell>
          <cell r="C484" t="str">
            <v/>
          </cell>
          <cell r="D484" t="str">
            <v>0</v>
          </cell>
          <cell r="E484" t="str">
            <v/>
          </cell>
          <cell r="F484" t="str">
            <v/>
          </cell>
          <cell r="G484" t="str">
            <v/>
          </cell>
          <cell r="H484" t="str">
            <v/>
          </cell>
          <cell r="I484" t="str">
            <v/>
          </cell>
          <cell r="J484" t="str">
            <v>0</v>
          </cell>
          <cell r="K484" t="str">
            <v/>
          </cell>
          <cell r="L484" t="str">
            <v/>
          </cell>
          <cell r="M484" t="str">
            <v/>
          </cell>
          <cell r="N484" t="str">
            <v/>
          </cell>
          <cell r="O484" t="str">
            <v/>
          </cell>
          <cell r="P484" t="str">
            <v/>
          </cell>
          <cell r="Q484" t="str">
            <v/>
          </cell>
          <cell r="R484" t="str">
            <v/>
          </cell>
        </row>
        <row r="485">
          <cell r="B485" t="str">
            <v/>
          </cell>
          <cell r="C485" t="str">
            <v/>
          </cell>
          <cell r="D485" t="str">
            <v>0</v>
          </cell>
          <cell r="E485" t="str">
            <v/>
          </cell>
          <cell r="F485" t="str">
            <v/>
          </cell>
          <cell r="G485" t="str">
            <v/>
          </cell>
          <cell r="H485" t="str">
            <v/>
          </cell>
          <cell r="I485" t="str">
            <v/>
          </cell>
          <cell r="J485" t="str">
            <v>0</v>
          </cell>
          <cell r="K485" t="str">
            <v/>
          </cell>
          <cell r="L485" t="str">
            <v/>
          </cell>
          <cell r="M485" t="str">
            <v/>
          </cell>
          <cell r="N485" t="str">
            <v/>
          </cell>
          <cell r="O485" t="str">
            <v/>
          </cell>
          <cell r="P485" t="str">
            <v/>
          </cell>
          <cell r="Q485" t="str">
            <v/>
          </cell>
          <cell r="R485" t="str">
            <v/>
          </cell>
        </row>
        <row r="486">
          <cell r="B486" t="str">
            <v/>
          </cell>
          <cell r="C486" t="str">
            <v/>
          </cell>
          <cell r="D486" t="str">
            <v>0</v>
          </cell>
          <cell r="E486" t="str">
            <v/>
          </cell>
          <cell r="F486" t="str">
            <v/>
          </cell>
          <cell r="G486" t="str">
            <v/>
          </cell>
          <cell r="H486" t="str">
            <v/>
          </cell>
          <cell r="I486" t="str">
            <v/>
          </cell>
          <cell r="J486" t="str">
            <v>0</v>
          </cell>
          <cell r="K486" t="str">
            <v/>
          </cell>
          <cell r="L486" t="str">
            <v/>
          </cell>
          <cell r="M486" t="str">
            <v/>
          </cell>
          <cell r="N486" t="str">
            <v/>
          </cell>
          <cell r="O486" t="str">
            <v/>
          </cell>
          <cell r="P486" t="str">
            <v/>
          </cell>
          <cell r="Q486" t="str">
            <v/>
          </cell>
          <cell r="R486" t="str">
            <v/>
          </cell>
        </row>
        <row r="487">
          <cell r="B487" t="str">
            <v/>
          </cell>
          <cell r="C487" t="str">
            <v/>
          </cell>
          <cell r="D487" t="str">
            <v>0</v>
          </cell>
          <cell r="E487" t="str">
            <v/>
          </cell>
          <cell r="F487" t="str">
            <v/>
          </cell>
          <cell r="G487" t="str">
            <v/>
          </cell>
          <cell r="H487" t="str">
            <v/>
          </cell>
          <cell r="I487" t="str">
            <v/>
          </cell>
          <cell r="J487" t="str">
            <v>0</v>
          </cell>
          <cell r="K487" t="str">
            <v/>
          </cell>
          <cell r="L487" t="str">
            <v/>
          </cell>
          <cell r="M487" t="str">
            <v/>
          </cell>
          <cell r="N487" t="str">
            <v/>
          </cell>
          <cell r="O487" t="str">
            <v/>
          </cell>
          <cell r="P487" t="str">
            <v/>
          </cell>
          <cell r="Q487" t="str">
            <v/>
          </cell>
          <cell r="R487" t="str">
            <v/>
          </cell>
        </row>
        <row r="488">
          <cell r="B488" t="str">
            <v/>
          </cell>
          <cell r="C488" t="str">
            <v/>
          </cell>
          <cell r="D488" t="str">
            <v>0</v>
          </cell>
          <cell r="E488" t="str">
            <v/>
          </cell>
          <cell r="F488" t="str">
            <v/>
          </cell>
          <cell r="G488" t="str">
            <v/>
          </cell>
          <cell r="H488" t="str">
            <v/>
          </cell>
          <cell r="I488" t="str">
            <v/>
          </cell>
          <cell r="J488" t="str">
            <v>0</v>
          </cell>
          <cell r="K488" t="str">
            <v/>
          </cell>
          <cell r="L488" t="str">
            <v/>
          </cell>
          <cell r="M488" t="str">
            <v/>
          </cell>
          <cell r="N488" t="str">
            <v/>
          </cell>
          <cell r="O488" t="str">
            <v/>
          </cell>
          <cell r="P488" t="str">
            <v/>
          </cell>
          <cell r="Q488" t="str">
            <v/>
          </cell>
          <cell r="R488" t="str">
            <v/>
          </cell>
        </row>
        <row r="489">
          <cell r="B489" t="str">
            <v/>
          </cell>
          <cell r="C489" t="str">
            <v/>
          </cell>
          <cell r="D489" t="str">
            <v>0</v>
          </cell>
          <cell r="E489" t="str">
            <v/>
          </cell>
          <cell r="F489" t="str">
            <v/>
          </cell>
          <cell r="G489" t="str">
            <v/>
          </cell>
          <cell r="H489" t="str">
            <v/>
          </cell>
          <cell r="I489" t="str">
            <v/>
          </cell>
          <cell r="J489" t="str">
            <v>0</v>
          </cell>
          <cell r="K489" t="str">
            <v/>
          </cell>
          <cell r="L489" t="str">
            <v/>
          </cell>
          <cell r="M489" t="str">
            <v/>
          </cell>
          <cell r="N489" t="str">
            <v/>
          </cell>
          <cell r="O489" t="str">
            <v/>
          </cell>
          <cell r="P489" t="str">
            <v/>
          </cell>
          <cell r="Q489" t="str">
            <v/>
          </cell>
          <cell r="R489" t="str">
            <v/>
          </cell>
        </row>
        <row r="490">
          <cell r="B490" t="str">
            <v/>
          </cell>
          <cell r="C490" t="str">
            <v/>
          </cell>
          <cell r="D490" t="str">
            <v>0</v>
          </cell>
          <cell r="E490" t="str">
            <v/>
          </cell>
          <cell r="F490" t="str">
            <v/>
          </cell>
          <cell r="G490" t="str">
            <v/>
          </cell>
          <cell r="H490" t="str">
            <v/>
          </cell>
          <cell r="I490" t="str">
            <v/>
          </cell>
          <cell r="J490" t="str">
            <v>0</v>
          </cell>
          <cell r="K490" t="str">
            <v/>
          </cell>
          <cell r="L490" t="str">
            <v/>
          </cell>
          <cell r="M490" t="str">
            <v/>
          </cell>
          <cell r="N490" t="str">
            <v/>
          </cell>
          <cell r="O490" t="str">
            <v/>
          </cell>
          <cell r="P490" t="str">
            <v/>
          </cell>
          <cell r="Q490" t="str">
            <v/>
          </cell>
          <cell r="R490" t="str">
            <v/>
          </cell>
        </row>
        <row r="491">
          <cell r="B491" t="str">
            <v/>
          </cell>
          <cell r="C491" t="str">
            <v/>
          </cell>
          <cell r="D491" t="str">
            <v>0</v>
          </cell>
          <cell r="E491" t="str">
            <v/>
          </cell>
          <cell r="F491" t="str">
            <v/>
          </cell>
          <cell r="G491" t="str">
            <v/>
          </cell>
          <cell r="H491" t="str">
            <v/>
          </cell>
          <cell r="I491" t="str">
            <v/>
          </cell>
          <cell r="J491" t="str">
            <v>0</v>
          </cell>
          <cell r="K491" t="str">
            <v/>
          </cell>
          <cell r="L491" t="str">
            <v/>
          </cell>
          <cell r="M491" t="str">
            <v/>
          </cell>
          <cell r="N491" t="str">
            <v/>
          </cell>
          <cell r="O491" t="str">
            <v/>
          </cell>
          <cell r="P491" t="str">
            <v/>
          </cell>
          <cell r="Q491" t="str">
            <v/>
          </cell>
          <cell r="R491" t="str">
            <v/>
          </cell>
        </row>
        <row r="492">
          <cell r="B492" t="str">
            <v/>
          </cell>
          <cell r="C492" t="str">
            <v/>
          </cell>
          <cell r="D492" t="str">
            <v>0</v>
          </cell>
          <cell r="E492" t="str">
            <v/>
          </cell>
          <cell r="F492" t="str">
            <v/>
          </cell>
          <cell r="G492" t="str">
            <v/>
          </cell>
          <cell r="H492" t="str">
            <v/>
          </cell>
          <cell r="I492" t="str">
            <v/>
          </cell>
          <cell r="J492" t="str">
            <v>0</v>
          </cell>
          <cell r="K492" t="str">
            <v/>
          </cell>
          <cell r="L492" t="str">
            <v/>
          </cell>
          <cell r="M492" t="str">
            <v/>
          </cell>
          <cell r="N492" t="str">
            <v/>
          </cell>
          <cell r="O492" t="str">
            <v/>
          </cell>
          <cell r="P492" t="str">
            <v/>
          </cell>
          <cell r="Q492" t="str">
            <v/>
          </cell>
          <cell r="R492" t="str">
            <v/>
          </cell>
        </row>
        <row r="493">
          <cell r="B493" t="str">
            <v/>
          </cell>
          <cell r="C493" t="str">
            <v/>
          </cell>
          <cell r="D493" t="str">
            <v>0</v>
          </cell>
          <cell r="E493" t="str">
            <v/>
          </cell>
          <cell r="F493" t="str">
            <v/>
          </cell>
          <cell r="G493" t="str">
            <v/>
          </cell>
          <cell r="H493" t="str">
            <v/>
          </cell>
          <cell r="I493" t="str">
            <v/>
          </cell>
          <cell r="J493" t="str">
            <v>0</v>
          </cell>
          <cell r="K493" t="str">
            <v/>
          </cell>
          <cell r="L493" t="str">
            <v/>
          </cell>
          <cell r="M493" t="str">
            <v/>
          </cell>
          <cell r="N493" t="str">
            <v/>
          </cell>
          <cell r="O493" t="str">
            <v/>
          </cell>
          <cell r="P493" t="str">
            <v/>
          </cell>
          <cell r="Q493" t="str">
            <v/>
          </cell>
          <cell r="R493" t="str">
            <v/>
          </cell>
        </row>
        <row r="494">
          <cell r="B494" t="str">
            <v/>
          </cell>
          <cell r="C494" t="str">
            <v/>
          </cell>
          <cell r="D494" t="str">
            <v>0</v>
          </cell>
          <cell r="E494" t="str">
            <v/>
          </cell>
          <cell r="F494" t="str">
            <v/>
          </cell>
          <cell r="G494" t="str">
            <v/>
          </cell>
          <cell r="H494" t="str">
            <v/>
          </cell>
          <cell r="I494" t="str">
            <v/>
          </cell>
          <cell r="J494" t="str">
            <v>0</v>
          </cell>
          <cell r="K494" t="str">
            <v/>
          </cell>
          <cell r="L494" t="str">
            <v/>
          </cell>
          <cell r="M494" t="str">
            <v/>
          </cell>
          <cell r="N494" t="str">
            <v/>
          </cell>
          <cell r="O494" t="str">
            <v/>
          </cell>
          <cell r="P494" t="str">
            <v/>
          </cell>
          <cell r="Q494" t="str">
            <v/>
          </cell>
          <cell r="R494" t="str">
            <v/>
          </cell>
        </row>
        <row r="495">
          <cell r="B495" t="str">
            <v/>
          </cell>
          <cell r="C495" t="str">
            <v/>
          </cell>
          <cell r="D495" t="str">
            <v>0</v>
          </cell>
          <cell r="E495" t="str">
            <v/>
          </cell>
          <cell r="F495" t="str">
            <v/>
          </cell>
          <cell r="G495" t="str">
            <v/>
          </cell>
          <cell r="H495" t="str">
            <v/>
          </cell>
          <cell r="I495" t="str">
            <v/>
          </cell>
          <cell r="J495" t="str">
            <v>0</v>
          </cell>
          <cell r="K495" t="str">
            <v/>
          </cell>
          <cell r="L495" t="str">
            <v/>
          </cell>
          <cell r="M495" t="str">
            <v/>
          </cell>
          <cell r="N495" t="str">
            <v/>
          </cell>
          <cell r="O495" t="str">
            <v/>
          </cell>
          <cell r="P495" t="str">
            <v/>
          </cell>
          <cell r="Q495" t="str">
            <v/>
          </cell>
          <cell r="R495" t="str">
            <v/>
          </cell>
        </row>
        <row r="496">
          <cell r="B496" t="str">
            <v/>
          </cell>
          <cell r="C496" t="str">
            <v/>
          </cell>
          <cell r="D496" t="str">
            <v>0</v>
          </cell>
          <cell r="E496" t="str">
            <v/>
          </cell>
          <cell r="F496" t="str">
            <v/>
          </cell>
          <cell r="G496" t="str">
            <v/>
          </cell>
          <cell r="H496" t="str">
            <v/>
          </cell>
          <cell r="I496" t="str">
            <v/>
          </cell>
          <cell r="J496" t="str">
            <v>0</v>
          </cell>
          <cell r="K496" t="str">
            <v/>
          </cell>
          <cell r="L496" t="str">
            <v/>
          </cell>
          <cell r="M496" t="str">
            <v/>
          </cell>
          <cell r="N496" t="str">
            <v/>
          </cell>
          <cell r="O496" t="str">
            <v/>
          </cell>
          <cell r="P496" t="str">
            <v/>
          </cell>
          <cell r="Q496" t="str">
            <v/>
          </cell>
          <cell r="R496" t="str">
            <v/>
          </cell>
        </row>
        <row r="497">
          <cell r="B497" t="str">
            <v/>
          </cell>
          <cell r="C497" t="str">
            <v/>
          </cell>
          <cell r="D497" t="str">
            <v>0</v>
          </cell>
          <cell r="E497" t="str">
            <v/>
          </cell>
          <cell r="F497" t="str">
            <v/>
          </cell>
          <cell r="G497" t="str">
            <v/>
          </cell>
          <cell r="H497" t="str">
            <v/>
          </cell>
          <cell r="I497" t="str">
            <v/>
          </cell>
          <cell r="J497" t="str">
            <v>0</v>
          </cell>
          <cell r="K497" t="str">
            <v/>
          </cell>
          <cell r="L497" t="str">
            <v/>
          </cell>
          <cell r="M497" t="str">
            <v/>
          </cell>
          <cell r="N497" t="str">
            <v/>
          </cell>
          <cell r="O497" t="str">
            <v/>
          </cell>
          <cell r="P497" t="str">
            <v/>
          </cell>
          <cell r="Q497" t="str">
            <v/>
          </cell>
          <cell r="R497" t="str">
            <v/>
          </cell>
        </row>
        <row r="498">
          <cell r="B498" t="str">
            <v/>
          </cell>
          <cell r="C498" t="str">
            <v/>
          </cell>
          <cell r="D498" t="str">
            <v>0</v>
          </cell>
          <cell r="E498" t="str">
            <v/>
          </cell>
          <cell r="F498" t="str">
            <v/>
          </cell>
          <cell r="G498" t="str">
            <v/>
          </cell>
          <cell r="H498" t="str">
            <v/>
          </cell>
          <cell r="I498" t="str">
            <v/>
          </cell>
          <cell r="J498" t="str">
            <v>0</v>
          </cell>
          <cell r="K498" t="str">
            <v/>
          </cell>
          <cell r="L498" t="str">
            <v/>
          </cell>
          <cell r="M498" t="str">
            <v/>
          </cell>
          <cell r="N498" t="str">
            <v/>
          </cell>
          <cell r="O498" t="str">
            <v/>
          </cell>
          <cell r="P498" t="str">
            <v/>
          </cell>
          <cell r="Q498" t="str">
            <v/>
          </cell>
          <cell r="R498" t="str">
            <v/>
          </cell>
        </row>
        <row r="499">
          <cell r="B499" t="str">
            <v/>
          </cell>
          <cell r="C499" t="str">
            <v/>
          </cell>
          <cell r="D499" t="str">
            <v>0</v>
          </cell>
          <cell r="E499" t="str">
            <v/>
          </cell>
          <cell r="F499" t="str">
            <v/>
          </cell>
          <cell r="G499" t="str">
            <v/>
          </cell>
          <cell r="H499" t="str">
            <v/>
          </cell>
          <cell r="I499" t="str">
            <v/>
          </cell>
          <cell r="J499" t="str">
            <v>0</v>
          </cell>
          <cell r="K499" t="str">
            <v/>
          </cell>
          <cell r="L499" t="str">
            <v/>
          </cell>
          <cell r="M499" t="str">
            <v/>
          </cell>
          <cell r="N499" t="str">
            <v/>
          </cell>
          <cell r="O499" t="str">
            <v/>
          </cell>
          <cell r="P499" t="str">
            <v/>
          </cell>
          <cell r="Q499" t="str">
            <v/>
          </cell>
          <cell r="R499" t="str">
            <v/>
          </cell>
        </row>
        <row r="500">
          <cell r="B500" t="str">
            <v/>
          </cell>
          <cell r="C500" t="str">
            <v/>
          </cell>
          <cell r="D500" t="str">
            <v>0</v>
          </cell>
          <cell r="E500" t="str">
            <v/>
          </cell>
          <cell r="F500" t="str">
            <v/>
          </cell>
          <cell r="G500" t="str">
            <v/>
          </cell>
          <cell r="H500" t="str">
            <v/>
          </cell>
          <cell r="I500" t="str">
            <v/>
          </cell>
          <cell r="J500" t="str">
            <v>0</v>
          </cell>
          <cell r="K500" t="str">
            <v/>
          </cell>
          <cell r="L500" t="str">
            <v/>
          </cell>
          <cell r="M500" t="str">
            <v/>
          </cell>
          <cell r="N500" t="str">
            <v/>
          </cell>
          <cell r="O500" t="str">
            <v/>
          </cell>
          <cell r="P500" t="str">
            <v/>
          </cell>
          <cell r="Q500" t="str">
            <v/>
          </cell>
          <cell r="R500" t="str">
            <v/>
          </cell>
        </row>
        <row r="501">
          <cell r="B501" t="str">
            <v/>
          </cell>
          <cell r="C501" t="str">
            <v/>
          </cell>
          <cell r="D501" t="str">
            <v>0</v>
          </cell>
          <cell r="E501" t="str">
            <v/>
          </cell>
          <cell r="F501" t="str">
            <v/>
          </cell>
          <cell r="G501" t="str">
            <v/>
          </cell>
          <cell r="H501" t="str">
            <v/>
          </cell>
          <cell r="I501" t="str">
            <v/>
          </cell>
          <cell r="J501" t="str">
            <v>0</v>
          </cell>
          <cell r="K501" t="str">
            <v/>
          </cell>
          <cell r="L501" t="str">
            <v/>
          </cell>
          <cell r="M501" t="str">
            <v/>
          </cell>
          <cell r="N501" t="str">
            <v/>
          </cell>
          <cell r="O501" t="str">
            <v/>
          </cell>
          <cell r="P501" t="str">
            <v/>
          </cell>
          <cell r="Q501" t="str">
            <v/>
          </cell>
          <cell r="R501" t="str">
            <v/>
          </cell>
        </row>
        <row r="502">
          <cell r="B502" t="str">
            <v/>
          </cell>
          <cell r="C502" t="str">
            <v/>
          </cell>
          <cell r="D502" t="str">
            <v>0</v>
          </cell>
          <cell r="E502" t="str">
            <v/>
          </cell>
          <cell r="F502" t="str">
            <v/>
          </cell>
          <cell r="G502" t="str">
            <v/>
          </cell>
          <cell r="H502" t="str">
            <v/>
          </cell>
          <cell r="I502" t="str">
            <v/>
          </cell>
          <cell r="J502" t="str">
            <v>0</v>
          </cell>
          <cell r="K502" t="str">
            <v/>
          </cell>
          <cell r="L502" t="str">
            <v/>
          </cell>
          <cell r="M502" t="str">
            <v/>
          </cell>
          <cell r="N502" t="str">
            <v/>
          </cell>
          <cell r="O502" t="str">
            <v/>
          </cell>
          <cell r="P502" t="str">
            <v/>
          </cell>
          <cell r="Q502" t="str">
            <v/>
          </cell>
          <cell r="R502" t="str">
            <v/>
          </cell>
        </row>
        <row r="503">
          <cell r="B503" t="str">
            <v/>
          </cell>
          <cell r="C503" t="str">
            <v/>
          </cell>
          <cell r="D503" t="str">
            <v>0</v>
          </cell>
          <cell r="E503" t="str">
            <v/>
          </cell>
          <cell r="F503" t="str">
            <v/>
          </cell>
          <cell r="G503" t="str">
            <v/>
          </cell>
          <cell r="H503" t="str">
            <v/>
          </cell>
          <cell r="I503" t="str">
            <v/>
          </cell>
          <cell r="J503" t="str">
            <v>0</v>
          </cell>
          <cell r="K503" t="str">
            <v/>
          </cell>
          <cell r="L503" t="str">
            <v/>
          </cell>
          <cell r="M503" t="str">
            <v/>
          </cell>
          <cell r="N503" t="str">
            <v/>
          </cell>
          <cell r="O503" t="str">
            <v/>
          </cell>
          <cell r="P503" t="str">
            <v/>
          </cell>
          <cell r="Q503" t="str">
            <v/>
          </cell>
          <cell r="R503" t="str">
            <v/>
          </cell>
        </row>
        <row r="504">
          <cell r="B504" t="str">
            <v/>
          </cell>
          <cell r="C504" t="str">
            <v/>
          </cell>
          <cell r="D504" t="str">
            <v>0</v>
          </cell>
          <cell r="E504" t="str">
            <v/>
          </cell>
          <cell r="F504" t="str">
            <v/>
          </cell>
          <cell r="G504" t="str">
            <v/>
          </cell>
          <cell r="H504" t="str">
            <v/>
          </cell>
          <cell r="I504" t="str">
            <v/>
          </cell>
          <cell r="J504" t="str">
            <v>0</v>
          </cell>
          <cell r="K504" t="str">
            <v/>
          </cell>
          <cell r="L504" t="str">
            <v/>
          </cell>
          <cell r="M504" t="str">
            <v/>
          </cell>
          <cell r="N504" t="str">
            <v/>
          </cell>
          <cell r="O504" t="str">
            <v/>
          </cell>
          <cell r="P504" t="str">
            <v/>
          </cell>
          <cell r="Q504" t="str">
            <v/>
          </cell>
          <cell r="R504" t="str">
            <v/>
          </cell>
        </row>
        <row r="505">
          <cell r="B505" t="str">
            <v/>
          </cell>
          <cell r="C505" t="str">
            <v/>
          </cell>
          <cell r="D505" t="str">
            <v>0</v>
          </cell>
          <cell r="E505" t="str">
            <v/>
          </cell>
          <cell r="F505" t="str">
            <v/>
          </cell>
          <cell r="G505" t="str">
            <v/>
          </cell>
          <cell r="H505" t="str">
            <v/>
          </cell>
          <cell r="I505" t="str">
            <v/>
          </cell>
          <cell r="J505" t="str">
            <v>0</v>
          </cell>
          <cell r="K505" t="str">
            <v/>
          </cell>
          <cell r="L505" t="str">
            <v/>
          </cell>
          <cell r="M505" t="str">
            <v/>
          </cell>
          <cell r="N505" t="str">
            <v/>
          </cell>
          <cell r="O505" t="str">
            <v/>
          </cell>
          <cell r="P505" t="str">
            <v/>
          </cell>
          <cell r="Q505" t="str">
            <v/>
          </cell>
          <cell r="R505" t="str">
            <v/>
          </cell>
        </row>
        <row r="506">
          <cell r="B506" t="str">
            <v/>
          </cell>
          <cell r="C506" t="str">
            <v/>
          </cell>
          <cell r="D506" t="str">
            <v>0</v>
          </cell>
          <cell r="E506" t="str">
            <v/>
          </cell>
          <cell r="F506" t="str">
            <v/>
          </cell>
          <cell r="G506" t="str">
            <v/>
          </cell>
          <cell r="H506" t="str">
            <v/>
          </cell>
          <cell r="I506" t="str">
            <v/>
          </cell>
          <cell r="J506" t="str">
            <v>0</v>
          </cell>
          <cell r="K506" t="str">
            <v/>
          </cell>
          <cell r="L506" t="str">
            <v/>
          </cell>
          <cell r="M506" t="str">
            <v/>
          </cell>
          <cell r="N506" t="str">
            <v/>
          </cell>
          <cell r="O506" t="str">
            <v/>
          </cell>
          <cell r="P506" t="str">
            <v/>
          </cell>
          <cell r="Q506" t="str">
            <v/>
          </cell>
          <cell r="R506" t="str">
            <v/>
          </cell>
        </row>
        <row r="507">
          <cell r="B507" t="str">
            <v/>
          </cell>
          <cell r="C507" t="str">
            <v/>
          </cell>
          <cell r="D507" t="str">
            <v>0</v>
          </cell>
          <cell r="E507" t="str">
            <v/>
          </cell>
          <cell r="F507" t="str">
            <v/>
          </cell>
          <cell r="G507" t="str">
            <v/>
          </cell>
          <cell r="H507" t="str">
            <v/>
          </cell>
          <cell r="I507" t="str">
            <v/>
          </cell>
          <cell r="J507" t="str">
            <v>0</v>
          </cell>
          <cell r="K507" t="str">
            <v/>
          </cell>
          <cell r="L507" t="str">
            <v/>
          </cell>
          <cell r="M507" t="str">
            <v/>
          </cell>
          <cell r="N507" t="str">
            <v/>
          </cell>
          <cell r="O507" t="str">
            <v/>
          </cell>
          <cell r="P507" t="str">
            <v/>
          </cell>
          <cell r="Q507" t="str">
            <v/>
          </cell>
          <cell r="R507" t="str">
            <v/>
          </cell>
        </row>
        <row r="508">
          <cell r="B508" t="str">
            <v/>
          </cell>
          <cell r="C508" t="str">
            <v/>
          </cell>
          <cell r="D508" t="str">
            <v>0</v>
          </cell>
          <cell r="E508" t="str">
            <v/>
          </cell>
          <cell r="F508" t="str">
            <v/>
          </cell>
          <cell r="G508" t="str">
            <v/>
          </cell>
          <cell r="H508" t="str">
            <v/>
          </cell>
          <cell r="I508" t="str">
            <v/>
          </cell>
          <cell r="J508" t="str">
            <v>0</v>
          </cell>
          <cell r="K508" t="str">
            <v/>
          </cell>
          <cell r="L508" t="str">
            <v/>
          </cell>
          <cell r="M508" t="str">
            <v/>
          </cell>
          <cell r="N508" t="str">
            <v/>
          </cell>
          <cell r="O508" t="str">
            <v/>
          </cell>
          <cell r="P508" t="str">
            <v/>
          </cell>
          <cell r="Q508" t="str">
            <v/>
          </cell>
          <cell r="R508" t="str">
            <v/>
          </cell>
        </row>
        <row r="509">
          <cell r="B509" t="str">
            <v/>
          </cell>
          <cell r="C509" t="str">
            <v/>
          </cell>
          <cell r="D509" t="str">
            <v>0</v>
          </cell>
          <cell r="E509" t="str">
            <v/>
          </cell>
          <cell r="F509" t="str">
            <v/>
          </cell>
          <cell r="G509" t="str">
            <v/>
          </cell>
          <cell r="H509" t="str">
            <v/>
          </cell>
          <cell r="I509" t="str">
            <v/>
          </cell>
          <cell r="J509" t="str">
            <v>0</v>
          </cell>
          <cell r="K509" t="str">
            <v/>
          </cell>
          <cell r="L509" t="str">
            <v/>
          </cell>
          <cell r="M509" t="str">
            <v/>
          </cell>
          <cell r="N509" t="str">
            <v/>
          </cell>
          <cell r="O509" t="str">
            <v/>
          </cell>
          <cell r="P509" t="str">
            <v/>
          </cell>
          <cell r="Q509" t="str">
            <v/>
          </cell>
          <cell r="R509" t="str">
            <v/>
          </cell>
        </row>
        <row r="510">
          <cell r="B510" t="str">
            <v/>
          </cell>
          <cell r="C510" t="str">
            <v/>
          </cell>
          <cell r="D510" t="str">
            <v>0</v>
          </cell>
          <cell r="E510" t="str">
            <v/>
          </cell>
          <cell r="F510" t="str">
            <v/>
          </cell>
          <cell r="G510" t="str">
            <v/>
          </cell>
          <cell r="H510" t="str">
            <v/>
          </cell>
          <cell r="I510" t="str">
            <v/>
          </cell>
          <cell r="J510" t="str">
            <v>0</v>
          </cell>
          <cell r="K510" t="str">
            <v/>
          </cell>
          <cell r="L510" t="str">
            <v/>
          </cell>
          <cell r="M510" t="str">
            <v/>
          </cell>
          <cell r="N510" t="str">
            <v/>
          </cell>
          <cell r="O510" t="str">
            <v/>
          </cell>
          <cell r="P510" t="str">
            <v/>
          </cell>
          <cell r="Q510" t="str">
            <v/>
          </cell>
          <cell r="R510" t="str">
            <v/>
          </cell>
        </row>
        <row r="511">
          <cell r="B511" t="str">
            <v/>
          </cell>
          <cell r="C511" t="str">
            <v/>
          </cell>
          <cell r="D511" t="str">
            <v>0</v>
          </cell>
          <cell r="E511" t="str">
            <v/>
          </cell>
          <cell r="F511" t="str">
            <v/>
          </cell>
          <cell r="G511" t="str">
            <v/>
          </cell>
          <cell r="H511" t="str">
            <v/>
          </cell>
          <cell r="I511" t="str">
            <v/>
          </cell>
          <cell r="J511" t="str">
            <v>0</v>
          </cell>
          <cell r="K511" t="str">
            <v/>
          </cell>
          <cell r="L511" t="str">
            <v/>
          </cell>
          <cell r="M511" t="str">
            <v/>
          </cell>
          <cell r="N511" t="str">
            <v/>
          </cell>
          <cell r="O511" t="str">
            <v/>
          </cell>
          <cell r="P511" t="str">
            <v/>
          </cell>
          <cell r="Q511" t="str">
            <v/>
          </cell>
          <cell r="R511" t="str">
            <v/>
          </cell>
        </row>
        <row r="512">
          <cell r="B512" t="str">
            <v/>
          </cell>
          <cell r="C512" t="str">
            <v/>
          </cell>
          <cell r="D512" t="str">
            <v>0</v>
          </cell>
          <cell r="E512" t="str">
            <v/>
          </cell>
          <cell r="F512" t="str">
            <v/>
          </cell>
          <cell r="G512" t="str">
            <v/>
          </cell>
          <cell r="H512" t="str">
            <v/>
          </cell>
          <cell r="I512" t="str">
            <v/>
          </cell>
          <cell r="J512" t="str">
            <v>0</v>
          </cell>
          <cell r="K512" t="str">
            <v/>
          </cell>
          <cell r="L512" t="str">
            <v/>
          </cell>
          <cell r="M512" t="str">
            <v/>
          </cell>
          <cell r="N512" t="str">
            <v/>
          </cell>
          <cell r="O512" t="str">
            <v/>
          </cell>
          <cell r="P512" t="str">
            <v/>
          </cell>
          <cell r="Q512" t="str">
            <v/>
          </cell>
          <cell r="R512" t="str">
            <v/>
          </cell>
        </row>
        <row r="513">
          <cell r="B513" t="str">
            <v/>
          </cell>
          <cell r="C513" t="str">
            <v/>
          </cell>
          <cell r="D513" t="str">
            <v>0</v>
          </cell>
          <cell r="E513" t="str">
            <v/>
          </cell>
          <cell r="F513" t="str">
            <v/>
          </cell>
          <cell r="G513" t="str">
            <v/>
          </cell>
          <cell r="H513" t="str">
            <v/>
          </cell>
          <cell r="I513" t="str">
            <v/>
          </cell>
          <cell r="J513" t="str">
            <v>0</v>
          </cell>
          <cell r="K513" t="str">
            <v/>
          </cell>
          <cell r="L513" t="str">
            <v/>
          </cell>
          <cell r="M513" t="str">
            <v/>
          </cell>
          <cell r="N513" t="str">
            <v/>
          </cell>
          <cell r="O513" t="str">
            <v/>
          </cell>
          <cell r="P513" t="str">
            <v/>
          </cell>
          <cell r="Q513" t="str">
            <v/>
          </cell>
          <cell r="R513" t="str">
            <v/>
          </cell>
        </row>
        <row r="514">
          <cell r="B514" t="str">
            <v/>
          </cell>
          <cell r="C514" t="str">
            <v/>
          </cell>
          <cell r="D514" t="str">
            <v>0</v>
          </cell>
          <cell r="E514" t="str">
            <v/>
          </cell>
          <cell r="F514" t="str">
            <v/>
          </cell>
          <cell r="G514" t="str">
            <v/>
          </cell>
          <cell r="H514" t="str">
            <v/>
          </cell>
          <cell r="I514" t="str">
            <v/>
          </cell>
          <cell r="J514" t="str">
            <v>0</v>
          </cell>
          <cell r="K514" t="str">
            <v/>
          </cell>
          <cell r="L514" t="str">
            <v/>
          </cell>
          <cell r="M514" t="str">
            <v/>
          </cell>
          <cell r="N514" t="str">
            <v/>
          </cell>
          <cell r="O514" t="str">
            <v/>
          </cell>
          <cell r="P514" t="str">
            <v/>
          </cell>
          <cell r="Q514" t="str">
            <v/>
          </cell>
          <cell r="R514" t="str">
            <v/>
          </cell>
        </row>
        <row r="515">
          <cell r="B515" t="str">
            <v/>
          </cell>
          <cell r="C515" t="str">
            <v/>
          </cell>
          <cell r="D515" t="str">
            <v>0</v>
          </cell>
          <cell r="E515" t="str">
            <v/>
          </cell>
          <cell r="F515" t="str">
            <v/>
          </cell>
          <cell r="G515" t="str">
            <v/>
          </cell>
          <cell r="H515" t="str">
            <v/>
          </cell>
          <cell r="I515" t="str">
            <v/>
          </cell>
          <cell r="J515" t="str">
            <v>0</v>
          </cell>
          <cell r="K515" t="str">
            <v/>
          </cell>
          <cell r="L515" t="str">
            <v/>
          </cell>
          <cell r="M515" t="str">
            <v/>
          </cell>
          <cell r="N515" t="str">
            <v/>
          </cell>
          <cell r="O515" t="str">
            <v/>
          </cell>
          <cell r="P515" t="str">
            <v/>
          </cell>
          <cell r="Q515" t="str">
            <v/>
          </cell>
          <cell r="R515" t="str">
            <v/>
          </cell>
        </row>
        <row r="516">
          <cell r="B516" t="str">
            <v/>
          </cell>
          <cell r="C516" t="str">
            <v/>
          </cell>
          <cell r="D516" t="str">
            <v>0</v>
          </cell>
          <cell r="E516" t="str">
            <v/>
          </cell>
          <cell r="F516" t="str">
            <v/>
          </cell>
          <cell r="G516" t="str">
            <v/>
          </cell>
          <cell r="H516" t="str">
            <v/>
          </cell>
          <cell r="I516" t="str">
            <v/>
          </cell>
          <cell r="J516" t="str">
            <v>0</v>
          </cell>
          <cell r="K516" t="str">
            <v/>
          </cell>
          <cell r="L516" t="str">
            <v/>
          </cell>
          <cell r="M516" t="str">
            <v/>
          </cell>
          <cell r="N516" t="str">
            <v/>
          </cell>
          <cell r="O516" t="str">
            <v/>
          </cell>
          <cell r="P516" t="str">
            <v/>
          </cell>
          <cell r="Q516" t="str">
            <v/>
          </cell>
          <cell r="R516" t="str">
            <v/>
          </cell>
        </row>
        <row r="517">
          <cell r="B517" t="str">
            <v/>
          </cell>
          <cell r="C517" t="str">
            <v/>
          </cell>
          <cell r="D517" t="str">
            <v>0</v>
          </cell>
          <cell r="E517" t="str">
            <v/>
          </cell>
          <cell r="F517" t="str">
            <v/>
          </cell>
          <cell r="G517" t="str">
            <v/>
          </cell>
          <cell r="H517" t="str">
            <v/>
          </cell>
          <cell r="I517" t="str">
            <v/>
          </cell>
          <cell r="J517" t="str">
            <v>0</v>
          </cell>
          <cell r="K517" t="str">
            <v/>
          </cell>
          <cell r="L517" t="str">
            <v/>
          </cell>
          <cell r="M517" t="str">
            <v/>
          </cell>
          <cell r="N517" t="str">
            <v/>
          </cell>
          <cell r="O517" t="str">
            <v/>
          </cell>
          <cell r="P517" t="str">
            <v/>
          </cell>
          <cell r="Q517" t="str">
            <v/>
          </cell>
          <cell r="R517" t="str">
            <v/>
          </cell>
        </row>
        <row r="518">
          <cell r="B518" t="str">
            <v/>
          </cell>
          <cell r="C518" t="str">
            <v/>
          </cell>
          <cell r="D518" t="str">
            <v>0</v>
          </cell>
          <cell r="E518" t="str">
            <v/>
          </cell>
          <cell r="F518" t="str">
            <v/>
          </cell>
          <cell r="G518" t="str">
            <v/>
          </cell>
          <cell r="H518" t="str">
            <v/>
          </cell>
          <cell r="I518" t="str">
            <v/>
          </cell>
          <cell r="J518" t="str">
            <v>0</v>
          </cell>
          <cell r="K518" t="str">
            <v/>
          </cell>
          <cell r="L518" t="str">
            <v/>
          </cell>
          <cell r="M518" t="str">
            <v/>
          </cell>
          <cell r="N518" t="str">
            <v/>
          </cell>
          <cell r="O518" t="str">
            <v/>
          </cell>
          <cell r="P518" t="str">
            <v/>
          </cell>
          <cell r="Q518" t="str">
            <v/>
          </cell>
          <cell r="R518" t="str">
            <v/>
          </cell>
        </row>
        <row r="519">
          <cell r="B519" t="str">
            <v/>
          </cell>
          <cell r="C519" t="str">
            <v/>
          </cell>
          <cell r="D519" t="str">
            <v>0</v>
          </cell>
          <cell r="E519" t="str">
            <v/>
          </cell>
          <cell r="F519" t="str">
            <v/>
          </cell>
          <cell r="G519" t="str">
            <v/>
          </cell>
          <cell r="H519" t="str">
            <v/>
          </cell>
          <cell r="I519" t="str">
            <v/>
          </cell>
          <cell r="J519" t="str">
            <v>0</v>
          </cell>
          <cell r="K519" t="str">
            <v/>
          </cell>
          <cell r="L519" t="str">
            <v/>
          </cell>
          <cell r="M519" t="str">
            <v/>
          </cell>
          <cell r="N519" t="str">
            <v/>
          </cell>
          <cell r="O519" t="str">
            <v/>
          </cell>
          <cell r="P519" t="str">
            <v/>
          </cell>
          <cell r="Q519" t="str">
            <v/>
          </cell>
          <cell r="R519" t="str">
            <v/>
          </cell>
        </row>
        <row r="520">
          <cell r="B520" t="str">
            <v/>
          </cell>
          <cell r="C520" t="str">
            <v/>
          </cell>
          <cell r="D520" t="str">
            <v>0</v>
          </cell>
          <cell r="E520" t="str">
            <v/>
          </cell>
          <cell r="F520" t="str">
            <v/>
          </cell>
          <cell r="G520" t="str">
            <v/>
          </cell>
          <cell r="H520" t="str">
            <v/>
          </cell>
          <cell r="I520" t="str">
            <v/>
          </cell>
          <cell r="J520" t="str">
            <v>0</v>
          </cell>
          <cell r="K520" t="str">
            <v/>
          </cell>
          <cell r="L520" t="str">
            <v/>
          </cell>
          <cell r="M520" t="str">
            <v/>
          </cell>
          <cell r="N520" t="str">
            <v/>
          </cell>
          <cell r="O520" t="str">
            <v/>
          </cell>
          <cell r="P520" t="str">
            <v/>
          </cell>
          <cell r="Q520" t="str">
            <v/>
          </cell>
          <cell r="R520" t="str">
            <v/>
          </cell>
        </row>
        <row r="521">
          <cell r="B521" t="str">
            <v/>
          </cell>
          <cell r="C521" t="str">
            <v/>
          </cell>
          <cell r="D521" t="str">
            <v>0</v>
          </cell>
          <cell r="E521" t="str">
            <v/>
          </cell>
          <cell r="F521" t="str">
            <v/>
          </cell>
          <cell r="G521" t="str">
            <v/>
          </cell>
          <cell r="H521" t="str">
            <v/>
          </cell>
          <cell r="I521" t="str">
            <v/>
          </cell>
          <cell r="J521" t="str">
            <v>0</v>
          </cell>
          <cell r="K521" t="str">
            <v/>
          </cell>
          <cell r="L521" t="str">
            <v/>
          </cell>
          <cell r="M521" t="str">
            <v/>
          </cell>
          <cell r="N521" t="str">
            <v/>
          </cell>
          <cell r="O521" t="str">
            <v/>
          </cell>
          <cell r="P521" t="str">
            <v/>
          </cell>
          <cell r="Q521" t="str">
            <v/>
          </cell>
          <cell r="R521" t="str">
            <v/>
          </cell>
        </row>
        <row r="522">
          <cell r="B522" t="str">
            <v/>
          </cell>
          <cell r="C522" t="str">
            <v/>
          </cell>
          <cell r="D522" t="str">
            <v>0</v>
          </cell>
          <cell r="E522" t="str">
            <v/>
          </cell>
          <cell r="F522" t="str">
            <v/>
          </cell>
          <cell r="G522" t="str">
            <v/>
          </cell>
          <cell r="H522" t="str">
            <v/>
          </cell>
          <cell r="I522" t="str">
            <v/>
          </cell>
          <cell r="J522" t="str">
            <v>0</v>
          </cell>
          <cell r="K522" t="str">
            <v/>
          </cell>
          <cell r="L522" t="str">
            <v/>
          </cell>
          <cell r="M522" t="str">
            <v/>
          </cell>
          <cell r="N522" t="str">
            <v/>
          </cell>
          <cell r="O522" t="str">
            <v/>
          </cell>
          <cell r="P522" t="str">
            <v/>
          </cell>
          <cell r="Q522" t="str">
            <v/>
          </cell>
          <cell r="R522" t="str">
            <v/>
          </cell>
        </row>
        <row r="523">
          <cell r="B523" t="str">
            <v/>
          </cell>
          <cell r="C523" t="str">
            <v/>
          </cell>
          <cell r="D523" t="str">
            <v>0</v>
          </cell>
          <cell r="E523" t="str">
            <v/>
          </cell>
          <cell r="F523" t="str">
            <v/>
          </cell>
          <cell r="G523" t="str">
            <v/>
          </cell>
          <cell r="H523" t="str">
            <v/>
          </cell>
          <cell r="I523" t="str">
            <v/>
          </cell>
          <cell r="J523" t="str">
            <v>0</v>
          </cell>
          <cell r="K523" t="str">
            <v/>
          </cell>
          <cell r="L523" t="str">
            <v/>
          </cell>
          <cell r="M523" t="str">
            <v/>
          </cell>
          <cell r="N523" t="str">
            <v/>
          </cell>
          <cell r="O523" t="str">
            <v/>
          </cell>
          <cell r="P523" t="str">
            <v/>
          </cell>
          <cell r="Q523" t="str">
            <v/>
          </cell>
          <cell r="R523" t="str">
            <v/>
          </cell>
        </row>
        <row r="524">
          <cell r="B524" t="str">
            <v/>
          </cell>
          <cell r="C524" t="str">
            <v/>
          </cell>
          <cell r="D524" t="str">
            <v>0</v>
          </cell>
          <cell r="E524" t="str">
            <v/>
          </cell>
          <cell r="F524" t="str">
            <v/>
          </cell>
          <cell r="G524" t="str">
            <v/>
          </cell>
          <cell r="H524" t="str">
            <v/>
          </cell>
          <cell r="I524" t="str">
            <v/>
          </cell>
          <cell r="J524" t="str">
            <v>0</v>
          </cell>
          <cell r="K524" t="str">
            <v/>
          </cell>
          <cell r="L524" t="str">
            <v/>
          </cell>
          <cell r="M524" t="str">
            <v/>
          </cell>
          <cell r="N524" t="str">
            <v/>
          </cell>
          <cell r="O524" t="str">
            <v/>
          </cell>
          <cell r="P524" t="str">
            <v/>
          </cell>
          <cell r="Q524" t="str">
            <v/>
          </cell>
          <cell r="R524" t="str">
            <v/>
          </cell>
        </row>
        <row r="525">
          <cell r="B525" t="str">
            <v/>
          </cell>
          <cell r="C525" t="str">
            <v/>
          </cell>
          <cell r="D525" t="str">
            <v>0</v>
          </cell>
          <cell r="E525" t="str">
            <v/>
          </cell>
          <cell r="F525" t="str">
            <v/>
          </cell>
          <cell r="G525" t="str">
            <v/>
          </cell>
          <cell r="H525" t="str">
            <v/>
          </cell>
          <cell r="I525" t="str">
            <v/>
          </cell>
          <cell r="J525" t="str">
            <v>0</v>
          </cell>
          <cell r="K525" t="str">
            <v/>
          </cell>
          <cell r="L525" t="str">
            <v/>
          </cell>
          <cell r="M525" t="str">
            <v/>
          </cell>
          <cell r="N525" t="str">
            <v/>
          </cell>
          <cell r="O525" t="str">
            <v/>
          </cell>
          <cell r="P525" t="str">
            <v/>
          </cell>
          <cell r="Q525" t="str">
            <v/>
          </cell>
          <cell r="R525" t="str">
            <v/>
          </cell>
        </row>
        <row r="526">
          <cell r="B526" t="str">
            <v/>
          </cell>
          <cell r="C526" t="str">
            <v/>
          </cell>
          <cell r="D526" t="str">
            <v>0</v>
          </cell>
          <cell r="E526" t="str">
            <v/>
          </cell>
          <cell r="F526" t="str">
            <v/>
          </cell>
          <cell r="G526" t="str">
            <v/>
          </cell>
          <cell r="H526" t="str">
            <v/>
          </cell>
          <cell r="I526" t="str">
            <v/>
          </cell>
          <cell r="J526" t="str">
            <v>0</v>
          </cell>
          <cell r="K526" t="str">
            <v/>
          </cell>
          <cell r="L526" t="str">
            <v/>
          </cell>
          <cell r="M526" t="str">
            <v/>
          </cell>
          <cell r="N526" t="str">
            <v/>
          </cell>
          <cell r="O526" t="str">
            <v/>
          </cell>
          <cell r="P526" t="str">
            <v/>
          </cell>
          <cell r="Q526" t="str">
            <v/>
          </cell>
          <cell r="R526" t="str">
            <v/>
          </cell>
        </row>
        <row r="527">
          <cell r="B527" t="str">
            <v/>
          </cell>
          <cell r="C527" t="str">
            <v/>
          </cell>
          <cell r="D527" t="str">
            <v>0</v>
          </cell>
          <cell r="E527" t="str">
            <v/>
          </cell>
          <cell r="F527" t="str">
            <v/>
          </cell>
          <cell r="G527" t="str">
            <v/>
          </cell>
          <cell r="H527" t="str">
            <v/>
          </cell>
          <cell r="I527" t="str">
            <v/>
          </cell>
          <cell r="J527" t="str">
            <v>0</v>
          </cell>
          <cell r="K527" t="str">
            <v/>
          </cell>
          <cell r="L527" t="str">
            <v/>
          </cell>
          <cell r="M527" t="str">
            <v/>
          </cell>
          <cell r="N527" t="str">
            <v/>
          </cell>
          <cell r="O527" t="str">
            <v/>
          </cell>
          <cell r="P527" t="str">
            <v/>
          </cell>
          <cell r="Q527" t="str">
            <v/>
          </cell>
          <cell r="R527" t="str">
            <v/>
          </cell>
        </row>
        <row r="528">
          <cell r="B528" t="str">
            <v/>
          </cell>
          <cell r="C528" t="str">
            <v/>
          </cell>
          <cell r="D528" t="str">
            <v>0</v>
          </cell>
          <cell r="E528" t="str">
            <v/>
          </cell>
          <cell r="F528" t="str">
            <v/>
          </cell>
          <cell r="G528" t="str">
            <v/>
          </cell>
          <cell r="H528" t="str">
            <v/>
          </cell>
          <cell r="I528" t="str">
            <v/>
          </cell>
          <cell r="J528" t="str">
            <v>0</v>
          </cell>
          <cell r="K528" t="str">
            <v/>
          </cell>
          <cell r="L528" t="str">
            <v/>
          </cell>
          <cell r="M528" t="str">
            <v/>
          </cell>
          <cell r="N528" t="str">
            <v/>
          </cell>
          <cell r="O528" t="str">
            <v/>
          </cell>
          <cell r="P528" t="str">
            <v/>
          </cell>
          <cell r="Q528" t="str">
            <v/>
          </cell>
          <cell r="R528" t="str">
            <v/>
          </cell>
        </row>
        <row r="529">
          <cell r="B529" t="str">
            <v/>
          </cell>
          <cell r="C529" t="str">
            <v/>
          </cell>
          <cell r="D529" t="str">
            <v>0</v>
          </cell>
          <cell r="E529" t="str">
            <v/>
          </cell>
          <cell r="F529" t="str">
            <v/>
          </cell>
          <cell r="G529" t="str">
            <v/>
          </cell>
          <cell r="H529" t="str">
            <v/>
          </cell>
          <cell r="I529" t="str">
            <v/>
          </cell>
          <cell r="J529" t="str">
            <v>0</v>
          </cell>
          <cell r="K529" t="str">
            <v/>
          </cell>
          <cell r="L529" t="str">
            <v/>
          </cell>
          <cell r="M529" t="str">
            <v/>
          </cell>
          <cell r="N529" t="str">
            <v/>
          </cell>
          <cell r="O529" t="str">
            <v/>
          </cell>
          <cell r="P529" t="str">
            <v/>
          </cell>
          <cell r="Q529" t="str">
            <v/>
          </cell>
          <cell r="R529" t="str">
            <v/>
          </cell>
        </row>
        <row r="530">
          <cell r="B530" t="str">
            <v/>
          </cell>
          <cell r="C530" t="str">
            <v/>
          </cell>
          <cell r="D530" t="str">
            <v>0</v>
          </cell>
          <cell r="E530" t="str">
            <v/>
          </cell>
          <cell r="F530" t="str">
            <v/>
          </cell>
          <cell r="G530" t="str">
            <v/>
          </cell>
          <cell r="H530" t="str">
            <v/>
          </cell>
          <cell r="I530" t="str">
            <v/>
          </cell>
          <cell r="J530" t="str">
            <v>0</v>
          </cell>
          <cell r="K530" t="str">
            <v/>
          </cell>
          <cell r="L530" t="str">
            <v/>
          </cell>
          <cell r="M530" t="str">
            <v/>
          </cell>
          <cell r="N530" t="str">
            <v/>
          </cell>
          <cell r="O530" t="str">
            <v/>
          </cell>
          <cell r="P530" t="str">
            <v/>
          </cell>
          <cell r="Q530" t="str">
            <v/>
          </cell>
          <cell r="R530" t="str">
            <v/>
          </cell>
        </row>
        <row r="531">
          <cell r="B531" t="str">
            <v/>
          </cell>
          <cell r="C531" t="str">
            <v/>
          </cell>
          <cell r="D531" t="str">
            <v>0</v>
          </cell>
          <cell r="E531" t="str">
            <v/>
          </cell>
          <cell r="F531" t="str">
            <v/>
          </cell>
          <cell r="G531" t="str">
            <v/>
          </cell>
          <cell r="H531" t="str">
            <v/>
          </cell>
          <cell r="I531" t="str">
            <v/>
          </cell>
          <cell r="J531" t="str">
            <v>0</v>
          </cell>
          <cell r="K531" t="str">
            <v/>
          </cell>
          <cell r="L531" t="str">
            <v/>
          </cell>
          <cell r="M531" t="str">
            <v/>
          </cell>
          <cell r="N531" t="str">
            <v/>
          </cell>
          <cell r="O531" t="str">
            <v/>
          </cell>
          <cell r="P531" t="str">
            <v/>
          </cell>
          <cell r="Q531" t="str">
            <v/>
          </cell>
          <cell r="R531" t="str">
            <v/>
          </cell>
        </row>
        <row r="532">
          <cell r="B532" t="str">
            <v/>
          </cell>
          <cell r="C532" t="str">
            <v/>
          </cell>
          <cell r="D532" t="str">
            <v>0</v>
          </cell>
          <cell r="E532" t="str">
            <v/>
          </cell>
          <cell r="F532" t="str">
            <v/>
          </cell>
          <cell r="G532" t="str">
            <v/>
          </cell>
          <cell r="H532" t="str">
            <v/>
          </cell>
          <cell r="I532" t="str">
            <v/>
          </cell>
          <cell r="J532" t="str">
            <v>0</v>
          </cell>
          <cell r="K532" t="str">
            <v/>
          </cell>
          <cell r="L532" t="str">
            <v/>
          </cell>
          <cell r="M532" t="str">
            <v/>
          </cell>
          <cell r="N532" t="str">
            <v/>
          </cell>
          <cell r="O532" t="str">
            <v/>
          </cell>
          <cell r="P532" t="str">
            <v/>
          </cell>
          <cell r="Q532" t="str">
            <v/>
          </cell>
          <cell r="R532" t="str">
            <v/>
          </cell>
        </row>
        <row r="533">
          <cell r="B533" t="str">
            <v/>
          </cell>
          <cell r="C533" t="str">
            <v/>
          </cell>
          <cell r="D533" t="str">
            <v>0</v>
          </cell>
          <cell r="E533" t="str">
            <v/>
          </cell>
          <cell r="F533" t="str">
            <v/>
          </cell>
          <cell r="G533" t="str">
            <v/>
          </cell>
          <cell r="H533" t="str">
            <v/>
          </cell>
          <cell r="I533" t="str">
            <v/>
          </cell>
          <cell r="J533" t="str">
            <v>0</v>
          </cell>
          <cell r="K533" t="str">
            <v/>
          </cell>
          <cell r="L533" t="str">
            <v/>
          </cell>
          <cell r="M533" t="str">
            <v/>
          </cell>
          <cell r="N533" t="str">
            <v/>
          </cell>
          <cell r="O533" t="str">
            <v/>
          </cell>
          <cell r="P533" t="str">
            <v/>
          </cell>
          <cell r="Q533" t="str">
            <v/>
          </cell>
          <cell r="R533" t="str">
            <v/>
          </cell>
        </row>
        <row r="534">
          <cell r="B534" t="str">
            <v/>
          </cell>
          <cell r="C534" t="str">
            <v/>
          </cell>
          <cell r="D534" t="str">
            <v>0</v>
          </cell>
          <cell r="E534" t="str">
            <v/>
          </cell>
          <cell r="F534" t="str">
            <v/>
          </cell>
          <cell r="G534" t="str">
            <v/>
          </cell>
          <cell r="H534" t="str">
            <v/>
          </cell>
          <cell r="I534" t="str">
            <v/>
          </cell>
          <cell r="J534" t="str">
            <v>0</v>
          </cell>
          <cell r="K534" t="str">
            <v/>
          </cell>
          <cell r="L534" t="str">
            <v/>
          </cell>
          <cell r="M534" t="str">
            <v/>
          </cell>
          <cell r="N534" t="str">
            <v/>
          </cell>
          <cell r="O534" t="str">
            <v/>
          </cell>
          <cell r="P534" t="str">
            <v/>
          </cell>
          <cell r="Q534" t="str">
            <v/>
          </cell>
          <cell r="R534" t="str">
            <v/>
          </cell>
        </row>
        <row r="535">
          <cell r="B535" t="str">
            <v/>
          </cell>
          <cell r="C535" t="str">
            <v/>
          </cell>
          <cell r="D535" t="str">
            <v>0</v>
          </cell>
          <cell r="E535" t="str">
            <v/>
          </cell>
          <cell r="F535" t="str">
            <v/>
          </cell>
          <cell r="G535" t="str">
            <v/>
          </cell>
          <cell r="H535" t="str">
            <v/>
          </cell>
          <cell r="I535" t="str">
            <v/>
          </cell>
          <cell r="J535" t="str">
            <v>0</v>
          </cell>
          <cell r="K535" t="str">
            <v/>
          </cell>
          <cell r="L535" t="str">
            <v/>
          </cell>
          <cell r="M535" t="str">
            <v/>
          </cell>
          <cell r="N535" t="str">
            <v/>
          </cell>
          <cell r="O535" t="str">
            <v/>
          </cell>
          <cell r="P535" t="str">
            <v/>
          </cell>
          <cell r="Q535" t="str">
            <v/>
          </cell>
          <cell r="R535" t="str">
            <v/>
          </cell>
        </row>
        <row r="536">
          <cell r="B536" t="str">
            <v/>
          </cell>
          <cell r="C536" t="str">
            <v/>
          </cell>
          <cell r="D536" t="str">
            <v>0</v>
          </cell>
          <cell r="E536" t="str">
            <v/>
          </cell>
          <cell r="F536" t="str">
            <v/>
          </cell>
          <cell r="G536" t="str">
            <v/>
          </cell>
          <cell r="H536" t="str">
            <v/>
          </cell>
          <cell r="I536" t="str">
            <v/>
          </cell>
          <cell r="J536" t="str">
            <v>0</v>
          </cell>
          <cell r="K536" t="str">
            <v/>
          </cell>
          <cell r="L536" t="str">
            <v/>
          </cell>
          <cell r="M536" t="str">
            <v/>
          </cell>
          <cell r="N536" t="str">
            <v/>
          </cell>
          <cell r="O536" t="str">
            <v/>
          </cell>
          <cell r="P536" t="str">
            <v/>
          </cell>
          <cell r="Q536" t="str">
            <v/>
          </cell>
          <cell r="R536" t="str">
            <v/>
          </cell>
        </row>
        <row r="537">
          <cell r="B537" t="str">
            <v/>
          </cell>
          <cell r="C537" t="str">
            <v/>
          </cell>
          <cell r="D537" t="str">
            <v>0</v>
          </cell>
          <cell r="E537" t="str">
            <v/>
          </cell>
          <cell r="F537" t="str">
            <v/>
          </cell>
          <cell r="G537" t="str">
            <v/>
          </cell>
          <cell r="H537" t="str">
            <v/>
          </cell>
          <cell r="I537" t="str">
            <v/>
          </cell>
          <cell r="J537" t="str">
            <v>0</v>
          </cell>
          <cell r="K537" t="str">
            <v/>
          </cell>
          <cell r="L537" t="str">
            <v/>
          </cell>
          <cell r="M537" t="str">
            <v/>
          </cell>
          <cell r="N537" t="str">
            <v/>
          </cell>
          <cell r="O537" t="str">
            <v/>
          </cell>
          <cell r="P537" t="str">
            <v/>
          </cell>
          <cell r="Q537" t="str">
            <v/>
          </cell>
          <cell r="R537" t="str">
            <v/>
          </cell>
        </row>
        <row r="538">
          <cell r="B538" t="str">
            <v/>
          </cell>
          <cell r="C538" t="str">
            <v/>
          </cell>
          <cell r="D538" t="str">
            <v>0</v>
          </cell>
          <cell r="E538" t="str">
            <v/>
          </cell>
          <cell r="F538" t="str">
            <v/>
          </cell>
          <cell r="G538" t="str">
            <v/>
          </cell>
          <cell r="H538" t="str">
            <v/>
          </cell>
          <cell r="I538" t="str">
            <v/>
          </cell>
          <cell r="J538" t="str">
            <v>0</v>
          </cell>
          <cell r="K538" t="str">
            <v/>
          </cell>
          <cell r="L538" t="str">
            <v/>
          </cell>
          <cell r="M538" t="str">
            <v/>
          </cell>
          <cell r="N538" t="str">
            <v/>
          </cell>
          <cell r="O538" t="str">
            <v/>
          </cell>
          <cell r="P538" t="str">
            <v/>
          </cell>
          <cell r="Q538" t="str">
            <v/>
          </cell>
          <cell r="R538" t="str">
            <v/>
          </cell>
        </row>
        <row r="539">
          <cell r="B539" t="str">
            <v/>
          </cell>
          <cell r="C539" t="str">
            <v/>
          </cell>
          <cell r="D539" t="str">
            <v>0</v>
          </cell>
          <cell r="E539" t="str">
            <v/>
          </cell>
          <cell r="F539" t="str">
            <v/>
          </cell>
          <cell r="G539" t="str">
            <v/>
          </cell>
          <cell r="H539" t="str">
            <v/>
          </cell>
          <cell r="I539" t="str">
            <v/>
          </cell>
          <cell r="J539" t="str">
            <v>0</v>
          </cell>
          <cell r="K539" t="str">
            <v/>
          </cell>
          <cell r="L539" t="str">
            <v/>
          </cell>
          <cell r="M539" t="str">
            <v/>
          </cell>
          <cell r="N539" t="str">
            <v/>
          </cell>
          <cell r="O539" t="str">
            <v/>
          </cell>
          <cell r="P539" t="str">
            <v/>
          </cell>
          <cell r="Q539" t="str">
            <v/>
          </cell>
          <cell r="R539" t="str">
            <v/>
          </cell>
        </row>
        <row r="540">
          <cell r="B540" t="str">
            <v/>
          </cell>
          <cell r="C540" t="str">
            <v/>
          </cell>
          <cell r="D540" t="str">
            <v>0</v>
          </cell>
          <cell r="E540" t="str">
            <v/>
          </cell>
          <cell r="F540" t="str">
            <v/>
          </cell>
          <cell r="G540" t="str">
            <v/>
          </cell>
          <cell r="H540" t="str">
            <v/>
          </cell>
          <cell r="I540" t="str">
            <v/>
          </cell>
          <cell r="J540" t="str">
            <v>0</v>
          </cell>
          <cell r="K540" t="str">
            <v/>
          </cell>
          <cell r="L540" t="str">
            <v/>
          </cell>
          <cell r="M540" t="str">
            <v/>
          </cell>
          <cell r="N540" t="str">
            <v/>
          </cell>
          <cell r="O540" t="str">
            <v/>
          </cell>
          <cell r="P540" t="str">
            <v/>
          </cell>
          <cell r="Q540" t="str">
            <v/>
          </cell>
          <cell r="R540" t="str">
            <v/>
          </cell>
        </row>
        <row r="541">
          <cell r="B541" t="str">
            <v/>
          </cell>
          <cell r="C541" t="str">
            <v/>
          </cell>
          <cell r="D541" t="str">
            <v>0</v>
          </cell>
          <cell r="E541" t="str">
            <v/>
          </cell>
          <cell r="F541" t="str">
            <v/>
          </cell>
          <cell r="G541" t="str">
            <v/>
          </cell>
          <cell r="H541" t="str">
            <v/>
          </cell>
          <cell r="I541" t="str">
            <v/>
          </cell>
          <cell r="J541" t="str">
            <v>0</v>
          </cell>
          <cell r="K541" t="str">
            <v/>
          </cell>
          <cell r="L541" t="str">
            <v/>
          </cell>
          <cell r="M541" t="str">
            <v/>
          </cell>
          <cell r="N541" t="str">
            <v/>
          </cell>
          <cell r="O541" t="str">
            <v/>
          </cell>
          <cell r="P541" t="str">
            <v/>
          </cell>
          <cell r="Q541" t="str">
            <v/>
          </cell>
          <cell r="R541" t="str">
            <v/>
          </cell>
        </row>
        <row r="542">
          <cell r="B542" t="str">
            <v/>
          </cell>
          <cell r="C542" t="str">
            <v/>
          </cell>
          <cell r="D542" t="str">
            <v>0</v>
          </cell>
          <cell r="E542" t="str">
            <v/>
          </cell>
          <cell r="F542" t="str">
            <v/>
          </cell>
          <cell r="G542" t="str">
            <v/>
          </cell>
          <cell r="H542" t="str">
            <v/>
          </cell>
          <cell r="I542" t="str">
            <v/>
          </cell>
          <cell r="J542" t="str">
            <v>0</v>
          </cell>
          <cell r="K542" t="str">
            <v/>
          </cell>
          <cell r="L542" t="str">
            <v/>
          </cell>
          <cell r="M542" t="str">
            <v/>
          </cell>
          <cell r="N542" t="str">
            <v/>
          </cell>
          <cell r="O542" t="str">
            <v/>
          </cell>
          <cell r="P542" t="str">
            <v/>
          </cell>
          <cell r="Q542" t="str">
            <v/>
          </cell>
          <cell r="R542" t="str">
            <v/>
          </cell>
        </row>
        <row r="543">
          <cell r="B543" t="str">
            <v/>
          </cell>
          <cell r="C543" t="str">
            <v/>
          </cell>
          <cell r="D543" t="str">
            <v>0</v>
          </cell>
          <cell r="E543" t="str">
            <v/>
          </cell>
          <cell r="F543" t="str">
            <v/>
          </cell>
          <cell r="G543" t="str">
            <v/>
          </cell>
          <cell r="H543" t="str">
            <v/>
          </cell>
          <cell r="I543" t="str">
            <v/>
          </cell>
          <cell r="J543" t="str">
            <v>0</v>
          </cell>
          <cell r="K543" t="str">
            <v/>
          </cell>
          <cell r="L543" t="str">
            <v/>
          </cell>
          <cell r="M543" t="str">
            <v/>
          </cell>
          <cell r="N543" t="str">
            <v/>
          </cell>
          <cell r="O543" t="str">
            <v/>
          </cell>
          <cell r="P543" t="str">
            <v/>
          </cell>
          <cell r="Q543" t="str">
            <v/>
          </cell>
          <cell r="R543" t="str">
            <v/>
          </cell>
        </row>
        <row r="544">
          <cell r="B544" t="str">
            <v/>
          </cell>
          <cell r="C544" t="str">
            <v/>
          </cell>
          <cell r="D544" t="str">
            <v>0</v>
          </cell>
          <cell r="E544" t="str">
            <v/>
          </cell>
          <cell r="F544" t="str">
            <v/>
          </cell>
          <cell r="G544" t="str">
            <v/>
          </cell>
          <cell r="H544" t="str">
            <v/>
          </cell>
          <cell r="I544" t="str">
            <v/>
          </cell>
          <cell r="J544" t="str">
            <v>0</v>
          </cell>
          <cell r="K544" t="str">
            <v/>
          </cell>
          <cell r="L544" t="str">
            <v/>
          </cell>
          <cell r="M544" t="str">
            <v/>
          </cell>
          <cell r="N544" t="str">
            <v/>
          </cell>
          <cell r="O544" t="str">
            <v/>
          </cell>
          <cell r="P544" t="str">
            <v/>
          </cell>
          <cell r="Q544" t="str">
            <v/>
          </cell>
          <cell r="R544" t="str">
            <v/>
          </cell>
        </row>
        <row r="545">
          <cell r="B545" t="str">
            <v/>
          </cell>
          <cell r="C545" t="str">
            <v/>
          </cell>
          <cell r="D545" t="str">
            <v>0</v>
          </cell>
          <cell r="E545" t="str">
            <v/>
          </cell>
          <cell r="F545" t="str">
            <v/>
          </cell>
          <cell r="G545" t="str">
            <v/>
          </cell>
          <cell r="H545" t="str">
            <v/>
          </cell>
          <cell r="I545" t="str">
            <v/>
          </cell>
          <cell r="J545" t="str">
            <v>0</v>
          </cell>
          <cell r="K545" t="str">
            <v/>
          </cell>
          <cell r="L545" t="str">
            <v/>
          </cell>
          <cell r="M545" t="str">
            <v/>
          </cell>
          <cell r="N545" t="str">
            <v/>
          </cell>
          <cell r="O545" t="str">
            <v/>
          </cell>
          <cell r="P545" t="str">
            <v/>
          </cell>
          <cell r="Q545" t="str">
            <v/>
          </cell>
          <cell r="R545" t="str">
            <v/>
          </cell>
        </row>
        <row r="546">
          <cell r="B546" t="str">
            <v/>
          </cell>
          <cell r="C546" t="str">
            <v/>
          </cell>
          <cell r="D546" t="str">
            <v>0</v>
          </cell>
          <cell r="E546" t="str">
            <v/>
          </cell>
          <cell r="F546" t="str">
            <v/>
          </cell>
          <cell r="G546" t="str">
            <v/>
          </cell>
          <cell r="H546" t="str">
            <v/>
          </cell>
          <cell r="I546" t="str">
            <v/>
          </cell>
          <cell r="J546" t="str">
            <v>0</v>
          </cell>
          <cell r="K546" t="str">
            <v/>
          </cell>
          <cell r="L546" t="str">
            <v/>
          </cell>
          <cell r="M546" t="str">
            <v/>
          </cell>
          <cell r="N546" t="str">
            <v/>
          </cell>
          <cell r="O546" t="str">
            <v/>
          </cell>
          <cell r="P546" t="str">
            <v/>
          </cell>
          <cell r="Q546" t="str">
            <v/>
          </cell>
          <cell r="R546" t="str">
            <v/>
          </cell>
        </row>
        <row r="547">
          <cell r="B547" t="str">
            <v/>
          </cell>
          <cell r="C547" t="str">
            <v/>
          </cell>
          <cell r="D547" t="str">
            <v>0</v>
          </cell>
          <cell r="E547" t="str">
            <v/>
          </cell>
          <cell r="F547" t="str">
            <v/>
          </cell>
          <cell r="G547" t="str">
            <v/>
          </cell>
          <cell r="H547" t="str">
            <v/>
          </cell>
          <cell r="I547" t="str">
            <v/>
          </cell>
          <cell r="J547" t="str">
            <v>0</v>
          </cell>
          <cell r="K547" t="str">
            <v/>
          </cell>
          <cell r="L547" t="str">
            <v/>
          </cell>
          <cell r="M547" t="str">
            <v/>
          </cell>
          <cell r="N547" t="str">
            <v/>
          </cell>
          <cell r="O547" t="str">
            <v/>
          </cell>
          <cell r="P547" t="str">
            <v/>
          </cell>
          <cell r="Q547" t="str">
            <v/>
          </cell>
          <cell r="R547" t="str">
            <v/>
          </cell>
        </row>
        <row r="548">
          <cell r="B548" t="str">
            <v/>
          </cell>
          <cell r="C548" t="str">
            <v/>
          </cell>
          <cell r="D548" t="str">
            <v>0</v>
          </cell>
          <cell r="E548" t="str">
            <v/>
          </cell>
          <cell r="F548" t="str">
            <v/>
          </cell>
          <cell r="G548" t="str">
            <v/>
          </cell>
          <cell r="H548" t="str">
            <v/>
          </cell>
          <cell r="I548" t="str">
            <v/>
          </cell>
          <cell r="J548" t="str">
            <v>0</v>
          </cell>
          <cell r="K548" t="str">
            <v/>
          </cell>
          <cell r="L548" t="str">
            <v/>
          </cell>
          <cell r="M548" t="str">
            <v/>
          </cell>
          <cell r="N548" t="str">
            <v/>
          </cell>
          <cell r="O548" t="str">
            <v/>
          </cell>
          <cell r="P548" t="str">
            <v/>
          </cell>
          <cell r="Q548" t="str">
            <v/>
          </cell>
          <cell r="R548" t="str">
            <v/>
          </cell>
        </row>
        <row r="549">
          <cell r="B549" t="str">
            <v/>
          </cell>
          <cell r="C549" t="str">
            <v/>
          </cell>
          <cell r="D549" t="str">
            <v>0</v>
          </cell>
          <cell r="E549" t="str">
            <v/>
          </cell>
          <cell r="F549" t="str">
            <v/>
          </cell>
          <cell r="G549" t="str">
            <v/>
          </cell>
          <cell r="H549" t="str">
            <v/>
          </cell>
          <cell r="I549" t="str">
            <v/>
          </cell>
          <cell r="J549" t="str">
            <v>0</v>
          </cell>
          <cell r="K549" t="str">
            <v/>
          </cell>
          <cell r="L549" t="str">
            <v/>
          </cell>
          <cell r="M549" t="str">
            <v/>
          </cell>
          <cell r="N549" t="str">
            <v/>
          </cell>
          <cell r="O549" t="str">
            <v/>
          </cell>
          <cell r="P549" t="str">
            <v/>
          </cell>
          <cell r="Q549" t="str">
            <v/>
          </cell>
          <cell r="R549" t="str">
            <v/>
          </cell>
        </row>
        <row r="550">
          <cell r="B550" t="str">
            <v/>
          </cell>
          <cell r="C550" t="str">
            <v/>
          </cell>
          <cell r="D550" t="str">
            <v>0</v>
          </cell>
          <cell r="E550" t="str">
            <v/>
          </cell>
          <cell r="F550" t="str">
            <v/>
          </cell>
          <cell r="G550" t="str">
            <v/>
          </cell>
          <cell r="H550" t="str">
            <v/>
          </cell>
          <cell r="I550" t="str">
            <v/>
          </cell>
          <cell r="J550" t="str">
            <v>0</v>
          </cell>
          <cell r="K550" t="str">
            <v/>
          </cell>
          <cell r="L550" t="str">
            <v/>
          </cell>
          <cell r="M550" t="str">
            <v/>
          </cell>
          <cell r="N550" t="str">
            <v/>
          </cell>
          <cell r="O550" t="str">
            <v/>
          </cell>
          <cell r="P550" t="str">
            <v/>
          </cell>
          <cell r="Q550" t="str">
            <v/>
          </cell>
          <cell r="R550" t="str">
            <v/>
          </cell>
        </row>
        <row r="551">
          <cell r="B551" t="str">
            <v/>
          </cell>
          <cell r="C551" t="str">
            <v/>
          </cell>
          <cell r="D551" t="str">
            <v>0</v>
          </cell>
          <cell r="E551" t="str">
            <v/>
          </cell>
          <cell r="F551" t="str">
            <v/>
          </cell>
          <cell r="G551" t="str">
            <v/>
          </cell>
          <cell r="H551" t="str">
            <v/>
          </cell>
          <cell r="I551" t="str">
            <v/>
          </cell>
          <cell r="J551" t="str">
            <v>0</v>
          </cell>
          <cell r="K551" t="str">
            <v/>
          </cell>
          <cell r="L551" t="str">
            <v/>
          </cell>
          <cell r="M551" t="str">
            <v/>
          </cell>
          <cell r="N551" t="str">
            <v/>
          </cell>
          <cell r="O551" t="str">
            <v/>
          </cell>
          <cell r="P551" t="str">
            <v/>
          </cell>
          <cell r="Q551" t="str">
            <v/>
          </cell>
          <cell r="R551" t="str">
            <v/>
          </cell>
        </row>
        <row r="552">
          <cell r="B552" t="str">
            <v/>
          </cell>
          <cell r="C552" t="str">
            <v/>
          </cell>
          <cell r="D552" t="str">
            <v>0</v>
          </cell>
          <cell r="E552" t="str">
            <v/>
          </cell>
          <cell r="F552" t="str">
            <v/>
          </cell>
          <cell r="G552" t="str">
            <v/>
          </cell>
          <cell r="H552" t="str">
            <v/>
          </cell>
          <cell r="I552" t="str">
            <v/>
          </cell>
          <cell r="J552" t="str">
            <v>0</v>
          </cell>
          <cell r="K552" t="str">
            <v/>
          </cell>
          <cell r="L552" t="str">
            <v/>
          </cell>
          <cell r="M552" t="str">
            <v/>
          </cell>
          <cell r="N552" t="str">
            <v/>
          </cell>
          <cell r="O552" t="str">
            <v/>
          </cell>
          <cell r="P552" t="str">
            <v/>
          </cell>
          <cell r="Q552" t="str">
            <v/>
          </cell>
          <cell r="R552" t="str">
            <v/>
          </cell>
        </row>
        <row r="553">
          <cell r="B553" t="str">
            <v/>
          </cell>
          <cell r="C553" t="str">
            <v/>
          </cell>
          <cell r="D553" t="str">
            <v>0</v>
          </cell>
          <cell r="E553" t="str">
            <v/>
          </cell>
          <cell r="F553" t="str">
            <v/>
          </cell>
          <cell r="G553" t="str">
            <v/>
          </cell>
          <cell r="H553" t="str">
            <v/>
          </cell>
          <cell r="I553" t="str">
            <v/>
          </cell>
          <cell r="J553" t="str">
            <v>0</v>
          </cell>
          <cell r="K553" t="str">
            <v/>
          </cell>
          <cell r="L553" t="str">
            <v/>
          </cell>
          <cell r="M553" t="str">
            <v/>
          </cell>
          <cell r="N553" t="str">
            <v/>
          </cell>
          <cell r="O553" t="str">
            <v/>
          </cell>
          <cell r="P553" t="str">
            <v/>
          </cell>
          <cell r="Q553" t="str">
            <v/>
          </cell>
          <cell r="R553" t="str">
            <v/>
          </cell>
        </row>
        <row r="554">
          <cell r="B554" t="str">
            <v/>
          </cell>
          <cell r="C554" t="str">
            <v/>
          </cell>
          <cell r="D554" t="str">
            <v>0</v>
          </cell>
          <cell r="E554" t="str">
            <v/>
          </cell>
          <cell r="F554" t="str">
            <v/>
          </cell>
          <cell r="G554" t="str">
            <v/>
          </cell>
          <cell r="H554" t="str">
            <v/>
          </cell>
          <cell r="I554" t="str">
            <v/>
          </cell>
          <cell r="J554" t="str">
            <v>0</v>
          </cell>
          <cell r="K554" t="str">
            <v/>
          </cell>
          <cell r="L554" t="str">
            <v/>
          </cell>
          <cell r="M554" t="str">
            <v/>
          </cell>
          <cell r="N554" t="str">
            <v/>
          </cell>
          <cell r="O554" t="str">
            <v/>
          </cell>
          <cell r="P554" t="str">
            <v/>
          </cell>
          <cell r="Q554" t="str">
            <v/>
          </cell>
          <cell r="R554" t="str">
            <v/>
          </cell>
        </row>
        <row r="555">
          <cell r="B555" t="str">
            <v/>
          </cell>
          <cell r="C555" t="str">
            <v/>
          </cell>
          <cell r="D555" t="str">
            <v>0</v>
          </cell>
          <cell r="E555" t="str">
            <v/>
          </cell>
          <cell r="F555" t="str">
            <v/>
          </cell>
          <cell r="G555" t="str">
            <v/>
          </cell>
          <cell r="H555" t="str">
            <v/>
          </cell>
          <cell r="I555" t="str">
            <v/>
          </cell>
          <cell r="J555" t="str">
            <v>0</v>
          </cell>
          <cell r="K555" t="str">
            <v/>
          </cell>
          <cell r="L555" t="str">
            <v/>
          </cell>
          <cell r="M555" t="str">
            <v/>
          </cell>
          <cell r="N555" t="str">
            <v/>
          </cell>
          <cell r="O555" t="str">
            <v/>
          </cell>
          <cell r="P555" t="str">
            <v/>
          </cell>
          <cell r="Q555" t="str">
            <v/>
          </cell>
          <cell r="R555" t="str">
            <v/>
          </cell>
        </row>
        <row r="556">
          <cell r="B556" t="str">
            <v/>
          </cell>
          <cell r="C556" t="str">
            <v/>
          </cell>
          <cell r="D556" t="str">
            <v>0</v>
          </cell>
          <cell r="E556" t="str">
            <v/>
          </cell>
          <cell r="F556" t="str">
            <v/>
          </cell>
          <cell r="G556" t="str">
            <v/>
          </cell>
          <cell r="H556" t="str">
            <v/>
          </cell>
          <cell r="I556" t="str">
            <v/>
          </cell>
          <cell r="J556" t="str">
            <v>0</v>
          </cell>
          <cell r="K556" t="str">
            <v/>
          </cell>
          <cell r="L556" t="str">
            <v/>
          </cell>
          <cell r="M556" t="str">
            <v/>
          </cell>
          <cell r="N556" t="str">
            <v/>
          </cell>
          <cell r="O556" t="str">
            <v/>
          </cell>
          <cell r="P556" t="str">
            <v/>
          </cell>
          <cell r="Q556" t="str">
            <v/>
          </cell>
          <cell r="R556" t="str">
            <v/>
          </cell>
        </row>
        <row r="557">
          <cell r="B557" t="str">
            <v/>
          </cell>
          <cell r="C557" t="str">
            <v/>
          </cell>
          <cell r="D557" t="str">
            <v>0</v>
          </cell>
          <cell r="E557" t="str">
            <v/>
          </cell>
          <cell r="F557" t="str">
            <v/>
          </cell>
          <cell r="G557" t="str">
            <v/>
          </cell>
          <cell r="H557" t="str">
            <v/>
          </cell>
          <cell r="I557" t="str">
            <v/>
          </cell>
          <cell r="J557" t="str">
            <v>0</v>
          </cell>
          <cell r="K557" t="str">
            <v/>
          </cell>
          <cell r="L557" t="str">
            <v/>
          </cell>
          <cell r="M557" t="str">
            <v/>
          </cell>
          <cell r="N557" t="str">
            <v/>
          </cell>
          <cell r="O557" t="str">
            <v/>
          </cell>
          <cell r="P557" t="str">
            <v/>
          </cell>
          <cell r="Q557" t="str">
            <v/>
          </cell>
          <cell r="R557" t="str">
            <v/>
          </cell>
        </row>
        <row r="558">
          <cell r="B558" t="str">
            <v/>
          </cell>
          <cell r="C558" t="str">
            <v/>
          </cell>
          <cell r="D558" t="str">
            <v>0</v>
          </cell>
          <cell r="E558" t="str">
            <v/>
          </cell>
          <cell r="F558" t="str">
            <v/>
          </cell>
          <cell r="G558" t="str">
            <v/>
          </cell>
          <cell r="H558" t="str">
            <v/>
          </cell>
          <cell r="I558" t="str">
            <v/>
          </cell>
          <cell r="J558" t="str">
            <v>0</v>
          </cell>
          <cell r="K558" t="str">
            <v/>
          </cell>
          <cell r="L558" t="str">
            <v/>
          </cell>
          <cell r="M558" t="str">
            <v/>
          </cell>
          <cell r="N558" t="str">
            <v/>
          </cell>
          <cell r="O558" t="str">
            <v/>
          </cell>
          <cell r="P558" t="str">
            <v/>
          </cell>
          <cell r="Q558" t="str">
            <v/>
          </cell>
          <cell r="R558" t="str">
            <v/>
          </cell>
        </row>
        <row r="559">
          <cell r="B559" t="str">
            <v/>
          </cell>
          <cell r="C559" t="str">
            <v/>
          </cell>
          <cell r="D559" t="str">
            <v>0</v>
          </cell>
          <cell r="E559" t="str">
            <v/>
          </cell>
          <cell r="F559" t="str">
            <v/>
          </cell>
          <cell r="G559" t="str">
            <v/>
          </cell>
          <cell r="H559" t="str">
            <v/>
          </cell>
          <cell r="I559" t="str">
            <v/>
          </cell>
          <cell r="J559" t="str">
            <v>0</v>
          </cell>
          <cell r="K559" t="str">
            <v/>
          </cell>
          <cell r="L559" t="str">
            <v/>
          </cell>
          <cell r="M559" t="str">
            <v/>
          </cell>
          <cell r="N559" t="str">
            <v/>
          </cell>
          <cell r="O559" t="str">
            <v/>
          </cell>
          <cell r="P559" t="str">
            <v/>
          </cell>
          <cell r="Q559" t="str">
            <v/>
          </cell>
          <cell r="R559" t="str">
            <v/>
          </cell>
        </row>
        <row r="560">
          <cell r="B560" t="str">
            <v/>
          </cell>
          <cell r="C560" t="str">
            <v/>
          </cell>
          <cell r="D560" t="str">
            <v>0</v>
          </cell>
          <cell r="E560" t="str">
            <v/>
          </cell>
          <cell r="F560" t="str">
            <v/>
          </cell>
          <cell r="G560" t="str">
            <v/>
          </cell>
          <cell r="H560" t="str">
            <v/>
          </cell>
          <cell r="I560" t="str">
            <v/>
          </cell>
          <cell r="J560" t="str">
            <v>0</v>
          </cell>
          <cell r="K560" t="str">
            <v/>
          </cell>
          <cell r="L560" t="str">
            <v/>
          </cell>
          <cell r="M560" t="str">
            <v/>
          </cell>
          <cell r="N560" t="str">
            <v/>
          </cell>
          <cell r="O560" t="str">
            <v/>
          </cell>
          <cell r="P560" t="str">
            <v/>
          </cell>
          <cell r="Q560" t="str">
            <v/>
          </cell>
          <cell r="R560" t="str">
            <v/>
          </cell>
        </row>
        <row r="561">
          <cell r="B561" t="str">
            <v/>
          </cell>
          <cell r="C561" t="str">
            <v/>
          </cell>
          <cell r="D561" t="str">
            <v>0</v>
          </cell>
          <cell r="E561" t="str">
            <v/>
          </cell>
          <cell r="F561" t="str">
            <v/>
          </cell>
          <cell r="G561" t="str">
            <v/>
          </cell>
          <cell r="H561" t="str">
            <v/>
          </cell>
          <cell r="I561" t="str">
            <v/>
          </cell>
          <cell r="J561" t="str">
            <v>0</v>
          </cell>
          <cell r="K561" t="str">
            <v/>
          </cell>
          <cell r="L561" t="str">
            <v/>
          </cell>
          <cell r="M561" t="str">
            <v/>
          </cell>
          <cell r="N561" t="str">
            <v/>
          </cell>
          <cell r="O561" t="str">
            <v/>
          </cell>
          <cell r="P561" t="str">
            <v/>
          </cell>
          <cell r="Q561" t="str">
            <v/>
          </cell>
          <cell r="R561" t="str">
            <v/>
          </cell>
        </row>
        <row r="562">
          <cell r="B562" t="str">
            <v/>
          </cell>
          <cell r="C562" t="str">
            <v/>
          </cell>
          <cell r="D562" t="str">
            <v>0</v>
          </cell>
          <cell r="E562" t="str">
            <v/>
          </cell>
          <cell r="F562" t="str">
            <v/>
          </cell>
          <cell r="G562" t="str">
            <v/>
          </cell>
          <cell r="H562" t="str">
            <v/>
          </cell>
          <cell r="I562" t="str">
            <v/>
          </cell>
          <cell r="J562" t="str">
            <v>0</v>
          </cell>
          <cell r="K562" t="str">
            <v/>
          </cell>
          <cell r="L562" t="str">
            <v/>
          </cell>
          <cell r="M562" t="str">
            <v/>
          </cell>
          <cell r="N562" t="str">
            <v/>
          </cell>
          <cell r="O562" t="str">
            <v/>
          </cell>
          <cell r="P562" t="str">
            <v/>
          </cell>
          <cell r="Q562" t="str">
            <v/>
          </cell>
          <cell r="R562" t="str">
            <v/>
          </cell>
        </row>
        <row r="563">
          <cell r="B563" t="str">
            <v/>
          </cell>
          <cell r="C563" t="str">
            <v/>
          </cell>
          <cell r="D563" t="str">
            <v>0</v>
          </cell>
          <cell r="E563" t="str">
            <v/>
          </cell>
          <cell r="F563" t="str">
            <v/>
          </cell>
          <cell r="G563" t="str">
            <v/>
          </cell>
          <cell r="H563" t="str">
            <v/>
          </cell>
          <cell r="I563" t="str">
            <v/>
          </cell>
          <cell r="J563" t="str">
            <v>0</v>
          </cell>
          <cell r="K563" t="str">
            <v/>
          </cell>
          <cell r="L563" t="str">
            <v/>
          </cell>
          <cell r="M563" t="str">
            <v/>
          </cell>
          <cell r="N563" t="str">
            <v/>
          </cell>
          <cell r="O563" t="str">
            <v/>
          </cell>
          <cell r="P563" t="str">
            <v/>
          </cell>
          <cell r="Q563" t="str">
            <v/>
          </cell>
          <cell r="R563" t="str">
            <v/>
          </cell>
        </row>
        <row r="564">
          <cell r="B564" t="str">
            <v/>
          </cell>
          <cell r="C564" t="str">
            <v/>
          </cell>
          <cell r="D564" t="str">
            <v>0</v>
          </cell>
          <cell r="E564" t="str">
            <v/>
          </cell>
          <cell r="F564" t="str">
            <v/>
          </cell>
          <cell r="G564" t="str">
            <v/>
          </cell>
          <cell r="H564" t="str">
            <v/>
          </cell>
          <cell r="I564" t="str">
            <v/>
          </cell>
          <cell r="J564" t="str">
            <v>0</v>
          </cell>
          <cell r="K564" t="str">
            <v/>
          </cell>
          <cell r="L564" t="str">
            <v/>
          </cell>
          <cell r="M564" t="str">
            <v/>
          </cell>
          <cell r="N564" t="str">
            <v/>
          </cell>
          <cell r="O564" t="str">
            <v/>
          </cell>
          <cell r="P564" t="str">
            <v/>
          </cell>
          <cell r="Q564" t="str">
            <v/>
          </cell>
          <cell r="R564" t="str">
            <v/>
          </cell>
        </row>
        <row r="565">
          <cell r="B565" t="str">
            <v/>
          </cell>
          <cell r="C565" t="str">
            <v/>
          </cell>
          <cell r="D565" t="str">
            <v>0</v>
          </cell>
          <cell r="E565" t="str">
            <v/>
          </cell>
          <cell r="F565" t="str">
            <v/>
          </cell>
          <cell r="G565" t="str">
            <v/>
          </cell>
          <cell r="H565" t="str">
            <v/>
          </cell>
          <cell r="I565" t="str">
            <v/>
          </cell>
          <cell r="J565" t="str">
            <v>0</v>
          </cell>
          <cell r="K565" t="str">
            <v/>
          </cell>
          <cell r="L565" t="str">
            <v/>
          </cell>
          <cell r="M565" t="str">
            <v/>
          </cell>
          <cell r="N565" t="str">
            <v/>
          </cell>
          <cell r="O565" t="str">
            <v/>
          </cell>
          <cell r="P565" t="str">
            <v/>
          </cell>
          <cell r="Q565" t="str">
            <v/>
          </cell>
          <cell r="R565" t="str">
            <v/>
          </cell>
        </row>
        <row r="566">
          <cell r="B566" t="str">
            <v/>
          </cell>
          <cell r="C566" t="str">
            <v/>
          </cell>
          <cell r="D566" t="str">
            <v>0</v>
          </cell>
          <cell r="E566" t="str">
            <v/>
          </cell>
          <cell r="F566" t="str">
            <v/>
          </cell>
          <cell r="G566" t="str">
            <v/>
          </cell>
          <cell r="H566" t="str">
            <v/>
          </cell>
          <cell r="I566" t="str">
            <v/>
          </cell>
          <cell r="J566" t="str">
            <v>0</v>
          </cell>
          <cell r="K566" t="str">
            <v/>
          </cell>
          <cell r="L566" t="str">
            <v/>
          </cell>
          <cell r="M566" t="str">
            <v/>
          </cell>
          <cell r="N566" t="str">
            <v/>
          </cell>
          <cell r="O566" t="str">
            <v/>
          </cell>
          <cell r="P566" t="str">
            <v/>
          </cell>
          <cell r="Q566" t="str">
            <v/>
          </cell>
          <cell r="R566" t="str">
            <v/>
          </cell>
        </row>
        <row r="567">
          <cell r="B567" t="str">
            <v/>
          </cell>
          <cell r="C567" t="str">
            <v/>
          </cell>
          <cell r="D567" t="str">
            <v>0</v>
          </cell>
          <cell r="E567" t="str">
            <v/>
          </cell>
          <cell r="F567" t="str">
            <v/>
          </cell>
          <cell r="G567" t="str">
            <v/>
          </cell>
          <cell r="H567" t="str">
            <v/>
          </cell>
          <cell r="I567" t="str">
            <v/>
          </cell>
          <cell r="J567" t="str">
            <v>0</v>
          </cell>
          <cell r="K567" t="str">
            <v/>
          </cell>
          <cell r="L567" t="str">
            <v/>
          </cell>
          <cell r="M567" t="str">
            <v/>
          </cell>
          <cell r="N567" t="str">
            <v/>
          </cell>
          <cell r="O567" t="str">
            <v/>
          </cell>
          <cell r="P567" t="str">
            <v/>
          </cell>
          <cell r="Q567" t="str">
            <v/>
          </cell>
          <cell r="R567" t="str">
            <v/>
          </cell>
        </row>
        <row r="568">
          <cell r="B568" t="str">
            <v/>
          </cell>
          <cell r="C568" t="str">
            <v/>
          </cell>
          <cell r="D568" t="str">
            <v>0</v>
          </cell>
          <cell r="E568" t="str">
            <v/>
          </cell>
          <cell r="F568" t="str">
            <v/>
          </cell>
          <cell r="G568" t="str">
            <v/>
          </cell>
          <cell r="H568" t="str">
            <v/>
          </cell>
          <cell r="I568" t="str">
            <v/>
          </cell>
          <cell r="J568" t="str">
            <v>0</v>
          </cell>
          <cell r="K568" t="str">
            <v/>
          </cell>
          <cell r="L568" t="str">
            <v/>
          </cell>
          <cell r="M568" t="str">
            <v/>
          </cell>
          <cell r="N568" t="str">
            <v/>
          </cell>
          <cell r="O568" t="str">
            <v/>
          </cell>
          <cell r="P568" t="str">
            <v/>
          </cell>
          <cell r="Q568" t="str">
            <v/>
          </cell>
          <cell r="R568" t="str">
            <v/>
          </cell>
        </row>
        <row r="569">
          <cell r="B569" t="str">
            <v/>
          </cell>
          <cell r="C569" t="str">
            <v/>
          </cell>
          <cell r="D569" t="str">
            <v>0</v>
          </cell>
          <cell r="E569" t="str">
            <v/>
          </cell>
          <cell r="F569" t="str">
            <v/>
          </cell>
          <cell r="G569" t="str">
            <v/>
          </cell>
          <cell r="H569" t="str">
            <v/>
          </cell>
          <cell r="I569" t="str">
            <v/>
          </cell>
          <cell r="J569" t="str">
            <v>0</v>
          </cell>
          <cell r="K569" t="str">
            <v/>
          </cell>
          <cell r="L569" t="str">
            <v/>
          </cell>
          <cell r="M569" t="str">
            <v/>
          </cell>
          <cell r="N569" t="str">
            <v/>
          </cell>
          <cell r="O569" t="str">
            <v/>
          </cell>
          <cell r="P569" t="str">
            <v/>
          </cell>
          <cell r="Q569" t="str">
            <v/>
          </cell>
          <cell r="R569" t="str">
            <v/>
          </cell>
        </row>
        <row r="570">
          <cell r="B570" t="str">
            <v/>
          </cell>
          <cell r="C570" t="str">
            <v/>
          </cell>
          <cell r="D570" t="str">
            <v>0</v>
          </cell>
          <cell r="E570" t="str">
            <v/>
          </cell>
          <cell r="F570" t="str">
            <v/>
          </cell>
          <cell r="G570" t="str">
            <v/>
          </cell>
          <cell r="H570" t="str">
            <v/>
          </cell>
          <cell r="I570" t="str">
            <v/>
          </cell>
          <cell r="J570" t="str">
            <v>0</v>
          </cell>
          <cell r="K570" t="str">
            <v/>
          </cell>
          <cell r="L570" t="str">
            <v/>
          </cell>
          <cell r="M570" t="str">
            <v/>
          </cell>
          <cell r="N570" t="str">
            <v/>
          </cell>
          <cell r="O570" t="str">
            <v/>
          </cell>
          <cell r="P570" t="str">
            <v/>
          </cell>
          <cell r="Q570" t="str">
            <v/>
          </cell>
          <cell r="R570" t="str">
            <v/>
          </cell>
        </row>
        <row r="571">
          <cell r="B571" t="str">
            <v/>
          </cell>
          <cell r="C571" t="str">
            <v/>
          </cell>
          <cell r="D571" t="str">
            <v>0</v>
          </cell>
          <cell r="E571" t="str">
            <v/>
          </cell>
          <cell r="F571" t="str">
            <v/>
          </cell>
          <cell r="G571" t="str">
            <v/>
          </cell>
          <cell r="H571" t="str">
            <v/>
          </cell>
          <cell r="I571" t="str">
            <v/>
          </cell>
          <cell r="J571" t="str">
            <v>0</v>
          </cell>
          <cell r="K571" t="str">
            <v/>
          </cell>
          <cell r="L571" t="str">
            <v/>
          </cell>
          <cell r="M571" t="str">
            <v/>
          </cell>
          <cell r="N571" t="str">
            <v/>
          </cell>
          <cell r="O571" t="str">
            <v/>
          </cell>
          <cell r="P571" t="str">
            <v/>
          </cell>
          <cell r="Q571" t="str">
            <v/>
          </cell>
          <cell r="R571" t="str">
            <v/>
          </cell>
        </row>
        <row r="572">
          <cell r="B572" t="str">
            <v/>
          </cell>
          <cell r="C572" t="str">
            <v/>
          </cell>
          <cell r="D572" t="str">
            <v>0</v>
          </cell>
          <cell r="E572" t="str">
            <v/>
          </cell>
          <cell r="F572" t="str">
            <v/>
          </cell>
          <cell r="G572" t="str">
            <v/>
          </cell>
          <cell r="H572" t="str">
            <v/>
          </cell>
          <cell r="I572" t="str">
            <v/>
          </cell>
          <cell r="J572" t="str">
            <v>0</v>
          </cell>
          <cell r="K572" t="str">
            <v/>
          </cell>
          <cell r="L572" t="str">
            <v/>
          </cell>
          <cell r="M572" t="str">
            <v/>
          </cell>
          <cell r="N572" t="str">
            <v/>
          </cell>
          <cell r="O572" t="str">
            <v/>
          </cell>
          <cell r="P572" t="str">
            <v/>
          </cell>
          <cell r="Q572" t="str">
            <v/>
          </cell>
          <cell r="R572" t="str">
            <v/>
          </cell>
        </row>
        <row r="573">
          <cell r="B573" t="str">
            <v/>
          </cell>
          <cell r="C573" t="str">
            <v/>
          </cell>
          <cell r="D573" t="str">
            <v>0</v>
          </cell>
          <cell r="E573" t="str">
            <v/>
          </cell>
          <cell r="F573" t="str">
            <v/>
          </cell>
          <cell r="G573" t="str">
            <v/>
          </cell>
          <cell r="H573" t="str">
            <v/>
          </cell>
          <cell r="I573" t="str">
            <v/>
          </cell>
          <cell r="J573" t="str">
            <v>0</v>
          </cell>
          <cell r="K573" t="str">
            <v/>
          </cell>
          <cell r="L573" t="str">
            <v/>
          </cell>
          <cell r="M573" t="str">
            <v/>
          </cell>
          <cell r="N573" t="str">
            <v/>
          </cell>
          <cell r="O573" t="str">
            <v/>
          </cell>
          <cell r="P573" t="str">
            <v/>
          </cell>
          <cell r="Q573" t="str">
            <v/>
          </cell>
          <cell r="R573" t="str">
            <v/>
          </cell>
        </row>
        <row r="574">
          <cell r="B574" t="str">
            <v/>
          </cell>
          <cell r="C574" t="str">
            <v/>
          </cell>
          <cell r="D574" t="str">
            <v>0</v>
          </cell>
          <cell r="E574" t="str">
            <v/>
          </cell>
          <cell r="F574" t="str">
            <v/>
          </cell>
          <cell r="G574" t="str">
            <v/>
          </cell>
          <cell r="H574" t="str">
            <v/>
          </cell>
          <cell r="I574" t="str">
            <v/>
          </cell>
          <cell r="J574" t="str">
            <v>0</v>
          </cell>
          <cell r="K574" t="str">
            <v/>
          </cell>
          <cell r="L574" t="str">
            <v/>
          </cell>
          <cell r="M574" t="str">
            <v/>
          </cell>
          <cell r="N574" t="str">
            <v/>
          </cell>
          <cell r="O574" t="str">
            <v/>
          </cell>
          <cell r="P574" t="str">
            <v/>
          </cell>
          <cell r="Q574" t="str">
            <v/>
          </cell>
          <cell r="R574" t="str">
            <v/>
          </cell>
        </row>
        <row r="575">
          <cell r="B575" t="str">
            <v/>
          </cell>
          <cell r="C575" t="str">
            <v/>
          </cell>
          <cell r="D575" t="str">
            <v>0</v>
          </cell>
          <cell r="E575" t="str">
            <v/>
          </cell>
          <cell r="F575" t="str">
            <v/>
          </cell>
          <cell r="G575" t="str">
            <v/>
          </cell>
          <cell r="H575" t="str">
            <v/>
          </cell>
          <cell r="I575" t="str">
            <v/>
          </cell>
          <cell r="J575" t="str">
            <v>0</v>
          </cell>
          <cell r="K575" t="str">
            <v/>
          </cell>
          <cell r="L575" t="str">
            <v/>
          </cell>
          <cell r="M575" t="str">
            <v/>
          </cell>
          <cell r="N575" t="str">
            <v/>
          </cell>
          <cell r="O575" t="str">
            <v/>
          </cell>
          <cell r="P575" t="str">
            <v/>
          </cell>
          <cell r="Q575" t="str">
            <v/>
          </cell>
          <cell r="R575" t="str">
            <v/>
          </cell>
        </row>
        <row r="576">
          <cell r="B576" t="str">
            <v/>
          </cell>
          <cell r="C576" t="str">
            <v/>
          </cell>
          <cell r="D576" t="str">
            <v>0</v>
          </cell>
          <cell r="E576" t="str">
            <v/>
          </cell>
          <cell r="F576" t="str">
            <v/>
          </cell>
          <cell r="G576" t="str">
            <v/>
          </cell>
          <cell r="H576" t="str">
            <v/>
          </cell>
          <cell r="I576" t="str">
            <v/>
          </cell>
          <cell r="J576" t="str">
            <v>0</v>
          </cell>
          <cell r="K576" t="str">
            <v/>
          </cell>
          <cell r="L576" t="str">
            <v/>
          </cell>
          <cell r="M576" t="str">
            <v/>
          </cell>
          <cell r="N576" t="str">
            <v/>
          </cell>
          <cell r="O576" t="str">
            <v/>
          </cell>
          <cell r="P576" t="str">
            <v/>
          </cell>
          <cell r="Q576" t="str">
            <v/>
          </cell>
          <cell r="R576" t="str">
            <v/>
          </cell>
        </row>
        <row r="577">
          <cell r="B577" t="str">
            <v/>
          </cell>
          <cell r="C577" t="str">
            <v/>
          </cell>
          <cell r="D577" t="str">
            <v>0</v>
          </cell>
          <cell r="E577" t="str">
            <v/>
          </cell>
          <cell r="F577" t="str">
            <v/>
          </cell>
          <cell r="G577" t="str">
            <v/>
          </cell>
          <cell r="H577" t="str">
            <v/>
          </cell>
          <cell r="I577" t="str">
            <v/>
          </cell>
          <cell r="J577" t="str">
            <v>0</v>
          </cell>
          <cell r="K577" t="str">
            <v/>
          </cell>
          <cell r="L577" t="str">
            <v/>
          </cell>
          <cell r="M577" t="str">
            <v/>
          </cell>
          <cell r="N577" t="str">
            <v/>
          </cell>
          <cell r="O577" t="str">
            <v/>
          </cell>
          <cell r="P577" t="str">
            <v/>
          </cell>
          <cell r="Q577" t="str">
            <v/>
          </cell>
          <cell r="R577" t="str">
            <v/>
          </cell>
        </row>
        <row r="578">
          <cell r="B578" t="str">
            <v/>
          </cell>
          <cell r="C578" t="str">
            <v/>
          </cell>
          <cell r="D578" t="str">
            <v>0</v>
          </cell>
          <cell r="E578" t="str">
            <v/>
          </cell>
          <cell r="F578" t="str">
            <v/>
          </cell>
          <cell r="G578" t="str">
            <v/>
          </cell>
          <cell r="H578" t="str">
            <v/>
          </cell>
          <cell r="I578" t="str">
            <v/>
          </cell>
          <cell r="J578" t="str">
            <v>0</v>
          </cell>
          <cell r="K578" t="str">
            <v/>
          </cell>
          <cell r="L578" t="str">
            <v/>
          </cell>
          <cell r="M578" t="str">
            <v/>
          </cell>
          <cell r="N578" t="str">
            <v/>
          </cell>
          <cell r="O578" t="str">
            <v/>
          </cell>
          <cell r="P578" t="str">
            <v/>
          </cell>
          <cell r="Q578" t="str">
            <v/>
          </cell>
          <cell r="R578" t="str">
            <v/>
          </cell>
        </row>
        <row r="579">
          <cell r="B579" t="str">
            <v/>
          </cell>
          <cell r="C579" t="str">
            <v/>
          </cell>
          <cell r="D579" t="str">
            <v>0</v>
          </cell>
          <cell r="E579" t="str">
            <v/>
          </cell>
          <cell r="F579" t="str">
            <v/>
          </cell>
          <cell r="G579" t="str">
            <v/>
          </cell>
          <cell r="H579" t="str">
            <v/>
          </cell>
          <cell r="I579" t="str">
            <v/>
          </cell>
          <cell r="J579" t="str">
            <v>0</v>
          </cell>
          <cell r="K579" t="str">
            <v/>
          </cell>
          <cell r="L579" t="str">
            <v/>
          </cell>
          <cell r="M579" t="str">
            <v/>
          </cell>
          <cell r="N579" t="str">
            <v/>
          </cell>
          <cell r="O579" t="str">
            <v/>
          </cell>
          <cell r="P579" t="str">
            <v/>
          </cell>
          <cell r="Q579" t="str">
            <v/>
          </cell>
          <cell r="R579" t="str">
            <v/>
          </cell>
        </row>
        <row r="580">
          <cell r="B580" t="str">
            <v/>
          </cell>
          <cell r="C580" t="str">
            <v/>
          </cell>
          <cell r="D580" t="str">
            <v>0</v>
          </cell>
          <cell r="E580" t="str">
            <v/>
          </cell>
          <cell r="F580" t="str">
            <v/>
          </cell>
          <cell r="G580" t="str">
            <v/>
          </cell>
          <cell r="H580" t="str">
            <v/>
          </cell>
          <cell r="I580" t="str">
            <v/>
          </cell>
          <cell r="J580" t="str">
            <v>0</v>
          </cell>
          <cell r="K580" t="str">
            <v/>
          </cell>
          <cell r="L580" t="str">
            <v/>
          </cell>
          <cell r="M580" t="str">
            <v/>
          </cell>
          <cell r="N580" t="str">
            <v/>
          </cell>
          <cell r="O580" t="str">
            <v/>
          </cell>
          <cell r="P580" t="str">
            <v/>
          </cell>
          <cell r="Q580" t="str">
            <v/>
          </cell>
          <cell r="R580" t="str">
            <v/>
          </cell>
        </row>
        <row r="581">
          <cell r="B581" t="str">
            <v/>
          </cell>
          <cell r="C581" t="str">
            <v/>
          </cell>
          <cell r="D581" t="str">
            <v>0</v>
          </cell>
          <cell r="E581" t="str">
            <v/>
          </cell>
          <cell r="F581" t="str">
            <v/>
          </cell>
          <cell r="G581" t="str">
            <v/>
          </cell>
          <cell r="H581" t="str">
            <v/>
          </cell>
          <cell r="I581" t="str">
            <v/>
          </cell>
          <cell r="J581" t="str">
            <v>0</v>
          </cell>
          <cell r="K581" t="str">
            <v/>
          </cell>
          <cell r="L581" t="str">
            <v/>
          </cell>
          <cell r="M581" t="str">
            <v/>
          </cell>
          <cell r="N581" t="str">
            <v/>
          </cell>
          <cell r="O581" t="str">
            <v/>
          </cell>
          <cell r="P581" t="str">
            <v/>
          </cell>
          <cell r="Q581" t="str">
            <v/>
          </cell>
          <cell r="R581" t="str">
            <v/>
          </cell>
        </row>
        <row r="582">
          <cell r="B582" t="str">
            <v/>
          </cell>
          <cell r="C582" t="str">
            <v/>
          </cell>
          <cell r="D582" t="str">
            <v>0</v>
          </cell>
          <cell r="E582" t="str">
            <v/>
          </cell>
          <cell r="F582" t="str">
            <v/>
          </cell>
          <cell r="G582" t="str">
            <v/>
          </cell>
          <cell r="H582" t="str">
            <v/>
          </cell>
          <cell r="I582" t="str">
            <v/>
          </cell>
          <cell r="J582" t="str">
            <v>0</v>
          </cell>
          <cell r="K582" t="str">
            <v/>
          </cell>
          <cell r="L582" t="str">
            <v/>
          </cell>
          <cell r="M582" t="str">
            <v/>
          </cell>
          <cell r="N582" t="str">
            <v/>
          </cell>
          <cell r="O582" t="str">
            <v/>
          </cell>
          <cell r="P582" t="str">
            <v/>
          </cell>
          <cell r="Q582" t="str">
            <v/>
          </cell>
          <cell r="R582" t="str">
            <v/>
          </cell>
        </row>
        <row r="583">
          <cell r="B583" t="str">
            <v/>
          </cell>
          <cell r="C583" t="str">
            <v/>
          </cell>
          <cell r="D583" t="str">
            <v>0</v>
          </cell>
          <cell r="E583" t="str">
            <v/>
          </cell>
          <cell r="F583" t="str">
            <v/>
          </cell>
          <cell r="G583" t="str">
            <v/>
          </cell>
          <cell r="H583" t="str">
            <v/>
          </cell>
          <cell r="I583" t="str">
            <v/>
          </cell>
          <cell r="J583" t="str">
            <v>0</v>
          </cell>
          <cell r="K583" t="str">
            <v/>
          </cell>
          <cell r="L583" t="str">
            <v/>
          </cell>
          <cell r="M583" t="str">
            <v/>
          </cell>
          <cell r="N583" t="str">
            <v/>
          </cell>
          <cell r="O583" t="str">
            <v/>
          </cell>
          <cell r="P583" t="str">
            <v/>
          </cell>
          <cell r="Q583" t="str">
            <v/>
          </cell>
          <cell r="R583" t="str">
            <v/>
          </cell>
        </row>
        <row r="584">
          <cell r="B584" t="str">
            <v/>
          </cell>
          <cell r="C584" t="str">
            <v/>
          </cell>
          <cell r="D584" t="str">
            <v>0</v>
          </cell>
          <cell r="E584" t="str">
            <v/>
          </cell>
          <cell r="F584" t="str">
            <v/>
          </cell>
          <cell r="G584" t="str">
            <v/>
          </cell>
          <cell r="H584" t="str">
            <v/>
          </cell>
          <cell r="I584" t="str">
            <v/>
          </cell>
          <cell r="J584" t="str">
            <v>0</v>
          </cell>
          <cell r="K584" t="str">
            <v/>
          </cell>
          <cell r="L584" t="str">
            <v/>
          </cell>
          <cell r="M584" t="str">
            <v/>
          </cell>
          <cell r="N584" t="str">
            <v/>
          </cell>
          <cell r="O584" t="str">
            <v/>
          </cell>
          <cell r="P584" t="str">
            <v/>
          </cell>
          <cell r="Q584" t="str">
            <v/>
          </cell>
          <cell r="R584" t="str">
            <v/>
          </cell>
        </row>
        <row r="585">
          <cell r="B585" t="str">
            <v/>
          </cell>
          <cell r="C585" t="str">
            <v/>
          </cell>
          <cell r="D585" t="str">
            <v>0</v>
          </cell>
          <cell r="E585" t="str">
            <v/>
          </cell>
          <cell r="F585" t="str">
            <v/>
          </cell>
          <cell r="G585" t="str">
            <v/>
          </cell>
          <cell r="H585" t="str">
            <v/>
          </cell>
          <cell r="I585" t="str">
            <v/>
          </cell>
          <cell r="J585" t="str">
            <v>0</v>
          </cell>
          <cell r="K585" t="str">
            <v/>
          </cell>
          <cell r="L585" t="str">
            <v/>
          </cell>
          <cell r="M585" t="str">
            <v/>
          </cell>
          <cell r="N585" t="str">
            <v/>
          </cell>
          <cell r="O585" t="str">
            <v/>
          </cell>
          <cell r="P585" t="str">
            <v/>
          </cell>
          <cell r="Q585" t="str">
            <v/>
          </cell>
          <cell r="R585" t="str">
            <v/>
          </cell>
        </row>
        <row r="586">
          <cell r="B586" t="str">
            <v/>
          </cell>
          <cell r="C586" t="str">
            <v/>
          </cell>
          <cell r="D586" t="str">
            <v>0</v>
          </cell>
          <cell r="E586" t="str">
            <v/>
          </cell>
          <cell r="F586" t="str">
            <v/>
          </cell>
          <cell r="G586" t="str">
            <v/>
          </cell>
          <cell r="H586" t="str">
            <v/>
          </cell>
          <cell r="I586" t="str">
            <v/>
          </cell>
          <cell r="J586" t="str">
            <v>0</v>
          </cell>
          <cell r="K586" t="str">
            <v/>
          </cell>
          <cell r="L586" t="str">
            <v/>
          </cell>
          <cell r="M586" t="str">
            <v/>
          </cell>
          <cell r="N586" t="str">
            <v/>
          </cell>
          <cell r="O586" t="str">
            <v/>
          </cell>
          <cell r="P586" t="str">
            <v/>
          </cell>
          <cell r="Q586" t="str">
            <v/>
          </cell>
          <cell r="R586" t="str">
            <v/>
          </cell>
        </row>
        <row r="587">
          <cell r="B587" t="str">
            <v/>
          </cell>
          <cell r="C587" t="str">
            <v/>
          </cell>
          <cell r="D587" t="str">
            <v>0</v>
          </cell>
          <cell r="E587" t="str">
            <v/>
          </cell>
          <cell r="F587" t="str">
            <v/>
          </cell>
          <cell r="G587" t="str">
            <v/>
          </cell>
          <cell r="H587" t="str">
            <v/>
          </cell>
          <cell r="I587" t="str">
            <v/>
          </cell>
          <cell r="J587" t="str">
            <v>0</v>
          </cell>
          <cell r="K587" t="str">
            <v/>
          </cell>
          <cell r="L587" t="str">
            <v/>
          </cell>
          <cell r="M587" t="str">
            <v/>
          </cell>
          <cell r="N587" t="str">
            <v/>
          </cell>
          <cell r="O587" t="str">
            <v/>
          </cell>
          <cell r="P587" t="str">
            <v/>
          </cell>
          <cell r="Q587" t="str">
            <v/>
          </cell>
          <cell r="R587" t="str">
            <v/>
          </cell>
        </row>
        <row r="588">
          <cell r="B588" t="str">
            <v/>
          </cell>
          <cell r="C588" t="str">
            <v/>
          </cell>
          <cell r="D588" t="str">
            <v>0</v>
          </cell>
          <cell r="E588" t="str">
            <v/>
          </cell>
          <cell r="F588" t="str">
            <v/>
          </cell>
          <cell r="G588" t="str">
            <v/>
          </cell>
          <cell r="H588" t="str">
            <v/>
          </cell>
          <cell r="I588" t="str">
            <v/>
          </cell>
          <cell r="J588" t="str">
            <v>0</v>
          </cell>
          <cell r="K588" t="str">
            <v/>
          </cell>
          <cell r="L588" t="str">
            <v/>
          </cell>
          <cell r="M588" t="str">
            <v/>
          </cell>
          <cell r="N588" t="str">
            <v/>
          </cell>
          <cell r="O588" t="str">
            <v/>
          </cell>
          <cell r="P588" t="str">
            <v/>
          </cell>
          <cell r="Q588" t="str">
            <v/>
          </cell>
          <cell r="R588" t="str">
            <v/>
          </cell>
        </row>
        <row r="589">
          <cell r="B589" t="str">
            <v/>
          </cell>
          <cell r="C589" t="str">
            <v/>
          </cell>
          <cell r="D589" t="str">
            <v>0</v>
          </cell>
          <cell r="E589" t="str">
            <v/>
          </cell>
          <cell r="F589" t="str">
            <v/>
          </cell>
          <cell r="G589" t="str">
            <v/>
          </cell>
          <cell r="H589" t="str">
            <v/>
          </cell>
          <cell r="I589" t="str">
            <v/>
          </cell>
          <cell r="J589" t="str">
            <v>0</v>
          </cell>
          <cell r="K589" t="str">
            <v/>
          </cell>
          <cell r="L589" t="str">
            <v/>
          </cell>
          <cell r="M589" t="str">
            <v/>
          </cell>
          <cell r="N589" t="str">
            <v/>
          </cell>
          <cell r="O589" t="str">
            <v/>
          </cell>
          <cell r="P589" t="str">
            <v/>
          </cell>
          <cell r="Q589" t="str">
            <v/>
          </cell>
          <cell r="R589" t="str">
            <v/>
          </cell>
        </row>
        <row r="590">
          <cell r="B590" t="str">
            <v/>
          </cell>
          <cell r="C590" t="str">
            <v/>
          </cell>
          <cell r="D590" t="str">
            <v>0</v>
          </cell>
          <cell r="E590" t="str">
            <v/>
          </cell>
          <cell r="F590" t="str">
            <v/>
          </cell>
          <cell r="G590" t="str">
            <v/>
          </cell>
          <cell r="H590" t="str">
            <v/>
          </cell>
          <cell r="I590" t="str">
            <v/>
          </cell>
          <cell r="J590" t="str">
            <v>0</v>
          </cell>
          <cell r="K590" t="str">
            <v/>
          </cell>
          <cell r="L590" t="str">
            <v/>
          </cell>
          <cell r="M590" t="str">
            <v/>
          </cell>
          <cell r="N590" t="str">
            <v/>
          </cell>
          <cell r="O590" t="str">
            <v/>
          </cell>
          <cell r="P590" t="str">
            <v/>
          </cell>
          <cell r="Q590" t="str">
            <v/>
          </cell>
          <cell r="R590" t="str">
            <v/>
          </cell>
        </row>
        <row r="591">
          <cell r="B591" t="str">
            <v/>
          </cell>
          <cell r="C591" t="str">
            <v/>
          </cell>
          <cell r="D591" t="str">
            <v>0</v>
          </cell>
          <cell r="E591" t="str">
            <v/>
          </cell>
          <cell r="F591" t="str">
            <v/>
          </cell>
          <cell r="G591" t="str">
            <v/>
          </cell>
          <cell r="H591" t="str">
            <v/>
          </cell>
          <cell r="I591" t="str">
            <v/>
          </cell>
          <cell r="J591" t="str">
            <v>0</v>
          </cell>
          <cell r="K591" t="str">
            <v/>
          </cell>
          <cell r="L591" t="str">
            <v/>
          </cell>
          <cell r="M591" t="str">
            <v/>
          </cell>
          <cell r="N591" t="str">
            <v/>
          </cell>
          <cell r="O591" t="str">
            <v/>
          </cell>
          <cell r="P591" t="str">
            <v/>
          </cell>
          <cell r="Q591" t="str">
            <v/>
          </cell>
          <cell r="R591" t="str">
            <v/>
          </cell>
        </row>
        <row r="592">
          <cell r="B592" t="str">
            <v/>
          </cell>
          <cell r="C592" t="str">
            <v/>
          </cell>
          <cell r="D592" t="str">
            <v>0</v>
          </cell>
          <cell r="E592" t="str">
            <v/>
          </cell>
          <cell r="F592" t="str">
            <v/>
          </cell>
          <cell r="G592" t="str">
            <v/>
          </cell>
          <cell r="H592" t="str">
            <v/>
          </cell>
          <cell r="I592" t="str">
            <v/>
          </cell>
          <cell r="J592" t="str">
            <v>0</v>
          </cell>
          <cell r="K592" t="str">
            <v/>
          </cell>
          <cell r="L592" t="str">
            <v/>
          </cell>
          <cell r="M592" t="str">
            <v/>
          </cell>
          <cell r="N592" t="str">
            <v/>
          </cell>
          <cell r="O592" t="str">
            <v/>
          </cell>
          <cell r="P592" t="str">
            <v/>
          </cell>
          <cell r="Q592" t="str">
            <v/>
          </cell>
          <cell r="R592" t="str">
            <v/>
          </cell>
        </row>
        <row r="593">
          <cell r="B593" t="str">
            <v/>
          </cell>
          <cell r="C593" t="str">
            <v/>
          </cell>
          <cell r="D593" t="str">
            <v>0</v>
          </cell>
          <cell r="E593" t="str">
            <v/>
          </cell>
          <cell r="F593" t="str">
            <v/>
          </cell>
          <cell r="G593" t="str">
            <v/>
          </cell>
          <cell r="H593" t="str">
            <v/>
          </cell>
          <cell r="I593" t="str">
            <v/>
          </cell>
          <cell r="J593" t="str">
            <v>0</v>
          </cell>
          <cell r="K593" t="str">
            <v/>
          </cell>
          <cell r="L593" t="str">
            <v/>
          </cell>
          <cell r="M593" t="str">
            <v/>
          </cell>
          <cell r="N593" t="str">
            <v/>
          </cell>
          <cell r="O593" t="str">
            <v/>
          </cell>
          <cell r="P593" t="str">
            <v/>
          </cell>
          <cell r="Q593" t="str">
            <v/>
          </cell>
          <cell r="R593" t="str">
            <v/>
          </cell>
        </row>
        <row r="594">
          <cell r="B594" t="str">
            <v/>
          </cell>
          <cell r="C594" t="str">
            <v/>
          </cell>
          <cell r="D594" t="str">
            <v>0</v>
          </cell>
          <cell r="E594" t="str">
            <v/>
          </cell>
          <cell r="F594" t="str">
            <v/>
          </cell>
          <cell r="G594" t="str">
            <v/>
          </cell>
          <cell r="H594" t="str">
            <v/>
          </cell>
          <cell r="I594" t="str">
            <v/>
          </cell>
          <cell r="J594" t="str">
            <v>0</v>
          </cell>
          <cell r="K594" t="str">
            <v/>
          </cell>
          <cell r="L594" t="str">
            <v/>
          </cell>
          <cell r="M594" t="str">
            <v/>
          </cell>
          <cell r="N594" t="str">
            <v/>
          </cell>
          <cell r="O594" t="str">
            <v/>
          </cell>
          <cell r="P594" t="str">
            <v/>
          </cell>
          <cell r="Q594" t="str">
            <v/>
          </cell>
          <cell r="R594" t="str">
            <v/>
          </cell>
        </row>
        <row r="595">
          <cell r="B595" t="str">
            <v/>
          </cell>
          <cell r="C595" t="str">
            <v/>
          </cell>
          <cell r="D595" t="str">
            <v>0</v>
          </cell>
          <cell r="E595" t="str">
            <v/>
          </cell>
          <cell r="F595" t="str">
            <v/>
          </cell>
          <cell r="G595" t="str">
            <v/>
          </cell>
          <cell r="H595" t="str">
            <v/>
          </cell>
          <cell r="I595" t="str">
            <v/>
          </cell>
          <cell r="J595" t="str">
            <v>0</v>
          </cell>
          <cell r="K595" t="str">
            <v/>
          </cell>
          <cell r="L595" t="str">
            <v/>
          </cell>
          <cell r="M595" t="str">
            <v/>
          </cell>
          <cell r="N595" t="str">
            <v/>
          </cell>
          <cell r="O595" t="str">
            <v/>
          </cell>
          <cell r="P595" t="str">
            <v/>
          </cell>
          <cell r="Q595" t="str">
            <v/>
          </cell>
          <cell r="R595" t="str">
            <v/>
          </cell>
        </row>
        <row r="596">
          <cell r="B596" t="str">
            <v/>
          </cell>
          <cell r="C596" t="str">
            <v/>
          </cell>
          <cell r="D596" t="str">
            <v>0</v>
          </cell>
          <cell r="E596" t="str">
            <v/>
          </cell>
          <cell r="F596" t="str">
            <v/>
          </cell>
          <cell r="G596" t="str">
            <v/>
          </cell>
          <cell r="H596" t="str">
            <v/>
          </cell>
          <cell r="I596" t="str">
            <v/>
          </cell>
          <cell r="J596" t="str">
            <v>0</v>
          </cell>
          <cell r="K596" t="str">
            <v/>
          </cell>
          <cell r="L596" t="str">
            <v/>
          </cell>
          <cell r="M596" t="str">
            <v/>
          </cell>
          <cell r="N596" t="str">
            <v/>
          </cell>
          <cell r="O596" t="str">
            <v/>
          </cell>
          <cell r="P596" t="str">
            <v/>
          </cell>
          <cell r="Q596" t="str">
            <v/>
          </cell>
          <cell r="R596" t="str">
            <v/>
          </cell>
        </row>
        <row r="597">
          <cell r="B597" t="str">
            <v/>
          </cell>
          <cell r="C597" t="str">
            <v/>
          </cell>
          <cell r="D597" t="str">
            <v>0</v>
          </cell>
          <cell r="E597" t="str">
            <v/>
          </cell>
          <cell r="F597" t="str">
            <v/>
          </cell>
          <cell r="G597" t="str">
            <v/>
          </cell>
          <cell r="H597" t="str">
            <v/>
          </cell>
          <cell r="I597" t="str">
            <v/>
          </cell>
          <cell r="J597" t="str">
            <v>0</v>
          </cell>
          <cell r="K597" t="str">
            <v/>
          </cell>
          <cell r="L597" t="str">
            <v/>
          </cell>
          <cell r="M597" t="str">
            <v/>
          </cell>
          <cell r="N597" t="str">
            <v/>
          </cell>
          <cell r="O597" t="str">
            <v/>
          </cell>
          <cell r="P597" t="str">
            <v/>
          </cell>
          <cell r="Q597" t="str">
            <v/>
          </cell>
          <cell r="R597" t="str">
            <v/>
          </cell>
        </row>
        <row r="598">
          <cell r="B598" t="str">
            <v/>
          </cell>
          <cell r="C598" t="str">
            <v/>
          </cell>
          <cell r="D598" t="str">
            <v>0</v>
          </cell>
          <cell r="E598" t="str">
            <v/>
          </cell>
          <cell r="F598" t="str">
            <v/>
          </cell>
          <cell r="G598" t="str">
            <v/>
          </cell>
          <cell r="H598" t="str">
            <v/>
          </cell>
          <cell r="I598" t="str">
            <v/>
          </cell>
          <cell r="J598" t="str">
            <v>0</v>
          </cell>
          <cell r="K598" t="str">
            <v/>
          </cell>
          <cell r="L598" t="str">
            <v/>
          </cell>
          <cell r="M598" t="str">
            <v/>
          </cell>
          <cell r="N598" t="str">
            <v/>
          </cell>
          <cell r="O598" t="str">
            <v/>
          </cell>
          <cell r="P598" t="str">
            <v/>
          </cell>
          <cell r="Q598" t="str">
            <v/>
          </cell>
          <cell r="R598" t="str">
            <v/>
          </cell>
        </row>
        <row r="599">
          <cell r="B599" t="str">
            <v/>
          </cell>
          <cell r="C599" t="str">
            <v/>
          </cell>
          <cell r="D599" t="str">
            <v>0</v>
          </cell>
          <cell r="E599" t="str">
            <v/>
          </cell>
          <cell r="F599" t="str">
            <v/>
          </cell>
          <cell r="G599" t="str">
            <v/>
          </cell>
          <cell r="H599" t="str">
            <v/>
          </cell>
          <cell r="I599" t="str">
            <v/>
          </cell>
          <cell r="J599" t="str">
            <v>0</v>
          </cell>
          <cell r="K599" t="str">
            <v/>
          </cell>
          <cell r="L599" t="str">
            <v/>
          </cell>
          <cell r="M599" t="str">
            <v/>
          </cell>
          <cell r="N599" t="str">
            <v/>
          </cell>
          <cell r="O599" t="str">
            <v/>
          </cell>
          <cell r="P599" t="str">
            <v/>
          </cell>
          <cell r="Q599" t="str">
            <v/>
          </cell>
          <cell r="R599" t="str">
            <v/>
          </cell>
        </row>
        <row r="600">
          <cell r="B600" t="str">
            <v/>
          </cell>
          <cell r="C600" t="str">
            <v/>
          </cell>
          <cell r="D600" t="str">
            <v>0</v>
          </cell>
          <cell r="E600" t="str">
            <v/>
          </cell>
          <cell r="F600" t="str">
            <v/>
          </cell>
          <cell r="G600" t="str">
            <v/>
          </cell>
          <cell r="H600" t="str">
            <v/>
          </cell>
          <cell r="I600" t="str">
            <v/>
          </cell>
          <cell r="J600" t="str">
            <v>0</v>
          </cell>
          <cell r="K600" t="str">
            <v/>
          </cell>
          <cell r="L600" t="str">
            <v/>
          </cell>
          <cell r="M600" t="str">
            <v/>
          </cell>
          <cell r="N600" t="str">
            <v/>
          </cell>
          <cell r="O600" t="str">
            <v/>
          </cell>
          <cell r="P600" t="str">
            <v/>
          </cell>
          <cell r="Q600" t="str">
            <v/>
          </cell>
          <cell r="R600" t="str">
            <v/>
          </cell>
        </row>
        <row r="601">
          <cell r="B601" t="str">
            <v/>
          </cell>
          <cell r="C601" t="str">
            <v/>
          </cell>
          <cell r="D601" t="str">
            <v>0</v>
          </cell>
          <cell r="E601" t="str">
            <v/>
          </cell>
          <cell r="F601" t="str">
            <v/>
          </cell>
          <cell r="G601" t="str">
            <v/>
          </cell>
          <cell r="H601" t="str">
            <v/>
          </cell>
          <cell r="I601" t="str">
            <v/>
          </cell>
          <cell r="J601" t="str">
            <v>0</v>
          </cell>
          <cell r="K601" t="str">
            <v/>
          </cell>
          <cell r="L601" t="str">
            <v/>
          </cell>
          <cell r="M601" t="str">
            <v/>
          </cell>
          <cell r="N601" t="str">
            <v/>
          </cell>
          <cell r="O601" t="str">
            <v/>
          </cell>
          <cell r="P601" t="str">
            <v/>
          </cell>
          <cell r="Q601" t="str">
            <v/>
          </cell>
          <cell r="R601" t="str">
            <v/>
          </cell>
        </row>
        <row r="602">
          <cell r="B602" t="str">
            <v/>
          </cell>
          <cell r="C602" t="str">
            <v/>
          </cell>
          <cell r="D602" t="str">
            <v>0</v>
          </cell>
          <cell r="E602" t="str">
            <v/>
          </cell>
          <cell r="F602" t="str">
            <v/>
          </cell>
          <cell r="G602" t="str">
            <v/>
          </cell>
          <cell r="H602" t="str">
            <v/>
          </cell>
          <cell r="I602" t="str">
            <v/>
          </cell>
          <cell r="J602" t="str">
            <v>0</v>
          </cell>
          <cell r="K602" t="str">
            <v/>
          </cell>
          <cell r="L602" t="str">
            <v/>
          </cell>
          <cell r="M602" t="str">
            <v/>
          </cell>
          <cell r="N602" t="str">
            <v/>
          </cell>
          <cell r="O602" t="str">
            <v/>
          </cell>
          <cell r="P602" t="str">
            <v/>
          </cell>
          <cell r="Q602" t="str">
            <v/>
          </cell>
          <cell r="R602" t="str">
            <v/>
          </cell>
        </row>
        <row r="603">
          <cell r="B603" t="str">
            <v/>
          </cell>
          <cell r="C603" t="str">
            <v/>
          </cell>
          <cell r="D603" t="str">
            <v>0</v>
          </cell>
          <cell r="E603" t="str">
            <v/>
          </cell>
          <cell r="F603" t="str">
            <v/>
          </cell>
          <cell r="G603" t="str">
            <v/>
          </cell>
          <cell r="H603" t="str">
            <v/>
          </cell>
          <cell r="I603" t="str">
            <v/>
          </cell>
          <cell r="J603" t="str">
            <v>0</v>
          </cell>
          <cell r="K603" t="str">
            <v/>
          </cell>
          <cell r="L603" t="str">
            <v/>
          </cell>
          <cell r="M603" t="str">
            <v/>
          </cell>
          <cell r="N603" t="str">
            <v/>
          </cell>
          <cell r="O603" t="str">
            <v/>
          </cell>
          <cell r="P603" t="str">
            <v/>
          </cell>
          <cell r="Q603" t="str">
            <v/>
          </cell>
          <cell r="R603" t="str">
            <v/>
          </cell>
        </row>
        <row r="604">
          <cell r="B604" t="str">
            <v/>
          </cell>
          <cell r="C604" t="str">
            <v/>
          </cell>
          <cell r="D604" t="str">
            <v>0</v>
          </cell>
          <cell r="E604" t="str">
            <v/>
          </cell>
          <cell r="F604" t="str">
            <v/>
          </cell>
          <cell r="G604" t="str">
            <v/>
          </cell>
          <cell r="H604" t="str">
            <v/>
          </cell>
          <cell r="I604" t="str">
            <v/>
          </cell>
          <cell r="J604" t="str">
            <v>0</v>
          </cell>
          <cell r="K604" t="str">
            <v/>
          </cell>
          <cell r="L604" t="str">
            <v/>
          </cell>
          <cell r="M604" t="str">
            <v/>
          </cell>
          <cell r="N604" t="str">
            <v/>
          </cell>
          <cell r="O604" t="str">
            <v/>
          </cell>
          <cell r="P604" t="str">
            <v/>
          </cell>
          <cell r="Q604" t="str">
            <v/>
          </cell>
          <cell r="R604" t="str">
            <v/>
          </cell>
        </row>
        <row r="605">
          <cell r="B605" t="str">
            <v/>
          </cell>
          <cell r="C605" t="str">
            <v/>
          </cell>
          <cell r="D605" t="str">
            <v>0</v>
          </cell>
          <cell r="E605" t="str">
            <v/>
          </cell>
          <cell r="F605" t="str">
            <v/>
          </cell>
          <cell r="G605" t="str">
            <v/>
          </cell>
          <cell r="H605" t="str">
            <v/>
          </cell>
          <cell r="I605" t="str">
            <v/>
          </cell>
          <cell r="J605" t="str">
            <v>0</v>
          </cell>
          <cell r="K605" t="str">
            <v/>
          </cell>
          <cell r="L605" t="str">
            <v/>
          </cell>
          <cell r="M605" t="str">
            <v/>
          </cell>
          <cell r="N605" t="str">
            <v/>
          </cell>
          <cell r="O605" t="str">
            <v/>
          </cell>
          <cell r="P605" t="str">
            <v/>
          </cell>
          <cell r="Q605" t="str">
            <v/>
          </cell>
          <cell r="R605" t="str">
            <v/>
          </cell>
        </row>
        <row r="606">
          <cell r="B606" t="str">
            <v/>
          </cell>
          <cell r="C606" t="str">
            <v/>
          </cell>
          <cell r="D606" t="str">
            <v>0</v>
          </cell>
          <cell r="E606" t="str">
            <v/>
          </cell>
          <cell r="F606" t="str">
            <v/>
          </cell>
          <cell r="G606" t="str">
            <v/>
          </cell>
          <cell r="H606" t="str">
            <v/>
          </cell>
          <cell r="I606" t="str">
            <v/>
          </cell>
          <cell r="J606" t="str">
            <v>0</v>
          </cell>
          <cell r="K606" t="str">
            <v/>
          </cell>
          <cell r="L606" t="str">
            <v/>
          </cell>
          <cell r="M606" t="str">
            <v/>
          </cell>
          <cell r="N606" t="str">
            <v/>
          </cell>
          <cell r="O606" t="str">
            <v/>
          </cell>
          <cell r="P606" t="str">
            <v/>
          </cell>
          <cell r="Q606" t="str">
            <v/>
          </cell>
          <cell r="R606" t="str">
            <v/>
          </cell>
        </row>
        <row r="607">
          <cell r="B607" t="str">
            <v/>
          </cell>
          <cell r="C607" t="str">
            <v/>
          </cell>
          <cell r="D607" t="str">
            <v>0</v>
          </cell>
          <cell r="E607" t="str">
            <v/>
          </cell>
          <cell r="F607" t="str">
            <v/>
          </cell>
          <cell r="G607" t="str">
            <v/>
          </cell>
          <cell r="H607" t="str">
            <v/>
          </cell>
          <cell r="I607" t="str">
            <v/>
          </cell>
          <cell r="J607" t="str">
            <v>0</v>
          </cell>
          <cell r="K607" t="str">
            <v/>
          </cell>
          <cell r="L607" t="str">
            <v/>
          </cell>
          <cell r="M607" t="str">
            <v/>
          </cell>
          <cell r="N607" t="str">
            <v/>
          </cell>
          <cell r="O607" t="str">
            <v/>
          </cell>
          <cell r="P607" t="str">
            <v/>
          </cell>
          <cell r="Q607" t="str">
            <v/>
          </cell>
          <cell r="R607" t="str">
            <v/>
          </cell>
        </row>
        <row r="608">
          <cell r="B608" t="str">
            <v/>
          </cell>
          <cell r="C608" t="str">
            <v/>
          </cell>
          <cell r="D608" t="str">
            <v>0</v>
          </cell>
          <cell r="E608" t="str">
            <v/>
          </cell>
          <cell r="F608" t="str">
            <v/>
          </cell>
          <cell r="G608" t="str">
            <v/>
          </cell>
          <cell r="H608" t="str">
            <v/>
          </cell>
          <cell r="I608" t="str">
            <v/>
          </cell>
          <cell r="J608" t="str">
            <v>0</v>
          </cell>
          <cell r="K608" t="str">
            <v/>
          </cell>
          <cell r="L608" t="str">
            <v/>
          </cell>
          <cell r="M608" t="str">
            <v/>
          </cell>
          <cell r="N608" t="str">
            <v/>
          </cell>
          <cell r="O608" t="str">
            <v/>
          </cell>
          <cell r="P608" t="str">
            <v/>
          </cell>
          <cell r="Q608" t="str">
            <v/>
          </cell>
          <cell r="R608" t="str">
            <v/>
          </cell>
        </row>
        <row r="609">
          <cell r="B609" t="str">
            <v/>
          </cell>
          <cell r="C609" t="str">
            <v/>
          </cell>
          <cell r="D609" t="str">
            <v>0</v>
          </cell>
          <cell r="E609" t="str">
            <v/>
          </cell>
          <cell r="F609" t="str">
            <v/>
          </cell>
          <cell r="G609" t="str">
            <v/>
          </cell>
          <cell r="H609" t="str">
            <v/>
          </cell>
          <cell r="I609" t="str">
            <v/>
          </cell>
          <cell r="J609" t="str">
            <v>0</v>
          </cell>
          <cell r="K609" t="str">
            <v/>
          </cell>
          <cell r="L609" t="str">
            <v/>
          </cell>
          <cell r="M609" t="str">
            <v/>
          </cell>
          <cell r="N609" t="str">
            <v/>
          </cell>
          <cell r="O609" t="str">
            <v/>
          </cell>
          <cell r="P609" t="str">
            <v/>
          </cell>
          <cell r="Q609" t="str">
            <v/>
          </cell>
          <cell r="R609" t="str">
            <v/>
          </cell>
        </row>
        <row r="610">
          <cell r="B610" t="str">
            <v/>
          </cell>
          <cell r="C610" t="str">
            <v/>
          </cell>
          <cell r="D610" t="str">
            <v>0</v>
          </cell>
          <cell r="E610" t="str">
            <v/>
          </cell>
          <cell r="F610" t="str">
            <v/>
          </cell>
          <cell r="G610" t="str">
            <v/>
          </cell>
          <cell r="H610" t="str">
            <v/>
          </cell>
          <cell r="I610" t="str">
            <v/>
          </cell>
          <cell r="J610" t="str">
            <v>0</v>
          </cell>
          <cell r="K610" t="str">
            <v/>
          </cell>
          <cell r="L610" t="str">
            <v/>
          </cell>
          <cell r="M610" t="str">
            <v/>
          </cell>
          <cell r="N610" t="str">
            <v/>
          </cell>
          <cell r="O610" t="str">
            <v/>
          </cell>
          <cell r="P610" t="str">
            <v/>
          </cell>
          <cell r="Q610" t="str">
            <v/>
          </cell>
          <cell r="R610" t="str">
            <v/>
          </cell>
        </row>
        <row r="611">
          <cell r="B611" t="str">
            <v/>
          </cell>
          <cell r="C611" t="str">
            <v/>
          </cell>
          <cell r="D611" t="str">
            <v>0</v>
          </cell>
          <cell r="E611" t="str">
            <v/>
          </cell>
          <cell r="F611" t="str">
            <v/>
          </cell>
          <cell r="G611" t="str">
            <v/>
          </cell>
          <cell r="H611" t="str">
            <v/>
          </cell>
          <cell r="I611" t="str">
            <v/>
          </cell>
          <cell r="J611" t="str">
            <v>0</v>
          </cell>
          <cell r="K611" t="str">
            <v/>
          </cell>
          <cell r="L611" t="str">
            <v/>
          </cell>
          <cell r="M611" t="str">
            <v/>
          </cell>
          <cell r="N611" t="str">
            <v/>
          </cell>
          <cell r="O611" t="str">
            <v/>
          </cell>
          <cell r="P611" t="str">
            <v/>
          </cell>
          <cell r="Q611" t="str">
            <v/>
          </cell>
          <cell r="R611" t="str">
            <v/>
          </cell>
        </row>
        <row r="612">
          <cell r="B612" t="str">
            <v/>
          </cell>
          <cell r="C612" t="str">
            <v/>
          </cell>
          <cell r="D612" t="str">
            <v>0</v>
          </cell>
          <cell r="E612" t="str">
            <v/>
          </cell>
          <cell r="F612" t="str">
            <v/>
          </cell>
          <cell r="G612" t="str">
            <v/>
          </cell>
          <cell r="H612" t="str">
            <v/>
          </cell>
          <cell r="I612" t="str">
            <v/>
          </cell>
          <cell r="J612" t="str">
            <v>0</v>
          </cell>
          <cell r="K612" t="str">
            <v/>
          </cell>
          <cell r="L612" t="str">
            <v/>
          </cell>
          <cell r="M612" t="str">
            <v/>
          </cell>
          <cell r="N612" t="str">
            <v/>
          </cell>
          <cell r="O612" t="str">
            <v/>
          </cell>
          <cell r="P612" t="str">
            <v/>
          </cell>
          <cell r="Q612" t="str">
            <v/>
          </cell>
          <cell r="R612" t="str">
            <v/>
          </cell>
        </row>
        <row r="613">
          <cell r="B613" t="str">
            <v/>
          </cell>
          <cell r="C613" t="str">
            <v/>
          </cell>
          <cell r="D613" t="str">
            <v>0</v>
          </cell>
          <cell r="E613" t="str">
            <v/>
          </cell>
          <cell r="F613" t="str">
            <v/>
          </cell>
          <cell r="G613" t="str">
            <v/>
          </cell>
          <cell r="H613" t="str">
            <v/>
          </cell>
          <cell r="I613" t="str">
            <v/>
          </cell>
          <cell r="J613" t="str">
            <v>0</v>
          </cell>
          <cell r="K613" t="str">
            <v/>
          </cell>
          <cell r="L613" t="str">
            <v/>
          </cell>
          <cell r="M613" t="str">
            <v/>
          </cell>
          <cell r="N613" t="str">
            <v/>
          </cell>
          <cell r="O613" t="str">
            <v/>
          </cell>
          <cell r="P613" t="str">
            <v/>
          </cell>
          <cell r="Q613" t="str">
            <v/>
          </cell>
          <cell r="R613" t="str">
            <v/>
          </cell>
        </row>
        <row r="614">
          <cell r="B614" t="str">
            <v/>
          </cell>
          <cell r="C614" t="str">
            <v/>
          </cell>
          <cell r="D614" t="str">
            <v>0</v>
          </cell>
          <cell r="E614" t="str">
            <v/>
          </cell>
          <cell r="F614" t="str">
            <v/>
          </cell>
          <cell r="G614" t="str">
            <v/>
          </cell>
          <cell r="H614" t="str">
            <v/>
          </cell>
          <cell r="I614" t="str">
            <v/>
          </cell>
          <cell r="J614" t="str">
            <v>0</v>
          </cell>
          <cell r="K614" t="str">
            <v/>
          </cell>
          <cell r="L614" t="str">
            <v/>
          </cell>
          <cell r="M614" t="str">
            <v/>
          </cell>
          <cell r="N614" t="str">
            <v/>
          </cell>
          <cell r="O614" t="str">
            <v/>
          </cell>
          <cell r="P614" t="str">
            <v/>
          </cell>
          <cell r="Q614" t="str">
            <v/>
          </cell>
          <cell r="R614" t="str">
            <v/>
          </cell>
        </row>
        <row r="615">
          <cell r="B615" t="str">
            <v/>
          </cell>
          <cell r="C615" t="str">
            <v/>
          </cell>
          <cell r="D615" t="str">
            <v>0</v>
          </cell>
          <cell r="E615" t="str">
            <v/>
          </cell>
          <cell r="F615" t="str">
            <v/>
          </cell>
          <cell r="G615" t="str">
            <v/>
          </cell>
          <cell r="H615" t="str">
            <v/>
          </cell>
          <cell r="I615" t="str">
            <v/>
          </cell>
          <cell r="J615" t="str">
            <v>0</v>
          </cell>
          <cell r="K615" t="str">
            <v/>
          </cell>
          <cell r="L615" t="str">
            <v/>
          </cell>
          <cell r="M615" t="str">
            <v/>
          </cell>
          <cell r="N615" t="str">
            <v/>
          </cell>
          <cell r="O615" t="str">
            <v/>
          </cell>
          <cell r="P615" t="str">
            <v/>
          </cell>
          <cell r="Q615" t="str">
            <v/>
          </cell>
          <cell r="R615" t="str">
            <v/>
          </cell>
        </row>
        <row r="616">
          <cell r="B616" t="str">
            <v/>
          </cell>
          <cell r="C616" t="str">
            <v/>
          </cell>
          <cell r="D616" t="str">
            <v>0</v>
          </cell>
          <cell r="E616" t="str">
            <v/>
          </cell>
          <cell r="F616" t="str">
            <v/>
          </cell>
          <cell r="G616" t="str">
            <v/>
          </cell>
          <cell r="H616" t="str">
            <v/>
          </cell>
          <cell r="I616" t="str">
            <v/>
          </cell>
          <cell r="J616" t="str">
            <v>0</v>
          </cell>
          <cell r="K616" t="str">
            <v/>
          </cell>
          <cell r="L616" t="str">
            <v/>
          </cell>
          <cell r="M616" t="str">
            <v/>
          </cell>
          <cell r="N616" t="str">
            <v/>
          </cell>
          <cell r="O616" t="str">
            <v/>
          </cell>
          <cell r="P616" t="str">
            <v/>
          </cell>
          <cell r="Q616" t="str">
            <v/>
          </cell>
          <cell r="R616" t="str">
            <v/>
          </cell>
        </row>
        <row r="617">
          <cell r="B617" t="str">
            <v/>
          </cell>
          <cell r="C617" t="str">
            <v/>
          </cell>
          <cell r="D617" t="str">
            <v>0</v>
          </cell>
          <cell r="E617" t="str">
            <v/>
          </cell>
          <cell r="F617" t="str">
            <v/>
          </cell>
          <cell r="G617" t="str">
            <v/>
          </cell>
          <cell r="H617" t="str">
            <v/>
          </cell>
          <cell r="I617" t="str">
            <v/>
          </cell>
          <cell r="J617" t="str">
            <v>0</v>
          </cell>
          <cell r="K617" t="str">
            <v/>
          </cell>
          <cell r="L617" t="str">
            <v/>
          </cell>
          <cell r="M617" t="str">
            <v/>
          </cell>
          <cell r="N617" t="str">
            <v/>
          </cell>
          <cell r="O617" t="str">
            <v/>
          </cell>
          <cell r="P617" t="str">
            <v/>
          </cell>
          <cell r="Q617" t="str">
            <v/>
          </cell>
          <cell r="R617" t="str">
            <v/>
          </cell>
        </row>
        <row r="618">
          <cell r="B618" t="str">
            <v/>
          </cell>
          <cell r="C618" t="str">
            <v/>
          </cell>
          <cell r="D618" t="str">
            <v>0</v>
          </cell>
          <cell r="E618" t="str">
            <v/>
          </cell>
          <cell r="F618" t="str">
            <v/>
          </cell>
          <cell r="G618" t="str">
            <v/>
          </cell>
          <cell r="H618" t="str">
            <v/>
          </cell>
          <cell r="I618" t="str">
            <v/>
          </cell>
          <cell r="J618" t="str">
            <v>0</v>
          </cell>
          <cell r="K618" t="str">
            <v/>
          </cell>
          <cell r="L618" t="str">
            <v/>
          </cell>
          <cell r="M618" t="str">
            <v/>
          </cell>
          <cell r="N618" t="str">
            <v/>
          </cell>
          <cell r="O618" t="str">
            <v/>
          </cell>
          <cell r="P618" t="str">
            <v/>
          </cell>
          <cell r="Q618" t="str">
            <v/>
          </cell>
          <cell r="R618" t="str">
            <v/>
          </cell>
        </row>
        <row r="619">
          <cell r="B619" t="str">
            <v/>
          </cell>
          <cell r="C619" t="str">
            <v/>
          </cell>
          <cell r="D619" t="str">
            <v>0</v>
          </cell>
          <cell r="E619" t="str">
            <v/>
          </cell>
          <cell r="F619" t="str">
            <v/>
          </cell>
          <cell r="G619" t="str">
            <v/>
          </cell>
          <cell r="H619" t="str">
            <v/>
          </cell>
          <cell r="I619" t="str">
            <v/>
          </cell>
          <cell r="J619" t="str">
            <v>0</v>
          </cell>
          <cell r="K619" t="str">
            <v/>
          </cell>
          <cell r="L619" t="str">
            <v/>
          </cell>
          <cell r="M619" t="str">
            <v/>
          </cell>
          <cell r="N619" t="str">
            <v/>
          </cell>
          <cell r="O619" t="str">
            <v/>
          </cell>
          <cell r="P619" t="str">
            <v/>
          </cell>
          <cell r="Q619" t="str">
            <v/>
          </cell>
          <cell r="R619" t="str">
            <v/>
          </cell>
        </row>
        <row r="620">
          <cell r="B620" t="str">
            <v/>
          </cell>
          <cell r="C620" t="str">
            <v/>
          </cell>
          <cell r="D620" t="str">
            <v>0</v>
          </cell>
          <cell r="E620" t="str">
            <v/>
          </cell>
          <cell r="F620" t="str">
            <v/>
          </cell>
          <cell r="G620" t="str">
            <v/>
          </cell>
          <cell r="H620" t="str">
            <v/>
          </cell>
          <cell r="I620" t="str">
            <v/>
          </cell>
          <cell r="J620" t="str">
            <v>0</v>
          </cell>
          <cell r="K620" t="str">
            <v/>
          </cell>
          <cell r="L620" t="str">
            <v/>
          </cell>
          <cell r="M620" t="str">
            <v/>
          </cell>
          <cell r="N620" t="str">
            <v/>
          </cell>
          <cell r="O620" t="str">
            <v/>
          </cell>
          <cell r="P620" t="str">
            <v/>
          </cell>
          <cell r="Q620" t="str">
            <v/>
          </cell>
          <cell r="R620" t="str">
            <v/>
          </cell>
        </row>
        <row r="621">
          <cell r="B621" t="str">
            <v/>
          </cell>
          <cell r="C621" t="str">
            <v/>
          </cell>
          <cell r="D621" t="str">
            <v>0</v>
          </cell>
          <cell r="E621" t="str">
            <v/>
          </cell>
          <cell r="F621" t="str">
            <v/>
          </cell>
          <cell r="G621" t="str">
            <v/>
          </cell>
          <cell r="H621" t="str">
            <v/>
          </cell>
          <cell r="I621" t="str">
            <v/>
          </cell>
          <cell r="J621" t="str">
            <v>0</v>
          </cell>
          <cell r="K621" t="str">
            <v/>
          </cell>
          <cell r="L621" t="str">
            <v/>
          </cell>
          <cell r="M621" t="str">
            <v/>
          </cell>
          <cell r="N621" t="str">
            <v/>
          </cell>
          <cell r="O621" t="str">
            <v/>
          </cell>
          <cell r="P621" t="str">
            <v/>
          </cell>
          <cell r="Q621" t="str">
            <v/>
          </cell>
          <cell r="R621" t="str">
            <v/>
          </cell>
        </row>
        <row r="622">
          <cell r="B622" t="str">
            <v/>
          </cell>
          <cell r="C622" t="str">
            <v/>
          </cell>
          <cell r="D622" t="str">
            <v>0</v>
          </cell>
          <cell r="E622" t="str">
            <v/>
          </cell>
          <cell r="F622" t="str">
            <v/>
          </cell>
          <cell r="G622" t="str">
            <v/>
          </cell>
          <cell r="H622" t="str">
            <v/>
          </cell>
          <cell r="I622" t="str">
            <v/>
          </cell>
          <cell r="J622" t="str">
            <v>0</v>
          </cell>
          <cell r="K622" t="str">
            <v/>
          </cell>
          <cell r="L622" t="str">
            <v/>
          </cell>
          <cell r="M622" t="str">
            <v/>
          </cell>
          <cell r="N622" t="str">
            <v/>
          </cell>
          <cell r="O622" t="str">
            <v/>
          </cell>
          <cell r="P622" t="str">
            <v/>
          </cell>
          <cell r="Q622" t="str">
            <v/>
          </cell>
          <cell r="R622" t="str">
            <v/>
          </cell>
        </row>
        <row r="623">
          <cell r="B623" t="str">
            <v/>
          </cell>
          <cell r="C623" t="str">
            <v/>
          </cell>
          <cell r="D623" t="str">
            <v>0</v>
          </cell>
          <cell r="E623" t="str">
            <v/>
          </cell>
          <cell r="F623" t="str">
            <v/>
          </cell>
          <cell r="G623" t="str">
            <v/>
          </cell>
          <cell r="H623" t="str">
            <v/>
          </cell>
          <cell r="I623" t="str">
            <v/>
          </cell>
          <cell r="J623" t="str">
            <v>0</v>
          </cell>
          <cell r="K623" t="str">
            <v/>
          </cell>
          <cell r="L623" t="str">
            <v/>
          </cell>
          <cell r="M623" t="str">
            <v/>
          </cell>
          <cell r="N623" t="str">
            <v/>
          </cell>
          <cell r="O623" t="str">
            <v/>
          </cell>
          <cell r="P623" t="str">
            <v/>
          </cell>
          <cell r="Q623" t="str">
            <v/>
          </cell>
          <cell r="R623" t="str">
            <v/>
          </cell>
        </row>
        <row r="624">
          <cell r="B624" t="str">
            <v/>
          </cell>
          <cell r="C624" t="str">
            <v/>
          </cell>
          <cell r="D624" t="str">
            <v>0</v>
          </cell>
          <cell r="E624" t="str">
            <v/>
          </cell>
          <cell r="F624" t="str">
            <v/>
          </cell>
          <cell r="G624" t="str">
            <v/>
          </cell>
          <cell r="H624" t="str">
            <v/>
          </cell>
          <cell r="I624" t="str">
            <v/>
          </cell>
          <cell r="J624" t="str">
            <v>0</v>
          </cell>
          <cell r="K624" t="str">
            <v/>
          </cell>
          <cell r="L624" t="str">
            <v/>
          </cell>
          <cell r="M624" t="str">
            <v/>
          </cell>
          <cell r="N624" t="str">
            <v/>
          </cell>
          <cell r="O624" t="str">
            <v/>
          </cell>
          <cell r="P624" t="str">
            <v/>
          </cell>
          <cell r="Q624" t="str">
            <v/>
          </cell>
          <cell r="R624" t="str">
            <v/>
          </cell>
        </row>
        <row r="625">
          <cell r="B625" t="str">
            <v/>
          </cell>
          <cell r="C625" t="str">
            <v/>
          </cell>
          <cell r="D625" t="str">
            <v>0</v>
          </cell>
          <cell r="E625" t="str">
            <v/>
          </cell>
          <cell r="F625" t="str">
            <v/>
          </cell>
          <cell r="G625" t="str">
            <v/>
          </cell>
          <cell r="H625" t="str">
            <v/>
          </cell>
          <cell r="I625" t="str">
            <v/>
          </cell>
          <cell r="J625" t="str">
            <v>0</v>
          </cell>
          <cell r="K625" t="str">
            <v/>
          </cell>
          <cell r="L625" t="str">
            <v/>
          </cell>
          <cell r="M625" t="str">
            <v/>
          </cell>
          <cell r="N625" t="str">
            <v/>
          </cell>
          <cell r="O625" t="str">
            <v/>
          </cell>
          <cell r="P625" t="str">
            <v/>
          </cell>
          <cell r="Q625" t="str">
            <v/>
          </cell>
          <cell r="R625" t="str">
            <v/>
          </cell>
        </row>
        <row r="626">
          <cell r="B626" t="str">
            <v/>
          </cell>
          <cell r="C626" t="str">
            <v/>
          </cell>
          <cell r="D626" t="str">
            <v>0</v>
          </cell>
          <cell r="E626" t="str">
            <v/>
          </cell>
          <cell r="F626" t="str">
            <v/>
          </cell>
          <cell r="G626" t="str">
            <v/>
          </cell>
          <cell r="H626" t="str">
            <v/>
          </cell>
          <cell r="I626" t="str">
            <v/>
          </cell>
          <cell r="J626" t="str">
            <v>0</v>
          </cell>
          <cell r="K626" t="str">
            <v/>
          </cell>
          <cell r="L626" t="str">
            <v/>
          </cell>
          <cell r="M626" t="str">
            <v/>
          </cell>
          <cell r="N626" t="str">
            <v/>
          </cell>
          <cell r="O626" t="str">
            <v/>
          </cell>
          <cell r="P626" t="str">
            <v/>
          </cell>
          <cell r="Q626" t="str">
            <v/>
          </cell>
          <cell r="R626" t="str">
            <v/>
          </cell>
        </row>
        <row r="627">
          <cell r="B627" t="str">
            <v/>
          </cell>
          <cell r="C627" t="str">
            <v/>
          </cell>
          <cell r="D627" t="str">
            <v>0</v>
          </cell>
          <cell r="E627" t="str">
            <v/>
          </cell>
          <cell r="F627" t="str">
            <v/>
          </cell>
          <cell r="G627" t="str">
            <v/>
          </cell>
          <cell r="H627" t="str">
            <v/>
          </cell>
          <cell r="I627" t="str">
            <v/>
          </cell>
          <cell r="J627" t="str">
            <v>0</v>
          </cell>
          <cell r="K627" t="str">
            <v/>
          </cell>
          <cell r="L627" t="str">
            <v/>
          </cell>
          <cell r="M627" t="str">
            <v/>
          </cell>
          <cell r="N627" t="str">
            <v/>
          </cell>
          <cell r="O627" t="str">
            <v/>
          </cell>
          <cell r="P627" t="str">
            <v/>
          </cell>
          <cell r="Q627" t="str">
            <v/>
          </cell>
          <cell r="R627" t="str">
            <v/>
          </cell>
        </row>
        <row r="628">
          <cell r="B628" t="str">
            <v/>
          </cell>
          <cell r="C628" t="str">
            <v/>
          </cell>
          <cell r="D628" t="str">
            <v>0</v>
          </cell>
          <cell r="E628" t="str">
            <v/>
          </cell>
          <cell r="F628" t="str">
            <v/>
          </cell>
          <cell r="G628" t="str">
            <v/>
          </cell>
          <cell r="H628" t="str">
            <v/>
          </cell>
          <cell r="I628" t="str">
            <v/>
          </cell>
          <cell r="J628" t="str">
            <v>0</v>
          </cell>
          <cell r="K628" t="str">
            <v/>
          </cell>
          <cell r="L628" t="str">
            <v/>
          </cell>
          <cell r="M628" t="str">
            <v/>
          </cell>
          <cell r="N628" t="str">
            <v/>
          </cell>
          <cell r="O628" t="str">
            <v/>
          </cell>
          <cell r="P628" t="str">
            <v/>
          </cell>
          <cell r="Q628" t="str">
            <v/>
          </cell>
          <cell r="R628" t="str">
            <v/>
          </cell>
        </row>
        <row r="629">
          <cell r="B629" t="str">
            <v/>
          </cell>
          <cell r="C629" t="str">
            <v/>
          </cell>
          <cell r="D629" t="str">
            <v>0</v>
          </cell>
          <cell r="E629" t="str">
            <v/>
          </cell>
          <cell r="F629" t="str">
            <v/>
          </cell>
          <cell r="G629" t="str">
            <v/>
          </cell>
          <cell r="H629" t="str">
            <v/>
          </cell>
          <cell r="I629" t="str">
            <v/>
          </cell>
          <cell r="J629" t="str">
            <v>0</v>
          </cell>
          <cell r="K629" t="str">
            <v/>
          </cell>
          <cell r="L629" t="str">
            <v/>
          </cell>
          <cell r="M629" t="str">
            <v/>
          </cell>
          <cell r="N629" t="str">
            <v/>
          </cell>
          <cell r="O629" t="str">
            <v/>
          </cell>
          <cell r="P629" t="str">
            <v/>
          </cell>
          <cell r="Q629" t="str">
            <v/>
          </cell>
          <cell r="R629" t="str">
            <v/>
          </cell>
        </row>
        <row r="630">
          <cell r="B630" t="str">
            <v/>
          </cell>
          <cell r="C630" t="str">
            <v/>
          </cell>
          <cell r="D630" t="str">
            <v>0</v>
          </cell>
          <cell r="E630" t="str">
            <v/>
          </cell>
          <cell r="F630" t="str">
            <v/>
          </cell>
          <cell r="G630" t="str">
            <v/>
          </cell>
          <cell r="H630" t="str">
            <v/>
          </cell>
          <cell r="I630" t="str">
            <v/>
          </cell>
          <cell r="J630" t="str">
            <v>0</v>
          </cell>
          <cell r="K630" t="str">
            <v/>
          </cell>
          <cell r="L630" t="str">
            <v/>
          </cell>
          <cell r="M630" t="str">
            <v/>
          </cell>
          <cell r="N630" t="str">
            <v/>
          </cell>
          <cell r="O630" t="str">
            <v/>
          </cell>
          <cell r="P630" t="str">
            <v/>
          </cell>
          <cell r="Q630" t="str">
            <v/>
          </cell>
          <cell r="R630" t="str">
            <v/>
          </cell>
        </row>
        <row r="631">
          <cell r="B631" t="str">
            <v/>
          </cell>
          <cell r="C631" t="str">
            <v/>
          </cell>
          <cell r="D631" t="str">
            <v>0</v>
          </cell>
          <cell r="E631" t="str">
            <v/>
          </cell>
          <cell r="F631" t="str">
            <v/>
          </cell>
          <cell r="G631" t="str">
            <v/>
          </cell>
          <cell r="H631" t="str">
            <v/>
          </cell>
          <cell r="I631" t="str">
            <v/>
          </cell>
          <cell r="J631" t="str">
            <v>0</v>
          </cell>
          <cell r="K631" t="str">
            <v/>
          </cell>
          <cell r="L631" t="str">
            <v/>
          </cell>
          <cell r="M631" t="str">
            <v/>
          </cell>
          <cell r="N631" t="str">
            <v/>
          </cell>
          <cell r="O631" t="str">
            <v/>
          </cell>
          <cell r="P631" t="str">
            <v/>
          </cell>
          <cell r="Q631" t="str">
            <v/>
          </cell>
          <cell r="R631" t="str">
            <v/>
          </cell>
        </row>
        <row r="632">
          <cell r="B632" t="str">
            <v/>
          </cell>
          <cell r="C632" t="str">
            <v/>
          </cell>
          <cell r="D632" t="str">
            <v>0</v>
          </cell>
          <cell r="E632" t="str">
            <v/>
          </cell>
          <cell r="F632" t="str">
            <v/>
          </cell>
          <cell r="G632" t="str">
            <v/>
          </cell>
          <cell r="H632" t="str">
            <v/>
          </cell>
          <cell r="I632" t="str">
            <v/>
          </cell>
          <cell r="J632" t="str">
            <v>0</v>
          </cell>
          <cell r="K632" t="str">
            <v/>
          </cell>
          <cell r="L632" t="str">
            <v/>
          </cell>
          <cell r="M632" t="str">
            <v/>
          </cell>
          <cell r="N632" t="str">
            <v/>
          </cell>
          <cell r="O632" t="str">
            <v/>
          </cell>
          <cell r="P632" t="str">
            <v/>
          </cell>
          <cell r="Q632" t="str">
            <v/>
          </cell>
          <cell r="R632" t="str">
            <v/>
          </cell>
        </row>
        <row r="633">
          <cell r="B633" t="str">
            <v/>
          </cell>
          <cell r="C633" t="str">
            <v/>
          </cell>
          <cell r="D633" t="str">
            <v>0</v>
          </cell>
          <cell r="E633" t="str">
            <v/>
          </cell>
          <cell r="F633" t="str">
            <v/>
          </cell>
          <cell r="G633" t="str">
            <v/>
          </cell>
          <cell r="H633" t="str">
            <v/>
          </cell>
          <cell r="I633" t="str">
            <v/>
          </cell>
          <cell r="J633" t="str">
            <v>0</v>
          </cell>
          <cell r="K633" t="str">
            <v/>
          </cell>
          <cell r="L633" t="str">
            <v/>
          </cell>
          <cell r="M633" t="str">
            <v/>
          </cell>
          <cell r="N633" t="str">
            <v/>
          </cell>
          <cell r="O633" t="str">
            <v/>
          </cell>
          <cell r="P633" t="str">
            <v/>
          </cell>
          <cell r="Q633" t="str">
            <v/>
          </cell>
          <cell r="R633" t="str">
            <v/>
          </cell>
        </row>
        <row r="634">
          <cell r="B634" t="str">
            <v/>
          </cell>
          <cell r="C634" t="str">
            <v/>
          </cell>
          <cell r="D634" t="str">
            <v>0</v>
          </cell>
          <cell r="E634" t="str">
            <v/>
          </cell>
          <cell r="F634" t="str">
            <v/>
          </cell>
          <cell r="G634" t="str">
            <v/>
          </cell>
          <cell r="H634" t="str">
            <v/>
          </cell>
          <cell r="I634" t="str">
            <v/>
          </cell>
          <cell r="J634" t="str">
            <v>0</v>
          </cell>
          <cell r="K634" t="str">
            <v/>
          </cell>
          <cell r="L634" t="str">
            <v/>
          </cell>
          <cell r="M634" t="str">
            <v/>
          </cell>
          <cell r="N634" t="str">
            <v/>
          </cell>
          <cell r="O634" t="str">
            <v/>
          </cell>
          <cell r="P634" t="str">
            <v/>
          </cell>
          <cell r="Q634" t="str">
            <v/>
          </cell>
          <cell r="R634" t="str">
            <v/>
          </cell>
        </row>
        <row r="635">
          <cell r="B635" t="str">
            <v/>
          </cell>
          <cell r="C635" t="str">
            <v/>
          </cell>
          <cell r="D635" t="str">
            <v>0</v>
          </cell>
          <cell r="E635" t="str">
            <v/>
          </cell>
          <cell r="F635" t="str">
            <v/>
          </cell>
          <cell r="G635" t="str">
            <v/>
          </cell>
          <cell r="H635" t="str">
            <v/>
          </cell>
          <cell r="I635" t="str">
            <v/>
          </cell>
          <cell r="J635" t="str">
            <v>0</v>
          </cell>
          <cell r="K635" t="str">
            <v/>
          </cell>
          <cell r="L635" t="str">
            <v/>
          </cell>
          <cell r="M635" t="str">
            <v/>
          </cell>
          <cell r="N635" t="str">
            <v/>
          </cell>
          <cell r="O635" t="str">
            <v/>
          </cell>
          <cell r="P635" t="str">
            <v/>
          </cell>
          <cell r="Q635" t="str">
            <v/>
          </cell>
          <cell r="R635" t="str">
            <v/>
          </cell>
        </row>
        <row r="636">
          <cell r="B636" t="str">
            <v/>
          </cell>
          <cell r="C636" t="str">
            <v/>
          </cell>
          <cell r="D636" t="str">
            <v>0</v>
          </cell>
          <cell r="E636" t="str">
            <v/>
          </cell>
          <cell r="F636" t="str">
            <v/>
          </cell>
          <cell r="G636" t="str">
            <v/>
          </cell>
          <cell r="H636" t="str">
            <v/>
          </cell>
          <cell r="I636" t="str">
            <v/>
          </cell>
          <cell r="J636" t="str">
            <v>0</v>
          </cell>
          <cell r="K636" t="str">
            <v/>
          </cell>
          <cell r="L636" t="str">
            <v/>
          </cell>
          <cell r="M636" t="str">
            <v/>
          </cell>
          <cell r="N636" t="str">
            <v/>
          </cell>
          <cell r="O636" t="str">
            <v/>
          </cell>
          <cell r="P636" t="str">
            <v/>
          </cell>
          <cell r="Q636" t="str">
            <v/>
          </cell>
          <cell r="R636" t="str">
            <v/>
          </cell>
        </row>
        <row r="637">
          <cell r="B637" t="str">
            <v/>
          </cell>
          <cell r="C637" t="str">
            <v/>
          </cell>
          <cell r="D637" t="str">
            <v>0</v>
          </cell>
          <cell r="E637" t="str">
            <v/>
          </cell>
          <cell r="F637" t="str">
            <v/>
          </cell>
          <cell r="G637" t="str">
            <v/>
          </cell>
          <cell r="H637" t="str">
            <v/>
          </cell>
          <cell r="I637" t="str">
            <v/>
          </cell>
          <cell r="J637" t="str">
            <v>0</v>
          </cell>
          <cell r="K637" t="str">
            <v/>
          </cell>
          <cell r="L637" t="str">
            <v/>
          </cell>
          <cell r="M637" t="str">
            <v/>
          </cell>
          <cell r="N637" t="str">
            <v/>
          </cell>
          <cell r="O637" t="str">
            <v/>
          </cell>
          <cell r="P637" t="str">
            <v/>
          </cell>
          <cell r="Q637" t="str">
            <v/>
          </cell>
          <cell r="R637" t="str">
            <v/>
          </cell>
        </row>
        <row r="638">
          <cell r="B638" t="str">
            <v/>
          </cell>
          <cell r="C638" t="str">
            <v/>
          </cell>
          <cell r="D638" t="str">
            <v>0</v>
          </cell>
          <cell r="E638" t="str">
            <v/>
          </cell>
          <cell r="F638" t="str">
            <v/>
          </cell>
          <cell r="G638" t="str">
            <v/>
          </cell>
          <cell r="H638" t="str">
            <v/>
          </cell>
          <cell r="I638" t="str">
            <v/>
          </cell>
          <cell r="J638" t="str">
            <v>0</v>
          </cell>
          <cell r="K638" t="str">
            <v/>
          </cell>
          <cell r="L638" t="str">
            <v/>
          </cell>
          <cell r="M638" t="str">
            <v/>
          </cell>
          <cell r="N638" t="str">
            <v/>
          </cell>
          <cell r="O638" t="str">
            <v/>
          </cell>
          <cell r="P638" t="str">
            <v/>
          </cell>
          <cell r="Q638" t="str">
            <v/>
          </cell>
          <cell r="R638" t="str">
            <v/>
          </cell>
        </row>
        <row r="639">
          <cell r="B639" t="str">
            <v/>
          </cell>
          <cell r="C639" t="str">
            <v/>
          </cell>
          <cell r="D639" t="str">
            <v>0</v>
          </cell>
          <cell r="E639" t="str">
            <v/>
          </cell>
          <cell r="F639" t="str">
            <v/>
          </cell>
          <cell r="G639" t="str">
            <v/>
          </cell>
          <cell r="H639" t="str">
            <v/>
          </cell>
          <cell r="I639" t="str">
            <v/>
          </cell>
          <cell r="J639" t="str">
            <v>0</v>
          </cell>
          <cell r="K639" t="str">
            <v/>
          </cell>
          <cell r="L639" t="str">
            <v/>
          </cell>
          <cell r="M639" t="str">
            <v/>
          </cell>
          <cell r="N639" t="str">
            <v/>
          </cell>
          <cell r="O639" t="str">
            <v/>
          </cell>
          <cell r="P639" t="str">
            <v/>
          </cell>
          <cell r="Q639" t="str">
            <v/>
          </cell>
          <cell r="R639" t="str">
            <v/>
          </cell>
        </row>
        <row r="640">
          <cell r="B640" t="str">
            <v/>
          </cell>
          <cell r="C640" t="str">
            <v/>
          </cell>
          <cell r="D640" t="str">
            <v>0</v>
          </cell>
          <cell r="E640" t="str">
            <v/>
          </cell>
          <cell r="F640" t="str">
            <v/>
          </cell>
          <cell r="G640" t="str">
            <v/>
          </cell>
          <cell r="H640" t="str">
            <v/>
          </cell>
          <cell r="I640" t="str">
            <v/>
          </cell>
          <cell r="J640" t="str">
            <v>0</v>
          </cell>
          <cell r="K640" t="str">
            <v/>
          </cell>
          <cell r="L640" t="str">
            <v/>
          </cell>
          <cell r="M640" t="str">
            <v/>
          </cell>
          <cell r="N640" t="str">
            <v/>
          </cell>
          <cell r="O640" t="str">
            <v/>
          </cell>
          <cell r="P640" t="str">
            <v/>
          </cell>
          <cell r="Q640" t="str">
            <v/>
          </cell>
          <cell r="R640" t="str">
            <v/>
          </cell>
        </row>
        <row r="641">
          <cell r="B641" t="str">
            <v/>
          </cell>
          <cell r="C641" t="str">
            <v/>
          </cell>
          <cell r="D641" t="str">
            <v>0</v>
          </cell>
          <cell r="E641" t="str">
            <v/>
          </cell>
          <cell r="F641" t="str">
            <v/>
          </cell>
          <cell r="G641" t="str">
            <v/>
          </cell>
          <cell r="H641" t="str">
            <v/>
          </cell>
          <cell r="I641" t="str">
            <v/>
          </cell>
          <cell r="J641" t="str">
            <v>0</v>
          </cell>
          <cell r="K641" t="str">
            <v/>
          </cell>
          <cell r="L641" t="str">
            <v/>
          </cell>
          <cell r="M641" t="str">
            <v/>
          </cell>
          <cell r="N641" t="str">
            <v/>
          </cell>
          <cell r="O641" t="str">
            <v/>
          </cell>
          <cell r="P641" t="str">
            <v/>
          </cell>
          <cell r="Q641" t="str">
            <v/>
          </cell>
          <cell r="R641" t="str">
            <v/>
          </cell>
        </row>
        <row r="642">
          <cell r="B642" t="str">
            <v/>
          </cell>
          <cell r="C642" t="str">
            <v/>
          </cell>
          <cell r="D642" t="str">
            <v>0</v>
          </cell>
          <cell r="E642" t="str">
            <v/>
          </cell>
          <cell r="F642" t="str">
            <v/>
          </cell>
          <cell r="G642" t="str">
            <v/>
          </cell>
          <cell r="H642" t="str">
            <v/>
          </cell>
          <cell r="I642" t="str">
            <v/>
          </cell>
          <cell r="J642" t="str">
            <v>0</v>
          </cell>
          <cell r="K642" t="str">
            <v/>
          </cell>
          <cell r="L642" t="str">
            <v/>
          </cell>
          <cell r="M642" t="str">
            <v/>
          </cell>
          <cell r="N642" t="str">
            <v/>
          </cell>
          <cell r="O642" t="str">
            <v/>
          </cell>
          <cell r="P642" t="str">
            <v/>
          </cell>
          <cell r="Q642" t="str">
            <v/>
          </cell>
          <cell r="R642" t="str">
            <v/>
          </cell>
        </row>
        <row r="643">
          <cell r="B643" t="str">
            <v/>
          </cell>
          <cell r="C643" t="str">
            <v/>
          </cell>
          <cell r="D643" t="str">
            <v>0</v>
          </cell>
          <cell r="E643" t="str">
            <v/>
          </cell>
          <cell r="F643" t="str">
            <v/>
          </cell>
          <cell r="G643" t="str">
            <v/>
          </cell>
          <cell r="H643" t="str">
            <v/>
          </cell>
          <cell r="I643" t="str">
            <v/>
          </cell>
          <cell r="J643" t="str">
            <v>0</v>
          </cell>
          <cell r="K643" t="str">
            <v/>
          </cell>
          <cell r="L643" t="str">
            <v/>
          </cell>
          <cell r="M643" t="str">
            <v/>
          </cell>
          <cell r="N643" t="str">
            <v/>
          </cell>
          <cell r="O643" t="str">
            <v/>
          </cell>
          <cell r="P643" t="str">
            <v/>
          </cell>
          <cell r="Q643" t="str">
            <v/>
          </cell>
          <cell r="R643" t="str">
            <v/>
          </cell>
        </row>
        <row r="644">
          <cell r="B644" t="str">
            <v/>
          </cell>
          <cell r="C644" t="str">
            <v/>
          </cell>
          <cell r="D644" t="str">
            <v>0</v>
          </cell>
          <cell r="E644" t="str">
            <v/>
          </cell>
          <cell r="F644" t="str">
            <v/>
          </cell>
          <cell r="G644" t="str">
            <v/>
          </cell>
          <cell r="H644" t="str">
            <v/>
          </cell>
          <cell r="I644" t="str">
            <v/>
          </cell>
          <cell r="J644" t="str">
            <v>0</v>
          </cell>
          <cell r="K644" t="str">
            <v/>
          </cell>
          <cell r="L644" t="str">
            <v/>
          </cell>
          <cell r="M644" t="str">
            <v/>
          </cell>
          <cell r="N644" t="str">
            <v/>
          </cell>
          <cell r="O644" t="str">
            <v/>
          </cell>
          <cell r="P644" t="str">
            <v/>
          </cell>
          <cell r="Q644" t="str">
            <v/>
          </cell>
          <cell r="R644" t="str">
            <v/>
          </cell>
        </row>
        <row r="645">
          <cell r="B645" t="str">
            <v/>
          </cell>
          <cell r="C645" t="str">
            <v/>
          </cell>
          <cell r="D645" t="str">
            <v>0</v>
          </cell>
          <cell r="E645" t="str">
            <v/>
          </cell>
          <cell r="F645" t="str">
            <v/>
          </cell>
          <cell r="G645" t="str">
            <v/>
          </cell>
          <cell r="H645" t="str">
            <v/>
          </cell>
          <cell r="I645" t="str">
            <v/>
          </cell>
          <cell r="J645" t="str">
            <v>0</v>
          </cell>
          <cell r="K645" t="str">
            <v/>
          </cell>
          <cell r="L645" t="str">
            <v/>
          </cell>
          <cell r="M645" t="str">
            <v/>
          </cell>
          <cell r="N645" t="str">
            <v/>
          </cell>
          <cell r="O645" t="str">
            <v/>
          </cell>
          <cell r="P645" t="str">
            <v/>
          </cell>
          <cell r="Q645" t="str">
            <v/>
          </cell>
          <cell r="R645" t="str">
            <v/>
          </cell>
        </row>
        <row r="646">
          <cell r="B646" t="str">
            <v/>
          </cell>
          <cell r="C646" t="str">
            <v/>
          </cell>
          <cell r="D646" t="str">
            <v>0</v>
          </cell>
          <cell r="E646" t="str">
            <v/>
          </cell>
          <cell r="F646" t="str">
            <v/>
          </cell>
          <cell r="G646" t="str">
            <v/>
          </cell>
          <cell r="H646" t="str">
            <v/>
          </cell>
          <cell r="I646" t="str">
            <v/>
          </cell>
          <cell r="J646" t="str">
            <v>0</v>
          </cell>
          <cell r="K646" t="str">
            <v/>
          </cell>
          <cell r="L646" t="str">
            <v/>
          </cell>
          <cell r="M646" t="str">
            <v/>
          </cell>
          <cell r="N646" t="str">
            <v/>
          </cell>
          <cell r="O646" t="str">
            <v/>
          </cell>
          <cell r="P646" t="str">
            <v/>
          </cell>
          <cell r="Q646" t="str">
            <v/>
          </cell>
          <cell r="R646" t="str">
            <v/>
          </cell>
        </row>
        <row r="647">
          <cell r="B647" t="str">
            <v/>
          </cell>
          <cell r="C647" t="str">
            <v/>
          </cell>
          <cell r="D647" t="str">
            <v>0</v>
          </cell>
          <cell r="E647" t="str">
            <v/>
          </cell>
          <cell r="F647" t="str">
            <v/>
          </cell>
          <cell r="G647" t="str">
            <v/>
          </cell>
          <cell r="H647" t="str">
            <v/>
          </cell>
          <cell r="I647" t="str">
            <v/>
          </cell>
          <cell r="J647" t="str">
            <v>0</v>
          </cell>
          <cell r="K647" t="str">
            <v/>
          </cell>
          <cell r="L647" t="str">
            <v/>
          </cell>
          <cell r="M647" t="str">
            <v/>
          </cell>
          <cell r="N647" t="str">
            <v/>
          </cell>
          <cell r="O647" t="str">
            <v/>
          </cell>
          <cell r="P647" t="str">
            <v/>
          </cell>
          <cell r="Q647" t="str">
            <v/>
          </cell>
          <cell r="R647" t="str">
            <v/>
          </cell>
        </row>
        <row r="648">
          <cell r="B648" t="str">
            <v/>
          </cell>
          <cell r="C648" t="str">
            <v/>
          </cell>
          <cell r="D648" t="str">
            <v>0</v>
          </cell>
          <cell r="E648" t="str">
            <v/>
          </cell>
          <cell r="F648" t="str">
            <v/>
          </cell>
          <cell r="G648" t="str">
            <v/>
          </cell>
          <cell r="H648" t="str">
            <v/>
          </cell>
          <cell r="I648" t="str">
            <v/>
          </cell>
          <cell r="J648" t="str">
            <v>0</v>
          </cell>
          <cell r="K648" t="str">
            <v/>
          </cell>
          <cell r="L648" t="str">
            <v/>
          </cell>
          <cell r="M648" t="str">
            <v/>
          </cell>
          <cell r="N648" t="str">
            <v/>
          </cell>
          <cell r="O648" t="str">
            <v/>
          </cell>
          <cell r="P648" t="str">
            <v/>
          </cell>
          <cell r="Q648" t="str">
            <v/>
          </cell>
          <cell r="R648" t="str">
            <v/>
          </cell>
        </row>
        <row r="649">
          <cell r="B649" t="str">
            <v/>
          </cell>
          <cell r="C649" t="str">
            <v/>
          </cell>
          <cell r="D649" t="str">
            <v>0</v>
          </cell>
          <cell r="E649" t="str">
            <v/>
          </cell>
          <cell r="F649" t="str">
            <v/>
          </cell>
          <cell r="G649" t="str">
            <v/>
          </cell>
          <cell r="H649" t="str">
            <v/>
          </cell>
          <cell r="I649" t="str">
            <v/>
          </cell>
          <cell r="J649" t="str">
            <v>0</v>
          </cell>
          <cell r="K649" t="str">
            <v/>
          </cell>
          <cell r="L649" t="str">
            <v/>
          </cell>
          <cell r="M649" t="str">
            <v/>
          </cell>
          <cell r="N649" t="str">
            <v/>
          </cell>
          <cell r="O649" t="str">
            <v/>
          </cell>
          <cell r="P649" t="str">
            <v/>
          </cell>
          <cell r="Q649" t="str">
            <v/>
          </cell>
          <cell r="R649" t="str">
            <v/>
          </cell>
        </row>
        <row r="650">
          <cell r="B650" t="str">
            <v/>
          </cell>
          <cell r="C650" t="str">
            <v/>
          </cell>
          <cell r="D650" t="str">
            <v>0</v>
          </cell>
          <cell r="E650" t="str">
            <v/>
          </cell>
          <cell r="F650" t="str">
            <v/>
          </cell>
          <cell r="G650" t="str">
            <v/>
          </cell>
          <cell r="H650" t="str">
            <v/>
          </cell>
          <cell r="I650" t="str">
            <v/>
          </cell>
          <cell r="J650" t="str">
            <v>0</v>
          </cell>
          <cell r="K650" t="str">
            <v/>
          </cell>
          <cell r="L650" t="str">
            <v/>
          </cell>
          <cell r="M650" t="str">
            <v/>
          </cell>
          <cell r="N650" t="str">
            <v/>
          </cell>
          <cell r="O650" t="str">
            <v/>
          </cell>
          <cell r="P650" t="str">
            <v/>
          </cell>
          <cell r="Q650" t="str">
            <v/>
          </cell>
          <cell r="R650" t="str">
            <v/>
          </cell>
        </row>
        <row r="651">
          <cell r="B651" t="str">
            <v/>
          </cell>
          <cell r="C651" t="str">
            <v/>
          </cell>
          <cell r="D651" t="str">
            <v>0</v>
          </cell>
          <cell r="E651" t="str">
            <v/>
          </cell>
          <cell r="F651" t="str">
            <v/>
          </cell>
          <cell r="G651" t="str">
            <v/>
          </cell>
          <cell r="H651" t="str">
            <v/>
          </cell>
          <cell r="I651" t="str">
            <v/>
          </cell>
          <cell r="J651" t="str">
            <v>0</v>
          </cell>
          <cell r="K651" t="str">
            <v/>
          </cell>
          <cell r="L651" t="str">
            <v/>
          </cell>
          <cell r="M651" t="str">
            <v/>
          </cell>
          <cell r="N651" t="str">
            <v/>
          </cell>
          <cell r="O651" t="str">
            <v/>
          </cell>
          <cell r="P651" t="str">
            <v/>
          </cell>
          <cell r="Q651" t="str">
            <v/>
          </cell>
          <cell r="R651" t="str">
            <v/>
          </cell>
        </row>
        <row r="652">
          <cell r="B652" t="str">
            <v/>
          </cell>
          <cell r="C652" t="str">
            <v/>
          </cell>
          <cell r="D652" t="str">
            <v>0</v>
          </cell>
          <cell r="E652" t="str">
            <v/>
          </cell>
          <cell r="F652" t="str">
            <v/>
          </cell>
          <cell r="G652" t="str">
            <v/>
          </cell>
          <cell r="H652" t="str">
            <v/>
          </cell>
          <cell r="I652" t="str">
            <v/>
          </cell>
          <cell r="J652" t="str">
            <v>0</v>
          </cell>
          <cell r="K652" t="str">
            <v/>
          </cell>
          <cell r="L652" t="str">
            <v/>
          </cell>
          <cell r="M652" t="str">
            <v/>
          </cell>
          <cell r="N652" t="str">
            <v/>
          </cell>
          <cell r="O652" t="str">
            <v/>
          </cell>
          <cell r="P652" t="str">
            <v/>
          </cell>
          <cell r="Q652" t="str">
            <v/>
          </cell>
          <cell r="R652" t="str">
            <v/>
          </cell>
        </row>
        <row r="653">
          <cell r="B653" t="str">
            <v/>
          </cell>
          <cell r="C653" t="str">
            <v/>
          </cell>
          <cell r="D653" t="str">
            <v>0</v>
          </cell>
          <cell r="E653" t="str">
            <v/>
          </cell>
          <cell r="F653" t="str">
            <v/>
          </cell>
          <cell r="G653" t="str">
            <v/>
          </cell>
          <cell r="H653" t="str">
            <v/>
          </cell>
          <cell r="I653" t="str">
            <v/>
          </cell>
          <cell r="J653" t="str">
            <v>0</v>
          </cell>
          <cell r="K653" t="str">
            <v/>
          </cell>
          <cell r="L653" t="str">
            <v/>
          </cell>
          <cell r="M653" t="str">
            <v/>
          </cell>
          <cell r="N653" t="str">
            <v/>
          </cell>
          <cell r="O653" t="str">
            <v/>
          </cell>
          <cell r="P653" t="str">
            <v/>
          </cell>
          <cell r="Q653" t="str">
            <v/>
          </cell>
          <cell r="R653" t="str">
            <v/>
          </cell>
        </row>
        <row r="654">
          <cell r="B654" t="str">
            <v/>
          </cell>
          <cell r="C654" t="str">
            <v/>
          </cell>
          <cell r="D654" t="str">
            <v>0</v>
          </cell>
          <cell r="E654" t="str">
            <v/>
          </cell>
          <cell r="F654" t="str">
            <v/>
          </cell>
          <cell r="G654" t="str">
            <v/>
          </cell>
          <cell r="H654" t="str">
            <v/>
          </cell>
          <cell r="I654" t="str">
            <v/>
          </cell>
          <cell r="J654" t="str">
            <v>0</v>
          </cell>
          <cell r="K654" t="str">
            <v/>
          </cell>
          <cell r="L654" t="str">
            <v/>
          </cell>
          <cell r="M654" t="str">
            <v/>
          </cell>
          <cell r="N654" t="str">
            <v/>
          </cell>
          <cell r="O654" t="str">
            <v/>
          </cell>
          <cell r="P654" t="str">
            <v/>
          </cell>
          <cell r="Q654" t="str">
            <v/>
          </cell>
          <cell r="R654" t="str">
            <v/>
          </cell>
        </row>
        <row r="655">
          <cell r="B655" t="str">
            <v/>
          </cell>
          <cell r="C655" t="str">
            <v/>
          </cell>
          <cell r="D655" t="str">
            <v>0</v>
          </cell>
          <cell r="E655" t="str">
            <v/>
          </cell>
          <cell r="F655" t="str">
            <v/>
          </cell>
          <cell r="G655" t="str">
            <v/>
          </cell>
          <cell r="H655" t="str">
            <v/>
          </cell>
          <cell r="I655" t="str">
            <v/>
          </cell>
          <cell r="J655" t="str">
            <v>0</v>
          </cell>
          <cell r="K655" t="str">
            <v/>
          </cell>
          <cell r="L655" t="str">
            <v/>
          </cell>
          <cell r="M655" t="str">
            <v/>
          </cell>
          <cell r="N655" t="str">
            <v/>
          </cell>
          <cell r="O655" t="str">
            <v/>
          </cell>
          <cell r="P655" t="str">
            <v/>
          </cell>
          <cell r="Q655" t="str">
            <v/>
          </cell>
          <cell r="R655" t="str">
            <v/>
          </cell>
        </row>
        <row r="656">
          <cell r="B656" t="str">
            <v/>
          </cell>
          <cell r="C656" t="str">
            <v/>
          </cell>
          <cell r="D656" t="str">
            <v>0</v>
          </cell>
          <cell r="E656" t="str">
            <v/>
          </cell>
          <cell r="F656" t="str">
            <v/>
          </cell>
          <cell r="G656" t="str">
            <v/>
          </cell>
          <cell r="H656" t="str">
            <v/>
          </cell>
          <cell r="I656" t="str">
            <v/>
          </cell>
          <cell r="J656" t="str">
            <v>0</v>
          </cell>
          <cell r="K656" t="str">
            <v/>
          </cell>
          <cell r="L656" t="str">
            <v/>
          </cell>
          <cell r="M656" t="str">
            <v/>
          </cell>
          <cell r="N656" t="str">
            <v/>
          </cell>
          <cell r="O656" t="str">
            <v/>
          </cell>
          <cell r="P656" t="str">
            <v/>
          </cell>
          <cell r="Q656" t="str">
            <v/>
          </cell>
          <cell r="R656" t="str">
            <v/>
          </cell>
        </row>
        <row r="657">
          <cell r="B657" t="str">
            <v/>
          </cell>
          <cell r="C657" t="str">
            <v/>
          </cell>
          <cell r="D657" t="str">
            <v>0</v>
          </cell>
          <cell r="E657" t="str">
            <v/>
          </cell>
          <cell r="F657" t="str">
            <v/>
          </cell>
          <cell r="G657" t="str">
            <v/>
          </cell>
          <cell r="H657" t="str">
            <v/>
          </cell>
          <cell r="I657" t="str">
            <v/>
          </cell>
          <cell r="J657" t="str">
            <v>0</v>
          </cell>
          <cell r="K657" t="str">
            <v/>
          </cell>
          <cell r="L657" t="str">
            <v/>
          </cell>
          <cell r="M657" t="str">
            <v/>
          </cell>
          <cell r="N657" t="str">
            <v/>
          </cell>
          <cell r="O657" t="str">
            <v/>
          </cell>
          <cell r="P657" t="str">
            <v/>
          </cell>
          <cell r="Q657" t="str">
            <v/>
          </cell>
          <cell r="R657" t="str">
            <v/>
          </cell>
        </row>
        <row r="658">
          <cell r="B658" t="str">
            <v/>
          </cell>
          <cell r="C658" t="str">
            <v/>
          </cell>
          <cell r="D658" t="str">
            <v>0</v>
          </cell>
          <cell r="E658" t="str">
            <v/>
          </cell>
          <cell r="F658" t="str">
            <v/>
          </cell>
          <cell r="G658" t="str">
            <v/>
          </cell>
          <cell r="H658" t="str">
            <v/>
          </cell>
          <cell r="I658" t="str">
            <v/>
          </cell>
          <cell r="J658" t="str">
            <v>0</v>
          </cell>
          <cell r="K658" t="str">
            <v/>
          </cell>
          <cell r="L658" t="str">
            <v/>
          </cell>
          <cell r="M658" t="str">
            <v/>
          </cell>
          <cell r="N658" t="str">
            <v/>
          </cell>
          <cell r="O658" t="str">
            <v/>
          </cell>
          <cell r="P658" t="str">
            <v/>
          </cell>
          <cell r="Q658" t="str">
            <v/>
          </cell>
          <cell r="R658" t="str">
            <v/>
          </cell>
        </row>
        <row r="659">
          <cell r="B659" t="str">
            <v/>
          </cell>
          <cell r="C659" t="str">
            <v/>
          </cell>
          <cell r="D659" t="str">
            <v>0</v>
          </cell>
          <cell r="E659" t="str">
            <v/>
          </cell>
          <cell r="F659" t="str">
            <v/>
          </cell>
          <cell r="G659" t="str">
            <v/>
          </cell>
          <cell r="H659" t="str">
            <v/>
          </cell>
          <cell r="I659" t="str">
            <v/>
          </cell>
          <cell r="J659" t="str">
            <v>0</v>
          </cell>
          <cell r="K659" t="str">
            <v/>
          </cell>
          <cell r="L659" t="str">
            <v/>
          </cell>
          <cell r="M659" t="str">
            <v/>
          </cell>
          <cell r="N659" t="str">
            <v/>
          </cell>
          <cell r="O659" t="str">
            <v/>
          </cell>
          <cell r="P659" t="str">
            <v/>
          </cell>
          <cell r="Q659" t="str">
            <v/>
          </cell>
          <cell r="R659" t="str">
            <v/>
          </cell>
        </row>
        <row r="660">
          <cell r="B660" t="str">
            <v/>
          </cell>
          <cell r="C660" t="str">
            <v/>
          </cell>
          <cell r="D660" t="str">
            <v>0</v>
          </cell>
          <cell r="E660" t="str">
            <v/>
          </cell>
          <cell r="F660" t="str">
            <v/>
          </cell>
          <cell r="G660" t="str">
            <v/>
          </cell>
          <cell r="H660" t="str">
            <v/>
          </cell>
          <cell r="I660" t="str">
            <v/>
          </cell>
          <cell r="J660" t="str">
            <v>0</v>
          </cell>
          <cell r="K660" t="str">
            <v/>
          </cell>
          <cell r="L660" t="str">
            <v/>
          </cell>
          <cell r="M660" t="str">
            <v/>
          </cell>
          <cell r="N660" t="str">
            <v/>
          </cell>
          <cell r="O660" t="str">
            <v/>
          </cell>
          <cell r="P660" t="str">
            <v/>
          </cell>
          <cell r="Q660" t="str">
            <v/>
          </cell>
          <cell r="R660" t="str">
            <v/>
          </cell>
        </row>
        <row r="661">
          <cell r="B661" t="str">
            <v/>
          </cell>
          <cell r="C661" t="str">
            <v/>
          </cell>
          <cell r="D661" t="str">
            <v>0</v>
          </cell>
          <cell r="E661" t="str">
            <v/>
          </cell>
          <cell r="F661" t="str">
            <v/>
          </cell>
          <cell r="G661" t="str">
            <v/>
          </cell>
          <cell r="H661" t="str">
            <v/>
          </cell>
          <cell r="I661" t="str">
            <v/>
          </cell>
          <cell r="J661" t="str">
            <v>0</v>
          </cell>
          <cell r="K661" t="str">
            <v/>
          </cell>
          <cell r="L661" t="str">
            <v/>
          </cell>
          <cell r="M661" t="str">
            <v/>
          </cell>
          <cell r="N661" t="str">
            <v/>
          </cell>
          <cell r="O661" t="str">
            <v/>
          </cell>
          <cell r="P661" t="str">
            <v/>
          </cell>
          <cell r="Q661" t="str">
            <v/>
          </cell>
          <cell r="R661" t="str">
            <v/>
          </cell>
        </row>
        <row r="662">
          <cell r="B662" t="str">
            <v/>
          </cell>
          <cell r="C662" t="str">
            <v/>
          </cell>
          <cell r="D662" t="str">
            <v>0</v>
          </cell>
          <cell r="E662" t="str">
            <v/>
          </cell>
          <cell r="F662" t="str">
            <v/>
          </cell>
          <cell r="G662" t="str">
            <v/>
          </cell>
          <cell r="H662" t="str">
            <v/>
          </cell>
          <cell r="I662" t="str">
            <v/>
          </cell>
          <cell r="J662" t="str">
            <v>0</v>
          </cell>
          <cell r="K662" t="str">
            <v/>
          </cell>
          <cell r="L662" t="str">
            <v/>
          </cell>
          <cell r="M662" t="str">
            <v/>
          </cell>
          <cell r="N662" t="str">
            <v/>
          </cell>
          <cell r="O662" t="str">
            <v/>
          </cell>
          <cell r="P662" t="str">
            <v/>
          </cell>
          <cell r="Q662" t="str">
            <v/>
          </cell>
          <cell r="R662" t="str">
            <v/>
          </cell>
        </row>
        <row r="663">
          <cell r="B663" t="str">
            <v/>
          </cell>
          <cell r="C663" t="str">
            <v/>
          </cell>
          <cell r="D663" t="str">
            <v>0</v>
          </cell>
          <cell r="E663" t="str">
            <v/>
          </cell>
          <cell r="F663" t="str">
            <v/>
          </cell>
          <cell r="G663" t="str">
            <v/>
          </cell>
          <cell r="H663" t="str">
            <v/>
          </cell>
          <cell r="I663" t="str">
            <v/>
          </cell>
          <cell r="J663" t="str">
            <v>0</v>
          </cell>
          <cell r="K663" t="str">
            <v/>
          </cell>
          <cell r="L663" t="str">
            <v/>
          </cell>
          <cell r="M663" t="str">
            <v/>
          </cell>
          <cell r="N663" t="str">
            <v/>
          </cell>
          <cell r="O663" t="str">
            <v/>
          </cell>
          <cell r="P663" t="str">
            <v/>
          </cell>
          <cell r="Q663" t="str">
            <v/>
          </cell>
          <cell r="R663" t="str">
            <v/>
          </cell>
        </row>
        <row r="664">
          <cell r="B664" t="str">
            <v/>
          </cell>
          <cell r="C664" t="str">
            <v/>
          </cell>
          <cell r="D664" t="str">
            <v>0</v>
          </cell>
          <cell r="E664" t="str">
            <v/>
          </cell>
          <cell r="F664" t="str">
            <v/>
          </cell>
          <cell r="G664" t="str">
            <v/>
          </cell>
          <cell r="H664" t="str">
            <v/>
          </cell>
          <cell r="I664" t="str">
            <v/>
          </cell>
          <cell r="J664" t="str">
            <v>0</v>
          </cell>
          <cell r="K664" t="str">
            <v/>
          </cell>
          <cell r="L664" t="str">
            <v/>
          </cell>
          <cell r="M664" t="str">
            <v/>
          </cell>
          <cell r="N664" t="str">
            <v/>
          </cell>
          <cell r="O664" t="str">
            <v/>
          </cell>
          <cell r="P664" t="str">
            <v/>
          </cell>
          <cell r="Q664" t="str">
            <v/>
          </cell>
          <cell r="R664" t="str">
            <v/>
          </cell>
        </row>
        <row r="665">
          <cell r="B665" t="str">
            <v/>
          </cell>
          <cell r="C665" t="str">
            <v/>
          </cell>
          <cell r="D665" t="str">
            <v>0</v>
          </cell>
          <cell r="E665" t="str">
            <v/>
          </cell>
          <cell r="F665" t="str">
            <v/>
          </cell>
          <cell r="G665" t="str">
            <v/>
          </cell>
          <cell r="H665" t="str">
            <v/>
          </cell>
          <cell r="I665" t="str">
            <v/>
          </cell>
          <cell r="J665" t="str">
            <v>0</v>
          </cell>
          <cell r="K665" t="str">
            <v/>
          </cell>
          <cell r="L665" t="str">
            <v/>
          </cell>
          <cell r="M665" t="str">
            <v/>
          </cell>
          <cell r="N665" t="str">
            <v/>
          </cell>
          <cell r="O665" t="str">
            <v/>
          </cell>
          <cell r="P665" t="str">
            <v/>
          </cell>
          <cell r="Q665" t="str">
            <v/>
          </cell>
          <cell r="R665" t="str">
            <v/>
          </cell>
        </row>
        <row r="666">
          <cell r="B666" t="str">
            <v/>
          </cell>
          <cell r="C666" t="str">
            <v/>
          </cell>
          <cell r="D666" t="str">
            <v>0</v>
          </cell>
          <cell r="E666" t="str">
            <v/>
          </cell>
          <cell r="F666" t="str">
            <v/>
          </cell>
          <cell r="G666" t="str">
            <v/>
          </cell>
          <cell r="H666" t="str">
            <v/>
          </cell>
          <cell r="I666" t="str">
            <v/>
          </cell>
          <cell r="J666" t="str">
            <v>0</v>
          </cell>
          <cell r="K666" t="str">
            <v/>
          </cell>
          <cell r="L666" t="str">
            <v/>
          </cell>
          <cell r="M666" t="str">
            <v/>
          </cell>
          <cell r="N666" t="str">
            <v/>
          </cell>
          <cell r="O666" t="str">
            <v/>
          </cell>
          <cell r="P666" t="str">
            <v/>
          </cell>
          <cell r="Q666" t="str">
            <v/>
          </cell>
          <cell r="R666" t="str">
            <v/>
          </cell>
        </row>
        <row r="667">
          <cell r="B667" t="str">
            <v/>
          </cell>
          <cell r="C667" t="str">
            <v/>
          </cell>
          <cell r="D667" t="str">
            <v>0</v>
          </cell>
          <cell r="E667" t="str">
            <v/>
          </cell>
          <cell r="F667" t="str">
            <v/>
          </cell>
          <cell r="G667" t="str">
            <v/>
          </cell>
          <cell r="H667" t="str">
            <v/>
          </cell>
          <cell r="I667" t="str">
            <v/>
          </cell>
          <cell r="J667" t="str">
            <v>0</v>
          </cell>
          <cell r="K667" t="str">
            <v/>
          </cell>
          <cell r="L667" t="str">
            <v/>
          </cell>
          <cell r="M667" t="str">
            <v/>
          </cell>
          <cell r="N667" t="str">
            <v/>
          </cell>
          <cell r="O667" t="str">
            <v/>
          </cell>
          <cell r="P667" t="str">
            <v/>
          </cell>
          <cell r="Q667" t="str">
            <v/>
          </cell>
          <cell r="R667" t="str">
            <v/>
          </cell>
        </row>
        <row r="668">
          <cell r="B668" t="str">
            <v/>
          </cell>
          <cell r="C668" t="str">
            <v/>
          </cell>
          <cell r="D668" t="str">
            <v>0</v>
          </cell>
          <cell r="E668" t="str">
            <v/>
          </cell>
          <cell r="F668" t="str">
            <v/>
          </cell>
          <cell r="G668" t="str">
            <v/>
          </cell>
          <cell r="H668" t="str">
            <v/>
          </cell>
          <cell r="I668" t="str">
            <v/>
          </cell>
          <cell r="J668" t="str">
            <v>0</v>
          </cell>
          <cell r="K668" t="str">
            <v/>
          </cell>
          <cell r="L668" t="str">
            <v/>
          </cell>
          <cell r="M668" t="str">
            <v/>
          </cell>
          <cell r="N668" t="str">
            <v/>
          </cell>
          <cell r="O668" t="str">
            <v/>
          </cell>
          <cell r="P668" t="str">
            <v/>
          </cell>
          <cell r="Q668" t="str">
            <v/>
          </cell>
          <cell r="R668" t="str">
            <v/>
          </cell>
        </row>
        <row r="669">
          <cell r="B669" t="str">
            <v/>
          </cell>
          <cell r="C669" t="str">
            <v/>
          </cell>
          <cell r="D669" t="str">
            <v>0</v>
          </cell>
          <cell r="E669" t="str">
            <v/>
          </cell>
          <cell r="F669" t="str">
            <v/>
          </cell>
          <cell r="G669" t="str">
            <v/>
          </cell>
          <cell r="H669" t="str">
            <v/>
          </cell>
          <cell r="I669" t="str">
            <v/>
          </cell>
          <cell r="J669" t="str">
            <v>0</v>
          </cell>
          <cell r="K669" t="str">
            <v/>
          </cell>
          <cell r="L669" t="str">
            <v/>
          </cell>
          <cell r="M669" t="str">
            <v/>
          </cell>
          <cell r="N669" t="str">
            <v/>
          </cell>
          <cell r="O669" t="str">
            <v/>
          </cell>
          <cell r="P669" t="str">
            <v/>
          </cell>
          <cell r="Q669" t="str">
            <v/>
          </cell>
          <cell r="R669" t="str">
            <v/>
          </cell>
        </row>
        <row r="670">
          <cell r="B670" t="str">
            <v/>
          </cell>
          <cell r="C670" t="str">
            <v/>
          </cell>
          <cell r="D670" t="str">
            <v>0</v>
          </cell>
          <cell r="E670" t="str">
            <v/>
          </cell>
          <cell r="F670" t="str">
            <v/>
          </cell>
          <cell r="G670" t="str">
            <v/>
          </cell>
          <cell r="H670" t="str">
            <v/>
          </cell>
          <cell r="I670" t="str">
            <v/>
          </cell>
          <cell r="J670" t="str">
            <v>0</v>
          </cell>
          <cell r="K670" t="str">
            <v/>
          </cell>
          <cell r="L670" t="str">
            <v/>
          </cell>
          <cell r="M670" t="str">
            <v/>
          </cell>
          <cell r="N670" t="str">
            <v/>
          </cell>
          <cell r="O670" t="str">
            <v/>
          </cell>
          <cell r="P670" t="str">
            <v/>
          </cell>
          <cell r="Q670" t="str">
            <v/>
          </cell>
          <cell r="R670" t="str">
            <v/>
          </cell>
        </row>
        <row r="671">
          <cell r="B671" t="str">
            <v/>
          </cell>
          <cell r="C671" t="str">
            <v/>
          </cell>
          <cell r="D671" t="str">
            <v>0</v>
          </cell>
          <cell r="E671" t="str">
            <v/>
          </cell>
          <cell r="F671" t="str">
            <v/>
          </cell>
          <cell r="G671" t="str">
            <v/>
          </cell>
          <cell r="H671" t="str">
            <v/>
          </cell>
          <cell r="I671" t="str">
            <v/>
          </cell>
          <cell r="J671" t="str">
            <v>0</v>
          </cell>
          <cell r="K671" t="str">
            <v/>
          </cell>
          <cell r="L671" t="str">
            <v/>
          </cell>
          <cell r="M671" t="str">
            <v/>
          </cell>
          <cell r="N671" t="str">
            <v/>
          </cell>
          <cell r="O671" t="str">
            <v/>
          </cell>
          <cell r="P671" t="str">
            <v/>
          </cell>
          <cell r="Q671" t="str">
            <v/>
          </cell>
          <cell r="R671" t="str">
            <v/>
          </cell>
        </row>
        <row r="672">
          <cell r="B672" t="str">
            <v/>
          </cell>
          <cell r="C672" t="str">
            <v/>
          </cell>
          <cell r="D672" t="str">
            <v>0</v>
          </cell>
          <cell r="E672" t="str">
            <v/>
          </cell>
          <cell r="F672" t="str">
            <v/>
          </cell>
          <cell r="G672" t="str">
            <v/>
          </cell>
          <cell r="H672" t="str">
            <v/>
          </cell>
          <cell r="I672" t="str">
            <v/>
          </cell>
          <cell r="J672" t="str">
            <v>0</v>
          </cell>
          <cell r="K672" t="str">
            <v/>
          </cell>
          <cell r="L672" t="str">
            <v/>
          </cell>
          <cell r="M672" t="str">
            <v/>
          </cell>
          <cell r="N672" t="str">
            <v/>
          </cell>
          <cell r="O672" t="str">
            <v/>
          </cell>
          <cell r="P672" t="str">
            <v/>
          </cell>
          <cell r="Q672" t="str">
            <v/>
          </cell>
          <cell r="R672" t="str">
            <v/>
          </cell>
        </row>
        <row r="673">
          <cell r="B673" t="str">
            <v/>
          </cell>
          <cell r="C673" t="str">
            <v/>
          </cell>
          <cell r="D673" t="str">
            <v>0</v>
          </cell>
          <cell r="E673" t="str">
            <v/>
          </cell>
          <cell r="F673" t="str">
            <v/>
          </cell>
          <cell r="G673" t="str">
            <v/>
          </cell>
          <cell r="H673" t="str">
            <v/>
          </cell>
          <cell r="I673" t="str">
            <v/>
          </cell>
          <cell r="J673" t="str">
            <v>0</v>
          </cell>
          <cell r="K673" t="str">
            <v/>
          </cell>
          <cell r="L673" t="str">
            <v/>
          </cell>
          <cell r="M673" t="str">
            <v/>
          </cell>
          <cell r="N673" t="str">
            <v/>
          </cell>
          <cell r="O673" t="str">
            <v/>
          </cell>
          <cell r="P673" t="str">
            <v/>
          </cell>
          <cell r="Q673" t="str">
            <v/>
          </cell>
          <cell r="R673" t="str">
            <v/>
          </cell>
        </row>
        <row r="674">
          <cell r="B674" t="str">
            <v/>
          </cell>
          <cell r="C674" t="str">
            <v/>
          </cell>
          <cell r="D674" t="str">
            <v>0</v>
          </cell>
          <cell r="E674" t="str">
            <v/>
          </cell>
          <cell r="F674" t="str">
            <v/>
          </cell>
          <cell r="G674" t="str">
            <v/>
          </cell>
          <cell r="H674" t="str">
            <v/>
          </cell>
          <cell r="I674" t="str">
            <v/>
          </cell>
          <cell r="J674" t="str">
            <v>0</v>
          </cell>
          <cell r="K674" t="str">
            <v/>
          </cell>
          <cell r="L674" t="str">
            <v/>
          </cell>
          <cell r="M674" t="str">
            <v/>
          </cell>
          <cell r="N674" t="str">
            <v/>
          </cell>
          <cell r="O674" t="str">
            <v/>
          </cell>
          <cell r="P674" t="str">
            <v/>
          </cell>
          <cell r="Q674" t="str">
            <v/>
          </cell>
          <cell r="R674" t="str">
            <v/>
          </cell>
        </row>
        <row r="675">
          <cell r="B675" t="str">
            <v/>
          </cell>
          <cell r="C675" t="str">
            <v/>
          </cell>
          <cell r="D675" t="str">
            <v>0</v>
          </cell>
          <cell r="E675" t="str">
            <v/>
          </cell>
          <cell r="F675" t="str">
            <v/>
          </cell>
          <cell r="G675" t="str">
            <v/>
          </cell>
          <cell r="H675" t="str">
            <v/>
          </cell>
          <cell r="I675" t="str">
            <v/>
          </cell>
          <cell r="J675" t="str">
            <v>0</v>
          </cell>
          <cell r="K675" t="str">
            <v/>
          </cell>
          <cell r="L675" t="str">
            <v/>
          </cell>
          <cell r="M675" t="str">
            <v/>
          </cell>
          <cell r="N675" t="str">
            <v/>
          </cell>
          <cell r="O675" t="str">
            <v/>
          </cell>
          <cell r="P675" t="str">
            <v/>
          </cell>
          <cell r="Q675" t="str">
            <v/>
          </cell>
          <cell r="R675" t="str">
            <v/>
          </cell>
        </row>
        <row r="676">
          <cell r="B676" t="str">
            <v/>
          </cell>
          <cell r="C676" t="str">
            <v/>
          </cell>
          <cell r="D676" t="str">
            <v>0</v>
          </cell>
          <cell r="E676" t="str">
            <v/>
          </cell>
          <cell r="F676" t="str">
            <v/>
          </cell>
          <cell r="G676" t="str">
            <v/>
          </cell>
          <cell r="H676" t="str">
            <v/>
          </cell>
          <cell r="I676" t="str">
            <v/>
          </cell>
          <cell r="J676" t="str">
            <v>0</v>
          </cell>
          <cell r="K676" t="str">
            <v/>
          </cell>
          <cell r="L676" t="str">
            <v/>
          </cell>
          <cell r="M676" t="str">
            <v/>
          </cell>
          <cell r="N676" t="str">
            <v/>
          </cell>
          <cell r="O676" t="str">
            <v/>
          </cell>
          <cell r="P676" t="str">
            <v/>
          </cell>
          <cell r="Q676" t="str">
            <v/>
          </cell>
          <cell r="R676" t="str">
            <v/>
          </cell>
        </row>
        <row r="677">
          <cell r="B677" t="str">
            <v/>
          </cell>
          <cell r="C677" t="str">
            <v/>
          </cell>
          <cell r="D677" t="str">
            <v>0</v>
          </cell>
          <cell r="E677" t="str">
            <v/>
          </cell>
          <cell r="F677" t="str">
            <v/>
          </cell>
          <cell r="G677" t="str">
            <v/>
          </cell>
          <cell r="H677" t="str">
            <v/>
          </cell>
          <cell r="I677" t="str">
            <v/>
          </cell>
          <cell r="J677" t="str">
            <v>0</v>
          </cell>
          <cell r="K677" t="str">
            <v/>
          </cell>
          <cell r="L677" t="str">
            <v/>
          </cell>
          <cell r="M677" t="str">
            <v/>
          </cell>
          <cell r="N677" t="str">
            <v/>
          </cell>
          <cell r="O677" t="str">
            <v/>
          </cell>
          <cell r="P677" t="str">
            <v/>
          </cell>
          <cell r="Q677" t="str">
            <v/>
          </cell>
          <cell r="R677" t="str">
            <v/>
          </cell>
        </row>
        <row r="678">
          <cell r="B678" t="str">
            <v/>
          </cell>
          <cell r="C678" t="str">
            <v/>
          </cell>
          <cell r="D678" t="str">
            <v>0</v>
          </cell>
          <cell r="E678" t="str">
            <v/>
          </cell>
          <cell r="F678" t="str">
            <v/>
          </cell>
          <cell r="G678" t="str">
            <v/>
          </cell>
          <cell r="H678" t="str">
            <v/>
          </cell>
          <cell r="I678" t="str">
            <v/>
          </cell>
          <cell r="J678" t="str">
            <v>0</v>
          </cell>
          <cell r="K678" t="str">
            <v/>
          </cell>
          <cell r="L678" t="str">
            <v/>
          </cell>
          <cell r="M678" t="str">
            <v/>
          </cell>
          <cell r="N678" t="str">
            <v/>
          </cell>
          <cell r="O678" t="str">
            <v/>
          </cell>
          <cell r="P678" t="str">
            <v/>
          </cell>
          <cell r="Q678" t="str">
            <v/>
          </cell>
          <cell r="R678" t="str">
            <v/>
          </cell>
        </row>
        <row r="679">
          <cell r="B679" t="str">
            <v/>
          </cell>
          <cell r="C679" t="str">
            <v/>
          </cell>
          <cell r="D679" t="str">
            <v>0</v>
          </cell>
          <cell r="E679" t="str">
            <v/>
          </cell>
          <cell r="F679" t="str">
            <v/>
          </cell>
          <cell r="G679" t="str">
            <v/>
          </cell>
          <cell r="H679" t="str">
            <v/>
          </cell>
          <cell r="I679" t="str">
            <v/>
          </cell>
          <cell r="J679" t="str">
            <v>0</v>
          </cell>
          <cell r="K679" t="str">
            <v/>
          </cell>
          <cell r="L679" t="str">
            <v/>
          </cell>
          <cell r="M679" t="str">
            <v/>
          </cell>
          <cell r="N679" t="str">
            <v/>
          </cell>
          <cell r="O679" t="str">
            <v/>
          </cell>
          <cell r="P679" t="str">
            <v/>
          </cell>
          <cell r="Q679" t="str">
            <v/>
          </cell>
          <cell r="R679" t="str">
            <v/>
          </cell>
        </row>
        <row r="680">
          <cell r="B680" t="str">
            <v/>
          </cell>
          <cell r="C680" t="str">
            <v/>
          </cell>
          <cell r="D680" t="str">
            <v>0</v>
          </cell>
          <cell r="E680" t="str">
            <v/>
          </cell>
          <cell r="F680" t="str">
            <v/>
          </cell>
          <cell r="G680" t="str">
            <v/>
          </cell>
          <cell r="H680" t="str">
            <v/>
          </cell>
          <cell r="I680" t="str">
            <v/>
          </cell>
          <cell r="J680" t="str">
            <v>0</v>
          </cell>
          <cell r="K680" t="str">
            <v/>
          </cell>
          <cell r="L680" t="str">
            <v/>
          </cell>
          <cell r="M680" t="str">
            <v/>
          </cell>
          <cell r="N680" t="str">
            <v/>
          </cell>
          <cell r="O680" t="str">
            <v/>
          </cell>
          <cell r="P680" t="str">
            <v/>
          </cell>
          <cell r="Q680" t="str">
            <v/>
          </cell>
          <cell r="R680" t="str">
            <v/>
          </cell>
        </row>
        <row r="681">
          <cell r="B681" t="str">
            <v/>
          </cell>
          <cell r="C681" t="str">
            <v/>
          </cell>
          <cell r="D681" t="str">
            <v>0</v>
          </cell>
          <cell r="E681" t="str">
            <v/>
          </cell>
          <cell r="F681" t="str">
            <v/>
          </cell>
          <cell r="G681" t="str">
            <v/>
          </cell>
          <cell r="H681" t="str">
            <v/>
          </cell>
          <cell r="I681" t="str">
            <v/>
          </cell>
          <cell r="J681" t="str">
            <v>0</v>
          </cell>
          <cell r="K681" t="str">
            <v/>
          </cell>
          <cell r="L681" t="str">
            <v/>
          </cell>
          <cell r="M681" t="str">
            <v/>
          </cell>
          <cell r="N681" t="str">
            <v/>
          </cell>
          <cell r="O681" t="str">
            <v/>
          </cell>
          <cell r="P681" t="str">
            <v/>
          </cell>
          <cell r="Q681" t="str">
            <v/>
          </cell>
          <cell r="R681" t="str">
            <v/>
          </cell>
        </row>
        <row r="682">
          <cell r="B682" t="str">
            <v/>
          </cell>
          <cell r="C682" t="str">
            <v/>
          </cell>
          <cell r="D682" t="str">
            <v>0</v>
          </cell>
          <cell r="E682" t="str">
            <v/>
          </cell>
          <cell r="F682" t="str">
            <v/>
          </cell>
          <cell r="G682" t="str">
            <v/>
          </cell>
          <cell r="H682" t="str">
            <v/>
          </cell>
          <cell r="I682" t="str">
            <v/>
          </cell>
          <cell r="J682" t="str">
            <v>0</v>
          </cell>
          <cell r="K682" t="str">
            <v/>
          </cell>
          <cell r="L682" t="str">
            <v/>
          </cell>
          <cell r="M682" t="str">
            <v/>
          </cell>
          <cell r="N682" t="str">
            <v/>
          </cell>
          <cell r="O682" t="str">
            <v/>
          </cell>
          <cell r="P682" t="str">
            <v/>
          </cell>
          <cell r="Q682" t="str">
            <v/>
          </cell>
          <cell r="R682" t="str">
            <v/>
          </cell>
        </row>
        <row r="683">
          <cell r="B683" t="str">
            <v/>
          </cell>
          <cell r="C683" t="str">
            <v/>
          </cell>
          <cell r="D683" t="str">
            <v>0</v>
          </cell>
          <cell r="E683" t="str">
            <v/>
          </cell>
          <cell r="F683" t="str">
            <v/>
          </cell>
          <cell r="G683" t="str">
            <v/>
          </cell>
          <cell r="H683" t="str">
            <v/>
          </cell>
          <cell r="I683" t="str">
            <v/>
          </cell>
          <cell r="J683" t="str">
            <v>0</v>
          </cell>
          <cell r="K683" t="str">
            <v/>
          </cell>
          <cell r="L683" t="str">
            <v/>
          </cell>
          <cell r="M683" t="str">
            <v/>
          </cell>
          <cell r="N683" t="str">
            <v/>
          </cell>
          <cell r="O683" t="str">
            <v/>
          </cell>
          <cell r="P683" t="str">
            <v/>
          </cell>
          <cell r="Q683" t="str">
            <v/>
          </cell>
          <cell r="R683" t="str">
            <v/>
          </cell>
        </row>
        <row r="684">
          <cell r="B684" t="str">
            <v/>
          </cell>
          <cell r="C684" t="str">
            <v/>
          </cell>
          <cell r="D684" t="str">
            <v>0</v>
          </cell>
          <cell r="E684" t="str">
            <v/>
          </cell>
          <cell r="F684" t="str">
            <v/>
          </cell>
          <cell r="G684" t="str">
            <v/>
          </cell>
          <cell r="H684" t="str">
            <v/>
          </cell>
          <cell r="I684" t="str">
            <v/>
          </cell>
          <cell r="J684" t="str">
            <v>0</v>
          </cell>
          <cell r="K684" t="str">
            <v/>
          </cell>
          <cell r="L684" t="str">
            <v/>
          </cell>
          <cell r="M684" t="str">
            <v/>
          </cell>
          <cell r="N684" t="str">
            <v/>
          </cell>
          <cell r="O684" t="str">
            <v/>
          </cell>
          <cell r="P684" t="str">
            <v/>
          </cell>
          <cell r="Q684" t="str">
            <v/>
          </cell>
          <cell r="R684" t="str">
            <v/>
          </cell>
        </row>
        <row r="685">
          <cell r="B685" t="str">
            <v/>
          </cell>
          <cell r="C685" t="str">
            <v/>
          </cell>
          <cell r="D685" t="str">
            <v>0</v>
          </cell>
          <cell r="E685" t="str">
            <v/>
          </cell>
          <cell r="F685" t="str">
            <v/>
          </cell>
          <cell r="G685" t="str">
            <v/>
          </cell>
          <cell r="H685" t="str">
            <v/>
          </cell>
          <cell r="I685" t="str">
            <v/>
          </cell>
          <cell r="J685" t="str">
            <v>0</v>
          </cell>
          <cell r="K685" t="str">
            <v/>
          </cell>
          <cell r="L685" t="str">
            <v/>
          </cell>
          <cell r="M685" t="str">
            <v/>
          </cell>
          <cell r="N685" t="str">
            <v/>
          </cell>
          <cell r="O685" t="str">
            <v/>
          </cell>
          <cell r="P685" t="str">
            <v/>
          </cell>
          <cell r="Q685" t="str">
            <v/>
          </cell>
          <cell r="R685" t="str">
            <v/>
          </cell>
        </row>
        <row r="686">
          <cell r="B686" t="str">
            <v/>
          </cell>
          <cell r="C686" t="str">
            <v/>
          </cell>
          <cell r="D686" t="str">
            <v>0</v>
          </cell>
          <cell r="E686" t="str">
            <v/>
          </cell>
          <cell r="F686" t="str">
            <v/>
          </cell>
          <cell r="G686" t="str">
            <v/>
          </cell>
          <cell r="H686" t="str">
            <v/>
          </cell>
          <cell r="I686" t="str">
            <v/>
          </cell>
          <cell r="J686" t="str">
            <v>0</v>
          </cell>
          <cell r="K686" t="str">
            <v/>
          </cell>
          <cell r="L686" t="str">
            <v/>
          </cell>
          <cell r="M686" t="str">
            <v/>
          </cell>
          <cell r="N686" t="str">
            <v/>
          </cell>
          <cell r="O686" t="str">
            <v/>
          </cell>
          <cell r="P686" t="str">
            <v/>
          </cell>
          <cell r="Q686" t="str">
            <v/>
          </cell>
          <cell r="R686" t="str">
            <v/>
          </cell>
        </row>
        <row r="687">
          <cell r="B687" t="str">
            <v/>
          </cell>
          <cell r="C687" t="str">
            <v/>
          </cell>
          <cell r="D687" t="str">
            <v>0</v>
          </cell>
          <cell r="E687" t="str">
            <v/>
          </cell>
          <cell r="F687" t="str">
            <v/>
          </cell>
          <cell r="G687" t="str">
            <v/>
          </cell>
          <cell r="H687" t="str">
            <v/>
          </cell>
          <cell r="I687" t="str">
            <v/>
          </cell>
          <cell r="J687" t="str">
            <v>0</v>
          </cell>
          <cell r="K687" t="str">
            <v/>
          </cell>
          <cell r="L687" t="str">
            <v/>
          </cell>
          <cell r="M687" t="str">
            <v/>
          </cell>
          <cell r="N687" t="str">
            <v/>
          </cell>
          <cell r="O687" t="str">
            <v/>
          </cell>
          <cell r="P687" t="str">
            <v/>
          </cell>
          <cell r="Q687" t="str">
            <v/>
          </cell>
          <cell r="R687" t="str">
            <v/>
          </cell>
        </row>
        <row r="688">
          <cell r="B688" t="str">
            <v/>
          </cell>
          <cell r="C688" t="str">
            <v/>
          </cell>
          <cell r="D688" t="str">
            <v>0</v>
          </cell>
          <cell r="E688" t="str">
            <v/>
          </cell>
          <cell r="F688" t="str">
            <v/>
          </cell>
          <cell r="G688" t="str">
            <v/>
          </cell>
          <cell r="H688" t="str">
            <v/>
          </cell>
          <cell r="I688" t="str">
            <v/>
          </cell>
          <cell r="J688" t="str">
            <v>0</v>
          </cell>
          <cell r="K688" t="str">
            <v/>
          </cell>
          <cell r="L688" t="str">
            <v/>
          </cell>
          <cell r="M688" t="str">
            <v/>
          </cell>
          <cell r="N688" t="str">
            <v/>
          </cell>
          <cell r="O688" t="str">
            <v/>
          </cell>
          <cell r="P688" t="str">
            <v/>
          </cell>
          <cell r="Q688" t="str">
            <v/>
          </cell>
          <cell r="R688" t="str">
            <v/>
          </cell>
        </row>
        <row r="689">
          <cell r="B689" t="str">
            <v/>
          </cell>
          <cell r="C689" t="str">
            <v/>
          </cell>
          <cell r="D689" t="str">
            <v>0</v>
          </cell>
          <cell r="E689" t="str">
            <v/>
          </cell>
          <cell r="F689" t="str">
            <v/>
          </cell>
          <cell r="G689" t="str">
            <v/>
          </cell>
          <cell r="H689" t="str">
            <v/>
          </cell>
          <cell r="I689" t="str">
            <v/>
          </cell>
          <cell r="J689" t="str">
            <v>0</v>
          </cell>
          <cell r="K689" t="str">
            <v/>
          </cell>
          <cell r="L689" t="str">
            <v/>
          </cell>
          <cell r="M689" t="str">
            <v/>
          </cell>
          <cell r="N689" t="str">
            <v/>
          </cell>
          <cell r="O689" t="str">
            <v/>
          </cell>
          <cell r="P689" t="str">
            <v/>
          </cell>
          <cell r="Q689" t="str">
            <v/>
          </cell>
          <cell r="R689" t="str">
            <v/>
          </cell>
        </row>
        <row r="690">
          <cell r="B690" t="str">
            <v/>
          </cell>
          <cell r="C690" t="str">
            <v/>
          </cell>
          <cell r="D690" t="str">
            <v>0</v>
          </cell>
          <cell r="E690" t="str">
            <v/>
          </cell>
          <cell r="F690" t="str">
            <v/>
          </cell>
          <cell r="G690" t="str">
            <v/>
          </cell>
          <cell r="H690" t="str">
            <v/>
          </cell>
          <cell r="I690" t="str">
            <v/>
          </cell>
          <cell r="J690" t="str">
            <v>0</v>
          </cell>
          <cell r="K690" t="str">
            <v/>
          </cell>
          <cell r="L690" t="str">
            <v/>
          </cell>
          <cell r="M690" t="str">
            <v/>
          </cell>
          <cell r="N690" t="str">
            <v/>
          </cell>
          <cell r="O690" t="str">
            <v/>
          </cell>
          <cell r="P690" t="str">
            <v/>
          </cell>
          <cell r="Q690" t="str">
            <v/>
          </cell>
          <cell r="R690" t="str">
            <v/>
          </cell>
        </row>
        <row r="691">
          <cell r="B691" t="str">
            <v/>
          </cell>
          <cell r="C691" t="str">
            <v/>
          </cell>
          <cell r="D691" t="str">
            <v>0</v>
          </cell>
          <cell r="E691" t="str">
            <v/>
          </cell>
          <cell r="F691" t="str">
            <v/>
          </cell>
          <cell r="G691" t="str">
            <v/>
          </cell>
          <cell r="H691" t="str">
            <v/>
          </cell>
          <cell r="I691" t="str">
            <v/>
          </cell>
          <cell r="J691" t="str">
            <v>0</v>
          </cell>
          <cell r="K691" t="str">
            <v/>
          </cell>
          <cell r="L691" t="str">
            <v/>
          </cell>
          <cell r="M691" t="str">
            <v/>
          </cell>
          <cell r="N691" t="str">
            <v/>
          </cell>
          <cell r="O691" t="str">
            <v/>
          </cell>
          <cell r="P691" t="str">
            <v/>
          </cell>
          <cell r="Q691" t="str">
            <v/>
          </cell>
          <cell r="R691" t="str">
            <v/>
          </cell>
        </row>
        <row r="692">
          <cell r="B692" t="str">
            <v/>
          </cell>
          <cell r="C692" t="str">
            <v/>
          </cell>
          <cell r="D692" t="str">
            <v>0</v>
          </cell>
          <cell r="E692" t="str">
            <v/>
          </cell>
          <cell r="F692" t="str">
            <v/>
          </cell>
          <cell r="G692" t="str">
            <v/>
          </cell>
          <cell r="H692" t="str">
            <v/>
          </cell>
          <cell r="I692" t="str">
            <v/>
          </cell>
          <cell r="J692" t="str">
            <v>0</v>
          </cell>
          <cell r="K692" t="str">
            <v/>
          </cell>
          <cell r="L692" t="str">
            <v/>
          </cell>
          <cell r="M692" t="str">
            <v/>
          </cell>
          <cell r="N692" t="str">
            <v/>
          </cell>
          <cell r="O692" t="str">
            <v/>
          </cell>
          <cell r="P692" t="str">
            <v/>
          </cell>
          <cell r="Q692" t="str">
            <v/>
          </cell>
          <cell r="R692" t="str">
            <v/>
          </cell>
        </row>
        <row r="693">
          <cell r="B693" t="str">
            <v/>
          </cell>
          <cell r="C693" t="str">
            <v/>
          </cell>
          <cell r="D693" t="str">
            <v>0</v>
          </cell>
          <cell r="E693" t="str">
            <v/>
          </cell>
          <cell r="F693" t="str">
            <v/>
          </cell>
          <cell r="G693" t="str">
            <v/>
          </cell>
          <cell r="H693" t="str">
            <v/>
          </cell>
          <cell r="I693" t="str">
            <v/>
          </cell>
          <cell r="J693" t="str">
            <v>0</v>
          </cell>
          <cell r="K693" t="str">
            <v/>
          </cell>
          <cell r="L693" t="str">
            <v/>
          </cell>
          <cell r="M693" t="str">
            <v/>
          </cell>
          <cell r="N693" t="str">
            <v/>
          </cell>
          <cell r="O693" t="str">
            <v/>
          </cell>
          <cell r="P693" t="str">
            <v/>
          </cell>
          <cell r="Q693" t="str">
            <v/>
          </cell>
          <cell r="R693" t="str">
            <v/>
          </cell>
        </row>
        <row r="694">
          <cell r="B694" t="str">
            <v/>
          </cell>
          <cell r="C694" t="str">
            <v/>
          </cell>
          <cell r="D694" t="str">
            <v>0</v>
          </cell>
          <cell r="E694" t="str">
            <v/>
          </cell>
          <cell r="F694" t="str">
            <v/>
          </cell>
          <cell r="G694" t="str">
            <v/>
          </cell>
          <cell r="H694" t="str">
            <v/>
          </cell>
          <cell r="I694" t="str">
            <v/>
          </cell>
          <cell r="J694" t="str">
            <v>0</v>
          </cell>
          <cell r="K694" t="str">
            <v/>
          </cell>
          <cell r="L694" t="str">
            <v/>
          </cell>
          <cell r="M694" t="str">
            <v/>
          </cell>
          <cell r="N694" t="str">
            <v/>
          </cell>
          <cell r="O694" t="str">
            <v/>
          </cell>
          <cell r="P694" t="str">
            <v/>
          </cell>
          <cell r="Q694" t="str">
            <v/>
          </cell>
          <cell r="R694" t="str">
            <v/>
          </cell>
        </row>
        <row r="695">
          <cell r="B695" t="str">
            <v/>
          </cell>
          <cell r="C695" t="str">
            <v/>
          </cell>
          <cell r="D695" t="str">
            <v>0</v>
          </cell>
          <cell r="E695" t="str">
            <v/>
          </cell>
          <cell r="F695" t="str">
            <v/>
          </cell>
          <cell r="G695" t="str">
            <v/>
          </cell>
          <cell r="H695" t="str">
            <v/>
          </cell>
          <cell r="I695" t="str">
            <v/>
          </cell>
          <cell r="J695" t="str">
            <v>0</v>
          </cell>
          <cell r="K695" t="str">
            <v/>
          </cell>
          <cell r="L695" t="str">
            <v/>
          </cell>
          <cell r="M695" t="str">
            <v/>
          </cell>
          <cell r="N695" t="str">
            <v/>
          </cell>
          <cell r="O695" t="str">
            <v/>
          </cell>
          <cell r="P695" t="str">
            <v/>
          </cell>
          <cell r="Q695" t="str">
            <v/>
          </cell>
          <cell r="R695" t="str">
            <v/>
          </cell>
        </row>
        <row r="696">
          <cell r="B696" t="str">
            <v/>
          </cell>
          <cell r="C696" t="str">
            <v/>
          </cell>
          <cell r="D696" t="str">
            <v>0</v>
          </cell>
          <cell r="E696" t="str">
            <v/>
          </cell>
          <cell r="F696" t="str">
            <v/>
          </cell>
          <cell r="G696" t="str">
            <v/>
          </cell>
          <cell r="H696" t="str">
            <v/>
          </cell>
          <cell r="I696" t="str">
            <v/>
          </cell>
          <cell r="J696" t="str">
            <v>0</v>
          </cell>
          <cell r="K696" t="str">
            <v/>
          </cell>
          <cell r="L696" t="str">
            <v/>
          </cell>
          <cell r="M696" t="str">
            <v/>
          </cell>
          <cell r="N696" t="str">
            <v/>
          </cell>
          <cell r="O696" t="str">
            <v/>
          </cell>
          <cell r="P696" t="str">
            <v/>
          </cell>
          <cell r="Q696" t="str">
            <v/>
          </cell>
          <cell r="R696" t="str">
            <v/>
          </cell>
        </row>
        <row r="697">
          <cell r="B697" t="str">
            <v/>
          </cell>
          <cell r="C697" t="str">
            <v/>
          </cell>
          <cell r="D697" t="str">
            <v>0</v>
          </cell>
          <cell r="E697" t="str">
            <v/>
          </cell>
          <cell r="F697" t="str">
            <v/>
          </cell>
          <cell r="G697" t="str">
            <v/>
          </cell>
          <cell r="H697" t="str">
            <v/>
          </cell>
          <cell r="I697" t="str">
            <v/>
          </cell>
          <cell r="J697" t="str">
            <v>0</v>
          </cell>
          <cell r="K697" t="str">
            <v/>
          </cell>
          <cell r="L697" t="str">
            <v/>
          </cell>
          <cell r="M697" t="str">
            <v/>
          </cell>
          <cell r="N697" t="str">
            <v/>
          </cell>
          <cell r="O697" t="str">
            <v/>
          </cell>
          <cell r="P697" t="str">
            <v/>
          </cell>
          <cell r="Q697" t="str">
            <v/>
          </cell>
          <cell r="R697" t="str">
            <v/>
          </cell>
        </row>
        <row r="698">
          <cell r="B698" t="str">
            <v/>
          </cell>
          <cell r="C698" t="str">
            <v/>
          </cell>
          <cell r="D698" t="str">
            <v>0</v>
          </cell>
          <cell r="E698" t="str">
            <v/>
          </cell>
          <cell r="F698" t="str">
            <v/>
          </cell>
          <cell r="G698" t="str">
            <v/>
          </cell>
          <cell r="H698" t="str">
            <v/>
          </cell>
          <cell r="I698" t="str">
            <v/>
          </cell>
          <cell r="J698" t="str">
            <v>0</v>
          </cell>
          <cell r="K698" t="str">
            <v/>
          </cell>
          <cell r="L698" t="str">
            <v/>
          </cell>
          <cell r="M698" t="str">
            <v/>
          </cell>
          <cell r="N698" t="str">
            <v/>
          </cell>
          <cell r="O698" t="str">
            <v/>
          </cell>
          <cell r="P698" t="str">
            <v/>
          </cell>
          <cell r="Q698" t="str">
            <v/>
          </cell>
          <cell r="R698" t="str">
            <v/>
          </cell>
        </row>
        <row r="699">
          <cell r="B699" t="str">
            <v/>
          </cell>
          <cell r="C699" t="str">
            <v/>
          </cell>
          <cell r="D699" t="str">
            <v>0</v>
          </cell>
          <cell r="E699" t="str">
            <v/>
          </cell>
          <cell r="F699" t="str">
            <v/>
          </cell>
          <cell r="G699" t="str">
            <v/>
          </cell>
          <cell r="H699" t="str">
            <v/>
          </cell>
          <cell r="I699" t="str">
            <v/>
          </cell>
          <cell r="J699" t="str">
            <v>0</v>
          </cell>
          <cell r="K699" t="str">
            <v/>
          </cell>
          <cell r="L699" t="str">
            <v/>
          </cell>
          <cell r="M699" t="str">
            <v/>
          </cell>
          <cell r="N699" t="str">
            <v/>
          </cell>
          <cell r="O699" t="str">
            <v/>
          </cell>
          <cell r="P699" t="str">
            <v/>
          </cell>
          <cell r="Q699" t="str">
            <v/>
          </cell>
          <cell r="R699" t="str">
            <v/>
          </cell>
        </row>
        <row r="700">
          <cell r="B700" t="str">
            <v/>
          </cell>
          <cell r="C700" t="str">
            <v/>
          </cell>
          <cell r="D700" t="str">
            <v>0</v>
          </cell>
          <cell r="E700" t="str">
            <v/>
          </cell>
          <cell r="F700" t="str">
            <v/>
          </cell>
          <cell r="G700" t="str">
            <v/>
          </cell>
          <cell r="H700" t="str">
            <v/>
          </cell>
          <cell r="I700" t="str">
            <v/>
          </cell>
          <cell r="J700" t="str">
            <v>0</v>
          </cell>
          <cell r="K700" t="str">
            <v/>
          </cell>
          <cell r="L700" t="str">
            <v/>
          </cell>
          <cell r="M700" t="str">
            <v/>
          </cell>
          <cell r="N700" t="str">
            <v/>
          </cell>
          <cell r="O700" t="str">
            <v/>
          </cell>
          <cell r="P700" t="str">
            <v/>
          </cell>
          <cell r="Q700" t="str">
            <v/>
          </cell>
          <cell r="R700" t="str">
            <v/>
          </cell>
        </row>
        <row r="701">
          <cell r="B701" t="str">
            <v/>
          </cell>
          <cell r="C701" t="str">
            <v/>
          </cell>
          <cell r="D701" t="str">
            <v>0</v>
          </cell>
          <cell r="E701" t="str">
            <v/>
          </cell>
          <cell r="F701" t="str">
            <v/>
          </cell>
          <cell r="G701" t="str">
            <v/>
          </cell>
          <cell r="H701" t="str">
            <v/>
          </cell>
          <cell r="I701" t="str">
            <v/>
          </cell>
          <cell r="J701" t="str">
            <v>0</v>
          </cell>
          <cell r="K701" t="str">
            <v/>
          </cell>
          <cell r="L701" t="str">
            <v/>
          </cell>
          <cell r="M701" t="str">
            <v/>
          </cell>
          <cell r="N701" t="str">
            <v/>
          </cell>
          <cell r="O701" t="str">
            <v/>
          </cell>
          <cell r="P701" t="str">
            <v/>
          </cell>
          <cell r="Q701" t="str">
            <v/>
          </cell>
          <cell r="R701" t="str">
            <v/>
          </cell>
        </row>
        <row r="702">
          <cell r="B702" t="str">
            <v/>
          </cell>
          <cell r="C702" t="str">
            <v/>
          </cell>
          <cell r="D702" t="str">
            <v>0</v>
          </cell>
          <cell r="E702" t="str">
            <v/>
          </cell>
          <cell r="F702" t="str">
            <v/>
          </cell>
          <cell r="G702" t="str">
            <v/>
          </cell>
          <cell r="H702" t="str">
            <v/>
          </cell>
          <cell r="I702" t="str">
            <v/>
          </cell>
          <cell r="J702" t="str">
            <v>0</v>
          </cell>
          <cell r="K702" t="str">
            <v/>
          </cell>
          <cell r="L702" t="str">
            <v/>
          </cell>
          <cell r="M702" t="str">
            <v/>
          </cell>
          <cell r="N702" t="str">
            <v/>
          </cell>
          <cell r="O702" t="str">
            <v/>
          </cell>
          <cell r="P702" t="str">
            <v/>
          </cell>
          <cell r="Q702" t="str">
            <v/>
          </cell>
          <cell r="R702" t="str">
            <v/>
          </cell>
        </row>
        <row r="703">
          <cell r="B703" t="str">
            <v/>
          </cell>
          <cell r="C703" t="str">
            <v/>
          </cell>
          <cell r="D703" t="str">
            <v>0</v>
          </cell>
          <cell r="E703" t="str">
            <v/>
          </cell>
          <cell r="F703" t="str">
            <v/>
          </cell>
          <cell r="G703" t="str">
            <v/>
          </cell>
          <cell r="H703" t="str">
            <v/>
          </cell>
          <cell r="I703" t="str">
            <v/>
          </cell>
          <cell r="J703" t="str">
            <v>0</v>
          </cell>
          <cell r="K703" t="str">
            <v/>
          </cell>
          <cell r="L703" t="str">
            <v/>
          </cell>
          <cell r="M703" t="str">
            <v/>
          </cell>
          <cell r="N703" t="str">
            <v/>
          </cell>
          <cell r="O703" t="str">
            <v/>
          </cell>
          <cell r="P703" t="str">
            <v/>
          </cell>
          <cell r="Q703" t="str">
            <v/>
          </cell>
          <cell r="R703" t="str">
            <v/>
          </cell>
        </row>
        <row r="704">
          <cell r="B704" t="str">
            <v/>
          </cell>
          <cell r="C704" t="str">
            <v/>
          </cell>
          <cell r="D704" t="str">
            <v>0</v>
          </cell>
          <cell r="E704" t="str">
            <v/>
          </cell>
          <cell r="F704" t="str">
            <v/>
          </cell>
          <cell r="G704" t="str">
            <v/>
          </cell>
          <cell r="H704" t="str">
            <v/>
          </cell>
          <cell r="I704" t="str">
            <v/>
          </cell>
          <cell r="J704" t="str">
            <v>0</v>
          </cell>
          <cell r="K704" t="str">
            <v/>
          </cell>
          <cell r="L704" t="str">
            <v/>
          </cell>
          <cell r="M704" t="str">
            <v/>
          </cell>
          <cell r="N704" t="str">
            <v/>
          </cell>
          <cell r="O704" t="str">
            <v/>
          </cell>
          <cell r="P704" t="str">
            <v/>
          </cell>
          <cell r="Q704" t="str">
            <v/>
          </cell>
          <cell r="R704" t="str">
            <v/>
          </cell>
        </row>
        <row r="705">
          <cell r="B705" t="str">
            <v/>
          </cell>
          <cell r="C705" t="str">
            <v/>
          </cell>
          <cell r="D705" t="str">
            <v>0</v>
          </cell>
          <cell r="E705" t="str">
            <v/>
          </cell>
          <cell r="F705" t="str">
            <v/>
          </cell>
          <cell r="G705" t="str">
            <v/>
          </cell>
          <cell r="H705" t="str">
            <v/>
          </cell>
          <cell r="I705" t="str">
            <v/>
          </cell>
          <cell r="J705" t="str">
            <v>0</v>
          </cell>
          <cell r="K705" t="str">
            <v/>
          </cell>
          <cell r="L705" t="str">
            <v/>
          </cell>
          <cell r="M705" t="str">
            <v/>
          </cell>
          <cell r="N705" t="str">
            <v/>
          </cell>
          <cell r="O705" t="str">
            <v/>
          </cell>
          <cell r="P705" t="str">
            <v/>
          </cell>
          <cell r="Q705" t="str">
            <v/>
          </cell>
          <cell r="R705" t="str">
            <v/>
          </cell>
        </row>
        <row r="706">
          <cell r="B706" t="str">
            <v/>
          </cell>
          <cell r="C706" t="str">
            <v/>
          </cell>
          <cell r="D706" t="str">
            <v>0</v>
          </cell>
          <cell r="E706" t="str">
            <v/>
          </cell>
          <cell r="F706" t="str">
            <v/>
          </cell>
          <cell r="G706" t="str">
            <v/>
          </cell>
          <cell r="H706" t="str">
            <v/>
          </cell>
          <cell r="I706" t="str">
            <v/>
          </cell>
          <cell r="J706" t="str">
            <v>0</v>
          </cell>
          <cell r="K706" t="str">
            <v/>
          </cell>
          <cell r="L706" t="str">
            <v/>
          </cell>
          <cell r="M706" t="str">
            <v/>
          </cell>
          <cell r="N706" t="str">
            <v/>
          </cell>
          <cell r="O706" t="str">
            <v/>
          </cell>
          <cell r="P706" t="str">
            <v/>
          </cell>
          <cell r="Q706" t="str">
            <v/>
          </cell>
          <cell r="R706" t="str">
            <v/>
          </cell>
        </row>
        <row r="707">
          <cell r="B707" t="str">
            <v/>
          </cell>
          <cell r="C707" t="str">
            <v/>
          </cell>
          <cell r="D707" t="str">
            <v>0</v>
          </cell>
          <cell r="E707" t="str">
            <v/>
          </cell>
          <cell r="F707" t="str">
            <v/>
          </cell>
          <cell r="G707" t="str">
            <v/>
          </cell>
          <cell r="H707" t="str">
            <v/>
          </cell>
          <cell r="I707" t="str">
            <v/>
          </cell>
          <cell r="J707" t="str">
            <v>0</v>
          </cell>
          <cell r="K707" t="str">
            <v/>
          </cell>
          <cell r="L707" t="str">
            <v/>
          </cell>
          <cell r="M707" t="str">
            <v/>
          </cell>
          <cell r="N707" t="str">
            <v/>
          </cell>
          <cell r="O707" t="str">
            <v/>
          </cell>
          <cell r="P707" t="str">
            <v/>
          </cell>
          <cell r="Q707" t="str">
            <v/>
          </cell>
          <cell r="R707" t="str">
            <v/>
          </cell>
        </row>
        <row r="708">
          <cell r="B708" t="str">
            <v/>
          </cell>
          <cell r="C708" t="str">
            <v/>
          </cell>
          <cell r="D708" t="str">
            <v>0</v>
          </cell>
          <cell r="E708" t="str">
            <v/>
          </cell>
          <cell r="F708" t="str">
            <v/>
          </cell>
          <cell r="G708" t="str">
            <v/>
          </cell>
          <cell r="H708" t="str">
            <v/>
          </cell>
          <cell r="I708" t="str">
            <v/>
          </cell>
          <cell r="J708" t="str">
            <v>0</v>
          </cell>
          <cell r="K708" t="str">
            <v/>
          </cell>
          <cell r="L708" t="str">
            <v/>
          </cell>
          <cell r="M708" t="str">
            <v/>
          </cell>
          <cell r="N708" t="str">
            <v/>
          </cell>
          <cell r="O708" t="str">
            <v/>
          </cell>
          <cell r="P708" t="str">
            <v/>
          </cell>
          <cell r="Q708" t="str">
            <v/>
          </cell>
          <cell r="R708" t="str">
            <v/>
          </cell>
        </row>
        <row r="709">
          <cell r="B709" t="str">
            <v/>
          </cell>
          <cell r="C709" t="str">
            <v/>
          </cell>
          <cell r="D709" t="str">
            <v>0</v>
          </cell>
          <cell r="E709" t="str">
            <v/>
          </cell>
          <cell r="F709" t="str">
            <v/>
          </cell>
          <cell r="G709" t="str">
            <v/>
          </cell>
          <cell r="H709" t="str">
            <v/>
          </cell>
          <cell r="I709" t="str">
            <v/>
          </cell>
          <cell r="J709" t="str">
            <v>0</v>
          </cell>
          <cell r="K709" t="str">
            <v/>
          </cell>
          <cell r="L709" t="str">
            <v/>
          </cell>
          <cell r="M709" t="str">
            <v/>
          </cell>
          <cell r="N709" t="str">
            <v/>
          </cell>
          <cell r="O709" t="str">
            <v/>
          </cell>
          <cell r="P709" t="str">
            <v/>
          </cell>
          <cell r="Q709" t="str">
            <v/>
          </cell>
          <cell r="R709" t="str">
            <v/>
          </cell>
        </row>
        <row r="710">
          <cell r="B710" t="str">
            <v/>
          </cell>
          <cell r="C710" t="str">
            <v/>
          </cell>
          <cell r="D710" t="str">
            <v>0</v>
          </cell>
          <cell r="E710" t="str">
            <v/>
          </cell>
          <cell r="F710" t="str">
            <v/>
          </cell>
          <cell r="G710" t="str">
            <v/>
          </cell>
          <cell r="H710" t="str">
            <v/>
          </cell>
          <cell r="I710" t="str">
            <v/>
          </cell>
          <cell r="J710" t="str">
            <v>0</v>
          </cell>
          <cell r="K710" t="str">
            <v/>
          </cell>
          <cell r="L710" t="str">
            <v/>
          </cell>
          <cell r="M710" t="str">
            <v/>
          </cell>
          <cell r="N710" t="str">
            <v/>
          </cell>
          <cell r="O710" t="str">
            <v/>
          </cell>
          <cell r="P710" t="str">
            <v/>
          </cell>
          <cell r="Q710" t="str">
            <v/>
          </cell>
          <cell r="R710" t="str">
            <v/>
          </cell>
        </row>
        <row r="711">
          <cell r="B711" t="str">
            <v/>
          </cell>
          <cell r="C711" t="str">
            <v/>
          </cell>
          <cell r="D711" t="str">
            <v>0</v>
          </cell>
          <cell r="E711" t="str">
            <v/>
          </cell>
          <cell r="F711" t="str">
            <v/>
          </cell>
          <cell r="G711" t="str">
            <v/>
          </cell>
          <cell r="H711" t="str">
            <v/>
          </cell>
          <cell r="I711" t="str">
            <v/>
          </cell>
          <cell r="J711" t="str">
            <v>0</v>
          </cell>
          <cell r="K711" t="str">
            <v/>
          </cell>
          <cell r="L711" t="str">
            <v/>
          </cell>
          <cell r="M711" t="str">
            <v/>
          </cell>
          <cell r="N711" t="str">
            <v/>
          </cell>
          <cell r="O711" t="str">
            <v/>
          </cell>
          <cell r="P711" t="str">
            <v/>
          </cell>
          <cell r="Q711" t="str">
            <v/>
          </cell>
          <cell r="R711" t="str">
            <v/>
          </cell>
        </row>
        <row r="712">
          <cell r="B712" t="str">
            <v/>
          </cell>
          <cell r="C712" t="str">
            <v/>
          </cell>
          <cell r="D712" t="str">
            <v>0</v>
          </cell>
          <cell r="E712" t="str">
            <v/>
          </cell>
          <cell r="F712" t="str">
            <v/>
          </cell>
          <cell r="G712" t="str">
            <v/>
          </cell>
          <cell r="H712" t="str">
            <v/>
          </cell>
          <cell r="I712" t="str">
            <v/>
          </cell>
          <cell r="J712" t="str">
            <v>0</v>
          </cell>
          <cell r="K712" t="str">
            <v/>
          </cell>
          <cell r="L712" t="str">
            <v/>
          </cell>
          <cell r="M712" t="str">
            <v/>
          </cell>
          <cell r="N712" t="str">
            <v/>
          </cell>
          <cell r="O712" t="str">
            <v/>
          </cell>
          <cell r="P712" t="str">
            <v/>
          </cell>
          <cell r="Q712" t="str">
            <v/>
          </cell>
          <cell r="R712" t="str">
            <v/>
          </cell>
        </row>
        <row r="713">
          <cell r="B713" t="str">
            <v/>
          </cell>
          <cell r="C713" t="str">
            <v/>
          </cell>
          <cell r="D713" t="str">
            <v>0</v>
          </cell>
          <cell r="E713" t="str">
            <v/>
          </cell>
          <cell r="F713" t="str">
            <v/>
          </cell>
          <cell r="G713" t="str">
            <v/>
          </cell>
          <cell r="H713" t="str">
            <v/>
          </cell>
          <cell r="I713" t="str">
            <v/>
          </cell>
          <cell r="J713" t="str">
            <v>0</v>
          </cell>
          <cell r="K713" t="str">
            <v/>
          </cell>
          <cell r="L713" t="str">
            <v/>
          </cell>
          <cell r="M713" t="str">
            <v/>
          </cell>
          <cell r="N713" t="str">
            <v/>
          </cell>
          <cell r="O713" t="str">
            <v/>
          </cell>
          <cell r="P713" t="str">
            <v/>
          </cell>
          <cell r="Q713" t="str">
            <v/>
          </cell>
          <cell r="R713" t="str">
            <v/>
          </cell>
        </row>
        <row r="714">
          <cell r="B714" t="str">
            <v/>
          </cell>
          <cell r="C714" t="str">
            <v/>
          </cell>
          <cell r="D714" t="str">
            <v>0</v>
          </cell>
          <cell r="E714" t="str">
            <v/>
          </cell>
          <cell r="F714" t="str">
            <v/>
          </cell>
          <cell r="G714" t="str">
            <v/>
          </cell>
          <cell r="H714" t="str">
            <v/>
          </cell>
          <cell r="I714" t="str">
            <v/>
          </cell>
          <cell r="J714" t="str">
            <v>0</v>
          </cell>
          <cell r="K714" t="str">
            <v/>
          </cell>
          <cell r="L714" t="str">
            <v/>
          </cell>
          <cell r="M714" t="str">
            <v/>
          </cell>
          <cell r="N714" t="str">
            <v/>
          </cell>
          <cell r="O714" t="str">
            <v/>
          </cell>
          <cell r="P714" t="str">
            <v/>
          </cell>
          <cell r="Q714" t="str">
            <v/>
          </cell>
          <cell r="R714" t="str">
            <v/>
          </cell>
        </row>
        <row r="715">
          <cell r="B715" t="str">
            <v/>
          </cell>
          <cell r="C715" t="str">
            <v/>
          </cell>
          <cell r="D715" t="str">
            <v>0</v>
          </cell>
          <cell r="E715" t="str">
            <v/>
          </cell>
          <cell r="F715" t="str">
            <v/>
          </cell>
          <cell r="G715" t="str">
            <v/>
          </cell>
          <cell r="H715" t="str">
            <v/>
          </cell>
          <cell r="I715" t="str">
            <v/>
          </cell>
          <cell r="J715" t="str">
            <v>0</v>
          </cell>
          <cell r="K715" t="str">
            <v/>
          </cell>
          <cell r="L715" t="str">
            <v/>
          </cell>
          <cell r="M715" t="str">
            <v/>
          </cell>
          <cell r="N715" t="str">
            <v/>
          </cell>
          <cell r="O715" t="str">
            <v/>
          </cell>
          <cell r="P715" t="str">
            <v/>
          </cell>
          <cell r="Q715" t="str">
            <v/>
          </cell>
          <cell r="R715" t="str">
            <v/>
          </cell>
        </row>
        <row r="716">
          <cell r="B716" t="str">
            <v/>
          </cell>
          <cell r="C716" t="str">
            <v/>
          </cell>
          <cell r="D716" t="str">
            <v>0</v>
          </cell>
          <cell r="E716" t="str">
            <v/>
          </cell>
          <cell r="F716" t="str">
            <v/>
          </cell>
          <cell r="G716" t="str">
            <v/>
          </cell>
          <cell r="H716" t="str">
            <v/>
          </cell>
          <cell r="I716" t="str">
            <v/>
          </cell>
          <cell r="J716" t="str">
            <v>0</v>
          </cell>
          <cell r="K716" t="str">
            <v/>
          </cell>
          <cell r="L716" t="str">
            <v/>
          </cell>
          <cell r="M716" t="str">
            <v/>
          </cell>
          <cell r="N716" t="str">
            <v/>
          </cell>
          <cell r="O716" t="str">
            <v/>
          </cell>
          <cell r="P716" t="str">
            <v/>
          </cell>
          <cell r="Q716" t="str">
            <v/>
          </cell>
          <cell r="R716" t="str">
            <v/>
          </cell>
        </row>
        <row r="717">
          <cell r="B717" t="str">
            <v/>
          </cell>
          <cell r="C717" t="str">
            <v/>
          </cell>
          <cell r="D717" t="str">
            <v>0</v>
          </cell>
          <cell r="E717" t="str">
            <v/>
          </cell>
          <cell r="F717" t="str">
            <v/>
          </cell>
          <cell r="G717" t="str">
            <v/>
          </cell>
          <cell r="H717" t="str">
            <v/>
          </cell>
          <cell r="I717" t="str">
            <v/>
          </cell>
          <cell r="J717" t="str">
            <v>0</v>
          </cell>
          <cell r="K717" t="str">
            <v/>
          </cell>
          <cell r="L717" t="str">
            <v/>
          </cell>
          <cell r="M717" t="str">
            <v/>
          </cell>
          <cell r="N717" t="str">
            <v/>
          </cell>
          <cell r="O717" t="str">
            <v/>
          </cell>
          <cell r="P717" t="str">
            <v/>
          </cell>
          <cell r="Q717" t="str">
            <v/>
          </cell>
          <cell r="R717" t="str">
            <v/>
          </cell>
        </row>
        <row r="718">
          <cell r="B718" t="str">
            <v/>
          </cell>
          <cell r="C718" t="str">
            <v/>
          </cell>
          <cell r="D718" t="str">
            <v>0</v>
          </cell>
          <cell r="E718" t="str">
            <v/>
          </cell>
          <cell r="F718" t="str">
            <v/>
          </cell>
          <cell r="G718" t="str">
            <v/>
          </cell>
          <cell r="H718" t="str">
            <v/>
          </cell>
          <cell r="I718" t="str">
            <v/>
          </cell>
          <cell r="J718" t="str">
            <v>0</v>
          </cell>
          <cell r="K718" t="str">
            <v/>
          </cell>
          <cell r="L718" t="str">
            <v/>
          </cell>
          <cell r="M718" t="str">
            <v/>
          </cell>
          <cell r="N718" t="str">
            <v/>
          </cell>
          <cell r="O718" t="str">
            <v/>
          </cell>
          <cell r="P718" t="str">
            <v/>
          </cell>
          <cell r="Q718" t="str">
            <v/>
          </cell>
          <cell r="R718" t="str">
            <v/>
          </cell>
        </row>
        <row r="719">
          <cell r="B719" t="str">
            <v/>
          </cell>
          <cell r="C719" t="str">
            <v/>
          </cell>
          <cell r="D719" t="str">
            <v>0</v>
          </cell>
          <cell r="E719" t="str">
            <v/>
          </cell>
          <cell r="F719" t="str">
            <v/>
          </cell>
          <cell r="G719" t="str">
            <v/>
          </cell>
          <cell r="H719" t="str">
            <v/>
          </cell>
          <cell r="I719" t="str">
            <v/>
          </cell>
          <cell r="J719" t="str">
            <v>0</v>
          </cell>
          <cell r="K719" t="str">
            <v/>
          </cell>
          <cell r="L719" t="str">
            <v/>
          </cell>
          <cell r="M719" t="str">
            <v/>
          </cell>
          <cell r="N719" t="str">
            <v/>
          </cell>
          <cell r="O719" t="str">
            <v/>
          </cell>
          <cell r="P719" t="str">
            <v/>
          </cell>
          <cell r="Q719" t="str">
            <v/>
          </cell>
          <cell r="R719" t="str">
            <v/>
          </cell>
        </row>
        <row r="720">
          <cell r="B720" t="str">
            <v/>
          </cell>
          <cell r="C720" t="str">
            <v/>
          </cell>
          <cell r="D720" t="str">
            <v>0</v>
          </cell>
          <cell r="E720" t="str">
            <v/>
          </cell>
          <cell r="F720" t="str">
            <v/>
          </cell>
          <cell r="G720" t="str">
            <v/>
          </cell>
          <cell r="H720" t="str">
            <v/>
          </cell>
          <cell r="I720" t="str">
            <v/>
          </cell>
          <cell r="J720" t="str">
            <v>0</v>
          </cell>
          <cell r="K720" t="str">
            <v/>
          </cell>
          <cell r="L720" t="str">
            <v/>
          </cell>
          <cell r="M720" t="str">
            <v/>
          </cell>
          <cell r="N720" t="str">
            <v/>
          </cell>
          <cell r="O720" t="str">
            <v/>
          </cell>
          <cell r="P720" t="str">
            <v/>
          </cell>
          <cell r="Q720" t="str">
            <v/>
          </cell>
          <cell r="R720" t="str">
            <v/>
          </cell>
        </row>
        <row r="721">
          <cell r="B721" t="str">
            <v/>
          </cell>
          <cell r="C721" t="str">
            <v/>
          </cell>
          <cell r="D721" t="str">
            <v>0</v>
          </cell>
          <cell r="E721" t="str">
            <v/>
          </cell>
          <cell r="F721" t="str">
            <v/>
          </cell>
          <cell r="G721" t="str">
            <v/>
          </cell>
          <cell r="H721" t="str">
            <v/>
          </cell>
          <cell r="I721" t="str">
            <v/>
          </cell>
          <cell r="J721" t="str">
            <v>0</v>
          </cell>
          <cell r="K721" t="str">
            <v/>
          </cell>
          <cell r="L721" t="str">
            <v/>
          </cell>
          <cell r="M721" t="str">
            <v/>
          </cell>
          <cell r="N721" t="str">
            <v/>
          </cell>
          <cell r="O721" t="str">
            <v/>
          </cell>
          <cell r="P721" t="str">
            <v/>
          </cell>
          <cell r="Q721" t="str">
            <v/>
          </cell>
          <cell r="R721" t="str">
            <v/>
          </cell>
        </row>
        <row r="722">
          <cell r="B722" t="str">
            <v/>
          </cell>
          <cell r="C722" t="str">
            <v/>
          </cell>
          <cell r="D722" t="str">
            <v>0</v>
          </cell>
          <cell r="E722" t="str">
            <v/>
          </cell>
          <cell r="F722" t="str">
            <v/>
          </cell>
          <cell r="G722" t="str">
            <v/>
          </cell>
          <cell r="H722" t="str">
            <v/>
          </cell>
          <cell r="I722" t="str">
            <v/>
          </cell>
          <cell r="J722" t="str">
            <v>0</v>
          </cell>
          <cell r="K722" t="str">
            <v/>
          </cell>
          <cell r="L722" t="str">
            <v/>
          </cell>
          <cell r="M722" t="str">
            <v/>
          </cell>
          <cell r="N722" t="str">
            <v/>
          </cell>
          <cell r="O722" t="str">
            <v/>
          </cell>
          <cell r="P722" t="str">
            <v/>
          </cell>
          <cell r="Q722" t="str">
            <v/>
          </cell>
          <cell r="R722" t="str">
            <v/>
          </cell>
        </row>
        <row r="723">
          <cell r="B723" t="str">
            <v/>
          </cell>
          <cell r="C723" t="str">
            <v/>
          </cell>
          <cell r="D723" t="str">
            <v>0</v>
          </cell>
          <cell r="E723" t="str">
            <v/>
          </cell>
          <cell r="F723" t="str">
            <v/>
          </cell>
          <cell r="G723" t="str">
            <v/>
          </cell>
          <cell r="H723" t="str">
            <v/>
          </cell>
          <cell r="I723" t="str">
            <v/>
          </cell>
          <cell r="J723" t="str">
            <v>0</v>
          </cell>
          <cell r="K723" t="str">
            <v/>
          </cell>
          <cell r="L723" t="str">
            <v/>
          </cell>
          <cell r="M723" t="str">
            <v/>
          </cell>
          <cell r="N723" t="str">
            <v/>
          </cell>
          <cell r="O723" t="str">
            <v/>
          </cell>
          <cell r="P723" t="str">
            <v/>
          </cell>
          <cell r="Q723" t="str">
            <v/>
          </cell>
          <cell r="R723" t="str">
            <v/>
          </cell>
        </row>
        <row r="724">
          <cell r="B724" t="str">
            <v/>
          </cell>
          <cell r="C724" t="str">
            <v/>
          </cell>
          <cell r="D724" t="str">
            <v>0</v>
          </cell>
          <cell r="E724" t="str">
            <v/>
          </cell>
          <cell r="F724" t="str">
            <v/>
          </cell>
          <cell r="G724" t="str">
            <v/>
          </cell>
          <cell r="H724" t="str">
            <v/>
          </cell>
          <cell r="I724" t="str">
            <v/>
          </cell>
          <cell r="J724" t="str">
            <v>0</v>
          </cell>
          <cell r="K724" t="str">
            <v/>
          </cell>
          <cell r="L724" t="str">
            <v/>
          </cell>
          <cell r="M724" t="str">
            <v/>
          </cell>
          <cell r="N724" t="str">
            <v/>
          </cell>
          <cell r="O724" t="str">
            <v/>
          </cell>
          <cell r="P724" t="str">
            <v/>
          </cell>
          <cell r="Q724" t="str">
            <v/>
          </cell>
          <cell r="R724" t="str">
            <v/>
          </cell>
        </row>
        <row r="725">
          <cell r="B725" t="str">
            <v/>
          </cell>
          <cell r="C725" t="str">
            <v/>
          </cell>
          <cell r="D725" t="str">
            <v>0</v>
          </cell>
          <cell r="E725" t="str">
            <v/>
          </cell>
          <cell r="F725" t="str">
            <v/>
          </cell>
          <cell r="G725" t="str">
            <v/>
          </cell>
          <cell r="H725" t="str">
            <v/>
          </cell>
          <cell r="I725" t="str">
            <v/>
          </cell>
          <cell r="J725" t="str">
            <v>0</v>
          </cell>
          <cell r="K725" t="str">
            <v/>
          </cell>
          <cell r="L725" t="str">
            <v/>
          </cell>
          <cell r="M725" t="str">
            <v/>
          </cell>
          <cell r="N725" t="str">
            <v/>
          </cell>
          <cell r="O725" t="str">
            <v/>
          </cell>
          <cell r="P725" t="str">
            <v/>
          </cell>
          <cell r="Q725" t="str">
            <v/>
          </cell>
          <cell r="R725" t="str">
            <v/>
          </cell>
        </row>
        <row r="726">
          <cell r="B726" t="str">
            <v/>
          </cell>
          <cell r="C726" t="str">
            <v/>
          </cell>
          <cell r="D726" t="str">
            <v>0</v>
          </cell>
          <cell r="E726" t="str">
            <v/>
          </cell>
          <cell r="F726" t="str">
            <v/>
          </cell>
          <cell r="G726" t="str">
            <v/>
          </cell>
          <cell r="H726" t="str">
            <v/>
          </cell>
          <cell r="I726" t="str">
            <v/>
          </cell>
          <cell r="J726" t="str">
            <v>0</v>
          </cell>
          <cell r="K726" t="str">
            <v/>
          </cell>
          <cell r="L726" t="str">
            <v/>
          </cell>
          <cell r="M726" t="str">
            <v/>
          </cell>
          <cell r="N726" t="str">
            <v/>
          </cell>
          <cell r="O726" t="str">
            <v/>
          </cell>
          <cell r="P726" t="str">
            <v/>
          </cell>
          <cell r="Q726" t="str">
            <v/>
          </cell>
          <cell r="R726" t="str">
            <v/>
          </cell>
        </row>
        <row r="727">
          <cell r="B727" t="str">
            <v/>
          </cell>
          <cell r="C727" t="str">
            <v/>
          </cell>
          <cell r="D727" t="str">
            <v>0</v>
          </cell>
          <cell r="E727" t="str">
            <v/>
          </cell>
          <cell r="F727" t="str">
            <v/>
          </cell>
          <cell r="G727" t="str">
            <v/>
          </cell>
          <cell r="H727" t="str">
            <v/>
          </cell>
          <cell r="I727" t="str">
            <v/>
          </cell>
          <cell r="J727" t="str">
            <v>0</v>
          </cell>
          <cell r="K727" t="str">
            <v/>
          </cell>
          <cell r="L727" t="str">
            <v/>
          </cell>
          <cell r="M727" t="str">
            <v/>
          </cell>
          <cell r="N727" t="str">
            <v/>
          </cell>
          <cell r="O727" t="str">
            <v/>
          </cell>
          <cell r="P727" t="str">
            <v/>
          </cell>
          <cell r="Q727" t="str">
            <v/>
          </cell>
          <cell r="R727" t="str">
            <v/>
          </cell>
        </row>
        <row r="728">
          <cell r="B728" t="str">
            <v/>
          </cell>
          <cell r="C728" t="str">
            <v/>
          </cell>
          <cell r="D728" t="str">
            <v>0</v>
          </cell>
          <cell r="E728" t="str">
            <v/>
          </cell>
          <cell r="F728" t="str">
            <v/>
          </cell>
          <cell r="G728" t="str">
            <v/>
          </cell>
          <cell r="H728" t="str">
            <v/>
          </cell>
          <cell r="I728" t="str">
            <v/>
          </cell>
          <cell r="J728" t="str">
            <v>0</v>
          </cell>
          <cell r="K728" t="str">
            <v/>
          </cell>
          <cell r="L728" t="str">
            <v/>
          </cell>
          <cell r="M728" t="str">
            <v/>
          </cell>
          <cell r="N728" t="str">
            <v/>
          </cell>
          <cell r="O728" t="str">
            <v/>
          </cell>
          <cell r="P728" t="str">
            <v/>
          </cell>
          <cell r="Q728" t="str">
            <v/>
          </cell>
          <cell r="R728" t="str">
            <v/>
          </cell>
        </row>
        <row r="729">
          <cell r="B729" t="str">
            <v/>
          </cell>
          <cell r="C729" t="str">
            <v/>
          </cell>
          <cell r="D729" t="str">
            <v>0</v>
          </cell>
          <cell r="E729" t="str">
            <v/>
          </cell>
          <cell r="F729" t="str">
            <v/>
          </cell>
          <cell r="G729" t="str">
            <v/>
          </cell>
          <cell r="H729" t="str">
            <v/>
          </cell>
          <cell r="I729" t="str">
            <v/>
          </cell>
          <cell r="J729" t="str">
            <v>0</v>
          </cell>
          <cell r="K729" t="str">
            <v/>
          </cell>
          <cell r="L729" t="str">
            <v/>
          </cell>
          <cell r="M729" t="str">
            <v/>
          </cell>
          <cell r="N729" t="str">
            <v/>
          </cell>
          <cell r="O729" t="str">
            <v/>
          </cell>
          <cell r="P729" t="str">
            <v/>
          </cell>
          <cell r="Q729" t="str">
            <v/>
          </cell>
          <cell r="R729" t="str">
            <v/>
          </cell>
        </row>
        <row r="730">
          <cell r="B730" t="str">
            <v/>
          </cell>
          <cell r="C730" t="str">
            <v/>
          </cell>
          <cell r="D730" t="str">
            <v>0</v>
          </cell>
          <cell r="E730" t="str">
            <v/>
          </cell>
          <cell r="F730" t="str">
            <v/>
          </cell>
          <cell r="G730" t="str">
            <v/>
          </cell>
          <cell r="H730" t="str">
            <v/>
          </cell>
          <cell r="I730" t="str">
            <v/>
          </cell>
          <cell r="J730" t="str">
            <v>0</v>
          </cell>
          <cell r="K730" t="str">
            <v/>
          </cell>
          <cell r="L730" t="str">
            <v/>
          </cell>
          <cell r="M730" t="str">
            <v/>
          </cell>
          <cell r="N730" t="str">
            <v/>
          </cell>
          <cell r="O730" t="str">
            <v/>
          </cell>
          <cell r="P730" t="str">
            <v/>
          </cell>
          <cell r="Q730" t="str">
            <v/>
          </cell>
          <cell r="R730" t="str">
            <v/>
          </cell>
        </row>
        <row r="731">
          <cell r="B731" t="str">
            <v/>
          </cell>
          <cell r="C731" t="str">
            <v/>
          </cell>
          <cell r="D731" t="str">
            <v>0</v>
          </cell>
          <cell r="E731" t="str">
            <v/>
          </cell>
          <cell r="F731" t="str">
            <v/>
          </cell>
          <cell r="G731" t="str">
            <v/>
          </cell>
          <cell r="H731" t="str">
            <v/>
          </cell>
          <cell r="I731" t="str">
            <v/>
          </cell>
          <cell r="J731" t="str">
            <v>0</v>
          </cell>
          <cell r="K731" t="str">
            <v/>
          </cell>
          <cell r="L731" t="str">
            <v/>
          </cell>
          <cell r="M731" t="str">
            <v/>
          </cell>
          <cell r="N731" t="str">
            <v/>
          </cell>
          <cell r="O731" t="str">
            <v/>
          </cell>
          <cell r="P731" t="str">
            <v/>
          </cell>
          <cell r="Q731" t="str">
            <v/>
          </cell>
          <cell r="R731" t="str">
            <v/>
          </cell>
        </row>
        <row r="732">
          <cell r="B732" t="str">
            <v/>
          </cell>
          <cell r="C732" t="str">
            <v/>
          </cell>
          <cell r="D732" t="str">
            <v>0</v>
          </cell>
          <cell r="E732" t="str">
            <v/>
          </cell>
          <cell r="F732" t="str">
            <v/>
          </cell>
          <cell r="G732" t="str">
            <v/>
          </cell>
          <cell r="H732" t="str">
            <v/>
          </cell>
          <cell r="I732" t="str">
            <v/>
          </cell>
          <cell r="J732" t="str">
            <v>0</v>
          </cell>
          <cell r="K732" t="str">
            <v/>
          </cell>
          <cell r="L732" t="str">
            <v/>
          </cell>
          <cell r="M732" t="str">
            <v/>
          </cell>
          <cell r="N732" t="str">
            <v/>
          </cell>
          <cell r="O732" t="str">
            <v/>
          </cell>
          <cell r="P732" t="str">
            <v/>
          </cell>
          <cell r="Q732" t="str">
            <v/>
          </cell>
          <cell r="R732" t="str">
            <v/>
          </cell>
        </row>
        <row r="733">
          <cell r="B733" t="str">
            <v/>
          </cell>
          <cell r="C733" t="str">
            <v/>
          </cell>
          <cell r="D733" t="str">
            <v>0</v>
          </cell>
          <cell r="E733" t="str">
            <v/>
          </cell>
          <cell r="F733" t="str">
            <v/>
          </cell>
          <cell r="G733" t="str">
            <v/>
          </cell>
          <cell r="H733" t="str">
            <v/>
          </cell>
          <cell r="I733" t="str">
            <v/>
          </cell>
          <cell r="J733" t="str">
            <v>0</v>
          </cell>
          <cell r="K733" t="str">
            <v/>
          </cell>
          <cell r="L733" t="str">
            <v/>
          </cell>
          <cell r="M733" t="str">
            <v/>
          </cell>
          <cell r="N733" t="str">
            <v/>
          </cell>
          <cell r="O733" t="str">
            <v/>
          </cell>
          <cell r="P733" t="str">
            <v/>
          </cell>
          <cell r="Q733" t="str">
            <v/>
          </cell>
          <cell r="R733" t="str">
            <v/>
          </cell>
        </row>
        <row r="734">
          <cell r="B734" t="str">
            <v/>
          </cell>
          <cell r="C734" t="str">
            <v/>
          </cell>
          <cell r="D734" t="str">
            <v>0</v>
          </cell>
          <cell r="E734" t="str">
            <v/>
          </cell>
          <cell r="F734" t="str">
            <v/>
          </cell>
          <cell r="G734" t="str">
            <v/>
          </cell>
          <cell r="H734" t="str">
            <v/>
          </cell>
          <cell r="I734" t="str">
            <v/>
          </cell>
          <cell r="J734" t="str">
            <v>0</v>
          </cell>
          <cell r="K734" t="str">
            <v/>
          </cell>
          <cell r="L734" t="str">
            <v/>
          </cell>
          <cell r="M734" t="str">
            <v/>
          </cell>
          <cell r="N734" t="str">
            <v/>
          </cell>
          <cell r="O734" t="str">
            <v/>
          </cell>
          <cell r="P734" t="str">
            <v/>
          </cell>
          <cell r="Q734" t="str">
            <v/>
          </cell>
          <cell r="R734" t="str">
            <v/>
          </cell>
        </row>
        <row r="735">
          <cell r="B735" t="str">
            <v/>
          </cell>
          <cell r="C735" t="str">
            <v/>
          </cell>
          <cell r="D735" t="str">
            <v>0</v>
          </cell>
          <cell r="E735" t="str">
            <v/>
          </cell>
          <cell r="F735" t="str">
            <v/>
          </cell>
          <cell r="G735" t="str">
            <v/>
          </cell>
          <cell r="H735" t="str">
            <v/>
          </cell>
          <cell r="I735" t="str">
            <v/>
          </cell>
          <cell r="J735" t="str">
            <v>0</v>
          </cell>
          <cell r="K735" t="str">
            <v/>
          </cell>
          <cell r="L735" t="str">
            <v/>
          </cell>
          <cell r="M735" t="str">
            <v/>
          </cell>
          <cell r="N735" t="str">
            <v/>
          </cell>
          <cell r="O735" t="str">
            <v/>
          </cell>
          <cell r="P735" t="str">
            <v/>
          </cell>
          <cell r="Q735" t="str">
            <v/>
          </cell>
          <cell r="R735" t="str">
            <v/>
          </cell>
        </row>
        <row r="736">
          <cell r="B736" t="str">
            <v/>
          </cell>
          <cell r="C736" t="str">
            <v/>
          </cell>
          <cell r="D736" t="str">
            <v>0</v>
          </cell>
          <cell r="E736" t="str">
            <v/>
          </cell>
          <cell r="F736" t="str">
            <v/>
          </cell>
          <cell r="G736" t="str">
            <v/>
          </cell>
          <cell r="H736" t="str">
            <v/>
          </cell>
          <cell r="I736" t="str">
            <v/>
          </cell>
          <cell r="J736" t="str">
            <v>0</v>
          </cell>
          <cell r="K736" t="str">
            <v/>
          </cell>
          <cell r="L736" t="str">
            <v/>
          </cell>
          <cell r="M736" t="str">
            <v/>
          </cell>
          <cell r="N736" t="str">
            <v/>
          </cell>
          <cell r="O736" t="str">
            <v/>
          </cell>
          <cell r="P736" t="str">
            <v/>
          </cell>
          <cell r="Q736" t="str">
            <v/>
          </cell>
          <cell r="R736" t="str">
            <v/>
          </cell>
        </row>
        <row r="737">
          <cell r="B737" t="str">
            <v/>
          </cell>
          <cell r="C737" t="str">
            <v/>
          </cell>
          <cell r="D737" t="str">
            <v>0</v>
          </cell>
          <cell r="E737" t="str">
            <v/>
          </cell>
          <cell r="F737" t="str">
            <v/>
          </cell>
          <cell r="G737" t="str">
            <v/>
          </cell>
          <cell r="H737" t="str">
            <v/>
          </cell>
          <cell r="I737" t="str">
            <v/>
          </cell>
          <cell r="J737" t="str">
            <v>0</v>
          </cell>
          <cell r="K737" t="str">
            <v/>
          </cell>
          <cell r="L737" t="str">
            <v/>
          </cell>
          <cell r="M737" t="str">
            <v/>
          </cell>
          <cell r="N737" t="str">
            <v/>
          </cell>
          <cell r="O737" t="str">
            <v/>
          </cell>
          <cell r="P737" t="str">
            <v/>
          </cell>
          <cell r="Q737" t="str">
            <v/>
          </cell>
          <cell r="R737" t="str">
            <v/>
          </cell>
        </row>
        <row r="738">
          <cell r="B738" t="str">
            <v/>
          </cell>
          <cell r="C738" t="str">
            <v/>
          </cell>
          <cell r="D738" t="str">
            <v>0</v>
          </cell>
          <cell r="E738" t="str">
            <v/>
          </cell>
          <cell r="F738" t="str">
            <v/>
          </cell>
          <cell r="G738" t="str">
            <v/>
          </cell>
          <cell r="H738" t="str">
            <v/>
          </cell>
          <cell r="I738" t="str">
            <v/>
          </cell>
          <cell r="J738" t="str">
            <v>0</v>
          </cell>
          <cell r="K738" t="str">
            <v/>
          </cell>
          <cell r="L738" t="str">
            <v/>
          </cell>
          <cell r="M738" t="str">
            <v/>
          </cell>
          <cell r="N738" t="str">
            <v/>
          </cell>
          <cell r="O738" t="str">
            <v/>
          </cell>
          <cell r="P738" t="str">
            <v/>
          </cell>
          <cell r="Q738" t="str">
            <v/>
          </cell>
          <cell r="R738" t="str">
            <v/>
          </cell>
        </row>
        <row r="739">
          <cell r="B739" t="str">
            <v/>
          </cell>
          <cell r="C739" t="str">
            <v/>
          </cell>
          <cell r="D739" t="str">
            <v>0</v>
          </cell>
          <cell r="E739" t="str">
            <v/>
          </cell>
          <cell r="F739" t="str">
            <v/>
          </cell>
          <cell r="G739" t="str">
            <v/>
          </cell>
          <cell r="H739" t="str">
            <v/>
          </cell>
          <cell r="I739" t="str">
            <v/>
          </cell>
          <cell r="J739" t="str">
            <v>0</v>
          </cell>
          <cell r="K739" t="str">
            <v/>
          </cell>
          <cell r="L739" t="str">
            <v/>
          </cell>
          <cell r="M739" t="str">
            <v/>
          </cell>
          <cell r="N739" t="str">
            <v/>
          </cell>
          <cell r="O739" t="str">
            <v/>
          </cell>
          <cell r="P739" t="str">
            <v/>
          </cell>
          <cell r="Q739" t="str">
            <v/>
          </cell>
          <cell r="R739" t="str">
            <v/>
          </cell>
        </row>
        <row r="740">
          <cell r="B740" t="str">
            <v/>
          </cell>
          <cell r="C740" t="str">
            <v/>
          </cell>
          <cell r="D740" t="str">
            <v>0</v>
          </cell>
          <cell r="E740" t="str">
            <v/>
          </cell>
          <cell r="F740" t="str">
            <v/>
          </cell>
          <cell r="G740" t="str">
            <v/>
          </cell>
          <cell r="H740" t="str">
            <v/>
          </cell>
          <cell r="I740" t="str">
            <v/>
          </cell>
          <cell r="J740" t="str">
            <v>0</v>
          </cell>
          <cell r="K740" t="str">
            <v/>
          </cell>
          <cell r="L740" t="str">
            <v/>
          </cell>
          <cell r="M740" t="str">
            <v/>
          </cell>
          <cell r="N740" t="str">
            <v/>
          </cell>
          <cell r="O740" t="str">
            <v/>
          </cell>
          <cell r="P740" t="str">
            <v/>
          </cell>
          <cell r="Q740" t="str">
            <v/>
          </cell>
          <cell r="R740" t="str">
            <v/>
          </cell>
        </row>
        <row r="741">
          <cell r="B741" t="str">
            <v/>
          </cell>
          <cell r="C741" t="str">
            <v/>
          </cell>
          <cell r="D741" t="str">
            <v>0</v>
          </cell>
          <cell r="E741" t="str">
            <v/>
          </cell>
          <cell r="F741" t="str">
            <v/>
          </cell>
          <cell r="G741" t="str">
            <v/>
          </cell>
          <cell r="H741" t="str">
            <v/>
          </cell>
          <cell r="I741" t="str">
            <v/>
          </cell>
          <cell r="J741" t="str">
            <v>0</v>
          </cell>
          <cell r="K741" t="str">
            <v/>
          </cell>
          <cell r="L741" t="str">
            <v/>
          </cell>
          <cell r="M741" t="str">
            <v/>
          </cell>
          <cell r="N741" t="str">
            <v/>
          </cell>
          <cell r="O741" t="str">
            <v/>
          </cell>
          <cell r="P741" t="str">
            <v/>
          </cell>
          <cell r="Q741" t="str">
            <v/>
          </cell>
          <cell r="R741" t="str">
            <v/>
          </cell>
        </row>
        <row r="742">
          <cell r="B742" t="str">
            <v/>
          </cell>
          <cell r="C742" t="str">
            <v/>
          </cell>
          <cell r="D742" t="str">
            <v>0</v>
          </cell>
          <cell r="E742" t="str">
            <v/>
          </cell>
          <cell r="F742" t="str">
            <v/>
          </cell>
          <cell r="G742" t="str">
            <v/>
          </cell>
          <cell r="H742" t="str">
            <v/>
          </cell>
          <cell r="I742" t="str">
            <v/>
          </cell>
          <cell r="J742" t="str">
            <v>0</v>
          </cell>
          <cell r="K742" t="str">
            <v/>
          </cell>
          <cell r="L742" t="str">
            <v/>
          </cell>
          <cell r="M742" t="str">
            <v/>
          </cell>
          <cell r="N742" t="str">
            <v/>
          </cell>
          <cell r="O742" t="str">
            <v/>
          </cell>
          <cell r="P742" t="str">
            <v/>
          </cell>
          <cell r="Q742" t="str">
            <v/>
          </cell>
          <cell r="R742" t="str">
            <v/>
          </cell>
        </row>
        <row r="743">
          <cell r="B743" t="str">
            <v/>
          </cell>
          <cell r="C743" t="str">
            <v/>
          </cell>
          <cell r="D743" t="str">
            <v>0</v>
          </cell>
          <cell r="E743" t="str">
            <v/>
          </cell>
          <cell r="F743" t="str">
            <v/>
          </cell>
          <cell r="G743" t="str">
            <v/>
          </cell>
          <cell r="H743" t="str">
            <v/>
          </cell>
          <cell r="I743" t="str">
            <v/>
          </cell>
          <cell r="J743" t="str">
            <v>0</v>
          </cell>
          <cell r="K743" t="str">
            <v/>
          </cell>
          <cell r="L743" t="str">
            <v/>
          </cell>
          <cell r="M743" t="str">
            <v/>
          </cell>
          <cell r="N743" t="str">
            <v/>
          </cell>
          <cell r="O743" t="str">
            <v/>
          </cell>
          <cell r="P743" t="str">
            <v/>
          </cell>
          <cell r="Q743" t="str">
            <v/>
          </cell>
          <cell r="R743" t="str">
            <v/>
          </cell>
        </row>
        <row r="744">
          <cell r="B744" t="str">
            <v/>
          </cell>
          <cell r="C744" t="str">
            <v/>
          </cell>
          <cell r="D744" t="str">
            <v>0</v>
          </cell>
          <cell r="E744" t="str">
            <v/>
          </cell>
          <cell r="F744" t="str">
            <v/>
          </cell>
          <cell r="G744" t="str">
            <v/>
          </cell>
          <cell r="H744" t="str">
            <v/>
          </cell>
          <cell r="I744" t="str">
            <v/>
          </cell>
          <cell r="J744" t="str">
            <v>0</v>
          </cell>
          <cell r="K744" t="str">
            <v/>
          </cell>
          <cell r="L744" t="str">
            <v/>
          </cell>
          <cell r="M744" t="str">
            <v/>
          </cell>
          <cell r="N744" t="str">
            <v/>
          </cell>
          <cell r="O744" t="str">
            <v/>
          </cell>
          <cell r="P744" t="str">
            <v/>
          </cell>
          <cell r="Q744" t="str">
            <v/>
          </cell>
          <cell r="R744" t="str">
            <v/>
          </cell>
        </row>
        <row r="745">
          <cell r="B745" t="str">
            <v/>
          </cell>
          <cell r="C745" t="str">
            <v/>
          </cell>
          <cell r="D745" t="str">
            <v>0</v>
          </cell>
          <cell r="E745" t="str">
            <v/>
          </cell>
          <cell r="F745" t="str">
            <v/>
          </cell>
          <cell r="G745" t="str">
            <v/>
          </cell>
          <cell r="H745" t="str">
            <v/>
          </cell>
          <cell r="I745" t="str">
            <v/>
          </cell>
          <cell r="J745" t="str">
            <v>0</v>
          </cell>
          <cell r="K745" t="str">
            <v/>
          </cell>
          <cell r="L745" t="str">
            <v/>
          </cell>
          <cell r="M745" t="str">
            <v/>
          </cell>
          <cell r="N745" t="str">
            <v/>
          </cell>
          <cell r="O745" t="str">
            <v/>
          </cell>
          <cell r="P745" t="str">
            <v/>
          </cell>
          <cell r="Q745" t="str">
            <v/>
          </cell>
          <cell r="R745" t="str">
            <v/>
          </cell>
        </row>
        <row r="746">
          <cell r="B746" t="str">
            <v/>
          </cell>
          <cell r="C746" t="str">
            <v/>
          </cell>
          <cell r="D746" t="str">
            <v>0</v>
          </cell>
          <cell r="E746" t="str">
            <v/>
          </cell>
          <cell r="F746" t="str">
            <v/>
          </cell>
          <cell r="G746" t="str">
            <v/>
          </cell>
          <cell r="H746" t="str">
            <v/>
          </cell>
          <cell r="I746" t="str">
            <v/>
          </cell>
          <cell r="J746" t="str">
            <v>0</v>
          </cell>
          <cell r="K746" t="str">
            <v/>
          </cell>
          <cell r="L746" t="str">
            <v/>
          </cell>
          <cell r="M746" t="str">
            <v/>
          </cell>
          <cell r="N746" t="str">
            <v/>
          </cell>
          <cell r="O746" t="str">
            <v/>
          </cell>
          <cell r="P746" t="str">
            <v/>
          </cell>
          <cell r="Q746" t="str">
            <v/>
          </cell>
          <cell r="R746" t="str">
            <v/>
          </cell>
        </row>
        <row r="747">
          <cell r="B747" t="str">
            <v/>
          </cell>
          <cell r="C747" t="str">
            <v/>
          </cell>
          <cell r="D747" t="str">
            <v>0</v>
          </cell>
          <cell r="E747" t="str">
            <v/>
          </cell>
          <cell r="F747" t="str">
            <v/>
          </cell>
          <cell r="G747" t="str">
            <v/>
          </cell>
          <cell r="H747" t="str">
            <v/>
          </cell>
          <cell r="I747" t="str">
            <v/>
          </cell>
          <cell r="J747" t="str">
            <v>0</v>
          </cell>
          <cell r="K747" t="str">
            <v/>
          </cell>
          <cell r="L747" t="str">
            <v/>
          </cell>
          <cell r="M747" t="str">
            <v/>
          </cell>
          <cell r="N747" t="str">
            <v/>
          </cell>
          <cell r="O747" t="str">
            <v/>
          </cell>
          <cell r="P747" t="str">
            <v/>
          </cell>
          <cell r="Q747" t="str">
            <v/>
          </cell>
          <cell r="R747" t="str">
            <v/>
          </cell>
        </row>
        <row r="748">
          <cell r="B748" t="str">
            <v/>
          </cell>
          <cell r="C748" t="str">
            <v/>
          </cell>
          <cell r="D748" t="str">
            <v>0</v>
          </cell>
          <cell r="E748" t="str">
            <v/>
          </cell>
          <cell r="F748" t="str">
            <v/>
          </cell>
          <cell r="G748" t="str">
            <v/>
          </cell>
          <cell r="H748" t="str">
            <v/>
          </cell>
          <cell r="I748" t="str">
            <v/>
          </cell>
          <cell r="J748" t="str">
            <v>0</v>
          </cell>
          <cell r="K748" t="str">
            <v/>
          </cell>
          <cell r="L748" t="str">
            <v/>
          </cell>
          <cell r="M748" t="str">
            <v/>
          </cell>
          <cell r="N748" t="str">
            <v/>
          </cell>
          <cell r="O748" t="str">
            <v/>
          </cell>
          <cell r="P748" t="str">
            <v/>
          </cell>
          <cell r="Q748" t="str">
            <v/>
          </cell>
          <cell r="R748" t="str">
            <v/>
          </cell>
        </row>
        <row r="749">
          <cell r="B749" t="str">
            <v/>
          </cell>
          <cell r="C749" t="str">
            <v/>
          </cell>
          <cell r="D749" t="str">
            <v>0</v>
          </cell>
          <cell r="E749" t="str">
            <v/>
          </cell>
          <cell r="F749" t="str">
            <v/>
          </cell>
          <cell r="G749" t="str">
            <v/>
          </cell>
          <cell r="H749" t="str">
            <v/>
          </cell>
          <cell r="I749" t="str">
            <v/>
          </cell>
          <cell r="J749" t="str">
            <v>0</v>
          </cell>
          <cell r="K749" t="str">
            <v/>
          </cell>
          <cell r="L749" t="str">
            <v/>
          </cell>
          <cell r="M749" t="str">
            <v/>
          </cell>
          <cell r="N749" t="str">
            <v/>
          </cell>
          <cell r="O749" t="str">
            <v/>
          </cell>
          <cell r="P749" t="str">
            <v/>
          </cell>
          <cell r="Q749" t="str">
            <v/>
          </cell>
          <cell r="R749" t="str">
            <v/>
          </cell>
        </row>
        <row r="750">
          <cell r="B750" t="str">
            <v/>
          </cell>
          <cell r="C750" t="str">
            <v/>
          </cell>
          <cell r="D750" t="str">
            <v>0</v>
          </cell>
          <cell r="E750" t="str">
            <v/>
          </cell>
          <cell r="F750" t="str">
            <v/>
          </cell>
          <cell r="G750" t="str">
            <v/>
          </cell>
          <cell r="H750" t="str">
            <v/>
          </cell>
          <cell r="I750" t="str">
            <v/>
          </cell>
          <cell r="J750" t="str">
            <v>0</v>
          </cell>
          <cell r="K750" t="str">
            <v/>
          </cell>
          <cell r="L750" t="str">
            <v/>
          </cell>
          <cell r="M750" t="str">
            <v/>
          </cell>
          <cell r="N750" t="str">
            <v/>
          </cell>
          <cell r="O750" t="str">
            <v/>
          </cell>
          <cell r="P750" t="str">
            <v/>
          </cell>
          <cell r="Q750" t="str">
            <v/>
          </cell>
          <cell r="R750" t="str">
            <v/>
          </cell>
        </row>
        <row r="751">
          <cell r="B751" t="str">
            <v/>
          </cell>
          <cell r="C751" t="str">
            <v/>
          </cell>
          <cell r="D751" t="str">
            <v>0</v>
          </cell>
          <cell r="E751" t="str">
            <v/>
          </cell>
          <cell r="F751" t="str">
            <v/>
          </cell>
          <cell r="G751" t="str">
            <v/>
          </cell>
          <cell r="H751" t="str">
            <v/>
          </cell>
          <cell r="I751" t="str">
            <v/>
          </cell>
          <cell r="J751" t="str">
            <v>0</v>
          </cell>
          <cell r="K751" t="str">
            <v/>
          </cell>
          <cell r="L751" t="str">
            <v/>
          </cell>
          <cell r="M751" t="str">
            <v/>
          </cell>
          <cell r="N751" t="str">
            <v/>
          </cell>
          <cell r="O751" t="str">
            <v/>
          </cell>
          <cell r="P751" t="str">
            <v/>
          </cell>
          <cell r="Q751" t="str">
            <v/>
          </cell>
          <cell r="R751" t="str">
            <v/>
          </cell>
        </row>
        <row r="752">
          <cell r="B752" t="str">
            <v/>
          </cell>
          <cell r="C752" t="str">
            <v/>
          </cell>
          <cell r="D752" t="str">
            <v>0</v>
          </cell>
          <cell r="E752" t="str">
            <v/>
          </cell>
          <cell r="F752" t="str">
            <v/>
          </cell>
          <cell r="G752" t="str">
            <v/>
          </cell>
          <cell r="H752" t="str">
            <v/>
          </cell>
          <cell r="I752" t="str">
            <v/>
          </cell>
          <cell r="J752" t="str">
            <v>0</v>
          </cell>
          <cell r="K752" t="str">
            <v/>
          </cell>
          <cell r="L752" t="str">
            <v/>
          </cell>
          <cell r="M752" t="str">
            <v/>
          </cell>
          <cell r="N752" t="str">
            <v/>
          </cell>
          <cell r="O752" t="str">
            <v/>
          </cell>
          <cell r="P752" t="str">
            <v/>
          </cell>
          <cell r="Q752" t="str">
            <v/>
          </cell>
          <cell r="R752" t="str">
            <v/>
          </cell>
        </row>
        <row r="753">
          <cell r="B753" t="str">
            <v/>
          </cell>
          <cell r="C753" t="str">
            <v/>
          </cell>
          <cell r="D753" t="str">
            <v>0</v>
          </cell>
          <cell r="E753" t="str">
            <v/>
          </cell>
          <cell r="F753" t="str">
            <v/>
          </cell>
          <cell r="G753" t="str">
            <v/>
          </cell>
          <cell r="H753" t="str">
            <v/>
          </cell>
          <cell r="I753" t="str">
            <v/>
          </cell>
          <cell r="J753" t="str">
            <v>0</v>
          </cell>
          <cell r="K753" t="str">
            <v/>
          </cell>
          <cell r="L753" t="str">
            <v/>
          </cell>
          <cell r="M753" t="str">
            <v/>
          </cell>
          <cell r="N753" t="str">
            <v/>
          </cell>
          <cell r="O753" t="str">
            <v/>
          </cell>
          <cell r="P753" t="str">
            <v/>
          </cell>
          <cell r="Q753" t="str">
            <v/>
          </cell>
          <cell r="R753" t="str">
            <v/>
          </cell>
        </row>
        <row r="754">
          <cell r="B754" t="str">
            <v/>
          </cell>
          <cell r="C754" t="str">
            <v/>
          </cell>
          <cell r="D754" t="str">
            <v>0</v>
          </cell>
          <cell r="E754" t="str">
            <v/>
          </cell>
          <cell r="F754" t="str">
            <v/>
          </cell>
          <cell r="G754" t="str">
            <v/>
          </cell>
          <cell r="H754" t="str">
            <v/>
          </cell>
          <cell r="I754" t="str">
            <v/>
          </cell>
          <cell r="J754" t="str">
            <v>0</v>
          </cell>
          <cell r="K754" t="str">
            <v/>
          </cell>
          <cell r="L754" t="str">
            <v/>
          </cell>
          <cell r="M754" t="str">
            <v/>
          </cell>
          <cell r="N754" t="str">
            <v/>
          </cell>
          <cell r="O754" t="str">
            <v/>
          </cell>
          <cell r="P754" t="str">
            <v/>
          </cell>
          <cell r="Q754" t="str">
            <v/>
          </cell>
          <cell r="R754" t="str">
            <v/>
          </cell>
        </row>
        <row r="755">
          <cell r="B755" t="str">
            <v/>
          </cell>
          <cell r="C755" t="str">
            <v/>
          </cell>
          <cell r="D755" t="str">
            <v>0</v>
          </cell>
          <cell r="E755" t="str">
            <v/>
          </cell>
          <cell r="F755" t="str">
            <v/>
          </cell>
          <cell r="G755" t="str">
            <v/>
          </cell>
          <cell r="H755" t="str">
            <v/>
          </cell>
          <cell r="I755" t="str">
            <v/>
          </cell>
          <cell r="J755" t="str">
            <v>0</v>
          </cell>
          <cell r="K755" t="str">
            <v/>
          </cell>
          <cell r="L755" t="str">
            <v/>
          </cell>
          <cell r="M755" t="str">
            <v/>
          </cell>
          <cell r="N755" t="str">
            <v/>
          </cell>
          <cell r="O755" t="str">
            <v/>
          </cell>
          <cell r="P755" t="str">
            <v/>
          </cell>
          <cell r="Q755" t="str">
            <v/>
          </cell>
          <cell r="R755" t="str">
            <v/>
          </cell>
        </row>
        <row r="756">
          <cell r="B756" t="str">
            <v/>
          </cell>
          <cell r="C756" t="str">
            <v/>
          </cell>
          <cell r="D756" t="str">
            <v>0</v>
          </cell>
          <cell r="E756" t="str">
            <v/>
          </cell>
          <cell r="F756" t="str">
            <v/>
          </cell>
          <cell r="G756" t="str">
            <v/>
          </cell>
          <cell r="H756" t="str">
            <v/>
          </cell>
          <cell r="I756" t="str">
            <v/>
          </cell>
          <cell r="J756" t="str">
            <v>0</v>
          </cell>
          <cell r="K756" t="str">
            <v/>
          </cell>
          <cell r="L756" t="str">
            <v/>
          </cell>
          <cell r="M756" t="str">
            <v/>
          </cell>
          <cell r="N756" t="str">
            <v/>
          </cell>
          <cell r="O756" t="str">
            <v/>
          </cell>
          <cell r="P756" t="str">
            <v/>
          </cell>
          <cell r="Q756" t="str">
            <v/>
          </cell>
          <cell r="R756" t="str">
            <v/>
          </cell>
        </row>
        <row r="757">
          <cell r="B757" t="str">
            <v/>
          </cell>
          <cell r="C757" t="str">
            <v/>
          </cell>
          <cell r="D757" t="str">
            <v>0</v>
          </cell>
          <cell r="E757" t="str">
            <v/>
          </cell>
          <cell r="F757" t="str">
            <v/>
          </cell>
          <cell r="G757" t="str">
            <v/>
          </cell>
          <cell r="H757" t="str">
            <v/>
          </cell>
          <cell r="I757" t="str">
            <v/>
          </cell>
          <cell r="J757" t="str">
            <v>0</v>
          </cell>
          <cell r="K757" t="str">
            <v/>
          </cell>
          <cell r="L757" t="str">
            <v/>
          </cell>
          <cell r="M757" t="str">
            <v/>
          </cell>
          <cell r="N757" t="str">
            <v/>
          </cell>
          <cell r="O757" t="str">
            <v/>
          </cell>
          <cell r="P757" t="str">
            <v/>
          </cell>
          <cell r="Q757" t="str">
            <v/>
          </cell>
          <cell r="R757" t="str">
            <v/>
          </cell>
        </row>
        <row r="758">
          <cell r="B758" t="str">
            <v/>
          </cell>
          <cell r="C758" t="str">
            <v/>
          </cell>
          <cell r="D758" t="str">
            <v>0</v>
          </cell>
          <cell r="E758" t="str">
            <v/>
          </cell>
          <cell r="F758" t="str">
            <v/>
          </cell>
          <cell r="G758" t="str">
            <v/>
          </cell>
          <cell r="H758" t="str">
            <v/>
          </cell>
          <cell r="I758" t="str">
            <v/>
          </cell>
          <cell r="J758" t="str">
            <v>0</v>
          </cell>
          <cell r="K758" t="str">
            <v/>
          </cell>
          <cell r="L758" t="str">
            <v/>
          </cell>
          <cell r="M758" t="str">
            <v/>
          </cell>
          <cell r="N758" t="str">
            <v/>
          </cell>
          <cell r="O758" t="str">
            <v/>
          </cell>
          <cell r="P758" t="str">
            <v/>
          </cell>
          <cell r="Q758" t="str">
            <v/>
          </cell>
          <cell r="R758" t="str">
            <v/>
          </cell>
        </row>
        <row r="759">
          <cell r="B759" t="str">
            <v/>
          </cell>
          <cell r="C759" t="str">
            <v/>
          </cell>
          <cell r="D759" t="str">
            <v>0</v>
          </cell>
          <cell r="E759" t="str">
            <v/>
          </cell>
          <cell r="F759" t="str">
            <v/>
          </cell>
          <cell r="G759" t="str">
            <v/>
          </cell>
          <cell r="H759" t="str">
            <v/>
          </cell>
          <cell r="I759" t="str">
            <v/>
          </cell>
          <cell r="J759" t="str">
            <v>0</v>
          </cell>
          <cell r="K759" t="str">
            <v/>
          </cell>
          <cell r="L759" t="str">
            <v/>
          </cell>
          <cell r="M759" t="str">
            <v/>
          </cell>
          <cell r="N759" t="str">
            <v/>
          </cell>
          <cell r="O759" t="str">
            <v/>
          </cell>
          <cell r="P759" t="str">
            <v/>
          </cell>
          <cell r="Q759" t="str">
            <v/>
          </cell>
          <cell r="R759" t="str">
            <v/>
          </cell>
        </row>
        <row r="760">
          <cell r="B760" t="str">
            <v/>
          </cell>
          <cell r="C760" t="str">
            <v/>
          </cell>
          <cell r="D760" t="str">
            <v>0</v>
          </cell>
          <cell r="E760" t="str">
            <v/>
          </cell>
          <cell r="F760" t="str">
            <v/>
          </cell>
          <cell r="G760" t="str">
            <v/>
          </cell>
          <cell r="H760" t="str">
            <v/>
          </cell>
          <cell r="I760" t="str">
            <v/>
          </cell>
          <cell r="J760" t="str">
            <v>0</v>
          </cell>
          <cell r="K760" t="str">
            <v/>
          </cell>
          <cell r="L760" t="str">
            <v/>
          </cell>
          <cell r="M760" t="str">
            <v/>
          </cell>
          <cell r="N760" t="str">
            <v/>
          </cell>
          <cell r="O760" t="str">
            <v/>
          </cell>
          <cell r="P760" t="str">
            <v/>
          </cell>
          <cell r="Q760" t="str">
            <v/>
          </cell>
          <cell r="R760" t="str">
            <v/>
          </cell>
        </row>
        <row r="761">
          <cell r="B761" t="str">
            <v/>
          </cell>
          <cell r="C761" t="str">
            <v/>
          </cell>
          <cell r="D761" t="str">
            <v>0</v>
          </cell>
          <cell r="E761" t="str">
            <v/>
          </cell>
          <cell r="F761" t="str">
            <v/>
          </cell>
          <cell r="G761" t="str">
            <v/>
          </cell>
          <cell r="H761" t="str">
            <v/>
          </cell>
          <cell r="I761" t="str">
            <v/>
          </cell>
          <cell r="J761" t="str">
            <v>0</v>
          </cell>
          <cell r="K761" t="str">
            <v/>
          </cell>
          <cell r="L761" t="str">
            <v/>
          </cell>
          <cell r="M761" t="str">
            <v/>
          </cell>
          <cell r="N761" t="str">
            <v/>
          </cell>
          <cell r="O761" t="str">
            <v/>
          </cell>
          <cell r="P761" t="str">
            <v/>
          </cell>
          <cell r="Q761" t="str">
            <v/>
          </cell>
          <cell r="R761" t="str">
            <v/>
          </cell>
        </row>
        <row r="762">
          <cell r="B762" t="str">
            <v/>
          </cell>
          <cell r="C762" t="str">
            <v/>
          </cell>
          <cell r="D762" t="str">
            <v>0</v>
          </cell>
          <cell r="E762" t="str">
            <v/>
          </cell>
          <cell r="F762" t="str">
            <v/>
          </cell>
          <cell r="G762" t="str">
            <v/>
          </cell>
          <cell r="H762" t="str">
            <v/>
          </cell>
          <cell r="I762" t="str">
            <v/>
          </cell>
          <cell r="J762" t="str">
            <v>0</v>
          </cell>
          <cell r="K762" t="str">
            <v/>
          </cell>
          <cell r="L762" t="str">
            <v/>
          </cell>
          <cell r="M762" t="str">
            <v/>
          </cell>
          <cell r="N762" t="str">
            <v/>
          </cell>
          <cell r="O762" t="str">
            <v/>
          </cell>
          <cell r="P762" t="str">
            <v/>
          </cell>
          <cell r="Q762" t="str">
            <v/>
          </cell>
          <cell r="R762" t="str">
            <v/>
          </cell>
        </row>
        <row r="763">
          <cell r="B763" t="str">
            <v/>
          </cell>
          <cell r="C763" t="str">
            <v/>
          </cell>
          <cell r="D763" t="str">
            <v>0</v>
          </cell>
          <cell r="E763" t="str">
            <v/>
          </cell>
          <cell r="F763" t="str">
            <v/>
          </cell>
          <cell r="G763" t="str">
            <v/>
          </cell>
          <cell r="H763" t="str">
            <v/>
          </cell>
          <cell r="I763" t="str">
            <v/>
          </cell>
          <cell r="J763" t="str">
            <v>0</v>
          </cell>
          <cell r="K763" t="str">
            <v/>
          </cell>
          <cell r="L763" t="str">
            <v/>
          </cell>
          <cell r="M763" t="str">
            <v/>
          </cell>
          <cell r="N763" t="str">
            <v/>
          </cell>
          <cell r="O763" t="str">
            <v/>
          </cell>
          <cell r="P763" t="str">
            <v/>
          </cell>
          <cell r="Q763" t="str">
            <v/>
          </cell>
          <cell r="R763" t="str">
            <v/>
          </cell>
        </row>
        <row r="764">
          <cell r="B764" t="str">
            <v/>
          </cell>
          <cell r="C764" t="str">
            <v/>
          </cell>
          <cell r="D764" t="str">
            <v>0</v>
          </cell>
          <cell r="E764" t="str">
            <v/>
          </cell>
          <cell r="F764" t="str">
            <v/>
          </cell>
          <cell r="G764" t="str">
            <v/>
          </cell>
          <cell r="H764" t="str">
            <v/>
          </cell>
          <cell r="I764" t="str">
            <v/>
          </cell>
          <cell r="J764" t="str">
            <v>0</v>
          </cell>
          <cell r="K764" t="str">
            <v/>
          </cell>
          <cell r="L764" t="str">
            <v/>
          </cell>
          <cell r="M764" t="str">
            <v/>
          </cell>
          <cell r="N764" t="str">
            <v/>
          </cell>
          <cell r="O764" t="str">
            <v/>
          </cell>
          <cell r="P764" t="str">
            <v/>
          </cell>
          <cell r="Q764" t="str">
            <v/>
          </cell>
          <cell r="R764" t="str">
            <v/>
          </cell>
        </row>
        <row r="765">
          <cell r="B765" t="str">
            <v/>
          </cell>
          <cell r="C765" t="str">
            <v/>
          </cell>
          <cell r="D765" t="str">
            <v>0</v>
          </cell>
          <cell r="E765" t="str">
            <v/>
          </cell>
          <cell r="F765" t="str">
            <v/>
          </cell>
          <cell r="G765" t="str">
            <v/>
          </cell>
          <cell r="H765" t="str">
            <v/>
          </cell>
          <cell r="I765" t="str">
            <v/>
          </cell>
          <cell r="J765" t="str">
            <v>0</v>
          </cell>
          <cell r="K765" t="str">
            <v/>
          </cell>
          <cell r="L765" t="str">
            <v/>
          </cell>
          <cell r="M765" t="str">
            <v/>
          </cell>
          <cell r="N765" t="str">
            <v/>
          </cell>
          <cell r="O765" t="str">
            <v/>
          </cell>
          <cell r="P765" t="str">
            <v/>
          </cell>
          <cell r="Q765" t="str">
            <v/>
          </cell>
          <cell r="R765" t="str">
            <v/>
          </cell>
        </row>
        <row r="766">
          <cell r="B766" t="str">
            <v/>
          </cell>
          <cell r="C766" t="str">
            <v/>
          </cell>
          <cell r="D766" t="str">
            <v>0</v>
          </cell>
          <cell r="E766" t="str">
            <v/>
          </cell>
          <cell r="F766" t="str">
            <v/>
          </cell>
          <cell r="G766" t="str">
            <v/>
          </cell>
          <cell r="H766" t="str">
            <v/>
          </cell>
          <cell r="I766" t="str">
            <v/>
          </cell>
          <cell r="J766" t="str">
            <v>0</v>
          </cell>
          <cell r="K766" t="str">
            <v/>
          </cell>
          <cell r="L766" t="str">
            <v/>
          </cell>
          <cell r="M766" t="str">
            <v/>
          </cell>
          <cell r="N766" t="str">
            <v/>
          </cell>
          <cell r="O766" t="str">
            <v/>
          </cell>
          <cell r="P766" t="str">
            <v/>
          </cell>
          <cell r="Q766" t="str">
            <v/>
          </cell>
          <cell r="R766" t="str">
            <v/>
          </cell>
        </row>
        <row r="767">
          <cell r="B767" t="str">
            <v/>
          </cell>
          <cell r="C767" t="str">
            <v/>
          </cell>
          <cell r="D767" t="str">
            <v>0</v>
          </cell>
          <cell r="E767" t="str">
            <v/>
          </cell>
          <cell r="F767" t="str">
            <v/>
          </cell>
          <cell r="G767" t="str">
            <v/>
          </cell>
          <cell r="H767" t="str">
            <v/>
          </cell>
          <cell r="I767" t="str">
            <v/>
          </cell>
          <cell r="J767" t="str">
            <v>0</v>
          </cell>
          <cell r="K767" t="str">
            <v/>
          </cell>
          <cell r="L767" t="str">
            <v/>
          </cell>
          <cell r="M767" t="str">
            <v/>
          </cell>
          <cell r="N767" t="str">
            <v/>
          </cell>
          <cell r="O767" t="str">
            <v/>
          </cell>
          <cell r="P767" t="str">
            <v/>
          </cell>
          <cell r="Q767" t="str">
            <v/>
          </cell>
          <cell r="R767" t="str">
            <v/>
          </cell>
        </row>
        <row r="768">
          <cell r="B768" t="str">
            <v/>
          </cell>
          <cell r="C768" t="str">
            <v/>
          </cell>
          <cell r="D768" t="str">
            <v>0</v>
          </cell>
          <cell r="E768" t="str">
            <v/>
          </cell>
          <cell r="F768" t="str">
            <v/>
          </cell>
          <cell r="G768" t="str">
            <v/>
          </cell>
          <cell r="H768" t="str">
            <v/>
          </cell>
          <cell r="I768" t="str">
            <v/>
          </cell>
          <cell r="J768" t="str">
            <v>0</v>
          </cell>
          <cell r="K768" t="str">
            <v/>
          </cell>
          <cell r="L768" t="str">
            <v/>
          </cell>
          <cell r="M768" t="str">
            <v/>
          </cell>
          <cell r="N768" t="str">
            <v/>
          </cell>
          <cell r="O768" t="str">
            <v/>
          </cell>
          <cell r="P768" t="str">
            <v/>
          </cell>
          <cell r="Q768" t="str">
            <v/>
          </cell>
          <cell r="R768" t="str">
            <v/>
          </cell>
        </row>
        <row r="769">
          <cell r="B769" t="str">
            <v/>
          </cell>
          <cell r="C769" t="str">
            <v/>
          </cell>
          <cell r="D769" t="str">
            <v>0</v>
          </cell>
          <cell r="E769" t="str">
            <v/>
          </cell>
          <cell r="F769" t="str">
            <v/>
          </cell>
          <cell r="G769" t="str">
            <v/>
          </cell>
          <cell r="H769" t="str">
            <v/>
          </cell>
          <cell r="I769" t="str">
            <v/>
          </cell>
          <cell r="J769" t="str">
            <v>0</v>
          </cell>
          <cell r="K769" t="str">
            <v/>
          </cell>
          <cell r="L769" t="str">
            <v/>
          </cell>
          <cell r="M769" t="str">
            <v/>
          </cell>
          <cell r="N769" t="str">
            <v/>
          </cell>
          <cell r="O769" t="str">
            <v/>
          </cell>
          <cell r="P769" t="str">
            <v/>
          </cell>
          <cell r="Q769" t="str">
            <v/>
          </cell>
          <cell r="R769" t="str">
            <v/>
          </cell>
        </row>
        <row r="770">
          <cell r="B770" t="str">
            <v/>
          </cell>
          <cell r="C770" t="str">
            <v/>
          </cell>
          <cell r="D770" t="str">
            <v>0</v>
          </cell>
          <cell r="E770" t="str">
            <v/>
          </cell>
          <cell r="F770" t="str">
            <v/>
          </cell>
          <cell r="G770" t="str">
            <v/>
          </cell>
          <cell r="H770" t="str">
            <v/>
          </cell>
          <cell r="I770" t="str">
            <v/>
          </cell>
          <cell r="J770" t="str">
            <v>0</v>
          </cell>
          <cell r="K770" t="str">
            <v/>
          </cell>
          <cell r="L770" t="str">
            <v/>
          </cell>
          <cell r="M770" t="str">
            <v/>
          </cell>
          <cell r="N770" t="str">
            <v/>
          </cell>
          <cell r="O770" t="str">
            <v/>
          </cell>
          <cell r="P770" t="str">
            <v/>
          </cell>
          <cell r="Q770" t="str">
            <v/>
          </cell>
          <cell r="R770" t="str">
            <v/>
          </cell>
        </row>
        <row r="771">
          <cell r="B771" t="str">
            <v/>
          </cell>
          <cell r="C771" t="str">
            <v/>
          </cell>
          <cell r="D771" t="str">
            <v>0</v>
          </cell>
          <cell r="E771" t="str">
            <v/>
          </cell>
          <cell r="F771" t="str">
            <v/>
          </cell>
          <cell r="G771" t="str">
            <v/>
          </cell>
          <cell r="H771" t="str">
            <v/>
          </cell>
          <cell r="I771" t="str">
            <v/>
          </cell>
          <cell r="J771" t="str">
            <v>0</v>
          </cell>
          <cell r="K771" t="str">
            <v/>
          </cell>
          <cell r="L771" t="str">
            <v/>
          </cell>
          <cell r="M771" t="str">
            <v/>
          </cell>
          <cell r="N771" t="str">
            <v/>
          </cell>
          <cell r="O771" t="str">
            <v/>
          </cell>
          <cell r="P771" t="str">
            <v/>
          </cell>
          <cell r="Q771" t="str">
            <v/>
          </cell>
          <cell r="R771" t="str">
            <v/>
          </cell>
        </row>
        <row r="772">
          <cell r="B772" t="str">
            <v/>
          </cell>
          <cell r="C772" t="str">
            <v/>
          </cell>
          <cell r="D772" t="str">
            <v>0</v>
          </cell>
          <cell r="E772" t="str">
            <v/>
          </cell>
          <cell r="F772" t="str">
            <v/>
          </cell>
          <cell r="G772" t="str">
            <v/>
          </cell>
          <cell r="H772" t="str">
            <v/>
          </cell>
          <cell r="I772" t="str">
            <v/>
          </cell>
          <cell r="J772" t="str">
            <v>0</v>
          </cell>
          <cell r="K772" t="str">
            <v/>
          </cell>
          <cell r="L772" t="str">
            <v/>
          </cell>
          <cell r="M772" t="str">
            <v/>
          </cell>
          <cell r="N772" t="str">
            <v/>
          </cell>
          <cell r="O772" t="str">
            <v/>
          </cell>
          <cell r="P772" t="str">
            <v/>
          </cell>
          <cell r="Q772" t="str">
            <v/>
          </cell>
          <cell r="R772" t="str">
            <v/>
          </cell>
        </row>
        <row r="773">
          <cell r="B773" t="str">
            <v/>
          </cell>
          <cell r="C773" t="str">
            <v/>
          </cell>
          <cell r="D773" t="str">
            <v>0</v>
          </cell>
          <cell r="E773" t="str">
            <v/>
          </cell>
          <cell r="F773" t="str">
            <v/>
          </cell>
          <cell r="G773" t="str">
            <v/>
          </cell>
          <cell r="H773" t="str">
            <v/>
          </cell>
          <cell r="I773" t="str">
            <v/>
          </cell>
          <cell r="J773" t="str">
            <v>0</v>
          </cell>
          <cell r="K773" t="str">
            <v/>
          </cell>
          <cell r="L773" t="str">
            <v/>
          </cell>
          <cell r="M773" t="str">
            <v/>
          </cell>
          <cell r="N773" t="str">
            <v/>
          </cell>
          <cell r="O773" t="str">
            <v/>
          </cell>
          <cell r="P773" t="str">
            <v/>
          </cell>
          <cell r="Q773" t="str">
            <v/>
          </cell>
          <cell r="R773" t="str">
            <v/>
          </cell>
        </row>
        <row r="774">
          <cell r="B774" t="str">
            <v/>
          </cell>
          <cell r="C774" t="str">
            <v/>
          </cell>
          <cell r="D774" t="str">
            <v>0</v>
          </cell>
          <cell r="E774" t="str">
            <v/>
          </cell>
          <cell r="F774" t="str">
            <v/>
          </cell>
          <cell r="G774" t="str">
            <v/>
          </cell>
          <cell r="H774" t="str">
            <v/>
          </cell>
          <cell r="I774" t="str">
            <v/>
          </cell>
          <cell r="J774" t="str">
            <v>0</v>
          </cell>
          <cell r="K774" t="str">
            <v/>
          </cell>
          <cell r="L774" t="str">
            <v/>
          </cell>
          <cell r="M774" t="str">
            <v/>
          </cell>
          <cell r="N774" t="str">
            <v/>
          </cell>
          <cell r="O774" t="str">
            <v/>
          </cell>
          <cell r="P774" t="str">
            <v/>
          </cell>
          <cell r="Q774" t="str">
            <v/>
          </cell>
          <cell r="R774" t="str">
            <v/>
          </cell>
        </row>
        <row r="775">
          <cell r="B775" t="str">
            <v/>
          </cell>
          <cell r="C775" t="str">
            <v/>
          </cell>
          <cell r="D775" t="str">
            <v>0</v>
          </cell>
          <cell r="E775" t="str">
            <v/>
          </cell>
          <cell r="F775" t="str">
            <v/>
          </cell>
          <cell r="G775" t="str">
            <v/>
          </cell>
          <cell r="H775" t="str">
            <v/>
          </cell>
          <cell r="I775" t="str">
            <v/>
          </cell>
          <cell r="J775" t="str">
            <v>0</v>
          </cell>
          <cell r="K775" t="str">
            <v/>
          </cell>
          <cell r="L775" t="str">
            <v/>
          </cell>
          <cell r="M775" t="str">
            <v/>
          </cell>
          <cell r="N775" t="str">
            <v/>
          </cell>
          <cell r="O775" t="str">
            <v/>
          </cell>
          <cell r="P775" t="str">
            <v/>
          </cell>
          <cell r="Q775" t="str">
            <v/>
          </cell>
          <cell r="R775" t="str">
            <v/>
          </cell>
        </row>
        <row r="776">
          <cell r="B776" t="str">
            <v/>
          </cell>
          <cell r="C776" t="str">
            <v/>
          </cell>
          <cell r="D776" t="str">
            <v>0</v>
          </cell>
          <cell r="E776" t="str">
            <v/>
          </cell>
          <cell r="F776" t="str">
            <v/>
          </cell>
          <cell r="G776" t="str">
            <v/>
          </cell>
          <cell r="H776" t="str">
            <v/>
          </cell>
          <cell r="I776" t="str">
            <v/>
          </cell>
          <cell r="J776" t="str">
            <v>0</v>
          </cell>
          <cell r="K776" t="str">
            <v/>
          </cell>
          <cell r="L776" t="str">
            <v/>
          </cell>
          <cell r="M776" t="str">
            <v/>
          </cell>
          <cell r="N776" t="str">
            <v/>
          </cell>
          <cell r="O776" t="str">
            <v/>
          </cell>
          <cell r="P776" t="str">
            <v/>
          </cell>
          <cell r="Q776" t="str">
            <v/>
          </cell>
          <cell r="R776" t="str">
            <v/>
          </cell>
        </row>
        <row r="777">
          <cell r="B777" t="str">
            <v/>
          </cell>
          <cell r="C777" t="str">
            <v/>
          </cell>
          <cell r="D777" t="str">
            <v>0</v>
          </cell>
          <cell r="E777" t="str">
            <v/>
          </cell>
          <cell r="F777" t="str">
            <v/>
          </cell>
          <cell r="G777" t="str">
            <v/>
          </cell>
          <cell r="H777" t="str">
            <v/>
          </cell>
          <cell r="I777" t="str">
            <v/>
          </cell>
          <cell r="J777" t="str">
            <v>0</v>
          </cell>
          <cell r="K777" t="str">
            <v/>
          </cell>
          <cell r="L777" t="str">
            <v/>
          </cell>
          <cell r="M777" t="str">
            <v/>
          </cell>
          <cell r="N777" t="str">
            <v/>
          </cell>
          <cell r="O777" t="str">
            <v/>
          </cell>
          <cell r="P777" t="str">
            <v/>
          </cell>
          <cell r="Q777" t="str">
            <v/>
          </cell>
          <cell r="R777" t="str">
            <v/>
          </cell>
        </row>
        <row r="778">
          <cell r="B778" t="str">
            <v/>
          </cell>
          <cell r="C778" t="str">
            <v/>
          </cell>
          <cell r="D778" t="str">
            <v>0</v>
          </cell>
          <cell r="E778" t="str">
            <v/>
          </cell>
          <cell r="F778" t="str">
            <v/>
          </cell>
          <cell r="G778" t="str">
            <v/>
          </cell>
          <cell r="H778" t="str">
            <v/>
          </cell>
          <cell r="I778" t="str">
            <v/>
          </cell>
          <cell r="J778" t="str">
            <v>0</v>
          </cell>
          <cell r="K778" t="str">
            <v/>
          </cell>
          <cell r="L778" t="str">
            <v/>
          </cell>
          <cell r="M778" t="str">
            <v/>
          </cell>
          <cell r="N778" t="str">
            <v/>
          </cell>
          <cell r="O778" t="str">
            <v/>
          </cell>
          <cell r="P778" t="str">
            <v/>
          </cell>
          <cell r="Q778" t="str">
            <v/>
          </cell>
          <cell r="R778" t="str">
            <v/>
          </cell>
        </row>
        <row r="779">
          <cell r="B779" t="str">
            <v/>
          </cell>
          <cell r="C779" t="str">
            <v/>
          </cell>
          <cell r="D779" t="str">
            <v>0</v>
          </cell>
          <cell r="E779" t="str">
            <v/>
          </cell>
          <cell r="F779" t="str">
            <v/>
          </cell>
          <cell r="G779" t="str">
            <v/>
          </cell>
          <cell r="H779" t="str">
            <v/>
          </cell>
          <cell r="I779" t="str">
            <v/>
          </cell>
          <cell r="J779" t="str">
            <v>0</v>
          </cell>
          <cell r="K779" t="str">
            <v/>
          </cell>
          <cell r="L779" t="str">
            <v/>
          </cell>
          <cell r="M779" t="str">
            <v/>
          </cell>
          <cell r="N779" t="str">
            <v/>
          </cell>
          <cell r="O779" t="str">
            <v/>
          </cell>
          <cell r="P779" t="str">
            <v/>
          </cell>
          <cell r="Q779" t="str">
            <v/>
          </cell>
          <cell r="R779" t="str">
            <v/>
          </cell>
        </row>
        <row r="780">
          <cell r="B780" t="str">
            <v/>
          </cell>
          <cell r="C780" t="str">
            <v/>
          </cell>
          <cell r="D780" t="str">
            <v>0</v>
          </cell>
          <cell r="E780" t="str">
            <v/>
          </cell>
          <cell r="F780" t="str">
            <v/>
          </cell>
          <cell r="G780" t="str">
            <v/>
          </cell>
          <cell r="H780" t="str">
            <v/>
          </cell>
          <cell r="I780" t="str">
            <v/>
          </cell>
          <cell r="J780" t="str">
            <v>0</v>
          </cell>
          <cell r="K780" t="str">
            <v/>
          </cell>
          <cell r="L780" t="str">
            <v/>
          </cell>
          <cell r="M780" t="str">
            <v/>
          </cell>
          <cell r="N780" t="str">
            <v/>
          </cell>
          <cell r="O780" t="str">
            <v/>
          </cell>
          <cell r="P780" t="str">
            <v/>
          </cell>
          <cell r="Q780" t="str">
            <v/>
          </cell>
          <cell r="R780" t="str">
            <v/>
          </cell>
        </row>
        <row r="781">
          <cell r="B781" t="str">
            <v/>
          </cell>
          <cell r="C781" t="str">
            <v/>
          </cell>
          <cell r="D781" t="str">
            <v>0</v>
          </cell>
          <cell r="E781" t="str">
            <v/>
          </cell>
          <cell r="F781" t="str">
            <v/>
          </cell>
          <cell r="G781" t="str">
            <v/>
          </cell>
          <cell r="H781" t="str">
            <v/>
          </cell>
          <cell r="I781" t="str">
            <v/>
          </cell>
          <cell r="J781" t="str">
            <v>0</v>
          </cell>
          <cell r="K781" t="str">
            <v/>
          </cell>
          <cell r="L781" t="str">
            <v/>
          </cell>
          <cell r="M781" t="str">
            <v/>
          </cell>
          <cell r="N781" t="str">
            <v/>
          </cell>
          <cell r="O781" t="str">
            <v/>
          </cell>
          <cell r="P781" t="str">
            <v/>
          </cell>
          <cell r="Q781" t="str">
            <v/>
          </cell>
          <cell r="R781" t="str">
            <v/>
          </cell>
        </row>
        <row r="782">
          <cell r="B782" t="str">
            <v/>
          </cell>
          <cell r="C782" t="str">
            <v/>
          </cell>
          <cell r="D782" t="str">
            <v>0</v>
          </cell>
          <cell r="E782" t="str">
            <v/>
          </cell>
          <cell r="F782" t="str">
            <v/>
          </cell>
          <cell r="G782" t="str">
            <v/>
          </cell>
          <cell r="H782" t="str">
            <v/>
          </cell>
          <cell r="I782" t="str">
            <v/>
          </cell>
          <cell r="J782" t="str">
            <v>0</v>
          </cell>
          <cell r="K782" t="str">
            <v/>
          </cell>
          <cell r="L782" t="str">
            <v/>
          </cell>
          <cell r="M782" t="str">
            <v/>
          </cell>
          <cell r="N782" t="str">
            <v/>
          </cell>
          <cell r="O782" t="str">
            <v/>
          </cell>
          <cell r="P782" t="str">
            <v/>
          </cell>
          <cell r="Q782" t="str">
            <v/>
          </cell>
          <cell r="R782" t="str">
            <v/>
          </cell>
        </row>
        <row r="783">
          <cell r="B783" t="str">
            <v/>
          </cell>
          <cell r="C783" t="str">
            <v/>
          </cell>
          <cell r="D783" t="str">
            <v>0</v>
          </cell>
          <cell r="E783" t="str">
            <v/>
          </cell>
          <cell r="F783" t="str">
            <v/>
          </cell>
          <cell r="G783" t="str">
            <v/>
          </cell>
          <cell r="H783" t="str">
            <v/>
          </cell>
          <cell r="I783" t="str">
            <v/>
          </cell>
          <cell r="J783" t="str">
            <v>0</v>
          </cell>
          <cell r="K783" t="str">
            <v/>
          </cell>
          <cell r="L783" t="str">
            <v/>
          </cell>
          <cell r="M783" t="str">
            <v/>
          </cell>
          <cell r="N783" t="str">
            <v/>
          </cell>
          <cell r="O783" t="str">
            <v/>
          </cell>
          <cell r="P783" t="str">
            <v/>
          </cell>
          <cell r="Q783" t="str">
            <v/>
          </cell>
          <cell r="R783" t="str">
            <v/>
          </cell>
        </row>
        <row r="784">
          <cell r="B784" t="str">
            <v/>
          </cell>
          <cell r="C784" t="str">
            <v/>
          </cell>
          <cell r="D784" t="str">
            <v>0</v>
          </cell>
          <cell r="E784" t="str">
            <v/>
          </cell>
          <cell r="F784" t="str">
            <v/>
          </cell>
          <cell r="G784" t="str">
            <v/>
          </cell>
          <cell r="H784" t="str">
            <v/>
          </cell>
          <cell r="I784" t="str">
            <v/>
          </cell>
          <cell r="J784" t="str">
            <v>0</v>
          </cell>
          <cell r="K784" t="str">
            <v/>
          </cell>
          <cell r="L784" t="str">
            <v/>
          </cell>
          <cell r="M784" t="str">
            <v/>
          </cell>
          <cell r="N784" t="str">
            <v/>
          </cell>
          <cell r="O784" t="str">
            <v/>
          </cell>
          <cell r="P784" t="str">
            <v/>
          </cell>
          <cell r="Q784" t="str">
            <v/>
          </cell>
          <cell r="R784" t="str">
            <v/>
          </cell>
        </row>
        <row r="785">
          <cell r="B785" t="str">
            <v/>
          </cell>
          <cell r="C785" t="str">
            <v/>
          </cell>
          <cell r="D785" t="str">
            <v>0</v>
          </cell>
          <cell r="E785" t="str">
            <v/>
          </cell>
          <cell r="F785" t="str">
            <v/>
          </cell>
          <cell r="G785" t="str">
            <v/>
          </cell>
          <cell r="H785" t="str">
            <v/>
          </cell>
          <cell r="I785" t="str">
            <v/>
          </cell>
          <cell r="J785" t="str">
            <v>0</v>
          </cell>
          <cell r="K785" t="str">
            <v/>
          </cell>
          <cell r="L785" t="str">
            <v/>
          </cell>
          <cell r="M785" t="str">
            <v/>
          </cell>
          <cell r="N785" t="str">
            <v/>
          </cell>
          <cell r="O785" t="str">
            <v/>
          </cell>
          <cell r="P785" t="str">
            <v/>
          </cell>
          <cell r="Q785" t="str">
            <v/>
          </cell>
          <cell r="R785" t="str">
            <v/>
          </cell>
        </row>
        <row r="786">
          <cell r="B786" t="str">
            <v/>
          </cell>
          <cell r="C786" t="str">
            <v/>
          </cell>
          <cell r="D786" t="str">
            <v>0</v>
          </cell>
          <cell r="E786" t="str">
            <v/>
          </cell>
          <cell r="F786" t="str">
            <v/>
          </cell>
          <cell r="G786" t="str">
            <v/>
          </cell>
          <cell r="H786" t="str">
            <v/>
          </cell>
          <cell r="I786" t="str">
            <v/>
          </cell>
          <cell r="J786" t="str">
            <v>0</v>
          </cell>
          <cell r="K786" t="str">
            <v/>
          </cell>
          <cell r="L786" t="str">
            <v/>
          </cell>
          <cell r="M786" t="str">
            <v/>
          </cell>
          <cell r="N786" t="str">
            <v/>
          </cell>
          <cell r="O786" t="str">
            <v/>
          </cell>
          <cell r="P786" t="str">
            <v/>
          </cell>
          <cell r="Q786" t="str">
            <v/>
          </cell>
          <cell r="R786" t="str">
            <v/>
          </cell>
        </row>
        <row r="787">
          <cell r="B787" t="str">
            <v/>
          </cell>
          <cell r="C787" t="str">
            <v/>
          </cell>
          <cell r="D787" t="str">
            <v>0</v>
          </cell>
          <cell r="E787" t="str">
            <v/>
          </cell>
          <cell r="F787" t="str">
            <v/>
          </cell>
          <cell r="G787" t="str">
            <v/>
          </cell>
          <cell r="H787" t="str">
            <v/>
          </cell>
          <cell r="I787" t="str">
            <v/>
          </cell>
          <cell r="J787" t="str">
            <v>0</v>
          </cell>
          <cell r="K787" t="str">
            <v/>
          </cell>
          <cell r="L787" t="str">
            <v/>
          </cell>
          <cell r="M787" t="str">
            <v/>
          </cell>
          <cell r="N787" t="str">
            <v/>
          </cell>
          <cell r="O787" t="str">
            <v/>
          </cell>
          <cell r="P787" t="str">
            <v/>
          </cell>
          <cell r="Q787" t="str">
            <v/>
          </cell>
          <cell r="R787" t="str">
            <v/>
          </cell>
        </row>
        <row r="788">
          <cell r="B788" t="str">
            <v/>
          </cell>
          <cell r="C788" t="str">
            <v/>
          </cell>
          <cell r="D788" t="str">
            <v>0</v>
          </cell>
          <cell r="E788" t="str">
            <v/>
          </cell>
          <cell r="F788" t="str">
            <v/>
          </cell>
          <cell r="G788" t="str">
            <v/>
          </cell>
          <cell r="H788" t="str">
            <v/>
          </cell>
          <cell r="I788" t="str">
            <v/>
          </cell>
          <cell r="J788" t="str">
            <v>0</v>
          </cell>
          <cell r="K788" t="str">
            <v/>
          </cell>
          <cell r="L788" t="str">
            <v/>
          </cell>
          <cell r="M788" t="str">
            <v/>
          </cell>
          <cell r="N788" t="str">
            <v/>
          </cell>
          <cell r="O788" t="str">
            <v/>
          </cell>
          <cell r="P788" t="str">
            <v/>
          </cell>
          <cell r="Q788" t="str">
            <v/>
          </cell>
          <cell r="R788" t="str">
            <v/>
          </cell>
        </row>
        <row r="789">
          <cell r="B789" t="str">
            <v/>
          </cell>
          <cell r="C789" t="str">
            <v/>
          </cell>
          <cell r="D789" t="str">
            <v>0</v>
          </cell>
          <cell r="E789" t="str">
            <v/>
          </cell>
          <cell r="F789" t="str">
            <v/>
          </cell>
          <cell r="G789" t="str">
            <v/>
          </cell>
          <cell r="H789" t="str">
            <v/>
          </cell>
          <cell r="I789" t="str">
            <v/>
          </cell>
          <cell r="J789" t="str">
            <v>0</v>
          </cell>
          <cell r="K789" t="str">
            <v/>
          </cell>
          <cell r="L789" t="str">
            <v/>
          </cell>
          <cell r="M789" t="str">
            <v/>
          </cell>
          <cell r="N789" t="str">
            <v/>
          </cell>
          <cell r="O789" t="str">
            <v/>
          </cell>
          <cell r="P789" t="str">
            <v/>
          </cell>
          <cell r="Q789" t="str">
            <v/>
          </cell>
          <cell r="R789" t="str">
            <v/>
          </cell>
        </row>
        <row r="790">
          <cell r="B790" t="str">
            <v/>
          </cell>
          <cell r="C790" t="str">
            <v/>
          </cell>
          <cell r="D790" t="str">
            <v>0</v>
          </cell>
          <cell r="E790" t="str">
            <v/>
          </cell>
          <cell r="F790" t="str">
            <v/>
          </cell>
          <cell r="G790" t="str">
            <v/>
          </cell>
          <cell r="H790" t="str">
            <v/>
          </cell>
          <cell r="I790" t="str">
            <v/>
          </cell>
          <cell r="J790" t="str">
            <v>0</v>
          </cell>
          <cell r="K790" t="str">
            <v/>
          </cell>
          <cell r="L790" t="str">
            <v/>
          </cell>
          <cell r="M790" t="str">
            <v/>
          </cell>
          <cell r="N790" t="str">
            <v/>
          </cell>
          <cell r="O790" t="str">
            <v/>
          </cell>
          <cell r="P790" t="str">
            <v/>
          </cell>
          <cell r="Q790" t="str">
            <v/>
          </cell>
          <cell r="R790" t="str">
            <v/>
          </cell>
        </row>
        <row r="791">
          <cell r="B791" t="str">
            <v/>
          </cell>
          <cell r="C791" t="str">
            <v/>
          </cell>
          <cell r="D791" t="str">
            <v>0</v>
          </cell>
          <cell r="E791" t="str">
            <v/>
          </cell>
          <cell r="F791" t="str">
            <v/>
          </cell>
          <cell r="G791" t="str">
            <v/>
          </cell>
          <cell r="H791" t="str">
            <v/>
          </cell>
          <cell r="I791" t="str">
            <v/>
          </cell>
          <cell r="J791" t="str">
            <v>0</v>
          </cell>
          <cell r="K791" t="str">
            <v/>
          </cell>
          <cell r="L791" t="str">
            <v/>
          </cell>
          <cell r="M791" t="str">
            <v/>
          </cell>
          <cell r="N791" t="str">
            <v/>
          </cell>
          <cell r="O791" t="str">
            <v/>
          </cell>
          <cell r="P791" t="str">
            <v/>
          </cell>
          <cell r="Q791" t="str">
            <v/>
          </cell>
          <cell r="R791" t="str">
            <v/>
          </cell>
        </row>
        <row r="792">
          <cell r="B792" t="str">
            <v/>
          </cell>
          <cell r="C792" t="str">
            <v/>
          </cell>
          <cell r="D792" t="str">
            <v>0</v>
          </cell>
          <cell r="E792" t="str">
            <v/>
          </cell>
          <cell r="F792" t="str">
            <v/>
          </cell>
          <cell r="G792" t="str">
            <v/>
          </cell>
          <cell r="H792" t="str">
            <v/>
          </cell>
          <cell r="I792" t="str">
            <v/>
          </cell>
          <cell r="J792" t="str">
            <v>0</v>
          </cell>
          <cell r="K792" t="str">
            <v/>
          </cell>
          <cell r="L792" t="str">
            <v/>
          </cell>
          <cell r="M792" t="str">
            <v/>
          </cell>
          <cell r="N792" t="str">
            <v/>
          </cell>
          <cell r="O792" t="str">
            <v/>
          </cell>
          <cell r="P792" t="str">
            <v/>
          </cell>
          <cell r="Q792" t="str">
            <v/>
          </cell>
          <cell r="R792" t="str">
            <v/>
          </cell>
        </row>
        <row r="793">
          <cell r="B793" t="str">
            <v/>
          </cell>
          <cell r="C793" t="str">
            <v/>
          </cell>
          <cell r="D793" t="str">
            <v>0</v>
          </cell>
          <cell r="E793" t="str">
            <v/>
          </cell>
          <cell r="F793" t="str">
            <v/>
          </cell>
          <cell r="G793" t="str">
            <v/>
          </cell>
          <cell r="H793" t="str">
            <v/>
          </cell>
          <cell r="I793" t="str">
            <v/>
          </cell>
          <cell r="J793" t="str">
            <v>0</v>
          </cell>
          <cell r="K793" t="str">
            <v/>
          </cell>
          <cell r="L793" t="str">
            <v/>
          </cell>
          <cell r="M793" t="str">
            <v/>
          </cell>
          <cell r="N793" t="str">
            <v/>
          </cell>
          <cell r="O793" t="str">
            <v/>
          </cell>
          <cell r="P793" t="str">
            <v/>
          </cell>
          <cell r="Q793" t="str">
            <v/>
          </cell>
          <cell r="R793" t="str">
            <v/>
          </cell>
        </row>
        <row r="794">
          <cell r="B794" t="str">
            <v/>
          </cell>
          <cell r="C794" t="str">
            <v/>
          </cell>
          <cell r="D794" t="str">
            <v>0</v>
          </cell>
          <cell r="E794" t="str">
            <v/>
          </cell>
          <cell r="F794" t="str">
            <v/>
          </cell>
          <cell r="G794" t="str">
            <v/>
          </cell>
          <cell r="H794" t="str">
            <v/>
          </cell>
          <cell r="I794" t="str">
            <v/>
          </cell>
          <cell r="J794" t="str">
            <v>0</v>
          </cell>
          <cell r="K794" t="str">
            <v/>
          </cell>
          <cell r="L794" t="str">
            <v/>
          </cell>
          <cell r="M794" t="str">
            <v/>
          </cell>
          <cell r="N794" t="str">
            <v/>
          </cell>
          <cell r="O794" t="str">
            <v/>
          </cell>
          <cell r="P794" t="str">
            <v/>
          </cell>
          <cell r="Q794" t="str">
            <v/>
          </cell>
          <cell r="R794" t="str">
            <v/>
          </cell>
        </row>
        <row r="795">
          <cell r="B795" t="str">
            <v/>
          </cell>
          <cell r="C795" t="str">
            <v/>
          </cell>
          <cell r="D795" t="str">
            <v>0</v>
          </cell>
          <cell r="E795" t="str">
            <v/>
          </cell>
          <cell r="F795" t="str">
            <v/>
          </cell>
          <cell r="G795" t="str">
            <v/>
          </cell>
          <cell r="H795" t="str">
            <v/>
          </cell>
          <cell r="I795" t="str">
            <v/>
          </cell>
          <cell r="J795" t="str">
            <v>0</v>
          </cell>
          <cell r="K795" t="str">
            <v/>
          </cell>
          <cell r="L795" t="str">
            <v/>
          </cell>
          <cell r="M795" t="str">
            <v/>
          </cell>
          <cell r="N795" t="str">
            <v/>
          </cell>
          <cell r="O795" t="str">
            <v/>
          </cell>
          <cell r="P795" t="str">
            <v/>
          </cell>
          <cell r="Q795" t="str">
            <v/>
          </cell>
          <cell r="R795" t="str">
            <v/>
          </cell>
        </row>
        <row r="796">
          <cell r="B796" t="str">
            <v/>
          </cell>
          <cell r="C796" t="str">
            <v/>
          </cell>
          <cell r="D796" t="str">
            <v>0</v>
          </cell>
          <cell r="E796" t="str">
            <v/>
          </cell>
          <cell r="F796" t="str">
            <v/>
          </cell>
          <cell r="G796" t="str">
            <v/>
          </cell>
          <cell r="H796" t="str">
            <v/>
          </cell>
          <cell r="I796" t="str">
            <v/>
          </cell>
          <cell r="J796" t="str">
            <v>0</v>
          </cell>
          <cell r="K796" t="str">
            <v/>
          </cell>
          <cell r="L796" t="str">
            <v/>
          </cell>
          <cell r="M796" t="str">
            <v/>
          </cell>
          <cell r="N796" t="str">
            <v/>
          </cell>
          <cell r="O796" t="str">
            <v/>
          </cell>
          <cell r="P796" t="str">
            <v/>
          </cell>
          <cell r="Q796" t="str">
            <v/>
          </cell>
          <cell r="R796" t="str">
            <v/>
          </cell>
        </row>
        <row r="797">
          <cell r="B797" t="str">
            <v/>
          </cell>
          <cell r="C797" t="str">
            <v/>
          </cell>
          <cell r="D797" t="str">
            <v>0</v>
          </cell>
          <cell r="E797" t="str">
            <v/>
          </cell>
          <cell r="F797" t="str">
            <v/>
          </cell>
          <cell r="G797" t="str">
            <v/>
          </cell>
          <cell r="H797" t="str">
            <v/>
          </cell>
          <cell r="I797" t="str">
            <v/>
          </cell>
          <cell r="J797" t="str">
            <v>0</v>
          </cell>
          <cell r="K797" t="str">
            <v/>
          </cell>
          <cell r="L797" t="str">
            <v/>
          </cell>
          <cell r="M797" t="str">
            <v/>
          </cell>
          <cell r="N797" t="str">
            <v/>
          </cell>
          <cell r="O797" t="str">
            <v/>
          </cell>
          <cell r="P797" t="str">
            <v/>
          </cell>
          <cell r="Q797" t="str">
            <v/>
          </cell>
          <cell r="R797" t="str">
            <v/>
          </cell>
        </row>
        <row r="798">
          <cell r="B798" t="str">
            <v/>
          </cell>
          <cell r="C798" t="str">
            <v/>
          </cell>
          <cell r="D798" t="str">
            <v>0</v>
          </cell>
          <cell r="E798" t="str">
            <v/>
          </cell>
          <cell r="F798" t="str">
            <v/>
          </cell>
          <cell r="G798" t="str">
            <v/>
          </cell>
          <cell r="H798" t="str">
            <v/>
          </cell>
          <cell r="I798" t="str">
            <v/>
          </cell>
          <cell r="J798" t="str">
            <v>0</v>
          </cell>
          <cell r="K798" t="str">
            <v/>
          </cell>
          <cell r="L798" t="str">
            <v/>
          </cell>
          <cell r="M798" t="str">
            <v/>
          </cell>
          <cell r="N798" t="str">
            <v/>
          </cell>
          <cell r="O798" t="str">
            <v/>
          </cell>
          <cell r="P798" t="str">
            <v/>
          </cell>
          <cell r="Q798" t="str">
            <v/>
          </cell>
          <cell r="R798" t="str">
            <v/>
          </cell>
        </row>
        <row r="799">
          <cell r="B799" t="str">
            <v/>
          </cell>
          <cell r="C799" t="str">
            <v/>
          </cell>
          <cell r="D799" t="str">
            <v>0</v>
          </cell>
          <cell r="E799" t="str">
            <v/>
          </cell>
          <cell r="F799" t="str">
            <v/>
          </cell>
          <cell r="G799" t="str">
            <v/>
          </cell>
          <cell r="H799" t="str">
            <v/>
          </cell>
          <cell r="I799" t="str">
            <v/>
          </cell>
          <cell r="J799" t="str">
            <v>0</v>
          </cell>
          <cell r="K799" t="str">
            <v/>
          </cell>
          <cell r="L799" t="str">
            <v/>
          </cell>
          <cell r="M799" t="str">
            <v/>
          </cell>
          <cell r="N799" t="str">
            <v/>
          </cell>
          <cell r="O799" t="str">
            <v/>
          </cell>
          <cell r="P799" t="str">
            <v/>
          </cell>
          <cell r="Q799" t="str">
            <v/>
          </cell>
          <cell r="R799" t="str">
            <v/>
          </cell>
        </row>
        <row r="800">
          <cell r="B800" t="str">
            <v/>
          </cell>
          <cell r="C800" t="str">
            <v/>
          </cell>
          <cell r="D800" t="str">
            <v>0</v>
          </cell>
          <cell r="E800" t="str">
            <v/>
          </cell>
          <cell r="F800" t="str">
            <v/>
          </cell>
          <cell r="G800" t="str">
            <v/>
          </cell>
          <cell r="H800" t="str">
            <v/>
          </cell>
          <cell r="I800" t="str">
            <v/>
          </cell>
          <cell r="J800" t="str">
            <v>0</v>
          </cell>
          <cell r="K800" t="str">
            <v/>
          </cell>
          <cell r="L800" t="str">
            <v/>
          </cell>
          <cell r="M800" t="str">
            <v/>
          </cell>
          <cell r="N800" t="str">
            <v/>
          </cell>
          <cell r="O800" t="str">
            <v/>
          </cell>
          <cell r="P800" t="str">
            <v/>
          </cell>
          <cell r="Q800" t="str">
            <v/>
          </cell>
          <cell r="R800" t="str">
            <v/>
          </cell>
        </row>
        <row r="801">
          <cell r="B801" t="str">
            <v/>
          </cell>
          <cell r="C801" t="str">
            <v/>
          </cell>
          <cell r="D801" t="str">
            <v>0</v>
          </cell>
          <cell r="E801" t="str">
            <v/>
          </cell>
          <cell r="F801" t="str">
            <v/>
          </cell>
          <cell r="G801" t="str">
            <v/>
          </cell>
          <cell r="H801" t="str">
            <v/>
          </cell>
          <cell r="I801" t="str">
            <v/>
          </cell>
          <cell r="J801" t="str">
            <v>0</v>
          </cell>
          <cell r="K801" t="str">
            <v/>
          </cell>
          <cell r="L801" t="str">
            <v/>
          </cell>
          <cell r="M801" t="str">
            <v/>
          </cell>
          <cell r="N801" t="str">
            <v/>
          </cell>
          <cell r="O801" t="str">
            <v/>
          </cell>
          <cell r="P801" t="str">
            <v/>
          </cell>
          <cell r="Q801" t="str">
            <v/>
          </cell>
          <cell r="R801" t="str">
            <v/>
          </cell>
        </row>
        <row r="802">
          <cell r="B802" t="str">
            <v/>
          </cell>
          <cell r="C802" t="str">
            <v/>
          </cell>
          <cell r="D802" t="str">
            <v>0</v>
          </cell>
          <cell r="E802" t="str">
            <v/>
          </cell>
          <cell r="F802" t="str">
            <v/>
          </cell>
          <cell r="G802" t="str">
            <v/>
          </cell>
          <cell r="H802" t="str">
            <v/>
          </cell>
          <cell r="I802" t="str">
            <v/>
          </cell>
          <cell r="J802" t="str">
            <v>0</v>
          </cell>
          <cell r="K802" t="str">
            <v/>
          </cell>
          <cell r="L802" t="str">
            <v/>
          </cell>
          <cell r="M802" t="str">
            <v/>
          </cell>
          <cell r="N802" t="str">
            <v/>
          </cell>
          <cell r="O802" t="str">
            <v/>
          </cell>
          <cell r="P802" t="str">
            <v/>
          </cell>
          <cell r="Q802" t="str">
            <v/>
          </cell>
          <cell r="R802" t="str">
            <v/>
          </cell>
        </row>
        <row r="803">
          <cell r="B803" t="str">
            <v/>
          </cell>
          <cell r="C803" t="str">
            <v/>
          </cell>
          <cell r="D803" t="str">
            <v>0</v>
          </cell>
          <cell r="E803" t="str">
            <v/>
          </cell>
          <cell r="F803" t="str">
            <v/>
          </cell>
          <cell r="G803" t="str">
            <v/>
          </cell>
          <cell r="H803" t="str">
            <v/>
          </cell>
          <cell r="I803" t="str">
            <v/>
          </cell>
          <cell r="J803" t="str">
            <v>0</v>
          </cell>
          <cell r="K803" t="str">
            <v/>
          </cell>
          <cell r="L803" t="str">
            <v/>
          </cell>
          <cell r="M803" t="str">
            <v/>
          </cell>
          <cell r="N803" t="str">
            <v/>
          </cell>
          <cell r="O803" t="str">
            <v/>
          </cell>
          <cell r="P803" t="str">
            <v/>
          </cell>
          <cell r="Q803" t="str">
            <v/>
          </cell>
          <cell r="R803" t="str">
            <v/>
          </cell>
        </row>
        <row r="804">
          <cell r="B804" t="str">
            <v/>
          </cell>
          <cell r="C804" t="str">
            <v/>
          </cell>
          <cell r="D804" t="str">
            <v>0</v>
          </cell>
          <cell r="E804" t="str">
            <v/>
          </cell>
          <cell r="F804" t="str">
            <v/>
          </cell>
          <cell r="G804" t="str">
            <v/>
          </cell>
          <cell r="H804" t="str">
            <v/>
          </cell>
          <cell r="I804" t="str">
            <v/>
          </cell>
          <cell r="J804" t="str">
            <v>0</v>
          </cell>
          <cell r="K804" t="str">
            <v/>
          </cell>
          <cell r="L804" t="str">
            <v/>
          </cell>
          <cell r="M804" t="str">
            <v/>
          </cell>
          <cell r="N804" t="str">
            <v/>
          </cell>
          <cell r="O804" t="str">
            <v/>
          </cell>
          <cell r="P804" t="str">
            <v/>
          </cell>
          <cell r="Q804" t="str">
            <v/>
          </cell>
          <cell r="R804" t="str">
            <v/>
          </cell>
        </row>
        <row r="805">
          <cell r="B805" t="str">
            <v/>
          </cell>
          <cell r="C805" t="str">
            <v/>
          </cell>
          <cell r="D805" t="str">
            <v>0</v>
          </cell>
          <cell r="E805" t="str">
            <v/>
          </cell>
          <cell r="F805" t="str">
            <v/>
          </cell>
          <cell r="G805" t="str">
            <v/>
          </cell>
          <cell r="H805" t="str">
            <v/>
          </cell>
          <cell r="I805" t="str">
            <v/>
          </cell>
          <cell r="J805" t="str">
            <v>0</v>
          </cell>
          <cell r="K805" t="str">
            <v/>
          </cell>
          <cell r="L805" t="str">
            <v/>
          </cell>
          <cell r="M805" t="str">
            <v/>
          </cell>
          <cell r="N805" t="str">
            <v/>
          </cell>
          <cell r="O805" t="str">
            <v/>
          </cell>
          <cell r="P805" t="str">
            <v/>
          </cell>
          <cell r="Q805" t="str">
            <v/>
          </cell>
          <cell r="R805" t="str">
            <v/>
          </cell>
        </row>
        <row r="806">
          <cell r="B806" t="str">
            <v/>
          </cell>
          <cell r="C806" t="str">
            <v/>
          </cell>
          <cell r="D806" t="str">
            <v>0</v>
          </cell>
          <cell r="E806" t="str">
            <v/>
          </cell>
          <cell r="F806" t="str">
            <v/>
          </cell>
          <cell r="G806" t="str">
            <v/>
          </cell>
          <cell r="H806" t="str">
            <v/>
          </cell>
          <cell r="I806" t="str">
            <v/>
          </cell>
          <cell r="J806" t="str">
            <v>0</v>
          </cell>
          <cell r="K806" t="str">
            <v/>
          </cell>
          <cell r="L806" t="str">
            <v/>
          </cell>
          <cell r="M806" t="str">
            <v/>
          </cell>
          <cell r="N806" t="str">
            <v/>
          </cell>
          <cell r="O806" t="str">
            <v/>
          </cell>
          <cell r="P806" t="str">
            <v/>
          </cell>
          <cell r="Q806" t="str">
            <v/>
          </cell>
          <cell r="R806" t="str">
            <v/>
          </cell>
        </row>
        <row r="807">
          <cell r="B807" t="str">
            <v/>
          </cell>
          <cell r="C807" t="str">
            <v/>
          </cell>
          <cell r="D807" t="str">
            <v>0</v>
          </cell>
          <cell r="E807" t="str">
            <v/>
          </cell>
          <cell r="F807" t="str">
            <v/>
          </cell>
          <cell r="G807" t="str">
            <v/>
          </cell>
          <cell r="H807" t="str">
            <v/>
          </cell>
          <cell r="I807" t="str">
            <v/>
          </cell>
          <cell r="J807" t="str">
            <v>0</v>
          </cell>
          <cell r="K807" t="str">
            <v/>
          </cell>
          <cell r="L807" t="str">
            <v/>
          </cell>
          <cell r="M807" t="str">
            <v/>
          </cell>
          <cell r="N807" t="str">
            <v/>
          </cell>
          <cell r="O807" t="str">
            <v/>
          </cell>
          <cell r="P807" t="str">
            <v/>
          </cell>
          <cell r="Q807" t="str">
            <v/>
          </cell>
          <cell r="R807" t="str">
            <v/>
          </cell>
        </row>
        <row r="808">
          <cell r="B808" t="str">
            <v/>
          </cell>
          <cell r="C808" t="str">
            <v/>
          </cell>
          <cell r="D808" t="str">
            <v>0</v>
          </cell>
          <cell r="E808" t="str">
            <v/>
          </cell>
          <cell r="F808" t="str">
            <v/>
          </cell>
          <cell r="G808" t="str">
            <v/>
          </cell>
          <cell r="H808" t="str">
            <v/>
          </cell>
          <cell r="I808" t="str">
            <v/>
          </cell>
          <cell r="J808" t="str">
            <v>0</v>
          </cell>
          <cell r="K808" t="str">
            <v/>
          </cell>
          <cell r="L808" t="str">
            <v/>
          </cell>
          <cell r="M808" t="str">
            <v/>
          </cell>
          <cell r="N808" t="str">
            <v/>
          </cell>
          <cell r="O808" t="str">
            <v/>
          </cell>
          <cell r="P808" t="str">
            <v/>
          </cell>
          <cell r="Q808" t="str">
            <v/>
          </cell>
          <cell r="R808" t="str">
            <v/>
          </cell>
        </row>
        <row r="809">
          <cell r="B809" t="str">
            <v/>
          </cell>
          <cell r="C809" t="str">
            <v/>
          </cell>
          <cell r="D809" t="str">
            <v>0</v>
          </cell>
          <cell r="E809" t="str">
            <v/>
          </cell>
          <cell r="F809" t="str">
            <v/>
          </cell>
          <cell r="G809" t="str">
            <v/>
          </cell>
          <cell r="H809" t="str">
            <v/>
          </cell>
          <cell r="I809" t="str">
            <v/>
          </cell>
          <cell r="J809" t="str">
            <v>0</v>
          </cell>
          <cell r="K809" t="str">
            <v/>
          </cell>
          <cell r="L809" t="str">
            <v/>
          </cell>
          <cell r="M809" t="str">
            <v/>
          </cell>
          <cell r="N809" t="str">
            <v/>
          </cell>
          <cell r="O809" t="str">
            <v/>
          </cell>
          <cell r="P809" t="str">
            <v/>
          </cell>
          <cell r="Q809" t="str">
            <v/>
          </cell>
          <cell r="R809" t="str">
            <v/>
          </cell>
        </row>
        <row r="810">
          <cell r="B810" t="str">
            <v/>
          </cell>
          <cell r="C810" t="str">
            <v/>
          </cell>
          <cell r="D810" t="str">
            <v>0</v>
          </cell>
          <cell r="E810" t="str">
            <v/>
          </cell>
          <cell r="F810" t="str">
            <v/>
          </cell>
          <cell r="G810" t="str">
            <v/>
          </cell>
          <cell r="H810" t="str">
            <v/>
          </cell>
          <cell r="I810" t="str">
            <v/>
          </cell>
          <cell r="J810" t="str">
            <v>0</v>
          </cell>
          <cell r="K810" t="str">
            <v/>
          </cell>
          <cell r="L810" t="str">
            <v/>
          </cell>
          <cell r="M810" t="str">
            <v/>
          </cell>
          <cell r="N810" t="str">
            <v/>
          </cell>
          <cell r="O810" t="str">
            <v/>
          </cell>
          <cell r="P810" t="str">
            <v/>
          </cell>
          <cell r="Q810" t="str">
            <v/>
          </cell>
          <cell r="R810" t="str">
            <v/>
          </cell>
        </row>
        <row r="811">
          <cell r="B811" t="str">
            <v/>
          </cell>
          <cell r="C811" t="str">
            <v/>
          </cell>
          <cell r="D811" t="str">
            <v>0</v>
          </cell>
          <cell r="E811" t="str">
            <v/>
          </cell>
          <cell r="F811" t="str">
            <v/>
          </cell>
          <cell r="G811" t="str">
            <v/>
          </cell>
          <cell r="H811" t="str">
            <v/>
          </cell>
          <cell r="I811" t="str">
            <v/>
          </cell>
          <cell r="J811" t="str">
            <v>0</v>
          </cell>
          <cell r="K811" t="str">
            <v/>
          </cell>
          <cell r="L811" t="str">
            <v/>
          </cell>
          <cell r="M811" t="str">
            <v/>
          </cell>
          <cell r="N811" t="str">
            <v/>
          </cell>
          <cell r="O811" t="str">
            <v/>
          </cell>
          <cell r="P811" t="str">
            <v/>
          </cell>
          <cell r="Q811" t="str">
            <v/>
          </cell>
          <cell r="R811" t="str">
            <v/>
          </cell>
        </row>
        <row r="812">
          <cell r="B812" t="str">
            <v/>
          </cell>
          <cell r="C812" t="str">
            <v/>
          </cell>
          <cell r="D812" t="str">
            <v>0</v>
          </cell>
          <cell r="E812" t="str">
            <v/>
          </cell>
          <cell r="F812" t="str">
            <v/>
          </cell>
          <cell r="G812" t="str">
            <v/>
          </cell>
          <cell r="H812" t="str">
            <v/>
          </cell>
          <cell r="I812" t="str">
            <v/>
          </cell>
          <cell r="J812" t="str">
            <v>0</v>
          </cell>
          <cell r="K812" t="str">
            <v/>
          </cell>
          <cell r="L812" t="str">
            <v/>
          </cell>
          <cell r="M812" t="str">
            <v/>
          </cell>
          <cell r="N812" t="str">
            <v/>
          </cell>
          <cell r="O812" t="str">
            <v/>
          </cell>
          <cell r="P812" t="str">
            <v/>
          </cell>
          <cell r="Q812" t="str">
            <v/>
          </cell>
          <cell r="R812" t="str">
            <v/>
          </cell>
        </row>
        <row r="813">
          <cell r="B813" t="str">
            <v/>
          </cell>
          <cell r="C813" t="str">
            <v/>
          </cell>
          <cell r="D813" t="str">
            <v>0</v>
          </cell>
          <cell r="E813" t="str">
            <v/>
          </cell>
          <cell r="F813" t="str">
            <v/>
          </cell>
          <cell r="G813" t="str">
            <v/>
          </cell>
          <cell r="H813" t="str">
            <v/>
          </cell>
          <cell r="I813" t="str">
            <v/>
          </cell>
          <cell r="J813" t="str">
            <v>0</v>
          </cell>
          <cell r="K813" t="str">
            <v/>
          </cell>
          <cell r="L813" t="str">
            <v/>
          </cell>
          <cell r="M813" t="str">
            <v/>
          </cell>
          <cell r="N813" t="str">
            <v/>
          </cell>
          <cell r="O813" t="str">
            <v/>
          </cell>
          <cell r="P813" t="str">
            <v/>
          </cell>
          <cell r="Q813" t="str">
            <v/>
          </cell>
          <cell r="R813" t="str">
            <v/>
          </cell>
        </row>
        <row r="814">
          <cell r="B814" t="str">
            <v/>
          </cell>
          <cell r="C814" t="str">
            <v/>
          </cell>
          <cell r="D814" t="str">
            <v>0</v>
          </cell>
          <cell r="E814" t="str">
            <v/>
          </cell>
          <cell r="F814" t="str">
            <v/>
          </cell>
          <cell r="G814" t="str">
            <v/>
          </cell>
          <cell r="H814" t="str">
            <v/>
          </cell>
          <cell r="I814" t="str">
            <v/>
          </cell>
          <cell r="J814" t="str">
            <v>0</v>
          </cell>
          <cell r="K814" t="str">
            <v/>
          </cell>
          <cell r="L814" t="str">
            <v/>
          </cell>
          <cell r="M814" t="str">
            <v/>
          </cell>
          <cell r="N814" t="str">
            <v/>
          </cell>
          <cell r="O814" t="str">
            <v/>
          </cell>
          <cell r="P814" t="str">
            <v/>
          </cell>
          <cell r="Q814" t="str">
            <v/>
          </cell>
          <cell r="R814" t="str">
            <v/>
          </cell>
        </row>
        <row r="815">
          <cell r="B815" t="str">
            <v/>
          </cell>
          <cell r="C815" t="str">
            <v/>
          </cell>
          <cell r="D815" t="str">
            <v>0</v>
          </cell>
          <cell r="E815" t="str">
            <v/>
          </cell>
          <cell r="F815" t="str">
            <v/>
          </cell>
          <cell r="G815" t="str">
            <v/>
          </cell>
          <cell r="H815" t="str">
            <v/>
          </cell>
          <cell r="I815" t="str">
            <v/>
          </cell>
          <cell r="J815" t="str">
            <v>0</v>
          </cell>
          <cell r="K815" t="str">
            <v/>
          </cell>
          <cell r="L815" t="str">
            <v/>
          </cell>
          <cell r="M815" t="str">
            <v/>
          </cell>
          <cell r="N815" t="str">
            <v/>
          </cell>
          <cell r="O815" t="str">
            <v/>
          </cell>
          <cell r="P815" t="str">
            <v/>
          </cell>
          <cell r="Q815" t="str">
            <v/>
          </cell>
          <cell r="R815" t="str">
            <v/>
          </cell>
        </row>
        <row r="816">
          <cell r="B816" t="str">
            <v/>
          </cell>
          <cell r="C816" t="str">
            <v/>
          </cell>
          <cell r="D816" t="str">
            <v>0</v>
          </cell>
          <cell r="E816" t="str">
            <v/>
          </cell>
          <cell r="F816" t="str">
            <v/>
          </cell>
          <cell r="G816" t="str">
            <v/>
          </cell>
          <cell r="H816" t="str">
            <v/>
          </cell>
          <cell r="I816" t="str">
            <v/>
          </cell>
          <cell r="J816" t="str">
            <v>0</v>
          </cell>
          <cell r="K816" t="str">
            <v/>
          </cell>
          <cell r="L816" t="str">
            <v/>
          </cell>
          <cell r="M816" t="str">
            <v/>
          </cell>
          <cell r="N816" t="str">
            <v/>
          </cell>
          <cell r="O816" t="str">
            <v/>
          </cell>
          <cell r="P816" t="str">
            <v/>
          </cell>
          <cell r="Q816" t="str">
            <v/>
          </cell>
          <cell r="R816" t="str">
            <v/>
          </cell>
        </row>
        <row r="817">
          <cell r="B817" t="str">
            <v/>
          </cell>
          <cell r="C817" t="str">
            <v/>
          </cell>
          <cell r="D817" t="str">
            <v>0</v>
          </cell>
          <cell r="E817" t="str">
            <v/>
          </cell>
          <cell r="F817" t="str">
            <v/>
          </cell>
          <cell r="G817" t="str">
            <v/>
          </cell>
          <cell r="H817" t="str">
            <v/>
          </cell>
          <cell r="I817" t="str">
            <v/>
          </cell>
          <cell r="J817" t="str">
            <v>0</v>
          </cell>
          <cell r="K817" t="str">
            <v/>
          </cell>
          <cell r="L817" t="str">
            <v/>
          </cell>
          <cell r="M817" t="str">
            <v/>
          </cell>
          <cell r="N817" t="str">
            <v/>
          </cell>
          <cell r="O817" t="str">
            <v/>
          </cell>
          <cell r="P817" t="str">
            <v/>
          </cell>
          <cell r="Q817" t="str">
            <v/>
          </cell>
          <cell r="R817" t="str">
            <v/>
          </cell>
        </row>
        <row r="818">
          <cell r="B818" t="str">
            <v/>
          </cell>
          <cell r="C818" t="str">
            <v/>
          </cell>
          <cell r="D818" t="str">
            <v>0</v>
          </cell>
          <cell r="E818" t="str">
            <v/>
          </cell>
          <cell r="F818" t="str">
            <v/>
          </cell>
          <cell r="G818" t="str">
            <v/>
          </cell>
          <cell r="H818" t="str">
            <v/>
          </cell>
          <cell r="I818" t="str">
            <v/>
          </cell>
          <cell r="J818" t="str">
            <v>0</v>
          </cell>
          <cell r="K818" t="str">
            <v/>
          </cell>
          <cell r="L818" t="str">
            <v/>
          </cell>
          <cell r="M818" t="str">
            <v/>
          </cell>
          <cell r="N818" t="str">
            <v/>
          </cell>
          <cell r="O818" t="str">
            <v/>
          </cell>
          <cell r="P818" t="str">
            <v/>
          </cell>
          <cell r="Q818" t="str">
            <v/>
          </cell>
          <cell r="R818" t="str">
            <v/>
          </cell>
        </row>
        <row r="819">
          <cell r="B819" t="str">
            <v/>
          </cell>
          <cell r="C819" t="str">
            <v/>
          </cell>
          <cell r="D819" t="str">
            <v>0</v>
          </cell>
          <cell r="E819" t="str">
            <v/>
          </cell>
          <cell r="F819" t="str">
            <v/>
          </cell>
          <cell r="G819" t="str">
            <v/>
          </cell>
          <cell r="H819" t="str">
            <v/>
          </cell>
          <cell r="I819" t="str">
            <v/>
          </cell>
          <cell r="J819" t="str">
            <v>0</v>
          </cell>
          <cell r="K819" t="str">
            <v/>
          </cell>
          <cell r="L819" t="str">
            <v/>
          </cell>
          <cell r="M819" t="str">
            <v/>
          </cell>
          <cell r="N819" t="str">
            <v/>
          </cell>
          <cell r="O819" t="str">
            <v/>
          </cell>
          <cell r="P819" t="str">
            <v/>
          </cell>
          <cell r="Q819" t="str">
            <v/>
          </cell>
          <cell r="R819" t="str">
            <v/>
          </cell>
        </row>
        <row r="820">
          <cell r="B820" t="str">
            <v/>
          </cell>
          <cell r="C820" t="str">
            <v/>
          </cell>
          <cell r="D820" t="str">
            <v>0</v>
          </cell>
          <cell r="E820" t="str">
            <v/>
          </cell>
          <cell r="F820" t="str">
            <v/>
          </cell>
          <cell r="G820" t="str">
            <v/>
          </cell>
          <cell r="H820" t="str">
            <v/>
          </cell>
          <cell r="I820" t="str">
            <v/>
          </cell>
          <cell r="J820" t="str">
            <v>0</v>
          </cell>
          <cell r="K820" t="str">
            <v/>
          </cell>
          <cell r="L820" t="str">
            <v/>
          </cell>
          <cell r="M820" t="str">
            <v/>
          </cell>
          <cell r="N820" t="str">
            <v/>
          </cell>
          <cell r="O820" t="str">
            <v/>
          </cell>
          <cell r="P820" t="str">
            <v/>
          </cell>
          <cell r="Q820" t="str">
            <v/>
          </cell>
          <cell r="R820" t="str">
            <v/>
          </cell>
        </row>
        <row r="821">
          <cell r="B821" t="str">
            <v/>
          </cell>
          <cell r="C821" t="str">
            <v/>
          </cell>
          <cell r="D821" t="str">
            <v>0</v>
          </cell>
          <cell r="E821" t="str">
            <v/>
          </cell>
          <cell r="F821" t="str">
            <v/>
          </cell>
          <cell r="G821" t="str">
            <v/>
          </cell>
          <cell r="H821" t="str">
            <v/>
          </cell>
          <cell r="I821" t="str">
            <v/>
          </cell>
          <cell r="J821" t="str">
            <v>0</v>
          </cell>
          <cell r="K821" t="str">
            <v/>
          </cell>
          <cell r="L821" t="str">
            <v/>
          </cell>
          <cell r="M821" t="str">
            <v/>
          </cell>
          <cell r="N821" t="str">
            <v/>
          </cell>
          <cell r="O821" t="str">
            <v/>
          </cell>
          <cell r="P821" t="str">
            <v/>
          </cell>
          <cell r="Q821" t="str">
            <v/>
          </cell>
          <cell r="R821" t="str">
            <v/>
          </cell>
        </row>
        <row r="822">
          <cell r="B822" t="str">
            <v/>
          </cell>
          <cell r="C822" t="str">
            <v/>
          </cell>
          <cell r="D822" t="str">
            <v>0</v>
          </cell>
          <cell r="E822" t="str">
            <v/>
          </cell>
          <cell r="F822" t="str">
            <v/>
          </cell>
          <cell r="G822" t="str">
            <v/>
          </cell>
          <cell r="H822" t="str">
            <v/>
          </cell>
          <cell r="I822" t="str">
            <v/>
          </cell>
          <cell r="J822" t="str">
            <v>0</v>
          </cell>
          <cell r="K822" t="str">
            <v/>
          </cell>
          <cell r="L822" t="str">
            <v/>
          </cell>
          <cell r="M822" t="str">
            <v/>
          </cell>
          <cell r="N822" t="str">
            <v/>
          </cell>
          <cell r="O822" t="str">
            <v/>
          </cell>
          <cell r="P822" t="str">
            <v/>
          </cell>
          <cell r="Q822" t="str">
            <v/>
          </cell>
          <cell r="R822" t="str">
            <v/>
          </cell>
        </row>
        <row r="823">
          <cell r="B823" t="str">
            <v/>
          </cell>
          <cell r="C823" t="str">
            <v/>
          </cell>
          <cell r="D823" t="str">
            <v>0</v>
          </cell>
          <cell r="E823" t="str">
            <v/>
          </cell>
          <cell r="F823" t="str">
            <v/>
          </cell>
          <cell r="G823" t="str">
            <v/>
          </cell>
          <cell r="H823" t="str">
            <v/>
          </cell>
          <cell r="I823" t="str">
            <v/>
          </cell>
          <cell r="J823" t="str">
            <v>0</v>
          </cell>
          <cell r="K823" t="str">
            <v/>
          </cell>
          <cell r="L823" t="str">
            <v/>
          </cell>
          <cell r="M823" t="str">
            <v/>
          </cell>
          <cell r="N823" t="str">
            <v/>
          </cell>
          <cell r="O823" t="str">
            <v/>
          </cell>
          <cell r="P823" t="str">
            <v/>
          </cell>
          <cell r="Q823" t="str">
            <v/>
          </cell>
          <cell r="R823" t="str">
            <v/>
          </cell>
        </row>
        <row r="824">
          <cell r="B824" t="str">
            <v/>
          </cell>
          <cell r="C824" t="str">
            <v/>
          </cell>
          <cell r="D824" t="str">
            <v>0</v>
          </cell>
          <cell r="E824" t="str">
            <v/>
          </cell>
          <cell r="F824" t="str">
            <v/>
          </cell>
          <cell r="G824" t="str">
            <v/>
          </cell>
          <cell r="H824" t="str">
            <v/>
          </cell>
          <cell r="I824" t="str">
            <v/>
          </cell>
          <cell r="J824" t="str">
            <v>0</v>
          </cell>
          <cell r="K824" t="str">
            <v/>
          </cell>
          <cell r="L824" t="str">
            <v/>
          </cell>
          <cell r="M824" t="str">
            <v/>
          </cell>
          <cell r="N824" t="str">
            <v/>
          </cell>
          <cell r="O824" t="str">
            <v/>
          </cell>
          <cell r="P824" t="str">
            <v/>
          </cell>
          <cell r="Q824" t="str">
            <v/>
          </cell>
          <cell r="R824" t="str">
            <v/>
          </cell>
        </row>
        <row r="825">
          <cell r="B825" t="str">
            <v/>
          </cell>
          <cell r="C825" t="str">
            <v/>
          </cell>
          <cell r="D825" t="str">
            <v>0</v>
          </cell>
          <cell r="E825" t="str">
            <v/>
          </cell>
          <cell r="F825" t="str">
            <v/>
          </cell>
          <cell r="G825" t="str">
            <v/>
          </cell>
          <cell r="H825" t="str">
            <v/>
          </cell>
          <cell r="I825" t="str">
            <v/>
          </cell>
          <cell r="J825" t="str">
            <v>0</v>
          </cell>
          <cell r="K825" t="str">
            <v/>
          </cell>
          <cell r="L825" t="str">
            <v/>
          </cell>
          <cell r="M825" t="str">
            <v/>
          </cell>
          <cell r="N825" t="str">
            <v/>
          </cell>
          <cell r="O825" t="str">
            <v/>
          </cell>
          <cell r="P825" t="str">
            <v/>
          </cell>
          <cell r="Q825" t="str">
            <v/>
          </cell>
          <cell r="R825" t="str">
            <v/>
          </cell>
        </row>
        <row r="826">
          <cell r="B826" t="str">
            <v/>
          </cell>
          <cell r="C826" t="str">
            <v/>
          </cell>
          <cell r="D826" t="str">
            <v>0</v>
          </cell>
          <cell r="E826" t="str">
            <v/>
          </cell>
          <cell r="F826" t="str">
            <v/>
          </cell>
          <cell r="G826" t="str">
            <v/>
          </cell>
          <cell r="H826" t="str">
            <v/>
          </cell>
          <cell r="I826" t="str">
            <v/>
          </cell>
          <cell r="J826" t="str">
            <v>0</v>
          </cell>
          <cell r="K826" t="str">
            <v/>
          </cell>
          <cell r="L826" t="str">
            <v/>
          </cell>
          <cell r="M826" t="str">
            <v/>
          </cell>
          <cell r="N826" t="str">
            <v/>
          </cell>
          <cell r="O826" t="str">
            <v/>
          </cell>
          <cell r="P826" t="str">
            <v/>
          </cell>
          <cell r="Q826" t="str">
            <v/>
          </cell>
          <cell r="R826" t="str">
            <v/>
          </cell>
        </row>
        <row r="827">
          <cell r="B827" t="str">
            <v/>
          </cell>
          <cell r="C827" t="str">
            <v/>
          </cell>
          <cell r="D827" t="str">
            <v>0</v>
          </cell>
          <cell r="E827" t="str">
            <v/>
          </cell>
          <cell r="F827" t="str">
            <v/>
          </cell>
          <cell r="G827" t="str">
            <v/>
          </cell>
          <cell r="H827" t="str">
            <v/>
          </cell>
          <cell r="I827" t="str">
            <v/>
          </cell>
          <cell r="J827" t="str">
            <v>0</v>
          </cell>
          <cell r="K827" t="str">
            <v/>
          </cell>
          <cell r="L827" t="str">
            <v/>
          </cell>
          <cell r="M827" t="str">
            <v/>
          </cell>
          <cell r="N827" t="str">
            <v/>
          </cell>
          <cell r="O827" t="str">
            <v/>
          </cell>
          <cell r="P827" t="str">
            <v/>
          </cell>
          <cell r="Q827" t="str">
            <v/>
          </cell>
          <cell r="R827" t="str">
            <v/>
          </cell>
        </row>
        <row r="828">
          <cell r="B828" t="str">
            <v/>
          </cell>
          <cell r="C828" t="str">
            <v/>
          </cell>
          <cell r="D828" t="str">
            <v>0</v>
          </cell>
          <cell r="E828" t="str">
            <v/>
          </cell>
          <cell r="F828" t="str">
            <v/>
          </cell>
          <cell r="G828" t="str">
            <v/>
          </cell>
          <cell r="H828" t="str">
            <v/>
          </cell>
          <cell r="I828" t="str">
            <v/>
          </cell>
          <cell r="J828" t="str">
            <v>0</v>
          </cell>
          <cell r="K828" t="str">
            <v/>
          </cell>
          <cell r="L828" t="str">
            <v/>
          </cell>
          <cell r="M828" t="str">
            <v/>
          </cell>
          <cell r="N828" t="str">
            <v/>
          </cell>
          <cell r="O828" t="str">
            <v/>
          </cell>
          <cell r="P828" t="str">
            <v/>
          </cell>
          <cell r="Q828" t="str">
            <v/>
          </cell>
          <cell r="R828" t="str">
            <v/>
          </cell>
        </row>
        <row r="829">
          <cell r="B829" t="str">
            <v/>
          </cell>
          <cell r="C829" t="str">
            <v/>
          </cell>
          <cell r="D829" t="str">
            <v>0</v>
          </cell>
          <cell r="E829" t="str">
            <v/>
          </cell>
          <cell r="F829" t="str">
            <v/>
          </cell>
          <cell r="G829" t="str">
            <v/>
          </cell>
          <cell r="H829" t="str">
            <v/>
          </cell>
          <cell r="I829" t="str">
            <v/>
          </cell>
          <cell r="J829" t="str">
            <v>0</v>
          </cell>
          <cell r="K829" t="str">
            <v/>
          </cell>
          <cell r="L829" t="str">
            <v/>
          </cell>
          <cell r="M829" t="str">
            <v/>
          </cell>
          <cell r="N829" t="str">
            <v/>
          </cell>
          <cell r="O829" t="str">
            <v/>
          </cell>
          <cell r="P829" t="str">
            <v/>
          </cell>
          <cell r="Q829" t="str">
            <v/>
          </cell>
          <cell r="R829" t="str">
            <v/>
          </cell>
        </row>
        <row r="830">
          <cell r="B830" t="str">
            <v/>
          </cell>
          <cell r="C830" t="str">
            <v/>
          </cell>
          <cell r="D830" t="str">
            <v>0</v>
          </cell>
          <cell r="E830" t="str">
            <v/>
          </cell>
          <cell r="F830" t="str">
            <v/>
          </cell>
          <cell r="G830" t="str">
            <v/>
          </cell>
          <cell r="H830" t="str">
            <v/>
          </cell>
          <cell r="I830" t="str">
            <v/>
          </cell>
          <cell r="J830" t="str">
            <v>0</v>
          </cell>
          <cell r="K830" t="str">
            <v/>
          </cell>
          <cell r="L830" t="str">
            <v/>
          </cell>
          <cell r="M830" t="str">
            <v/>
          </cell>
          <cell r="N830" t="str">
            <v/>
          </cell>
          <cell r="O830" t="str">
            <v/>
          </cell>
          <cell r="P830" t="str">
            <v/>
          </cell>
          <cell r="Q830" t="str">
            <v/>
          </cell>
          <cell r="R830" t="str">
            <v/>
          </cell>
        </row>
        <row r="831">
          <cell r="B831" t="str">
            <v/>
          </cell>
          <cell r="C831" t="str">
            <v/>
          </cell>
          <cell r="D831" t="str">
            <v>0</v>
          </cell>
          <cell r="E831" t="str">
            <v/>
          </cell>
          <cell r="F831" t="str">
            <v/>
          </cell>
          <cell r="G831" t="str">
            <v/>
          </cell>
          <cell r="H831" t="str">
            <v/>
          </cell>
          <cell r="I831" t="str">
            <v/>
          </cell>
          <cell r="J831" t="str">
            <v>0</v>
          </cell>
          <cell r="K831" t="str">
            <v/>
          </cell>
          <cell r="L831" t="str">
            <v/>
          </cell>
          <cell r="M831" t="str">
            <v/>
          </cell>
          <cell r="N831" t="str">
            <v/>
          </cell>
          <cell r="O831" t="str">
            <v/>
          </cell>
          <cell r="P831" t="str">
            <v/>
          </cell>
          <cell r="Q831" t="str">
            <v/>
          </cell>
          <cell r="R831" t="str">
            <v/>
          </cell>
        </row>
        <row r="832">
          <cell r="B832" t="str">
            <v/>
          </cell>
          <cell r="C832" t="str">
            <v/>
          </cell>
          <cell r="D832" t="str">
            <v>0</v>
          </cell>
          <cell r="E832" t="str">
            <v/>
          </cell>
          <cell r="F832" t="str">
            <v/>
          </cell>
          <cell r="G832" t="str">
            <v/>
          </cell>
          <cell r="H832" t="str">
            <v/>
          </cell>
          <cell r="I832" t="str">
            <v/>
          </cell>
          <cell r="J832" t="str">
            <v>0</v>
          </cell>
          <cell r="K832" t="str">
            <v/>
          </cell>
          <cell r="L832" t="str">
            <v/>
          </cell>
          <cell r="M832" t="str">
            <v/>
          </cell>
          <cell r="N832" t="str">
            <v/>
          </cell>
          <cell r="O832" t="str">
            <v/>
          </cell>
          <cell r="P832" t="str">
            <v/>
          </cell>
          <cell r="Q832" t="str">
            <v/>
          </cell>
          <cell r="R832" t="str">
            <v/>
          </cell>
        </row>
        <row r="833">
          <cell r="B833" t="str">
            <v/>
          </cell>
          <cell r="C833" t="str">
            <v/>
          </cell>
          <cell r="D833" t="str">
            <v>0</v>
          </cell>
          <cell r="E833" t="str">
            <v/>
          </cell>
          <cell r="F833" t="str">
            <v/>
          </cell>
          <cell r="G833" t="str">
            <v/>
          </cell>
          <cell r="H833" t="str">
            <v/>
          </cell>
          <cell r="I833" t="str">
            <v/>
          </cell>
          <cell r="J833" t="str">
            <v>0</v>
          </cell>
          <cell r="K833" t="str">
            <v/>
          </cell>
          <cell r="L833" t="str">
            <v/>
          </cell>
          <cell r="M833" t="str">
            <v/>
          </cell>
          <cell r="N833" t="str">
            <v/>
          </cell>
          <cell r="O833" t="str">
            <v/>
          </cell>
          <cell r="P833" t="str">
            <v/>
          </cell>
          <cell r="Q833" t="str">
            <v/>
          </cell>
          <cell r="R833" t="str">
            <v/>
          </cell>
        </row>
        <row r="834">
          <cell r="B834" t="str">
            <v/>
          </cell>
          <cell r="C834" t="str">
            <v/>
          </cell>
          <cell r="D834" t="str">
            <v>0</v>
          </cell>
          <cell r="E834" t="str">
            <v/>
          </cell>
          <cell r="F834" t="str">
            <v/>
          </cell>
          <cell r="G834" t="str">
            <v/>
          </cell>
          <cell r="H834" t="str">
            <v/>
          </cell>
          <cell r="I834" t="str">
            <v/>
          </cell>
          <cell r="J834" t="str">
            <v>0</v>
          </cell>
          <cell r="K834" t="str">
            <v/>
          </cell>
          <cell r="L834" t="str">
            <v/>
          </cell>
          <cell r="M834" t="str">
            <v/>
          </cell>
          <cell r="N834" t="str">
            <v/>
          </cell>
          <cell r="O834" t="str">
            <v/>
          </cell>
          <cell r="P834" t="str">
            <v/>
          </cell>
          <cell r="Q834" t="str">
            <v/>
          </cell>
          <cell r="R834" t="str">
            <v/>
          </cell>
        </row>
        <row r="835">
          <cell r="B835" t="str">
            <v/>
          </cell>
          <cell r="C835" t="str">
            <v/>
          </cell>
          <cell r="D835" t="str">
            <v>0</v>
          </cell>
          <cell r="E835" t="str">
            <v/>
          </cell>
          <cell r="F835" t="str">
            <v/>
          </cell>
          <cell r="G835" t="str">
            <v/>
          </cell>
          <cell r="H835" t="str">
            <v/>
          </cell>
          <cell r="I835" t="str">
            <v/>
          </cell>
          <cell r="J835" t="str">
            <v>0</v>
          </cell>
          <cell r="K835" t="str">
            <v/>
          </cell>
          <cell r="L835" t="str">
            <v/>
          </cell>
          <cell r="M835" t="str">
            <v/>
          </cell>
          <cell r="N835" t="str">
            <v/>
          </cell>
          <cell r="O835" t="str">
            <v/>
          </cell>
          <cell r="P835" t="str">
            <v/>
          </cell>
          <cell r="Q835" t="str">
            <v/>
          </cell>
          <cell r="R835" t="str">
            <v/>
          </cell>
        </row>
        <row r="836">
          <cell r="B836" t="str">
            <v/>
          </cell>
          <cell r="C836" t="str">
            <v/>
          </cell>
          <cell r="D836" t="str">
            <v>0</v>
          </cell>
          <cell r="E836" t="str">
            <v/>
          </cell>
          <cell r="F836" t="str">
            <v/>
          </cell>
          <cell r="G836" t="str">
            <v/>
          </cell>
          <cell r="H836" t="str">
            <v/>
          </cell>
          <cell r="I836" t="str">
            <v/>
          </cell>
          <cell r="J836" t="str">
            <v>0</v>
          </cell>
          <cell r="K836" t="str">
            <v/>
          </cell>
          <cell r="L836" t="str">
            <v/>
          </cell>
          <cell r="M836" t="str">
            <v/>
          </cell>
          <cell r="N836" t="str">
            <v/>
          </cell>
          <cell r="O836" t="str">
            <v/>
          </cell>
          <cell r="P836" t="str">
            <v/>
          </cell>
          <cell r="Q836" t="str">
            <v/>
          </cell>
          <cell r="R836" t="str">
            <v/>
          </cell>
        </row>
        <row r="837">
          <cell r="B837" t="str">
            <v/>
          </cell>
          <cell r="C837" t="str">
            <v/>
          </cell>
          <cell r="D837" t="str">
            <v>0</v>
          </cell>
          <cell r="E837" t="str">
            <v/>
          </cell>
          <cell r="F837" t="str">
            <v/>
          </cell>
          <cell r="G837" t="str">
            <v/>
          </cell>
          <cell r="H837" t="str">
            <v/>
          </cell>
          <cell r="I837" t="str">
            <v/>
          </cell>
          <cell r="J837" t="str">
            <v>0</v>
          </cell>
          <cell r="K837" t="str">
            <v/>
          </cell>
          <cell r="L837" t="str">
            <v/>
          </cell>
          <cell r="M837" t="str">
            <v/>
          </cell>
          <cell r="N837" t="str">
            <v/>
          </cell>
          <cell r="O837" t="str">
            <v/>
          </cell>
          <cell r="P837" t="str">
            <v/>
          </cell>
          <cell r="Q837" t="str">
            <v/>
          </cell>
          <cell r="R837" t="str">
            <v/>
          </cell>
        </row>
        <row r="838">
          <cell r="B838" t="str">
            <v/>
          </cell>
          <cell r="C838" t="str">
            <v/>
          </cell>
          <cell r="D838" t="str">
            <v>0</v>
          </cell>
          <cell r="E838" t="str">
            <v/>
          </cell>
          <cell r="F838" t="str">
            <v/>
          </cell>
          <cell r="G838" t="str">
            <v/>
          </cell>
          <cell r="H838" t="str">
            <v/>
          </cell>
          <cell r="I838" t="str">
            <v/>
          </cell>
          <cell r="J838" t="str">
            <v>0</v>
          </cell>
          <cell r="K838" t="str">
            <v/>
          </cell>
          <cell r="L838" t="str">
            <v/>
          </cell>
          <cell r="M838" t="str">
            <v/>
          </cell>
          <cell r="N838" t="str">
            <v/>
          </cell>
          <cell r="O838" t="str">
            <v/>
          </cell>
          <cell r="P838" t="str">
            <v/>
          </cell>
          <cell r="Q838" t="str">
            <v/>
          </cell>
          <cell r="R838" t="str">
            <v/>
          </cell>
        </row>
        <row r="839">
          <cell r="B839" t="str">
            <v/>
          </cell>
          <cell r="C839" t="str">
            <v/>
          </cell>
          <cell r="D839" t="str">
            <v>0</v>
          </cell>
          <cell r="E839" t="str">
            <v/>
          </cell>
          <cell r="F839" t="str">
            <v/>
          </cell>
          <cell r="G839" t="str">
            <v/>
          </cell>
          <cell r="H839" t="str">
            <v/>
          </cell>
          <cell r="I839" t="str">
            <v/>
          </cell>
          <cell r="J839" t="str">
            <v>0</v>
          </cell>
          <cell r="K839" t="str">
            <v/>
          </cell>
          <cell r="L839" t="str">
            <v/>
          </cell>
          <cell r="M839" t="str">
            <v/>
          </cell>
          <cell r="N839" t="str">
            <v/>
          </cell>
          <cell r="O839" t="str">
            <v/>
          </cell>
          <cell r="P839" t="str">
            <v/>
          </cell>
          <cell r="Q839" t="str">
            <v/>
          </cell>
          <cell r="R839" t="str">
            <v/>
          </cell>
        </row>
        <row r="840">
          <cell r="B840" t="str">
            <v/>
          </cell>
          <cell r="C840" t="str">
            <v/>
          </cell>
          <cell r="D840" t="str">
            <v>0</v>
          </cell>
          <cell r="E840" t="str">
            <v/>
          </cell>
          <cell r="F840" t="str">
            <v/>
          </cell>
          <cell r="G840" t="str">
            <v/>
          </cell>
          <cell r="H840" t="str">
            <v/>
          </cell>
          <cell r="I840" t="str">
            <v/>
          </cell>
          <cell r="J840" t="str">
            <v>0</v>
          </cell>
          <cell r="K840" t="str">
            <v/>
          </cell>
          <cell r="L840" t="str">
            <v/>
          </cell>
          <cell r="M840" t="str">
            <v/>
          </cell>
          <cell r="N840" t="str">
            <v/>
          </cell>
          <cell r="O840" t="str">
            <v/>
          </cell>
          <cell r="P840" t="str">
            <v/>
          </cell>
          <cell r="Q840" t="str">
            <v/>
          </cell>
          <cell r="R840" t="str">
            <v/>
          </cell>
        </row>
        <row r="841">
          <cell r="B841" t="str">
            <v/>
          </cell>
          <cell r="C841" t="str">
            <v/>
          </cell>
          <cell r="D841" t="str">
            <v>0</v>
          </cell>
          <cell r="E841" t="str">
            <v/>
          </cell>
          <cell r="F841" t="str">
            <v/>
          </cell>
          <cell r="G841" t="str">
            <v/>
          </cell>
          <cell r="H841" t="str">
            <v/>
          </cell>
          <cell r="I841" t="str">
            <v/>
          </cell>
          <cell r="J841" t="str">
            <v>0</v>
          </cell>
          <cell r="K841" t="str">
            <v/>
          </cell>
          <cell r="L841" t="str">
            <v/>
          </cell>
          <cell r="M841" t="str">
            <v/>
          </cell>
          <cell r="N841" t="str">
            <v/>
          </cell>
          <cell r="O841" t="str">
            <v/>
          </cell>
          <cell r="P841" t="str">
            <v/>
          </cell>
          <cell r="Q841" t="str">
            <v/>
          </cell>
          <cell r="R841" t="str">
            <v/>
          </cell>
        </row>
        <row r="842">
          <cell r="B842" t="str">
            <v/>
          </cell>
          <cell r="C842" t="str">
            <v/>
          </cell>
          <cell r="D842" t="str">
            <v>0</v>
          </cell>
          <cell r="E842" t="str">
            <v/>
          </cell>
          <cell r="F842" t="str">
            <v/>
          </cell>
          <cell r="G842" t="str">
            <v/>
          </cell>
          <cell r="H842" t="str">
            <v/>
          </cell>
          <cell r="I842" t="str">
            <v/>
          </cell>
          <cell r="J842" t="str">
            <v>0</v>
          </cell>
          <cell r="K842" t="str">
            <v/>
          </cell>
          <cell r="L842" t="str">
            <v/>
          </cell>
          <cell r="M842" t="str">
            <v/>
          </cell>
          <cell r="N842" t="str">
            <v/>
          </cell>
          <cell r="O842" t="str">
            <v/>
          </cell>
          <cell r="P842" t="str">
            <v/>
          </cell>
          <cell r="Q842" t="str">
            <v/>
          </cell>
          <cell r="R842" t="str">
            <v/>
          </cell>
        </row>
        <row r="843">
          <cell r="B843" t="str">
            <v/>
          </cell>
          <cell r="C843" t="str">
            <v/>
          </cell>
          <cell r="D843" t="str">
            <v>0</v>
          </cell>
          <cell r="E843" t="str">
            <v/>
          </cell>
          <cell r="F843" t="str">
            <v/>
          </cell>
          <cell r="G843" t="str">
            <v/>
          </cell>
          <cell r="H843" t="str">
            <v/>
          </cell>
          <cell r="I843" t="str">
            <v/>
          </cell>
          <cell r="J843" t="str">
            <v>0</v>
          </cell>
          <cell r="K843" t="str">
            <v/>
          </cell>
          <cell r="L843" t="str">
            <v/>
          </cell>
          <cell r="M843" t="str">
            <v/>
          </cell>
          <cell r="N843" t="str">
            <v/>
          </cell>
          <cell r="O843" t="str">
            <v/>
          </cell>
          <cell r="P843" t="str">
            <v/>
          </cell>
          <cell r="Q843" t="str">
            <v/>
          </cell>
          <cell r="R843" t="str">
            <v/>
          </cell>
        </row>
        <row r="844">
          <cell r="B844" t="str">
            <v/>
          </cell>
          <cell r="C844" t="str">
            <v/>
          </cell>
          <cell r="D844" t="str">
            <v>0</v>
          </cell>
          <cell r="E844" t="str">
            <v/>
          </cell>
          <cell r="F844" t="str">
            <v/>
          </cell>
          <cell r="G844" t="str">
            <v/>
          </cell>
          <cell r="H844" t="str">
            <v/>
          </cell>
          <cell r="I844" t="str">
            <v/>
          </cell>
          <cell r="J844" t="str">
            <v>0</v>
          </cell>
          <cell r="K844" t="str">
            <v/>
          </cell>
          <cell r="L844" t="str">
            <v/>
          </cell>
          <cell r="M844" t="str">
            <v/>
          </cell>
          <cell r="N844" t="str">
            <v/>
          </cell>
          <cell r="O844" t="str">
            <v/>
          </cell>
          <cell r="P844" t="str">
            <v/>
          </cell>
          <cell r="Q844" t="str">
            <v/>
          </cell>
          <cell r="R844" t="str">
            <v/>
          </cell>
        </row>
        <row r="845">
          <cell r="B845" t="str">
            <v/>
          </cell>
          <cell r="C845" t="str">
            <v/>
          </cell>
          <cell r="D845" t="str">
            <v>0</v>
          </cell>
          <cell r="E845" t="str">
            <v/>
          </cell>
          <cell r="F845" t="str">
            <v/>
          </cell>
          <cell r="G845" t="str">
            <v/>
          </cell>
          <cell r="H845" t="str">
            <v/>
          </cell>
          <cell r="I845" t="str">
            <v/>
          </cell>
          <cell r="J845" t="str">
            <v>0</v>
          </cell>
          <cell r="K845" t="str">
            <v/>
          </cell>
          <cell r="L845" t="str">
            <v/>
          </cell>
          <cell r="M845" t="str">
            <v/>
          </cell>
          <cell r="N845" t="str">
            <v/>
          </cell>
          <cell r="O845" t="str">
            <v/>
          </cell>
          <cell r="P845" t="str">
            <v/>
          </cell>
          <cell r="Q845" t="str">
            <v/>
          </cell>
          <cell r="R845" t="str">
            <v/>
          </cell>
        </row>
        <row r="846">
          <cell r="B846" t="str">
            <v/>
          </cell>
          <cell r="C846" t="str">
            <v/>
          </cell>
          <cell r="D846" t="str">
            <v>0</v>
          </cell>
          <cell r="E846" t="str">
            <v/>
          </cell>
          <cell r="F846" t="str">
            <v/>
          </cell>
          <cell r="G846" t="str">
            <v/>
          </cell>
          <cell r="H846" t="str">
            <v/>
          </cell>
          <cell r="I846" t="str">
            <v/>
          </cell>
          <cell r="J846" t="str">
            <v>0</v>
          </cell>
          <cell r="K846" t="str">
            <v/>
          </cell>
          <cell r="L846" t="str">
            <v/>
          </cell>
          <cell r="M846" t="str">
            <v/>
          </cell>
          <cell r="N846" t="str">
            <v/>
          </cell>
          <cell r="O846" t="str">
            <v/>
          </cell>
          <cell r="P846" t="str">
            <v/>
          </cell>
          <cell r="Q846" t="str">
            <v/>
          </cell>
          <cell r="R846" t="str">
            <v/>
          </cell>
        </row>
        <row r="847">
          <cell r="B847" t="str">
            <v/>
          </cell>
          <cell r="C847" t="str">
            <v/>
          </cell>
          <cell r="D847" t="str">
            <v>0</v>
          </cell>
          <cell r="E847" t="str">
            <v/>
          </cell>
          <cell r="F847" t="str">
            <v/>
          </cell>
          <cell r="G847" t="str">
            <v/>
          </cell>
          <cell r="H847" t="str">
            <v/>
          </cell>
          <cell r="I847" t="str">
            <v/>
          </cell>
          <cell r="J847" t="str">
            <v>0</v>
          </cell>
          <cell r="K847" t="str">
            <v/>
          </cell>
          <cell r="L847" t="str">
            <v/>
          </cell>
          <cell r="M847" t="str">
            <v/>
          </cell>
          <cell r="N847" t="str">
            <v/>
          </cell>
          <cell r="O847" t="str">
            <v/>
          </cell>
          <cell r="P847" t="str">
            <v/>
          </cell>
          <cell r="Q847" t="str">
            <v/>
          </cell>
          <cell r="R847" t="str">
            <v/>
          </cell>
        </row>
        <row r="848">
          <cell r="B848" t="str">
            <v/>
          </cell>
          <cell r="C848" t="str">
            <v/>
          </cell>
          <cell r="D848" t="str">
            <v>0</v>
          </cell>
          <cell r="E848" t="str">
            <v/>
          </cell>
          <cell r="F848" t="str">
            <v/>
          </cell>
          <cell r="G848" t="str">
            <v/>
          </cell>
          <cell r="H848" t="str">
            <v/>
          </cell>
          <cell r="I848" t="str">
            <v/>
          </cell>
          <cell r="J848" t="str">
            <v>0</v>
          </cell>
          <cell r="K848" t="str">
            <v/>
          </cell>
          <cell r="L848" t="str">
            <v/>
          </cell>
          <cell r="M848" t="str">
            <v/>
          </cell>
          <cell r="N848" t="str">
            <v/>
          </cell>
          <cell r="O848" t="str">
            <v/>
          </cell>
          <cell r="P848" t="str">
            <v/>
          </cell>
          <cell r="Q848" t="str">
            <v/>
          </cell>
          <cell r="R848" t="str">
            <v/>
          </cell>
        </row>
        <row r="849">
          <cell r="B849" t="str">
            <v/>
          </cell>
          <cell r="C849" t="str">
            <v/>
          </cell>
          <cell r="D849" t="str">
            <v>0</v>
          </cell>
          <cell r="E849" t="str">
            <v/>
          </cell>
          <cell r="F849" t="str">
            <v/>
          </cell>
          <cell r="G849" t="str">
            <v/>
          </cell>
          <cell r="H849" t="str">
            <v/>
          </cell>
          <cell r="I849" t="str">
            <v/>
          </cell>
          <cell r="J849" t="str">
            <v>0</v>
          </cell>
          <cell r="K849" t="str">
            <v/>
          </cell>
          <cell r="L849" t="str">
            <v/>
          </cell>
          <cell r="M849" t="str">
            <v/>
          </cell>
          <cell r="N849" t="str">
            <v/>
          </cell>
          <cell r="O849" t="str">
            <v/>
          </cell>
          <cell r="P849" t="str">
            <v/>
          </cell>
          <cell r="Q849" t="str">
            <v/>
          </cell>
          <cell r="R849" t="str">
            <v/>
          </cell>
        </row>
        <row r="850">
          <cell r="B850" t="str">
            <v/>
          </cell>
          <cell r="C850" t="str">
            <v/>
          </cell>
          <cell r="D850" t="str">
            <v>0</v>
          </cell>
          <cell r="E850" t="str">
            <v/>
          </cell>
          <cell r="F850" t="str">
            <v/>
          </cell>
          <cell r="G850" t="str">
            <v/>
          </cell>
          <cell r="H850" t="str">
            <v/>
          </cell>
          <cell r="I850" t="str">
            <v/>
          </cell>
          <cell r="J850" t="str">
            <v>0</v>
          </cell>
          <cell r="K850" t="str">
            <v/>
          </cell>
          <cell r="L850" t="str">
            <v/>
          </cell>
          <cell r="M850" t="str">
            <v/>
          </cell>
          <cell r="N850" t="str">
            <v/>
          </cell>
          <cell r="O850" t="str">
            <v/>
          </cell>
          <cell r="P850" t="str">
            <v/>
          </cell>
          <cell r="Q850" t="str">
            <v/>
          </cell>
          <cell r="R850" t="str">
            <v/>
          </cell>
        </row>
        <row r="851">
          <cell r="B851" t="str">
            <v/>
          </cell>
          <cell r="C851" t="str">
            <v/>
          </cell>
          <cell r="D851" t="str">
            <v>0</v>
          </cell>
          <cell r="E851" t="str">
            <v/>
          </cell>
          <cell r="F851" t="str">
            <v/>
          </cell>
          <cell r="G851" t="str">
            <v/>
          </cell>
          <cell r="H851" t="str">
            <v/>
          </cell>
          <cell r="I851" t="str">
            <v/>
          </cell>
          <cell r="J851" t="str">
            <v>0</v>
          </cell>
          <cell r="K851" t="str">
            <v/>
          </cell>
          <cell r="L851" t="str">
            <v/>
          </cell>
          <cell r="M851" t="str">
            <v/>
          </cell>
          <cell r="N851" t="str">
            <v/>
          </cell>
          <cell r="O851" t="str">
            <v/>
          </cell>
          <cell r="P851" t="str">
            <v/>
          </cell>
          <cell r="Q851" t="str">
            <v/>
          </cell>
          <cell r="R851" t="str">
            <v/>
          </cell>
        </row>
        <row r="852">
          <cell r="B852" t="str">
            <v/>
          </cell>
          <cell r="C852" t="str">
            <v/>
          </cell>
          <cell r="D852" t="str">
            <v>0</v>
          </cell>
          <cell r="E852" t="str">
            <v/>
          </cell>
          <cell r="F852" t="str">
            <v/>
          </cell>
          <cell r="G852" t="str">
            <v/>
          </cell>
          <cell r="H852" t="str">
            <v/>
          </cell>
          <cell r="I852" t="str">
            <v/>
          </cell>
          <cell r="J852" t="str">
            <v>0</v>
          </cell>
          <cell r="K852" t="str">
            <v/>
          </cell>
          <cell r="L852" t="str">
            <v/>
          </cell>
          <cell r="M852" t="str">
            <v/>
          </cell>
          <cell r="N852" t="str">
            <v/>
          </cell>
          <cell r="O852" t="str">
            <v/>
          </cell>
          <cell r="P852" t="str">
            <v/>
          </cell>
          <cell r="Q852" t="str">
            <v/>
          </cell>
          <cell r="R852" t="str">
            <v/>
          </cell>
        </row>
        <row r="853">
          <cell r="B853" t="str">
            <v/>
          </cell>
          <cell r="C853" t="str">
            <v/>
          </cell>
          <cell r="D853" t="str">
            <v>0</v>
          </cell>
          <cell r="E853" t="str">
            <v/>
          </cell>
          <cell r="F853" t="str">
            <v/>
          </cell>
          <cell r="G853" t="str">
            <v/>
          </cell>
          <cell r="H853" t="str">
            <v/>
          </cell>
          <cell r="I853" t="str">
            <v/>
          </cell>
          <cell r="J853" t="str">
            <v>0</v>
          </cell>
          <cell r="K853" t="str">
            <v/>
          </cell>
          <cell r="L853" t="str">
            <v/>
          </cell>
          <cell r="M853" t="str">
            <v/>
          </cell>
          <cell r="N853" t="str">
            <v/>
          </cell>
          <cell r="O853" t="str">
            <v/>
          </cell>
          <cell r="P853" t="str">
            <v/>
          </cell>
          <cell r="Q853" t="str">
            <v/>
          </cell>
          <cell r="R853" t="str">
            <v/>
          </cell>
        </row>
        <row r="854">
          <cell r="B854" t="str">
            <v/>
          </cell>
          <cell r="C854" t="str">
            <v/>
          </cell>
          <cell r="D854" t="str">
            <v>0</v>
          </cell>
          <cell r="E854" t="str">
            <v/>
          </cell>
          <cell r="F854" t="str">
            <v/>
          </cell>
          <cell r="G854" t="str">
            <v/>
          </cell>
          <cell r="H854" t="str">
            <v/>
          </cell>
          <cell r="I854" t="str">
            <v/>
          </cell>
          <cell r="J854" t="str">
            <v>0</v>
          </cell>
          <cell r="K854" t="str">
            <v/>
          </cell>
          <cell r="L854" t="str">
            <v/>
          </cell>
          <cell r="M854" t="str">
            <v/>
          </cell>
          <cell r="N854" t="str">
            <v/>
          </cell>
          <cell r="O854" t="str">
            <v/>
          </cell>
          <cell r="P854" t="str">
            <v/>
          </cell>
          <cell r="Q854" t="str">
            <v/>
          </cell>
          <cell r="R854" t="str">
            <v/>
          </cell>
        </row>
        <row r="855">
          <cell r="B855" t="str">
            <v/>
          </cell>
          <cell r="C855" t="str">
            <v/>
          </cell>
          <cell r="D855" t="str">
            <v>0</v>
          </cell>
          <cell r="E855" t="str">
            <v/>
          </cell>
          <cell r="F855" t="str">
            <v/>
          </cell>
          <cell r="G855" t="str">
            <v/>
          </cell>
          <cell r="H855" t="str">
            <v/>
          </cell>
          <cell r="I855" t="str">
            <v/>
          </cell>
          <cell r="J855" t="str">
            <v>0</v>
          </cell>
          <cell r="K855" t="str">
            <v/>
          </cell>
          <cell r="L855" t="str">
            <v/>
          </cell>
          <cell r="M855" t="str">
            <v/>
          </cell>
          <cell r="N855" t="str">
            <v/>
          </cell>
          <cell r="O855" t="str">
            <v/>
          </cell>
          <cell r="P855" t="str">
            <v/>
          </cell>
          <cell r="Q855" t="str">
            <v/>
          </cell>
          <cell r="R855" t="str">
            <v/>
          </cell>
        </row>
        <row r="856">
          <cell r="B856" t="str">
            <v/>
          </cell>
          <cell r="C856" t="str">
            <v/>
          </cell>
          <cell r="D856" t="str">
            <v>0</v>
          </cell>
          <cell r="E856" t="str">
            <v/>
          </cell>
          <cell r="F856" t="str">
            <v/>
          </cell>
          <cell r="G856" t="str">
            <v/>
          </cell>
          <cell r="H856" t="str">
            <v/>
          </cell>
          <cell r="I856" t="str">
            <v/>
          </cell>
          <cell r="J856" t="str">
            <v>0</v>
          </cell>
          <cell r="K856" t="str">
            <v/>
          </cell>
          <cell r="L856" t="str">
            <v/>
          </cell>
          <cell r="M856" t="str">
            <v/>
          </cell>
          <cell r="N856" t="str">
            <v/>
          </cell>
          <cell r="O856" t="str">
            <v/>
          </cell>
          <cell r="P856" t="str">
            <v/>
          </cell>
          <cell r="Q856" t="str">
            <v/>
          </cell>
          <cell r="R856" t="str">
            <v/>
          </cell>
        </row>
        <row r="857">
          <cell r="B857" t="str">
            <v/>
          </cell>
          <cell r="C857" t="str">
            <v/>
          </cell>
          <cell r="D857" t="str">
            <v>0</v>
          </cell>
          <cell r="E857" t="str">
            <v/>
          </cell>
          <cell r="F857" t="str">
            <v/>
          </cell>
          <cell r="G857" t="str">
            <v/>
          </cell>
          <cell r="H857" t="str">
            <v/>
          </cell>
          <cell r="I857" t="str">
            <v/>
          </cell>
          <cell r="J857" t="str">
            <v>0</v>
          </cell>
          <cell r="K857" t="str">
            <v/>
          </cell>
          <cell r="L857" t="str">
            <v/>
          </cell>
          <cell r="M857" t="str">
            <v/>
          </cell>
          <cell r="N857" t="str">
            <v/>
          </cell>
          <cell r="O857" t="str">
            <v/>
          </cell>
          <cell r="P857" t="str">
            <v/>
          </cell>
          <cell r="Q857" t="str">
            <v/>
          </cell>
          <cell r="R857" t="str">
            <v/>
          </cell>
        </row>
        <row r="858">
          <cell r="B858" t="str">
            <v/>
          </cell>
          <cell r="C858" t="str">
            <v/>
          </cell>
          <cell r="D858" t="str">
            <v>0</v>
          </cell>
          <cell r="E858" t="str">
            <v/>
          </cell>
          <cell r="F858" t="str">
            <v/>
          </cell>
          <cell r="G858" t="str">
            <v/>
          </cell>
          <cell r="H858" t="str">
            <v/>
          </cell>
          <cell r="I858" t="str">
            <v/>
          </cell>
          <cell r="J858" t="str">
            <v>0</v>
          </cell>
          <cell r="K858" t="str">
            <v/>
          </cell>
          <cell r="L858" t="str">
            <v/>
          </cell>
          <cell r="M858" t="str">
            <v/>
          </cell>
          <cell r="N858" t="str">
            <v/>
          </cell>
          <cell r="O858" t="str">
            <v/>
          </cell>
          <cell r="P858" t="str">
            <v/>
          </cell>
          <cell r="Q858" t="str">
            <v/>
          </cell>
          <cell r="R858" t="str">
            <v/>
          </cell>
        </row>
        <row r="859">
          <cell r="B859" t="str">
            <v/>
          </cell>
          <cell r="C859" t="str">
            <v/>
          </cell>
          <cell r="D859" t="str">
            <v>0</v>
          </cell>
          <cell r="E859" t="str">
            <v/>
          </cell>
          <cell r="F859" t="str">
            <v/>
          </cell>
          <cell r="G859" t="str">
            <v/>
          </cell>
          <cell r="H859" t="str">
            <v/>
          </cell>
          <cell r="I859" t="str">
            <v/>
          </cell>
          <cell r="J859" t="str">
            <v>0</v>
          </cell>
          <cell r="K859" t="str">
            <v/>
          </cell>
          <cell r="L859" t="str">
            <v/>
          </cell>
          <cell r="M859" t="str">
            <v/>
          </cell>
          <cell r="N859" t="str">
            <v/>
          </cell>
          <cell r="O859" t="str">
            <v/>
          </cell>
          <cell r="P859" t="str">
            <v/>
          </cell>
          <cell r="Q859" t="str">
            <v/>
          </cell>
          <cell r="R859" t="str">
            <v/>
          </cell>
        </row>
        <row r="860">
          <cell r="B860" t="str">
            <v/>
          </cell>
          <cell r="C860" t="str">
            <v/>
          </cell>
          <cell r="D860" t="str">
            <v>0</v>
          </cell>
          <cell r="E860" t="str">
            <v/>
          </cell>
          <cell r="F860" t="str">
            <v/>
          </cell>
          <cell r="G860" t="str">
            <v/>
          </cell>
          <cell r="H860" t="str">
            <v/>
          </cell>
          <cell r="I860" t="str">
            <v/>
          </cell>
          <cell r="J860" t="str">
            <v>0</v>
          </cell>
          <cell r="K860" t="str">
            <v/>
          </cell>
          <cell r="L860" t="str">
            <v/>
          </cell>
          <cell r="M860" t="str">
            <v/>
          </cell>
          <cell r="N860" t="str">
            <v/>
          </cell>
          <cell r="O860" t="str">
            <v/>
          </cell>
          <cell r="P860" t="str">
            <v/>
          </cell>
          <cell r="Q860" t="str">
            <v/>
          </cell>
          <cell r="R860" t="str">
            <v/>
          </cell>
        </row>
        <row r="861">
          <cell r="B861" t="str">
            <v/>
          </cell>
          <cell r="C861" t="str">
            <v/>
          </cell>
          <cell r="D861" t="str">
            <v>0</v>
          </cell>
          <cell r="E861" t="str">
            <v/>
          </cell>
          <cell r="F861" t="str">
            <v/>
          </cell>
          <cell r="G861" t="str">
            <v/>
          </cell>
          <cell r="H861" t="str">
            <v/>
          </cell>
          <cell r="I861" t="str">
            <v/>
          </cell>
          <cell r="J861" t="str">
            <v>0</v>
          </cell>
          <cell r="K861" t="str">
            <v/>
          </cell>
          <cell r="L861" t="str">
            <v/>
          </cell>
          <cell r="M861" t="str">
            <v/>
          </cell>
          <cell r="N861" t="str">
            <v/>
          </cell>
          <cell r="O861" t="str">
            <v/>
          </cell>
          <cell r="P861" t="str">
            <v/>
          </cell>
          <cell r="Q861" t="str">
            <v/>
          </cell>
          <cell r="R861" t="str">
            <v/>
          </cell>
        </row>
        <row r="862">
          <cell r="B862" t="str">
            <v/>
          </cell>
          <cell r="C862" t="str">
            <v/>
          </cell>
          <cell r="D862" t="str">
            <v>0</v>
          </cell>
          <cell r="E862" t="str">
            <v/>
          </cell>
          <cell r="F862" t="str">
            <v/>
          </cell>
          <cell r="G862" t="str">
            <v/>
          </cell>
          <cell r="H862" t="str">
            <v/>
          </cell>
          <cell r="I862" t="str">
            <v/>
          </cell>
          <cell r="J862" t="str">
            <v>0</v>
          </cell>
          <cell r="K862" t="str">
            <v/>
          </cell>
          <cell r="L862" t="str">
            <v/>
          </cell>
          <cell r="M862" t="str">
            <v/>
          </cell>
          <cell r="N862" t="str">
            <v/>
          </cell>
          <cell r="O862" t="str">
            <v/>
          </cell>
          <cell r="P862" t="str">
            <v/>
          </cell>
          <cell r="Q862" t="str">
            <v/>
          </cell>
          <cell r="R862" t="str">
            <v/>
          </cell>
        </row>
        <row r="863">
          <cell r="B863" t="str">
            <v/>
          </cell>
          <cell r="C863" t="str">
            <v/>
          </cell>
          <cell r="D863" t="str">
            <v>0</v>
          </cell>
          <cell r="E863" t="str">
            <v/>
          </cell>
          <cell r="F863" t="str">
            <v/>
          </cell>
          <cell r="G863" t="str">
            <v/>
          </cell>
          <cell r="H863" t="str">
            <v/>
          </cell>
          <cell r="I863" t="str">
            <v/>
          </cell>
          <cell r="J863" t="str">
            <v>0</v>
          </cell>
          <cell r="K863" t="str">
            <v/>
          </cell>
          <cell r="L863" t="str">
            <v/>
          </cell>
          <cell r="M863" t="str">
            <v/>
          </cell>
          <cell r="N863" t="str">
            <v/>
          </cell>
          <cell r="O863" t="str">
            <v/>
          </cell>
          <cell r="P863" t="str">
            <v/>
          </cell>
          <cell r="Q863" t="str">
            <v/>
          </cell>
          <cell r="R863" t="str">
            <v/>
          </cell>
        </row>
        <row r="864">
          <cell r="B864" t="str">
            <v/>
          </cell>
          <cell r="C864" t="str">
            <v/>
          </cell>
          <cell r="D864" t="str">
            <v>0</v>
          </cell>
          <cell r="E864" t="str">
            <v/>
          </cell>
          <cell r="F864" t="str">
            <v/>
          </cell>
          <cell r="G864" t="str">
            <v/>
          </cell>
          <cell r="H864" t="str">
            <v/>
          </cell>
          <cell r="I864" t="str">
            <v/>
          </cell>
          <cell r="J864" t="str">
            <v>0</v>
          </cell>
          <cell r="K864" t="str">
            <v/>
          </cell>
          <cell r="L864" t="str">
            <v/>
          </cell>
          <cell r="M864" t="str">
            <v/>
          </cell>
          <cell r="N864" t="str">
            <v/>
          </cell>
          <cell r="O864" t="str">
            <v/>
          </cell>
          <cell r="P864" t="str">
            <v/>
          </cell>
          <cell r="Q864" t="str">
            <v/>
          </cell>
          <cell r="R864" t="str">
            <v/>
          </cell>
        </row>
        <row r="865">
          <cell r="B865" t="str">
            <v/>
          </cell>
          <cell r="C865" t="str">
            <v/>
          </cell>
          <cell r="D865" t="str">
            <v>0</v>
          </cell>
          <cell r="E865" t="str">
            <v/>
          </cell>
          <cell r="F865" t="str">
            <v/>
          </cell>
          <cell r="G865" t="str">
            <v/>
          </cell>
          <cell r="H865" t="str">
            <v/>
          </cell>
          <cell r="I865" t="str">
            <v/>
          </cell>
          <cell r="J865" t="str">
            <v>0</v>
          </cell>
          <cell r="K865" t="str">
            <v/>
          </cell>
          <cell r="L865" t="str">
            <v/>
          </cell>
          <cell r="M865" t="str">
            <v/>
          </cell>
          <cell r="N865" t="str">
            <v/>
          </cell>
          <cell r="O865" t="str">
            <v/>
          </cell>
          <cell r="P865" t="str">
            <v/>
          </cell>
          <cell r="Q865" t="str">
            <v/>
          </cell>
          <cell r="R865" t="str">
            <v/>
          </cell>
        </row>
        <row r="866">
          <cell r="B866" t="str">
            <v/>
          </cell>
          <cell r="C866" t="str">
            <v/>
          </cell>
          <cell r="D866" t="str">
            <v>0</v>
          </cell>
          <cell r="E866" t="str">
            <v/>
          </cell>
          <cell r="F866" t="str">
            <v/>
          </cell>
          <cell r="G866" t="str">
            <v/>
          </cell>
          <cell r="H866" t="str">
            <v/>
          </cell>
          <cell r="I866" t="str">
            <v/>
          </cell>
          <cell r="J866" t="str">
            <v>0</v>
          </cell>
          <cell r="K866" t="str">
            <v/>
          </cell>
          <cell r="L866" t="str">
            <v/>
          </cell>
          <cell r="M866" t="str">
            <v/>
          </cell>
          <cell r="N866" t="str">
            <v/>
          </cell>
          <cell r="O866" t="str">
            <v/>
          </cell>
          <cell r="P866" t="str">
            <v/>
          </cell>
          <cell r="Q866" t="str">
            <v/>
          </cell>
          <cell r="R866" t="str">
            <v/>
          </cell>
        </row>
        <row r="867">
          <cell r="B867" t="str">
            <v/>
          </cell>
          <cell r="C867" t="str">
            <v/>
          </cell>
          <cell r="D867" t="str">
            <v>0</v>
          </cell>
          <cell r="E867" t="str">
            <v/>
          </cell>
          <cell r="F867" t="str">
            <v/>
          </cell>
          <cell r="G867" t="str">
            <v/>
          </cell>
          <cell r="H867" t="str">
            <v/>
          </cell>
          <cell r="I867" t="str">
            <v/>
          </cell>
          <cell r="J867" t="str">
            <v>0</v>
          </cell>
          <cell r="K867" t="str">
            <v/>
          </cell>
          <cell r="L867" t="str">
            <v/>
          </cell>
          <cell r="M867" t="str">
            <v/>
          </cell>
          <cell r="N867" t="str">
            <v/>
          </cell>
          <cell r="O867" t="str">
            <v/>
          </cell>
          <cell r="P867" t="str">
            <v/>
          </cell>
          <cell r="Q867" t="str">
            <v/>
          </cell>
          <cell r="R867" t="str">
            <v/>
          </cell>
        </row>
        <row r="868">
          <cell r="B868" t="str">
            <v/>
          </cell>
          <cell r="C868" t="str">
            <v/>
          </cell>
          <cell r="D868" t="str">
            <v>0</v>
          </cell>
          <cell r="E868" t="str">
            <v/>
          </cell>
          <cell r="F868" t="str">
            <v/>
          </cell>
          <cell r="G868" t="str">
            <v/>
          </cell>
          <cell r="H868" t="str">
            <v/>
          </cell>
          <cell r="I868" t="str">
            <v/>
          </cell>
          <cell r="J868" t="str">
            <v>0</v>
          </cell>
          <cell r="K868" t="str">
            <v/>
          </cell>
          <cell r="L868" t="str">
            <v/>
          </cell>
          <cell r="M868" t="str">
            <v/>
          </cell>
          <cell r="N868" t="str">
            <v/>
          </cell>
          <cell r="O868" t="str">
            <v/>
          </cell>
          <cell r="P868" t="str">
            <v/>
          </cell>
          <cell r="Q868" t="str">
            <v/>
          </cell>
          <cell r="R868" t="str">
            <v/>
          </cell>
        </row>
        <row r="869">
          <cell r="B869" t="str">
            <v/>
          </cell>
          <cell r="C869" t="str">
            <v/>
          </cell>
          <cell r="D869" t="str">
            <v>0</v>
          </cell>
          <cell r="E869" t="str">
            <v/>
          </cell>
          <cell r="F869" t="str">
            <v/>
          </cell>
          <cell r="G869" t="str">
            <v/>
          </cell>
          <cell r="H869" t="str">
            <v/>
          </cell>
          <cell r="I869" t="str">
            <v/>
          </cell>
          <cell r="J869" t="str">
            <v>0</v>
          </cell>
          <cell r="K869" t="str">
            <v/>
          </cell>
          <cell r="L869" t="str">
            <v/>
          </cell>
          <cell r="M869" t="str">
            <v/>
          </cell>
          <cell r="N869" t="str">
            <v/>
          </cell>
          <cell r="O869" t="str">
            <v/>
          </cell>
          <cell r="P869" t="str">
            <v/>
          </cell>
          <cell r="Q869" t="str">
            <v/>
          </cell>
          <cell r="R869" t="str">
            <v/>
          </cell>
        </row>
        <row r="870">
          <cell r="B870" t="str">
            <v/>
          </cell>
          <cell r="C870" t="str">
            <v/>
          </cell>
          <cell r="D870" t="str">
            <v>0</v>
          </cell>
          <cell r="E870" t="str">
            <v/>
          </cell>
          <cell r="F870" t="str">
            <v/>
          </cell>
          <cell r="G870" t="str">
            <v/>
          </cell>
          <cell r="H870" t="str">
            <v/>
          </cell>
          <cell r="I870" t="str">
            <v/>
          </cell>
          <cell r="J870" t="str">
            <v>0</v>
          </cell>
          <cell r="K870" t="str">
            <v/>
          </cell>
          <cell r="L870" t="str">
            <v/>
          </cell>
          <cell r="M870" t="str">
            <v/>
          </cell>
          <cell r="N870" t="str">
            <v/>
          </cell>
          <cell r="O870" t="str">
            <v/>
          </cell>
          <cell r="P870" t="str">
            <v/>
          </cell>
          <cell r="Q870" t="str">
            <v/>
          </cell>
          <cell r="R870" t="str">
            <v/>
          </cell>
        </row>
        <row r="871">
          <cell r="B871" t="str">
            <v/>
          </cell>
          <cell r="C871" t="str">
            <v/>
          </cell>
          <cell r="D871" t="str">
            <v>0</v>
          </cell>
          <cell r="E871" t="str">
            <v/>
          </cell>
          <cell r="F871" t="str">
            <v/>
          </cell>
          <cell r="G871" t="str">
            <v/>
          </cell>
          <cell r="H871" t="str">
            <v/>
          </cell>
          <cell r="I871" t="str">
            <v/>
          </cell>
          <cell r="J871" t="str">
            <v>0</v>
          </cell>
          <cell r="K871" t="str">
            <v/>
          </cell>
          <cell r="L871" t="str">
            <v/>
          </cell>
          <cell r="M871" t="str">
            <v/>
          </cell>
          <cell r="N871" t="str">
            <v/>
          </cell>
          <cell r="O871" t="str">
            <v/>
          </cell>
          <cell r="P871" t="str">
            <v/>
          </cell>
          <cell r="Q871" t="str">
            <v/>
          </cell>
          <cell r="R871" t="str">
            <v/>
          </cell>
        </row>
        <row r="872">
          <cell r="B872" t="str">
            <v/>
          </cell>
          <cell r="C872" t="str">
            <v/>
          </cell>
          <cell r="D872" t="str">
            <v>0</v>
          </cell>
          <cell r="E872" t="str">
            <v/>
          </cell>
          <cell r="F872" t="str">
            <v/>
          </cell>
          <cell r="G872" t="str">
            <v/>
          </cell>
          <cell r="H872" t="str">
            <v/>
          </cell>
          <cell r="I872" t="str">
            <v/>
          </cell>
          <cell r="J872" t="str">
            <v>0</v>
          </cell>
          <cell r="K872" t="str">
            <v/>
          </cell>
          <cell r="L872" t="str">
            <v/>
          </cell>
          <cell r="M872" t="str">
            <v/>
          </cell>
          <cell r="N872" t="str">
            <v/>
          </cell>
          <cell r="O872" t="str">
            <v/>
          </cell>
          <cell r="P872" t="str">
            <v/>
          </cell>
          <cell r="Q872" t="str">
            <v/>
          </cell>
          <cell r="R872" t="str">
            <v/>
          </cell>
        </row>
        <row r="873">
          <cell r="B873" t="str">
            <v/>
          </cell>
          <cell r="C873" t="str">
            <v/>
          </cell>
          <cell r="D873" t="str">
            <v>0</v>
          </cell>
          <cell r="E873" t="str">
            <v/>
          </cell>
          <cell r="F873" t="str">
            <v/>
          </cell>
          <cell r="G873" t="str">
            <v/>
          </cell>
          <cell r="H873" t="str">
            <v/>
          </cell>
          <cell r="I873" t="str">
            <v/>
          </cell>
          <cell r="J873" t="str">
            <v>0</v>
          </cell>
          <cell r="K873" t="str">
            <v/>
          </cell>
          <cell r="L873" t="str">
            <v/>
          </cell>
          <cell r="M873" t="str">
            <v/>
          </cell>
          <cell r="N873" t="str">
            <v/>
          </cell>
          <cell r="O873" t="str">
            <v/>
          </cell>
          <cell r="P873" t="str">
            <v/>
          </cell>
          <cell r="Q873" t="str">
            <v/>
          </cell>
          <cell r="R873" t="str">
            <v/>
          </cell>
        </row>
        <row r="874">
          <cell r="B874" t="str">
            <v/>
          </cell>
          <cell r="C874" t="str">
            <v/>
          </cell>
          <cell r="D874" t="str">
            <v>0</v>
          </cell>
          <cell r="E874" t="str">
            <v/>
          </cell>
          <cell r="F874" t="str">
            <v/>
          </cell>
          <cell r="G874" t="str">
            <v/>
          </cell>
          <cell r="H874" t="str">
            <v/>
          </cell>
          <cell r="I874" t="str">
            <v/>
          </cell>
          <cell r="J874" t="str">
            <v>0</v>
          </cell>
          <cell r="K874" t="str">
            <v/>
          </cell>
          <cell r="L874" t="str">
            <v/>
          </cell>
          <cell r="M874" t="str">
            <v/>
          </cell>
          <cell r="N874" t="str">
            <v/>
          </cell>
          <cell r="O874" t="str">
            <v/>
          </cell>
          <cell r="P874" t="str">
            <v/>
          </cell>
          <cell r="Q874" t="str">
            <v/>
          </cell>
          <cell r="R874" t="str">
            <v/>
          </cell>
        </row>
        <row r="875">
          <cell r="B875" t="str">
            <v/>
          </cell>
          <cell r="C875" t="str">
            <v/>
          </cell>
          <cell r="D875" t="str">
            <v>0</v>
          </cell>
          <cell r="E875" t="str">
            <v/>
          </cell>
          <cell r="F875" t="str">
            <v/>
          </cell>
          <cell r="G875" t="str">
            <v/>
          </cell>
          <cell r="H875" t="str">
            <v/>
          </cell>
          <cell r="I875" t="str">
            <v/>
          </cell>
          <cell r="J875" t="str">
            <v>0</v>
          </cell>
          <cell r="K875" t="str">
            <v/>
          </cell>
          <cell r="L875" t="str">
            <v/>
          </cell>
          <cell r="M875" t="str">
            <v/>
          </cell>
          <cell r="N875" t="str">
            <v/>
          </cell>
          <cell r="O875" t="str">
            <v/>
          </cell>
          <cell r="P875" t="str">
            <v/>
          </cell>
          <cell r="Q875" t="str">
            <v/>
          </cell>
          <cell r="R875" t="str">
            <v/>
          </cell>
        </row>
        <row r="876">
          <cell r="B876" t="str">
            <v/>
          </cell>
          <cell r="C876" t="str">
            <v/>
          </cell>
          <cell r="D876" t="str">
            <v>0</v>
          </cell>
          <cell r="E876" t="str">
            <v/>
          </cell>
          <cell r="F876" t="str">
            <v/>
          </cell>
          <cell r="G876" t="str">
            <v/>
          </cell>
          <cell r="H876" t="str">
            <v/>
          </cell>
          <cell r="I876" t="str">
            <v/>
          </cell>
          <cell r="J876" t="str">
            <v>0</v>
          </cell>
          <cell r="K876" t="str">
            <v/>
          </cell>
          <cell r="L876" t="str">
            <v/>
          </cell>
          <cell r="M876" t="str">
            <v/>
          </cell>
          <cell r="N876" t="str">
            <v/>
          </cell>
          <cell r="O876" t="str">
            <v/>
          </cell>
          <cell r="P876" t="str">
            <v/>
          </cell>
          <cell r="Q876" t="str">
            <v/>
          </cell>
          <cell r="R876" t="str">
            <v/>
          </cell>
        </row>
        <row r="877">
          <cell r="B877" t="str">
            <v/>
          </cell>
          <cell r="C877" t="str">
            <v/>
          </cell>
          <cell r="D877" t="str">
            <v>0</v>
          </cell>
          <cell r="E877" t="str">
            <v/>
          </cell>
          <cell r="F877" t="str">
            <v/>
          </cell>
          <cell r="G877" t="str">
            <v/>
          </cell>
          <cell r="H877" t="str">
            <v/>
          </cell>
          <cell r="I877" t="str">
            <v/>
          </cell>
          <cell r="J877" t="str">
            <v>0</v>
          </cell>
          <cell r="K877" t="str">
            <v/>
          </cell>
          <cell r="L877" t="str">
            <v/>
          </cell>
          <cell r="M877" t="str">
            <v/>
          </cell>
          <cell r="N877" t="str">
            <v/>
          </cell>
          <cell r="O877" t="str">
            <v/>
          </cell>
          <cell r="P877" t="str">
            <v/>
          </cell>
          <cell r="Q877" t="str">
            <v/>
          </cell>
          <cell r="R877" t="str">
            <v/>
          </cell>
        </row>
        <row r="878">
          <cell r="B878" t="str">
            <v/>
          </cell>
          <cell r="C878" t="str">
            <v/>
          </cell>
          <cell r="D878" t="str">
            <v>0</v>
          </cell>
          <cell r="E878" t="str">
            <v/>
          </cell>
          <cell r="F878" t="str">
            <v/>
          </cell>
          <cell r="G878" t="str">
            <v/>
          </cell>
          <cell r="H878" t="str">
            <v/>
          </cell>
          <cell r="I878" t="str">
            <v/>
          </cell>
          <cell r="J878" t="str">
            <v>0</v>
          </cell>
          <cell r="K878" t="str">
            <v/>
          </cell>
          <cell r="L878" t="str">
            <v/>
          </cell>
          <cell r="M878" t="str">
            <v/>
          </cell>
          <cell r="N878" t="str">
            <v/>
          </cell>
          <cell r="O878" t="str">
            <v/>
          </cell>
          <cell r="P878" t="str">
            <v/>
          </cell>
          <cell r="Q878" t="str">
            <v/>
          </cell>
          <cell r="R878" t="str">
            <v/>
          </cell>
        </row>
        <row r="879">
          <cell r="B879" t="str">
            <v/>
          </cell>
          <cell r="C879" t="str">
            <v/>
          </cell>
          <cell r="D879" t="str">
            <v>0</v>
          </cell>
          <cell r="E879" t="str">
            <v/>
          </cell>
          <cell r="F879" t="str">
            <v/>
          </cell>
          <cell r="G879" t="str">
            <v/>
          </cell>
          <cell r="H879" t="str">
            <v/>
          </cell>
          <cell r="I879" t="str">
            <v/>
          </cell>
          <cell r="J879" t="str">
            <v>0</v>
          </cell>
          <cell r="K879" t="str">
            <v/>
          </cell>
          <cell r="L879" t="str">
            <v/>
          </cell>
          <cell r="M879" t="str">
            <v/>
          </cell>
          <cell r="N879" t="str">
            <v/>
          </cell>
          <cell r="O879" t="str">
            <v/>
          </cell>
          <cell r="P879" t="str">
            <v/>
          </cell>
          <cell r="Q879" t="str">
            <v/>
          </cell>
          <cell r="R879" t="str">
            <v/>
          </cell>
        </row>
        <row r="880">
          <cell r="B880" t="str">
            <v/>
          </cell>
          <cell r="C880" t="str">
            <v/>
          </cell>
          <cell r="D880" t="str">
            <v>0</v>
          </cell>
          <cell r="E880" t="str">
            <v/>
          </cell>
          <cell r="F880" t="str">
            <v/>
          </cell>
          <cell r="G880" t="str">
            <v/>
          </cell>
          <cell r="H880" t="str">
            <v/>
          </cell>
          <cell r="I880" t="str">
            <v/>
          </cell>
          <cell r="J880" t="str">
            <v>0</v>
          </cell>
          <cell r="K880" t="str">
            <v/>
          </cell>
          <cell r="L880" t="str">
            <v/>
          </cell>
          <cell r="M880" t="str">
            <v/>
          </cell>
          <cell r="N880" t="str">
            <v/>
          </cell>
          <cell r="O880" t="str">
            <v/>
          </cell>
          <cell r="P880" t="str">
            <v/>
          </cell>
          <cell r="Q880" t="str">
            <v/>
          </cell>
          <cell r="R880" t="str">
            <v/>
          </cell>
        </row>
        <row r="881">
          <cell r="B881" t="str">
            <v/>
          </cell>
          <cell r="C881" t="str">
            <v/>
          </cell>
          <cell r="D881" t="str">
            <v>0</v>
          </cell>
          <cell r="E881" t="str">
            <v/>
          </cell>
          <cell r="F881" t="str">
            <v/>
          </cell>
          <cell r="G881" t="str">
            <v/>
          </cell>
          <cell r="H881" t="str">
            <v/>
          </cell>
          <cell r="I881" t="str">
            <v/>
          </cell>
          <cell r="J881" t="str">
            <v>0</v>
          </cell>
          <cell r="K881" t="str">
            <v/>
          </cell>
          <cell r="L881" t="str">
            <v/>
          </cell>
          <cell r="M881" t="str">
            <v/>
          </cell>
          <cell r="N881" t="str">
            <v/>
          </cell>
          <cell r="O881" t="str">
            <v/>
          </cell>
          <cell r="P881" t="str">
            <v/>
          </cell>
          <cell r="Q881" t="str">
            <v/>
          </cell>
          <cell r="R881" t="str">
            <v/>
          </cell>
        </row>
        <row r="882">
          <cell r="B882" t="str">
            <v/>
          </cell>
          <cell r="C882" t="str">
            <v/>
          </cell>
          <cell r="D882" t="str">
            <v>0</v>
          </cell>
          <cell r="E882" t="str">
            <v/>
          </cell>
          <cell r="F882" t="str">
            <v/>
          </cell>
          <cell r="G882" t="str">
            <v/>
          </cell>
          <cell r="H882" t="str">
            <v/>
          </cell>
          <cell r="I882" t="str">
            <v/>
          </cell>
          <cell r="J882" t="str">
            <v>0</v>
          </cell>
          <cell r="K882" t="str">
            <v/>
          </cell>
          <cell r="L882" t="str">
            <v/>
          </cell>
          <cell r="M882" t="str">
            <v/>
          </cell>
          <cell r="N882" t="str">
            <v/>
          </cell>
          <cell r="O882" t="str">
            <v/>
          </cell>
          <cell r="P882" t="str">
            <v/>
          </cell>
          <cell r="Q882" t="str">
            <v/>
          </cell>
          <cell r="R882" t="str">
            <v/>
          </cell>
        </row>
        <row r="883">
          <cell r="B883" t="str">
            <v/>
          </cell>
          <cell r="C883" t="str">
            <v/>
          </cell>
          <cell r="D883" t="str">
            <v>0</v>
          </cell>
          <cell r="E883" t="str">
            <v/>
          </cell>
          <cell r="F883" t="str">
            <v/>
          </cell>
          <cell r="G883" t="str">
            <v/>
          </cell>
          <cell r="H883" t="str">
            <v/>
          </cell>
          <cell r="I883" t="str">
            <v/>
          </cell>
          <cell r="J883" t="str">
            <v>0</v>
          </cell>
          <cell r="K883" t="str">
            <v/>
          </cell>
          <cell r="L883" t="str">
            <v/>
          </cell>
          <cell r="M883" t="str">
            <v/>
          </cell>
          <cell r="N883" t="str">
            <v/>
          </cell>
          <cell r="O883" t="str">
            <v/>
          </cell>
          <cell r="P883" t="str">
            <v/>
          </cell>
          <cell r="Q883" t="str">
            <v/>
          </cell>
          <cell r="R883" t="str">
            <v/>
          </cell>
        </row>
        <row r="884">
          <cell r="B884" t="str">
            <v/>
          </cell>
          <cell r="C884" t="str">
            <v/>
          </cell>
          <cell r="D884" t="str">
            <v>0</v>
          </cell>
          <cell r="E884" t="str">
            <v/>
          </cell>
          <cell r="F884" t="str">
            <v/>
          </cell>
          <cell r="G884" t="str">
            <v/>
          </cell>
          <cell r="H884" t="str">
            <v/>
          </cell>
          <cell r="I884" t="str">
            <v/>
          </cell>
          <cell r="J884" t="str">
            <v>0</v>
          </cell>
          <cell r="K884" t="str">
            <v/>
          </cell>
          <cell r="L884" t="str">
            <v/>
          </cell>
          <cell r="M884" t="str">
            <v/>
          </cell>
          <cell r="N884" t="str">
            <v/>
          </cell>
          <cell r="O884" t="str">
            <v/>
          </cell>
          <cell r="P884" t="str">
            <v/>
          </cell>
          <cell r="Q884" t="str">
            <v/>
          </cell>
          <cell r="R884" t="str">
            <v/>
          </cell>
        </row>
        <row r="885">
          <cell r="B885" t="str">
            <v/>
          </cell>
          <cell r="C885" t="str">
            <v/>
          </cell>
          <cell r="D885" t="str">
            <v>0</v>
          </cell>
          <cell r="E885" t="str">
            <v/>
          </cell>
          <cell r="F885" t="str">
            <v/>
          </cell>
          <cell r="G885" t="str">
            <v/>
          </cell>
          <cell r="H885" t="str">
            <v/>
          </cell>
          <cell r="I885" t="str">
            <v/>
          </cell>
          <cell r="J885" t="str">
            <v>0</v>
          </cell>
          <cell r="K885" t="str">
            <v/>
          </cell>
          <cell r="L885" t="str">
            <v/>
          </cell>
          <cell r="M885" t="str">
            <v/>
          </cell>
          <cell r="N885" t="str">
            <v/>
          </cell>
          <cell r="O885" t="str">
            <v/>
          </cell>
          <cell r="P885" t="str">
            <v/>
          </cell>
          <cell r="Q885" t="str">
            <v/>
          </cell>
          <cell r="R885" t="str">
            <v/>
          </cell>
        </row>
        <row r="886">
          <cell r="B886" t="str">
            <v/>
          </cell>
          <cell r="C886" t="str">
            <v/>
          </cell>
          <cell r="D886" t="str">
            <v>0</v>
          </cell>
          <cell r="E886" t="str">
            <v/>
          </cell>
          <cell r="F886" t="str">
            <v/>
          </cell>
          <cell r="G886" t="str">
            <v/>
          </cell>
          <cell r="H886" t="str">
            <v/>
          </cell>
          <cell r="I886" t="str">
            <v/>
          </cell>
          <cell r="J886" t="str">
            <v>0</v>
          </cell>
          <cell r="K886" t="str">
            <v/>
          </cell>
          <cell r="L886" t="str">
            <v/>
          </cell>
          <cell r="M886" t="str">
            <v/>
          </cell>
          <cell r="N886" t="str">
            <v/>
          </cell>
          <cell r="O886" t="str">
            <v/>
          </cell>
          <cell r="P886" t="str">
            <v/>
          </cell>
          <cell r="Q886" t="str">
            <v/>
          </cell>
          <cell r="R886" t="str">
            <v/>
          </cell>
        </row>
        <row r="887">
          <cell r="B887" t="str">
            <v/>
          </cell>
          <cell r="C887" t="str">
            <v/>
          </cell>
          <cell r="D887" t="str">
            <v>0</v>
          </cell>
          <cell r="E887" t="str">
            <v/>
          </cell>
          <cell r="F887" t="str">
            <v/>
          </cell>
          <cell r="G887" t="str">
            <v/>
          </cell>
          <cell r="H887" t="str">
            <v/>
          </cell>
          <cell r="I887" t="str">
            <v/>
          </cell>
          <cell r="J887" t="str">
            <v>0</v>
          </cell>
          <cell r="K887" t="str">
            <v/>
          </cell>
          <cell r="L887" t="str">
            <v/>
          </cell>
          <cell r="M887" t="str">
            <v/>
          </cell>
          <cell r="N887" t="str">
            <v/>
          </cell>
          <cell r="O887" t="str">
            <v/>
          </cell>
          <cell r="P887" t="str">
            <v/>
          </cell>
          <cell r="Q887" t="str">
            <v/>
          </cell>
          <cell r="R887" t="str">
            <v/>
          </cell>
        </row>
        <row r="888">
          <cell r="B888" t="str">
            <v/>
          </cell>
          <cell r="C888" t="str">
            <v/>
          </cell>
          <cell r="D888" t="str">
            <v>0</v>
          </cell>
          <cell r="E888" t="str">
            <v/>
          </cell>
          <cell r="F888" t="str">
            <v/>
          </cell>
          <cell r="G888" t="str">
            <v/>
          </cell>
          <cell r="H888" t="str">
            <v/>
          </cell>
          <cell r="I888" t="str">
            <v/>
          </cell>
          <cell r="J888" t="str">
            <v>0</v>
          </cell>
          <cell r="K888" t="str">
            <v/>
          </cell>
          <cell r="L888" t="str">
            <v/>
          </cell>
          <cell r="M888" t="str">
            <v/>
          </cell>
          <cell r="N888" t="str">
            <v/>
          </cell>
          <cell r="O888" t="str">
            <v/>
          </cell>
          <cell r="P888" t="str">
            <v/>
          </cell>
          <cell r="Q888" t="str">
            <v/>
          </cell>
          <cell r="R888" t="str">
            <v/>
          </cell>
        </row>
        <row r="889">
          <cell r="B889" t="str">
            <v/>
          </cell>
          <cell r="C889" t="str">
            <v/>
          </cell>
          <cell r="D889" t="str">
            <v>0</v>
          </cell>
          <cell r="E889" t="str">
            <v/>
          </cell>
          <cell r="F889" t="str">
            <v/>
          </cell>
          <cell r="G889" t="str">
            <v/>
          </cell>
          <cell r="H889" t="str">
            <v/>
          </cell>
          <cell r="I889" t="str">
            <v/>
          </cell>
          <cell r="J889" t="str">
            <v>0</v>
          </cell>
          <cell r="K889" t="str">
            <v/>
          </cell>
          <cell r="L889" t="str">
            <v/>
          </cell>
          <cell r="M889" t="str">
            <v/>
          </cell>
          <cell r="N889" t="str">
            <v/>
          </cell>
          <cell r="O889" t="str">
            <v/>
          </cell>
          <cell r="P889" t="str">
            <v/>
          </cell>
          <cell r="Q889" t="str">
            <v/>
          </cell>
          <cell r="R889" t="str">
            <v/>
          </cell>
        </row>
        <row r="890">
          <cell r="B890" t="str">
            <v/>
          </cell>
          <cell r="C890" t="str">
            <v/>
          </cell>
          <cell r="D890" t="str">
            <v>0</v>
          </cell>
          <cell r="E890" t="str">
            <v/>
          </cell>
          <cell r="F890" t="str">
            <v/>
          </cell>
          <cell r="G890" t="str">
            <v/>
          </cell>
          <cell r="H890" t="str">
            <v/>
          </cell>
          <cell r="I890" t="str">
            <v/>
          </cell>
          <cell r="J890" t="str">
            <v>0</v>
          </cell>
          <cell r="K890" t="str">
            <v/>
          </cell>
          <cell r="L890" t="str">
            <v/>
          </cell>
          <cell r="M890" t="str">
            <v/>
          </cell>
          <cell r="N890" t="str">
            <v/>
          </cell>
          <cell r="O890" t="str">
            <v/>
          </cell>
          <cell r="P890" t="str">
            <v/>
          </cell>
          <cell r="Q890" t="str">
            <v/>
          </cell>
          <cell r="R890" t="str">
            <v/>
          </cell>
        </row>
        <row r="891">
          <cell r="B891" t="str">
            <v/>
          </cell>
          <cell r="C891" t="str">
            <v/>
          </cell>
          <cell r="D891" t="str">
            <v>0</v>
          </cell>
          <cell r="E891" t="str">
            <v/>
          </cell>
          <cell r="F891" t="str">
            <v/>
          </cell>
          <cell r="G891" t="str">
            <v/>
          </cell>
          <cell r="H891" t="str">
            <v/>
          </cell>
          <cell r="I891" t="str">
            <v/>
          </cell>
          <cell r="J891" t="str">
            <v>0</v>
          </cell>
          <cell r="K891" t="str">
            <v/>
          </cell>
          <cell r="L891" t="str">
            <v/>
          </cell>
          <cell r="M891" t="str">
            <v/>
          </cell>
          <cell r="N891" t="str">
            <v/>
          </cell>
          <cell r="O891" t="str">
            <v/>
          </cell>
          <cell r="P891" t="str">
            <v/>
          </cell>
          <cell r="Q891" t="str">
            <v/>
          </cell>
          <cell r="R891" t="str">
            <v/>
          </cell>
        </row>
        <row r="892">
          <cell r="B892" t="str">
            <v/>
          </cell>
          <cell r="C892" t="str">
            <v/>
          </cell>
          <cell r="D892" t="str">
            <v>0</v>
          </cell>
          <cell r="E892" t="str">
            <v/>
          </cell>
          <cell r="F892" t="str">
            <v/>
          </cell>
          <cell r="G892" t="str">
            <v/>
          </cell>
          <cell r="H892" t="str">
            <v/>
          </cell>
          <cell r="I892" t="str">
            <v/>
          </cell>
          <cell r="J892" t="str">
            <v>0</v>
          </cell>
          <cell r="K892" t="str">
            <v/>
          </cell>
          <cell r="L892" t="str">
            <v/>
          </cell>
          <cell r="M892" t="str">
            <v/>
          </cell>
          <cell r="N892" t="str">
            <v/>
          </cell>
          <cell r="O892" t="str">
            <v/>
          </cell>
          <cell r="P892" t="str">
            <v/>
          </cell>
          <cell r="Q892" t="str">
            <v/>
          </cell>
          <cell r="R892" t="str">
            <v/>
          </cell>
        </row>
        <row r="893">
          <cell r="B893" t="str">
            <v/>
          </cell>
          <cell r="C893" t="str">
            <v/>
          </cell>
          <cell r="D893" t="str">
            <v>0</v>
          </cell>
          <cell r="E893" t="str">
            <v/>
          </cell>
          <cell r="F893" t="str">
            <v/>
          </cell>
          <cell r="G893" t="str">
            <v/>
          </cell>
          <cell r="H893" t="str">
            <v/>
          </cell>
          <cell r="I893" t="str">
            <v/>
          </cell>
          <cell r="J893" t="str">
            <v>0</v>
          </cell>
          <cell r="K893" t="str">
            <v/>
          </cell>
          <cell r="L893" t="str">
            <v/>
          </cell>
          <cell r="M893" t="str">
            <v/>
          </cell>
          <cell r="N893" t="str">
            <v/>
          </cell>
          <cell r="O893" t="str">
            <v/>
          </cell>
          <cell r="P893" t="str">
            <v/>
          </cell>
          <cell r="Q893" t="str">
            <v/>
          </cell>
          <cell r="R893" t="str">
            <v/>
          </cell>
        </row>
        <row r="894">
          <cell r="B894" t="str">
            <v/>
          </cell>
          <cell r="C894" t="str">
            <v/>
          </cell>
          <cell r="D894" t="str">
            <v>0</v>
          </cell>
          <cell r="E894" t="str">
            <v/>
          </cell>
          <cell r="F894" t="str">
            <v/>
          </cell>
          <cell r="G894" t="str">
            <v/>
          </cell>
          <cell r="H894" t="str">
            <v/>
          </cell>
          <cell r="I894" t="str">
            <v/>
          </cell>
          <cell r="J894" t="str">
            <v>0</v>
          </cell>
          <cell r="K894" t="str">
            <v/>
          </cell>
          <cell r="L894" t="str">
            <v/>
          </cell>
          <cell r="M894" t="str">
            <v/>
          </cell>
          <cell r="N894" t="str">
            <v/>
          </cell>
          <cell r="O894" t="str">
            <v/>
          </cell>
          <cell r="P894" t="str">
            <v/>
          </cell>
          <cell r="Q894" t="str">
            <v/>
          </cell>
          <cell r="R894" t="str">
            <v/>
          </cell>
        </row>
        <row r="895">
          <cell r="B895" t="str">
            <v/>
          </cell>
          <cell r="C895" t="str">
            <v/>
          </cell>
          <cell r="D895" t="str">
            <v>0</v>
          </cell>
          <cell r="E895" t="str">
            <v/>
          </cell>
          <cell r="F895" t="str">
            <v/>
          </cell>
          <cell r="G895" t="str">
            <v/>
          </cell>
          <cell r="H895" t="str">
            <v/>
          </cell>
          <cell r="I895" t="str">
            <v/>
          </cell>
          <cell r="J895" t="str">
            <v>0</v>
          </cell>
          <cell r="K895" t="str">
            <v/>
          </cell>
          <cell r="L895" t="str">
            <v/>
          </cell>
          <cell r="M895" t="str">
            <v/>
          </cell>
          <cell r="N895" t="str">
            <v/>
          </cell>
          <cell r="O895" t="str">
            <v/>
          </cell>
          <cell r="P895" t="str">
            <v/>
          </cell>
          <cell r="Q895" t="str">
            <v/>
          </cell>
          <cell r="R895" t="str">
            <v/>
          </cell>
        </row>
        <row r="896">
          <cell r="B896" t="str">
            <v/>
          </cell>
          <cell r="C896" t="str">
            <v/>
          </cell>
          <cell r="D896" t="str">
            <v>0</v>
          </cell>
          <cell r="E896" t="str">
            <v/>
          </cell>
          <cell r="F896" t="str">
            <v/>
          </cell>
          <cell r="G896" t="str">
            <v/>
          </cell>
          <cell r="H896" t="str">
            <v/>
          </cell>
          <cell r="I896" t="str">
            <v/>
          </cell>
          <cell r="J896" t="str">
            <v>0</v>
          </cell>
          <cell r="K896" t="str">
            <v/>
          </cell>
          <cell r="L896" t="str">
            <v/>
          </cell>
          <cell r="M896" t="str">
            <v/>
          </cell>
          <cell r="N896" t="str">
            <v/>
          </cell>
          <cell r="O896" t="str">
            <v/>
          </cell>
          <cell r="P896" t="str">
            <v/>
          </cell>
          <cell r="Q896" t="str">
            <v/>
          </cell>
          <cell r="R896" t="str">
            <v/>
          </cell>
        </row>
        <row r="897">
          <cell r="B897" t="str">
            <v/>
          </cell>
          <cell r="C897" t="str">
            <v/>
          </cell>
          <cell r="D897" t="str">
            <v>0</v>
          </cell>
          <cell r="E897" t="str">
            <v/>
          </cell>
          <cell r="F897" t="str">
            <v/>
          </cell>
          <cell r="G897" t="str">
            <v/>
          </cell>
          <cell r="H897" t="str">
            <v/>
          </cell>
          <cell r="I897" t="str">
            <v/>
          </cell>
          <cell r="J897" t="str">
            <v>0</v>
          </cell>
          <cell r="K897" t="str">
            <v/>
          </cell>
          <cell r="L897" t="str">
            <v/>
          </cell>
          <cell r="M897" t="str">
            <v/>
          </cell>
          <cell r="N897" t="str">
            <v/>
          </cell>
          <cell r="O897" t="str">
            <v/>
          </cell>
          <cell r="P897" t="str">
            <v/>
          </cell>
          <cell r="Q897" t="str">
            <v/>
          </cell>
          <cell r="R897" t="str">
            <v/>
          </cell>
        </row>
        <row r="898">
          <cell r="B898" t="str">
            <v/>
          </cell>
          <cell r="C898" t="str">
            <v/>
          </cell>
          <cell r="D898" t="str">
            <v>0</v>
          </cell>
          <cell r="E898" t="str">
            <v/>
          </cell>
          <cell r="F898" t="str">
            <v/>
          </cell>
          <cell r="G898" t="str">
            <v/>
          </cell>
          <cell r="H898" t="str">
            <v/>
          </cell>
          <cell r="I898" t="str">
            <v/>
          </cell>
          <cell r="J898" t="str">
            <v>0</v>
          </cell>
          <cell r="K898" t="str">
            <v/>
          </cell>
          <cell r="L898" t="str">
            <v/>
          </cell>
          <cell r="M898" t="str">
            <v/>
          </cell>
          <cell r="N898" t="str">
            <v/>
          </cell>
          <cell r="O898" t="str">
            <v/>
          </cell>
          <cell r="P898" t="str">
            <v/>
          </cell>
          <cell r="Q898" t="str">
            <v/>
          </cell>
          <cell r="R898" t="str">
            <v/>
          </cell>
        </row>
        <row r="899">
          <cell r="B899" t="str">
            <v/>
          </cell>
          <cell r="C899" t="str">
            <v/>
          </cell>
          <cell r="D899" t="str">
            <v>0</v>
          </cell>
          <cell r="E899" t="str">
            <v/>
          </cell>
          <cell r="F899" t="str">
            <v/>
          </cell>
          <cell r="G899" t="str">
            <v/>
          </cell>
          <cell r="H899" t="str">
            <v/>
          </cell>
          <cell r="I899" t="str">
            <v/>
          </cell>
          <cell r="J899" t="str">
            <v>0</v>
          </cell>
          <cell r="K899" t="str">
            <v/>
          </cell>
          <cell r="L899" t="str">
            <v/>
          </cell>
          <cell r="M899" t="str">
            <v/>
          </cell>
          <cell r="N899" t="str">
            <v/>
          </cell>
          <cell r="O899" t="str">
            <v/>
          </cell>
          <cell r="P899" t="str">
            <v/>
          </cell>
          <cell r="Q899" t="str">
            <v/>
          </cell>
          <cell r="R899" t="str">
            <v/>
          </cell>
        </row>
        <row r="900">
          <cell r="B900" t="str">
            <v/>
          </cell>
          <cell r="C900" t="str">
            <v/>
          </cell>
          <cell r="D900" t="str">
            <v>0</v>
          </cell>
          <cell r="E900" t="str">
            <v/>
          </cell>
          <cell r="F900" t="str">
            <v/>
          </cell>
          <cell r="G900" t="str">
            <v/>
          </cell>
          <cell r="H900" t="str">
            <v/>
          </cell>
          <cell r="I900" t="str">
            <v/>
          </cell>
          <cell r="J900" t="str">
            <v>0</v>
          </cell>
          <cell r="K900" t="str">
            <v/>
          </cell>
          <cell r="L900" t="str">
            <v/>
          </cell>
          <cell r="M900" t="str">
            <v/>
          </cell>
          <cell r="N900" t="str">
            <v/>
          </cell>
          <cell r="O900" t="str">
            <v/>
          </cell>
          <cell r="P900" t="str">
            <v/>
          </cell>
          <cell r="Q900" t="str">
            <v/>
          </cell>
          <cell r="R900" t="str">
            <v/>
          </cell>
        </row>
        <row r="901">
          <cell r="B901" t="str">
            <v/>
          </cell>
          <cell r="C901" t="str">
            <v/>
          </cell>
          <cell r="D901" t="str">
            <v>0</v>
          </cell>
          <cell r="E901" t="str">
            <v/>
          </cell>
          <cell r="F901" t="str">
            <v/>
          </cell>
          <cell r="G901" t="str">
            <v/>
          </cell>
          <cell r="H901" t="str">
            <v/>
          </cell>
          <cell r="I901" t="str">
            <v/>
          </cell>
          <cell r="J901" t="str">
            <v>0</v>
          </cell>
          <cell r="K901" t="str">
            <v/>
          </cell>
          <cell r="L901" t="str">
            <v/>
          </cell>
          <cell r="M901" t="str">
            <v/>
          </cell>
          <cell r="N901" t="str">
            <v/>
          </cell>
          <cell r="O901" t="str">
            <v/>
          </cell>
          <cell r="P901" t="str">
            <v/>
          </cell>
          <cell r="Q901" t="str">
            <v/>
          </cell>
          <cell r="R901" t="str">
            <v/>
          </cell>
        </row>
        <row r="902">
          <cell r="B902" t="str">
            <v/>
          </cell>
          <cell r="C902" t="str">
            <v/>
          </cell>
          <cell r="D902" t="str">
            <v>0</v>
          </cell>
          <cell r="E902" t="str">
            <v/>
          </cell>
          <cell r="F902" t="str">
            <v/>
          </cell>
          <cell r="G902" t="str">
            <v/>
          </cell>
          <cell r="H902" t="str">
            <v/>
          </cell>
          <cell r="I902" t="str">
            <v/>
          </cell>
          <cell r="J902" t="str">
            <v>0</v>
          </cell>
          <cell r="K902" t="str">
            <v/>
          </cell>
          <cell r="L902" t="str">
            <v/>
          </cell>
          <cell r="M902" t="str">
            <v/>
          </cell>
          <cell r="N902" t="str">
            <v/>
          </cell>
          <cell r="O902" t="str">
            <v/>
          </cell>
          <cell r="P902" t="str">
            <v/>
          </cell>
          <cell r="Q902" t="str">
            <v/>
          </cell>
          <cell r="R902" t="str">
            <v/>
          </cell>
        </row>
        <row r="903">
          <cell r="B903" t="str">
            <v/>
          </cell>
          <cell r="C903" t="str">
            <v/>
          </cell>
          <cell r="D903" t="str">
            <v>0</v>
          </cell>
          <cell r="E903" t="str">
            <v/>
          </cell>
          <cell r="F903" t="str">
            <v/>
          </cell>
          <cell r="G903" t="str">
            <v/>
          </cell>
          <cell r="H903" t="str">
            <v/>
          </cell>
          <cell r="I903" t="str">
            <v/>
          </cell>
          <cell r="J903" t="str">
            <v>0</v>
          </cell>
          <cell r="K903" t="str">
            <v/>
          </cell>
          <cell r="L903" t="str">
            <v/>
          </cell>
          <cell r="M903" t="str">
            <v/>
          </cell>
          <cell r="N903" t="str">
            <v/>
          </cell>
          <cell r="O903" t="str">
            <v/>
          </cell>
          <cell r="P903" t="str">
            <v/>
          </cell>
          <cell r="Q903" t="str">
            <v/>
          </cell>
          <cell r="R903" t="str">
            <v/>
          </cell>
        </row>
        <row r="904">
          <cell r="B904" t="str">
            <v/>
          </cell>
          <cell r="C904" t="str">
            <v/>
          </cell>
          <cell r="D904" t="str">
            <v>0</v>
          </cell>
          <cell r="E904" t="str">
            <v/>
          </cell>
          <cell r="F904" t="str">
            <v/>
          </cell>
          <cell r="G904" t="str">
            <v/>
          </cell>
          <cell r="H904" t="str">
            <v/>
          </cell>
          <cell r="I904" t="str">
            <v/>
          </cell>
          <cell r="J904" t="str">
            <v>0</v>
          </cell>
          <cell r="K904" t="str">
            <v/>
          </cell>
          <cell r="L904" t="str">
            <v/>
          </cell>
          <cell r="M904" t="str">
            <v/>
          </cell>
          <cell r="N904" t="str">
            <v/>
          </cell>
          <cell r="O904" t="str">
            <v/>
          </cell>
          <cell r="P904" t="str">
            <v/>
          </cell>
          <cell r="Q904" t="str">
            <v/>
          </cell>
          <cell r="R904" t="str">
            <v/>
          </cell>
        </row>
        <row r="905">
          <cell r="B905" t="str">
            <v/>
          </cell>
          <cell r="C905" t="str">
            <v/>
          </cell>
          <cell r="D905" t="str">
            <v>0</v>
          </cell>
          <cell r="E905" t="str">
            <v/>
          </cell>
          <cell r="F905" t="str">
            <v/>
          </cell>
          <cell r="G905" t="str">
            <v/>
          </cell>
          <cell r="H905" t="str">
            <v/>
          </cell>
          <cell r="I905" t="str">
            <v/>
          </cell>
          <cell r="J905" t="str">
            <v>0</v>
          </cell>
          <cell r="K905" t="str">
            <v/>
          </cell>
          <cell r="L905" t="str">
            <v/>
          </cell>
          <cell r="M905" t="str">
            <v/>
          </cell>
          <cell r="N905" t="str">
            <v/>
          </cell>
          <cell r="O905" t="str">
            <v/>
          </cell>
          <cell r="P905" t="str">
            <v/>
          </cell>
          <cell r="Q905" t="str">
            <v/>
          </cell>
          <cell r="R905" t="str">
            <v/>
          </cell>
        </row>
        <row r="906">
          <cell r="B906" t="str">
            <v/>
          </cell>
          <cell r="C906" t="str">
            <v/>
          </cell>
          <cell r="D906" t="str">
            <v>0</v>
          </cell>
          <cell r="E906" t="str">
            <v/>
          </cell>
          <cell r="F906" t="str">
            <v/>
          </cell>
          <cell r="G906" t="str">
            <v/>
          </cell>
          <cell r="H906" t="str">
            <v/>
          </cell>
          <cell r="I906" t="str">
            <v/>
          </cell>
          <cell r="J906" t="str">
            <v>0</v>
          </cell>
          <cell r="K906" t="str">
            <v/>
          </cell>
          <cell r="L906" t="str">
            <v/>
          </cell>
          <cell r="M906" t="str">
            <v/>
          </cell>
          <cell r="N906" t="str">
            <v/>
          </cell>
          <cell r="O906" t="str">
            <v/>
          </cell>
          <cell r="P906" t="str">
            <v/>
          </cell>
          <cell r="Q906" t="str">
            <v/>
          </cell>
          <cell r="R906" t="str">
            <v/>
          </cell>
        </row>
        <row r="907">
          <cell r="B907" t="str">
            <v/>
          </cell>
          <cell r="C907" t="str">
            <v/>
          </cell>
          <cell r="D907" t="str">
            <v>0</v>
          </cell>
          <cell r="E907" t="str">
            <v/>
          </cell>
          <cell r="F907" t="str">
            <v/>
          </cell>
          <cell r="G907" t="str">
            <v/>
          </cell>
          <cell r="H907" t="str">
            <v/>
          </cell>
          <cell r="I907" t="str">
            <v/>
          </cell>
          <cell r="J907" t="str">
            <v>0</v>
          </cell>
          <cell r="K907" t="str">
            <v/>
          </cell>
          <cell r="L907" t="str">
            <v/>
          </cell>
          <cell r="M907" t="str">
            <v/>
          </cell>
          <cell r="N907" t="str">
            <v/>
          </cell>
          <cell r="O907" t="str">
            <v/>
          </cell>
          <cell r="P907" t="str">
            <v/>
          </cell>
          <cell r="Q907" t="str">
            <v/>
          </cell>
          <cell r="R907" t="str">
            <v/>
          </cell>
        </row>
        <row r="908">
          <cell r="B908" t="str">
            <v/>
          </cell>
          <cell r="C908" t="str">
            <v/>
          </cell>
          <cell r="D908" t="str">
            <v>0</v>
          </cell>
          <cell r="E908" t="str">
            <v/>
          </cell>
          <cell r="F908" t="str">
            <v/>
          </cell>
          <cell r="G908" t="str">
            <v/>
          </cell>
          <cell r="H908" t="str">
            <v/>
          </cell>
          <cell r="I908" t="str">
            <v/>
          </cell>
          <cell r="J908" t="str">
            <v>0</v>
          </cell>
          <cell r="K908" t="str">
            <v/>
          </cell>
          <cell r="L908" t="str">
            <v/>
          </cell>
          <cell r="M908" t="str">
            <v/>
          </cell>
          <cell r="N908" t="str">
            <v/>
          </cell>
          <cell r="O908" t="str">
            <v/>
          </cell>
          <cell r="P908" t="str">
            <v/>
          </cell>
          <cell r="Q908" t="str">
            <v/>
          </cell>
          <cell r="R908" t="str">
            <v/>
          </cell>
        </row>
        <row r="909">
          <cell r="B909" t="str">
            <v/>
          </cell>
          <cell r="C909" t="str">
            <v/>
          </cell>
          <cell r="D909" t="str">
            <v>0</v>
          </cell>
          <cell r="E909" t="str">
            <v/>
          </cell>
          <cell r="F909" t="str">
            <v/>
          </cell>
          <cell r="G909" t="str">
            <v/>
          </cell>
          <cell r="H909" t="str">
            <v/>
          </cell>
          <cell r="I909" t="str">
            <v/>
          </cell>
          <cell r="J909" t="str">
            <v>0</v>
          </cell>
          <cell r="K909" t="str">
            <v/>
          </cell>
          <cell r="L909" t="str">
            <v/>
          </cell>
          <cell r="M909" t="str">
            <v/>
          </cell>
          <cell r="N909" t="str">
            <v/>
          </cell>
          <cell r="O909" t="str">
            <v/>
          </cell>
          <cell r="P909" t="str">
            <v/>
          </cell>
          <cell r="Q909" t="str">
            <v/>
          </cell>
          <cell r="R909" t="str">
            <v/>
          </cell>
        </row>
        <row r="910">
          <cell r="B910" t="str">
            <v/>
          </cell>
          <cell r="C910" t="str">
            <v/>
          </cell>
          <cell r="D910" t="str">
            <v>0</v>
          </cell>
          <cell r="E910" t="str">
            <v/>
          </cell>
          <cell r="F910" t="str">
            <v/>
          </cell>
          <cell r="G910" t="str">
            <v/>
          </cell>
          <cell r="H910" t="str">
            <v/>
          </cell>
          <cell r="I910" t="str">
            <v/>
          </cell>
          <cell r="J910" t="str">
            <v>0</v>
          </cell>
          <cell r="K910" t="str">
            <v/>
          </cell>
          <cell r="L910" t="str">
            <v/>
          </cell>
          <cell r="M910" t="str">
            <v/>
          </cell>
          <cell r="N910" t="str">
            <v/>
          </cell>
          <cell r="O910" t="str">
            <v/>
          </cell>
          <cell r="P910" t="str">
            <v/>
          </cell>
          <cell r="Q910" t="str">
            <v/>
          </cell>
          <cell r="R910" t="str">
            <v/>
          </cell>
        </row>
        <row r="911">
          <cell r="B911" t="str">
            <v/>
          </cell>
          <cell r="C911" t="str">
            <v/>
          </cell>
          <cell r="D911" t="str">
            <v>0</v>
          </cell>
          <cell r="E911" t="str">
            <v/>
          </cell>
          <cell r="F911" t="str">
            <v/>
          </cell>
          <cell r="G911" t="str">
            <v/>
          </cell>
          <cell r="H911" t="str">
            <v/>
          </cell>
          <cell r="I911" t="str">
            <v/>
          </cell>
          <cell r="J911" t="str">
            <v>0</v>
          </cell>
          <cell r="K911" t="str">
            <v/>
          </cell>
          <cell r="L911" t="str">
            <v/>
          </cell>
          <cell r="M911" t="str">
            <v/>
          </cell>
          <cell r="N911" t="str">
            <v/>
          </cell>
          <cell r="O911" t="str">
            <v/>
          </cell>
          <cell r="P911" t="str">
            <v/>
          </cell>
          <cell r="Q911" t="str">
            <v/>
          </cell>
          <cell r="R911" t="str">
            <v/>
          </cell>
        </row>
        <row r="912">
          <cell r="B912" t="str">
            <v/>
          </cell>
          <cell r="C912" t="str">
            <v/>
          </cell>
          <cell r="D912" t="str">
            <v>0</v>
          </cell>
          <cell r="E912" t="str">
            <v/>
          </cell>
          <cell r="F912" t="str">
            <v/>
          </cell>
          <cell r="G912" t="str">
            <v/>
          </cell>
          <cell r="H912" t="str">
            <v/>
          </cell>
          <cell r="I912" t="str">
            <v/>
          </cell>
          <cell r="J912" t="str">
            <v>0</v>
          </cell>
          <cell r="K912" t="str">
            <v/>
          </cell>
          <cell r="L912" t="str">
            <v/>
          </cell>
          <cell r="M912" t="str">
            <v/>
          </cell>
          <cell r="N912" t="str">
            <v/>
          </cell>
          <cell r="O912" t="str">
            <v/>
          </cell>
          <cell r="P912" t="str">
            <v/>
          </cell>
          <cell r="Q912" t="str">
            <v/>
          </cell>
          <cell r="R912" t="str">
            <v/>
          </cell>
        </row>
        <row r="913">
          <cell r="B913" t="str">
            <v/>
          </cell>
          <cell r="C913" t="str">
            <v/>
          </cell>
          <cell r="D913" t="str">
            <v>0</v>
          </cell>
          <cell r="E913" t="str">
            <v/>
          </cell>
          <cell r="F913" t="str">
            <v/>
          </cell>
          <cell r="G913" t="str">
            <v/>
          </cell>
          <cell r="H913" t="str">
            <v/>
          </cell>
          <cell r="I913" t="str">
            <v/>
          </cell>
          <cell r="J913" t="str">
            <v>0</v>
          </cell>
          <cell r="K913" t="str">
            <v/>
          </cell>
          <cell r="L913" t="str">
            <v/>
          </cell>
          <cell r="M913" t="str">
            <v/>
          </cell>
          <cell r="N913" t="str">
            <v/>
          </cell>
          <cell r="O913" t="str">
            <v/>
          </cell>
          <cell r="P913" t="str">
            <v/>
          </cell>
          <cell r="Q913" t="str">
            <v/>
          </cell>
          <cell r="R913" t="str">
            <v/>
          </cell>
        </row>
        <row r="914">
          <cell r="B914" t="str">
            <v/>
          </cell>
          <cell r="C914" t="str">
            <v/>
          </cell>
          <cell r="D914" t="str">
            <v>0</v>
          </cell>
          <cell r="E914" t="str">
            <v/>
          </cell>
          <cell r="F914" t="str">
            <v/>
          </cell>
          <cell r="G914" t="str">
            <v/>
          </cell>
          <cell r="H914" t="str">
            <v/>
          </cell>
          <cell r="I914" t="str">
            <v/>
          </cell>
          <cell r="J914" t="str">
            <v>0</v>
          </cell>
          <cell r="K914" t="str">
            <v/>
          </cell>
          <cell r="L914" t="str">
            <v/>
          </cell>
          <cell r="M914" t="str">
            <v/>
          </cell>
          <cell r="N914" t="str">
            <v/>
          </cell>
          <cell r="O914" t="str">
            <v/>
          </cell>
          <cell r="P914" t="str">
            <v/>
          </cell>
          <cell r="Q914" t="str">
            <v/>
          </cell>
          <cell r="R914" t="str">
            <v/>
          </cell>
        </row>
        <row r="915">
          <cell r="B915" t="str">
            <v/>
          </cell>
          <cell r="C915" t="str">
            <v/>
          </cell>
          <cell r="D915" t="str">
            <v>0</v>
          </cell>
          <cell r="E915" t="str">
            <v/>
          </cell>
          <cell r="F915" t="str">
            <v/>
          </cell>
          <cell r="G915" t="str">
            <v/>
          </cell>
          <cell r="H915" t="str">
            <v/>
          </cell>
          <cell r="I915" t="str">
            <v/>
          </cell>
          <cell r="J915" t="str">
            <v>0</v>
          </cell>
          <cell r="K915" t="str">
            <v/>
          </cell>
          <cell r="L915" t="str">
            <v/>
          </cell>
          <cell r="M915" t="str">
            <v/>
          </cell>
          <cell r="N915" t="str">
            <v/>
          </cell>
          <cell r="O915" t="str">
            <v/>
          </cell>
          <cell r="P915" t="str">
            <v/>
          </cell>
          <cell r="Q915" t="str">
            <v/>
          </cell>
          <cell r="R915" t="str">
            <v/>
          </cell>
        </row>
        <row r="916">
          <cell r="B916" t="str">
            <v/>
          </cell>
          <cell r="C916" t="str">
            <v/>
          </cell>
          <cell r="D916" t="str">
            <v>0</v>
          </cell>
          <cell r="E916" t="str">
            <v/>
          </cell>
          <cell r="F916" t="str">
            <v/>
          </cell>
          <cell r="G916" t="str">
            <v/>
          </cell>
          <cell r="H916" t="str">
            <v/>
          </cell>
          <cell r="I916" t="str">
            <v/>
          </cell>
          <cell r="J916" t="str">
            <v>0</v>
          </cell>
          <cell r="K916" t="str">
            <v/>
          </cell>
          <cell r="L916" t="str">
            <v/>
          </cell>
          <cell r="M916" t="str">
            <v/>
          </cell>
          <cell r="N916" t="str">
            <v/>
          </cell>
          <cell r="O916" t="str">
            <v/>
          </cell>
          <cell r="P916" t="str">
            <v/>
          </cell>
          <cell r="Q916" t="str">
            <v/>
          </cell>
          <cell r="R916" t="str">
            <v/>
          </cell>
        </row>
        <row r="917">
          <cell r="B917" t="str">
            <v/>
          </cell>
          <cell r="C917" t="str">
            <v/>
          </cell>
          <cell r="D917" t="str">
            <v>0</v>
          </cell>
          <cell r="E917" t="str">
            <v/>
          </cell>
          <cell r="F917" t="str">
            <v/>
          </cell>
          <cell r="G917" t="str">
            <v/>
          </cell>
          <cell r="H917" t="str">
            <v/>
          </cell>
          <cell r="I917" t="str">
            <v/>
          </cell>
          <cell r="J917" t="str">
            <v>0</v>
          </cell>
          <cell r="K917" t="str">
            <v/>
          </cell>
          <cell r="L917" t="str">
            <v/>
          </cell>
          <cell r="M917" t="str">
            <v/>
          </cell>
          <cell r="N917" t="str">
            <v/>
          </cell>
          <cell r="O917" t="str">
            <v/>
          </cell>
          <cell r="P917" t="str">
            <v/>
          </cell>
          <cell r="Q917" t="str">
            <v/>
          </cell>
          <cell r="R917" t="str">
            <v/>
          </cell>
        </row>
        <row r="918">
          <cell r="B918" t="str">
            <v/>
          </cell>
          <cell r="C918" t="str">
            <v/>
          </cell>
          <cell r="D918" t="str">
            <v>0</v>
          </cell>
          <cell r="E918" t="str">
            <v/>
          </cell>
          <cell r="F918" t="str">
            <v/>
          </cell>
          <cell r="G918" t="str">
            <v/>
          </cell>
          <cell r="H918" t="str">
            <v/>
          </cell>
          <cell r="I918" t="str">
            <v/>
          </cell>
          <cell r="J918" t="str">
            <v>0</v>
          </cell>
          <cell r="K918" t="str">
            <v/>
          </cell>
          <cell r="L918" t="str">
            <v/>
          </cell>
          <cell r="M918" t="str">
            <v/>
          </cell>
          <cell r="N918" t="str">
            <v/>
          </cell>
          <cell r="O918" t="str">
            <v/>
          </cell>
          <cell r="P918" t="str">
            <v/>
          </cell>
          <cell r="Q918" t="str">
            <v/>
          </cell>
          <cell r="R918" t="str">
            <v/>
          </cell>
        </row>
        <row r="919">
          <cell r="B919" t="str">
            <v/>
          </cell>
          <cell r="C919" t="str">
            <v/>
          </cell>
          <cell r="D919" t="str">
            <v>0</v>
          </cell>
          <cell r="E919" t="str">
            <v/>
          </cell>
          <cell r="F919" t="str">
            <v/>
          </cell>
          <cell r="G919" t="str">
            <v/>
          </cell>
          <cell r="H919" t="str">
            <v/>
          </cell>
          <cell r="I919" t="str">
            <v/>
          </cell>
          <cell r="J919" t="str">
            <v>0</v>
          </cell>
          <cell r="K919" t="str">
            <v/>
          </cell>
          <cell r="L919" t="str">
            <v/>
          </cell>
          <cell r="M919" t="str">
            <v/>
          </cell>
          <cell r="N919" t="str">
            <v/>
          </cell>
          <cell r="O919" t="str">
            <v/>
          </cell>
          <cell r="P919" t="str">
            <v/>
          </cell>
          <cell r="Q919" t="str">
            <v/>
          </cell>
          <cell r="R919" t="str">
            <v/>
          </cell>
        </row>
        <row r="920">
          <cell r="B920" t="str">
            <v/>
          </cell>
          <cell r="C920" t="str">
            <v/>
          </cell>
          <cell r="D920" t="str">
            <v>0</v>
          </cell>
          <cell r="E920" t="str">
            <v/>
          </cell>
          <cell r="F920" t="str">
            <v/>
          </cell>
          <cell r="G920" t="str">
            <v/>
          </cell>
          <cell r="H920" t="str">
            <v/>
          </cell>
          <cell r="I920" t="str">
            <v/>
          </cell>
          <cell r="J920" t="str">
            <v>0</v>
          </cell>
          <cell r="K920" t="str">
            <v/>
          </cell>
          <cell r="L920" t="str">
            <v/>
          </cell>
          <cell r="M920" t="str">
            <v/>
          </cell>
          <cell r="N920" t="str">
            <v/>
          </cell>
          <cell r="O920" t="str">
            <v/>
          </cell>
          <cell r="P920" t="str">
            <v/>
          </cell>
          <cell r="Q920" t="str">
            <v/>
          </cell>
          <cell r="R920" t="str">
            <v/>
          </cell>
        </row>
        <row r="921">
          <cell r="B921" t="str">
            <v/>
          </cell>
          <cell r="C921" t="str">
            <v/>
          </cell>
          <cell r="D921" t="str">
            <v>0</v>
          </cell>
          <cell r="E921" t="str">
            <v/>
          </cell>
          <cell r="F921" t="str">
            <v/>
          </cell>
          <cell r="G921" t="str">
            <v/>
          </cell>
          <cell r="H921" t="str">
            <v/>
          </cell>
          <cell r="I921" t="str">
            <v/>
          </cell>
          <cell r="J921" t="str">
            <v>0</v>
          </cell>
          <cell r="K921" t="str">
            <v/>
          </cell>
          <cell r="L921" t="str">
            <v/>
          </cell>
          <cell r="M921" t="str">
            <v/>
          </cell>
          <cell r="N921" t="str">
            <v/>
          </cell>
          <cell r="O921" t="str">
            <v/>
          </cell>
          <cell r="P921" t="str">
            <v/>
          </cell>
          <cell r="Q921" t="str">
            <v/>
          </cell>
          <cell r="R921" t="str">
            <v/>
          </cell>
        </row>
        <row r="922">
          <cell r="B922" t="str">
            <v/>
          </cell>
          <cell r="C922" t="str">
            <v/>
          </cell>
          <cell r="D922" t="str">
            <v>0</v>
          </cell>
          <cell r="E922" t="str">
            <v/>
          </cell>
          <cell r="F922" t="str">
            <v/>
          </cell>
          <cell r="G922" t="str">
            <v/>
          </cell>
          <cell r="H922" t="str">
            <v/>
          </cell>
          <cell r="I922" t="str">
            <v/>
          </cell>
          <cell r="J922" t="str">
            <v>0</v>
          </cell>
          <cell r="K922" t="str">
            <v/>
          </cell>
          <cell r="L922" t="str">
            <v/>
          </cell>
          <cell r="M922" t="str">
            <v/>
          </cell>
          <cell r="N922" t="str">
            <v/>
          </cell>
          <cell r="O922" t="str">
            <v/>
          </cell>
          <cell r="P922" t="str">
            <v/>
          </cell>
          <cell r="Q922" t="str">
            <v/>
          </cell>
          <cell r="R922" t="str">
            <v/>
          </cell>
        </row>
        <row r="923">
          <cell r="B923" t="str">
            <v/>
          </cell>
          <cell r="C923" t="str">
            <v/>
          </cell>
          <cell r="D923" t="str">
            <v>0</v>
          </cell>
          <cell r="E923" t="str">
            <v/>
          </cell>
          <cell r="F923" t="str">
            <v/>
          </cell>
          <cell r="G923" t="str">
            <v/>
          </cell>
          <cell r="H923" t="str">
            <v/>
          </cell>
          <cell r="I923" t="str">
            <v/>
          </cell>
          <cell r="J923" t="str">
            <v>0</v>
          </cell>
          <cell r="K923" t="str">
            <v/>
          </cell>
          <cell r="L923" t="str">
            <v/>
          </cell>
          <cell r="M923" t="str">
            <v/>
          </cell>
          <cell r="N923" t="str">
            <v/>
          </cell>
          <cell r="O923" t="str">
            <v/>
          </cell>
          <cell r="P923" t="str">
            <v/>
          </cell>
          <cell r="Q923" t="str">
            <v/>
          </cell>
          <cell r="R923" t="str">
            <v/>
          </cell>
        </row>
        <row r="924">
          <cell r="B924" t="str">
            <v/>
          </cell>
          <cell r="C924" t="str">
            <v/>
          </cell>
          <cell r="D924" t="str">
            <v>0</v>
          </cell>
          <cell r="E924" t="str">
            <v/>
          </cell>
          <cell r="F924" t="str">
            <v/>
          </cell>
          <cell r="G924" t="str">
            <v/>
          </cell>
          <cell r="H924" t="str">
            <v/>
          </cell>
          <cell r="I924" t="str">
            <v/>
          </cell>
          <cell r="J924" t="str">
            <v>0</v>
          </cell>
          <cell r="K924" t="str">
            <v/>
          </cell>
          <cell r="L924" t="str">
            <v/>
          </cell>
          <cell r="M924" t="str">
            <v/>
          </cell>
          <cell r="N924" t="str">
            <v/>
          </cell>
          <cell r="O924" t="str">
            <v/>
          </cell>
          <cell r="P924" t="str">
            <v/>
          </cell>
          <cell r="Q924" t="str">
            <v/>
          </cell>
          <cell r="R924" t="str">
            <v/>
          </cell>
        </row>
        <row r="925">
          <cell r="B925" t="str">
            <v/>
          </cell>
          <cell r="C925" t="str">
            <v/>
          </cell>
          <cell r="D925" t="str">
            <v>0</v>
          </cell>
          <cell r="E925" t="str">
            <v/>
          </cell>
          <cell r="F925" t="str">
            <v/>
          </cell>
          <cell r="G925" t="str">
            <v/>
          </cell>
          <cell r="H925" t="str">
            <v/>
          </cell>
          <cell r="I925" t="str">
            <v/>
          </cell>
          <cell r="J925" t="str">
            <v>0</v>
          </cell>
          <cell r="K925" t="str">
            <v/>
          </cell>
          <cell r="L925" t="str">
            <v/>
          </cell>
          <cell r="M925" t="str">
            <v/>
          </cell>
          <cell r="N925" t="str">
            <v/>
          </cell>
          <cell r="O925" t="str">
            <v/>
          </cell>
          <cell r="P925" t="str">
            <v/>
          </cell>
          <cell r="Q925" t="str">
            <v/>
          </cell>
          <cell r="R925" t="str">
            <v/>
          </cell>
        </row>
        <row r="926">
          <cell r="B926" t="str">
            <v/>
          </cell>
          <cell r="C926" t="str">
            <v/>
          </cell>
          <cell r="D926" t="str">
            <v>0</v>
          </cell>
          <cell r="E926" t="str">
            <v/>
          </cell>
          <cell r="F926" t="str">
            <v/>
          </cell>
          <cell r="G926" t="str">
            <v/>
          </cell>
          <cell r="H926" t="str">
            <v/>
          </cell>
          <cell r="I926" t="str">
            <v/>
          </cell>
          <cell r="J926" t="str">
            <v>0</v>
          </cell>
          <cell r="K926" t="str">
            <v/>
          </cell>
          <cell r="L926" t="str">
            <v/>
          </cell>
          <cell r="M926" t="str">
            <v/>
          </cell>
          <cell r="N926" t="str">
            <v/>
          </cell>
          <cell r="O926" t="str">
            <v/>
          </cell>
          <cell r="P926" t="str">
            <v/>
          </cell>
          <cell r="Q926" t="str">
            <v/>
          </cell>
          <cell r="R926" t="str">
            <v/>
          </cell>
        </row>
        <row r="927">
          <cell r="B927" t="str">
            <v/>
          </cell>
          <cell r="C927" t="str">
            <v/>
          </cell>
          <cell r="D927" t="str">
            <v>0</v>
          </cell>
          <cell r="E927" t="str">
            <v/>
          </cell>
          <cell r="F927" t="str">
            <v/>
          </cell>
          <cell r="G927" t="str">
            <v/>
          </cell>
          <cell r="H927" t="str">
            <v/>
          </cell>
          <cell r="I927" t="str">
            <v/>
          </cell>
          <cell r="J927" t="str">
            <v>0</v>
          </cell>
          <cell r="K927" t="str">
            <v/>
          </cell>
          <cell r="L927" t="str">
            <v/>
          </cell>
          <cell r="M927" t="str">
            <v/>
          </cell>
          <cell r="N927" t="str">
            <v/>
          </cell>
          <cell r="O927" t="str">
            <v/>
          </cell>
          <cell r="P927" t="str">
            <v/>
          </cell>
          <cell r="Q927" t="str">
            <v/>
          </cell>
          <cell r="R927" t="str">
            <v/>
          </cell>
        </row>
        <row r="928">
          <cell r="B928" t="str">
            <v/>
          </cell>
          <cell r="C928" t="str">
            <v/>
          </cell>
          <cell r="D928" t="str">
            <v>0</v>
          </cell>
          <cell r="E928" t="str">
            <v/>
          </cell>
          <cell r="F928" t="str">
            <v/>
          </cell>
          <cell r="G928" t="str">
            <v/>
          </cell>
          <cell r="H928" t="str">
            <v/>
          </cell>
          <cell r="I928" t="str">
            <v/>
          </cell>
          <cell r="J928" t="str">
            <v>0</v>
          </cell>
          <cell r="K928" t="str">
            <v/>
          </cell>
          <cell r="L928" t="str">
            <v/>
          </cell>
          <cell r="M928" t="str">
            <v/>
          </cell>
          <cell r="N928" t="str">
            <v/>
          </cell>
          <cell r="O928" t="str">
            <v/>
          </cell>
          <cell r="P928" t="str">
            <v/>
          </cell>
          <cell r="Q928" t="str">
            <v/>
          </cell>
          <cell r="R928" t="str">
            <v/>
          </cell>
        </row>
        <row r="929">
          <cell r="B929" t="str">
            <v/>
          </cell>
          <cell r="C929" t="str">
            <v/>
          </cell>
          <cell r="D929" t="str">
            <v>0</v>
          </cell>
          <cell r="E929" t="str">
            <v/>
          </cell>
          <cell r="F929" t="str">
            <v/>
          </cell>
          <cell r="G929" t="str">
            <v/>
          </cell>
          <cell r="H929" t="str">
            <v/>
          </cell>
          <cell r="I929" t="str">
            <v/>
          </cell>
          <cell r="J929" t="str">
            <v>0</v>
          </cell>
          <cell r="K929" t="str">
            <v/>
          </cell>
          <cell r="L929" t="str">
            <v/>
          </cell>
          <cell r="M929" t="str">
            <v/>
          </cell>
          <cell r="N929" t="str">
            <v/>
          </cell>
          <cell r="O929" t="str">
            <v/>
          </cell>
          <cell r="P929" t="str">
            <v/>
          </cell>
          <cell r="Q929" t="str">
            <v/>
          </cell>
          <cell r="R929" t="str">
            <v/>
          </cell>
        </row>
        <row r="930">
          <cell r="B930" t="str">
            <v/>
          </cell>
          <cell r="C930" t="str">
            <v/>
          </cell>
          <cell r="D930" t="str">
            <v>0</v>
          </cell>
          <cell r="E930" t="str">
            <v/>
          </cell>
          <cell r="F930" t="str">
            <v/>
          </cell>
          <cell r="G930" t="str">
            <v/>
          </cell>
          <cell r="H930" t="str">
            <v/>
          </cell>
          <cell r="I930" t="str">
            <v/>
          </cell>
          <cell r="J930" t="str">
            <v>0</v>
          </cell>
          <cell r="K930" t="str">
            <v/>
          </cell>
          <cell r="L930" t="str">
            <v/>
          </cell>
          <cell r="M930" t="str">
            <v/>
          </cell>
          <cell r="N930" t="str">
            <v/>
          </cell>
          <cell r="O930" t="str">
            <v/>
          </cell>
          <cell r="P930" t="str">
            <v/>
          </cell>
          <cell r="Q930" t="str">
            <v/>
          </cell>
          <cell r="R930" t="str">
            <v/>
          </cell>
        </row>
        <row r="931">
          <cell r="B931" t="str">
            <v/>
          </cell>
          <cell r="C931" t="str">
            <v/>
          </cell>
          <cell r="D931" t="str">
            <v>0</v>
          </cell>
          <cell r="E931" t="str">
            <v/>
          </cell>
          <cell r="F931" t="str">
            <v/>
          </cell>
          <cell r="G931" t="str">
            <v/>
          </cell>
          <cell r="H931" t="str">
            <v/>
          </cell>
          <cell r="I931" t="str">
            <v/>
          </cell>
          <cell r="J931" t="str">
            <v>0</v>
          </cell>
          <cell r="K931" t="str">
            <v/>
          </cell>
          <cell r="L931" t="str">
            <v/>
          </cell>
          <cell r="M931" t="str">
            <v/>
          </cell>
          <cell r="N931" t="str">
            <v/>
          </cell>
          <cell r="O931" t="str">
            <v/>
          </cell>
          <cell r="P931" t="str">
            <v/>
          </cell>
          <cell r="Q931" t="str">
            <v/>
          </cell>
          <cell r="R931" t="str">
            <v/>
          </cell>
        </row>
        <row r="932">
          <cell r="B932" t="str">
            <v/>
          </cell>
          <cell r="C932" t="str">
            <v/>
          </cell>
          <cell r="D932" t="str">
            <v>0</v>
          </cell>
          <cell r="E932" t="str">
            <v/>
          </cell>
          <cell r="F932" t="str">
            <v/>
          </cell>
          <cell r="G932" t="str">
            <v/>
          </cell>
          <cell r="H932" t="str">
            <v/>
          </cell>
          <cell r="I932" t="str">
            <v/>
          </cell>
          <cell r="J932" t="str">
            <v>0</v>
          </cell>
          <cell r="K932" t="str">
            <v/>
          </cell>
          <cell r="L932" t="str">
            <v/>
          </cell>
          <cell r="M932" t="str">
            <v/>
          </cell>
          <cell r="N932" t="str">
            <v/>
          </cell>
          <cell r="O932" t="str">
            <v/>
          </cell>
          <cell r="P932" t="str">
            <v/>
          </cell>
          <cell r="Q932" t="str">
            <v/>
          </cell>
          <cell r="R932" t="str">
            <v/>
          </cell>
        </row>
        <row r="933">
          <cell r="B933" t="str">
            <v/>
          </cell>
          <cell r="C933" t="str">
            <v/>
          </cell>
          <cell r="D933" t="str">
            <v>0</v>
          </cell>
          <cell r="E933" t="str">
            <v/>
          </cell>
          <cell r="F933" t="str">
            <v/>
          </cell>
          <cell r="G933" t="str">
            <v/>
          </cell>
          <cell r="H933" t="str">
            <v/>
          </cell>
          <cell r="I933" t="str">
            <v/>
          </cell>
          <cell r="J933" t="str">
            <v>0</v>
          </cell>
          <cell r="K933" t="str">
            <v/>
          </cell>
          <cell r="L933" t="str">
            <v/>
          </cell>
          <cell r="M933" t="str">
            <v/>
          </cell>
          <cell r="N933" t="str">
            <v/>
          </cell>
          <cell r="O933" t="str">
            <v/>
          </cell>
          <cell r="P933" t="str">
            <v/>
          </cell>
          <cell r="Q933" t="str">
            <v/>
          </cell>
          <cell r="R933" t="str">
            <v/>
          </cell>
        </row>
        <row r="934">
          <cell r="B934" t="str">
            <v/>
          </cell>
          <cell r="C934" t="str">
            <v/>
          </cell>
          <cell r="D934" t="str">
            <v>0</v>
          </cell>
          <cell r="E934" t="str">
            <v/>
          </cell>
          <cell r="F934" t="str">
            <v/>
          </cell>
          <cell r="G934" t="str">
            <v/>
          </cell>
          <cell r="H934" t="str">
            <v/>
          </cell>
          <cell r="I934" t="str">
            <v/>
          </cell>
          <cell r="J934" t="str">
            <v>0</v>
          </cell>
          <cell r="K934" t="str">
            <v/>
          </cell>
          <cell r="L934" t="str">
            <v/>
          </cell>
          <cell r="M934" t="str">
            <v/>
          </cell>
          <cell r="N934" t="str">
            <v/>
          </cell>
          <cell r="O934" t="str">
            <v/>
          </cell>
          <cell r="P934" t="str">
            <v/>
          </cell>
          <cell r="Q934" t="str">
            <v/>
          </cell>
          <cell r="R934" t="str">
            <v/>
          </cell>
        </row>
        <row r="935">
          <cell r="B935" t="str">
            <v/>
          </cell>
          <cell r="C935" t="str">
            <v/>
          </cell>
          <cell r="D935" t="str">
            <v>0</v>
          </cell>
          <cell r="E935" t="str">
            <v/>
          </cell>
          <cell r="F935" t="str">
            <v/>
          </cell>
          <cell r="G935" t="str">
            <v/>
          </cell>
          <cell r="H935" t="str">
            <v/>
          </cell>
          <cell r="I935" t="str">
            <v/>
          </cell>
          <cell r="J935" t="str">
            <v>0</v>
          </cell>
          <cell r="K935" t="str">
            <v/>
          </cell>
          <cell r="L935" t="str">
            <v/>
          </cell>
          <cell r="M935" t="str">
            <v/>
          </cell>
          <cell r="N935" t="str">
            <v/>
          </cell>
          <cell r="O935" t="str">
            <v/>
          </cell>
          <cell r="P935" t="str">
            <v/>
          </cell>
          <cell r="Q935" t="str">
            <v/>
          </cell>
          <cell r="R935" t="str">
            <v/>
          </cell>
        </row>
        <row r="936">
          <cell r="B936" t="str">
            <v/>
          </cell>
          <cell r="C936" t="str">
            <v/>
          </cell>
          <cell r="D936" t="str">
            <v>0</v>
          </cell>
          <cell r="E936" t="str">
            <v/>
          </cell>
          <cell r="F936" t="str">
            <v/>
          </cell>
          <cell r="G936" t="str">
            <v/>
          </cell>
          <cell r="H936" t="str">
            <v/>
          </cell>
          <cell r="I936" t="str">
            <v/>
          </cell>
          <cell r="J936" t="str">
            <v>0</v>
          </cell>
          <cell r="K936" t="str">
            <v/>
          </cell>
          <cell r="L936" t="str">
            <v/>
          </cell>
          <cell r="M936" t="str">
            <v/>
          </cell>
          <cell r="N936" t="str">
            <v/>
          </cell>
          <cell r="O936" t="str">
            <v/>
          </cell>
          <cell r="P936" t="str">
            <v/>
          </cell>
          <cell r="Q936" t="str">
            <v/>
          </cell>
          <cell r="R936" t="str">
            <v/>
          </cell>
        </row>
        <row r="937">
          <cell r="B937" t="str">
            <v/>
          </cell>
          <cell r="C937" t="str">
            <v/>
          </cell>
          <cell r="D937" t="str">
            <v>0</v>
          </cell>
          <cell r="E937" t="str">
            <v/>
          </cell>
          <cell r="F937" t="str">
            <v/>
          </cell>
          <cell r="G937" t="str">
            <v/>
          </cell>
          <cell r="H937" t="str">
            <v/>
          </cell>
          <cell r="I937" t="str">
            <v/>
          </cell>
          <cell r="J937" t="str">
            <v>0</v>
          </cell>
          <cell r="K937" t="str">
            <v/>
          </cell>
          <cell r="L937" t="str">
            <v/>
          </cell>
          <cell r="M937" t="str">
            <v/>
          </cell>
          <cell r="N937" t="str">
            <v/>
          </cell>
          <cell r="O937" t="str">
            <v/>
          </cell>
          <cell r="P937" t="str">
            <v/>
          </cell>
          <cell r="Q937" t="str">
            <v/>
          </cell>
          <cell r="R937" t="str">
            <v/>
          </cell>
        </row>
        <row r="938">
          <cell r="B938" t="str">
            <v/>
          </cell>
          <cell r="C938" t="str">
            <v/>
          </cell>
          <cell r="D938" t="str">
            <v>0</v>
          </cell>
          <cell r="E938" t="str">
            <v/>
          </cell>
          <cell r="F938" t="str">
            <v/>
          </cell>
          <cell r="G938" t="str">
            <v/>
          </cell>
          <cell r="H938" t="str">
            <v/>
          </cell>
          <cell r="I938" t="str">
            <v/>
          </cell>
          <cell r="J938" t="str">
            <v>0</v>
          </cell>
          <cell r="K938" t="str">
            <v/>
          </cell>
          <cell r="L938" t="str">
            <v/>
          </cell>
          <cell r="M938" t="str">
            <v/>
          </cell>
          <cell r="N938" t="str">
            <v/>
          </cell>
          <cell r="O938" t="str">
            <v/>
          </cell>
          <cell r="P938" t="str">
            <v/>
          </cell>
          <cell r="Q938" t="str">
            <v/>
          </cell>
          <cell r="R938" t="str">
            <v/>
          </cell>
        </row>
        <row r="939">
          <cell r="B939" t="str">
            <v/>
          </cell>
          <cell r="C939" t="str">
            <v/>
          </cell>
          <cell r="D939" t="str">
            <v>0</v>
          </cell>
          <cell r="E939" t="str">
            <v/>
          </cell>
          <cell r="F939" t="str">
            <v/>
          </cell>
          <cell r="G939" t="str">
            <v/>
          </cell>
          <cell r="H939" t="str">
            <v/>
          </cell>
          <cell r="I939" t="str">
            <v/>
          </cell>
          <cell r="J939" t="str">
            <v>0</v>
          </cell>
          <cell r="K939" t="str">
            <v/>
          </cell>
          <cell r="L939" t="str">
            <v/>
          </cell>
          <cell r="M939" t="str">
            <v/>
          </cell>
          <cell r="N939" t="str">
            <v/>
          </cell>
          <cell r="O939" t="str">
            <v/>
          </cell>
          <cell r="P939" t="str">
            <v/>
          </cell>
          <cell r="Q939" t="str">
            <v/>
          </cell>
          <cell r="R939" t="str">
            <v/>
          </cell>
        </row>
        <row r="940">
          <cell r="B940" t="str">
            <v/>
          </cell>
          <cell r="C940" t="str">
            <v/>
          </cell>
          <cell r="D940" t="str">
            <v>0</v>
          </cell>
          <cell r="E940" t="str">
            <v/>
          </cell>
          <cell r="F940" t="str">
            <v/>
          </cell>
          <cell r="G940" t="str">
            <v/>
          </cell>
          <cell r="H940" t="str">
            <v/>
          </cell>
          <cell r="I940" t="str">
            <v/>
          </cell>
          <cell r="J940" t="str">
            <v>0</v>
          </cell>
          <cell r="K940" t="str">
            <v/>
          </cell>
          <cell r="L940" t="str">
            <v/>
          </cell>
          <cell r="M940" t="str">
            <v/>
          </cell>
          <cell r="N940" t="str">
            <v/>
          </cell>
          <cell r="O940" t="str">
            <v/>
          </cell>
          <cell r="P940" t="str">
            <v/>
          </cell>
          <cell r="Q940" t="str">
            <v/>
          </cell>
          <cell r="R940" t="str">
            <v/>
          </cell>
        </row>
        <row r="941">
          <cell r="B941" t="str">
            <v/>
          </cell>
          <cell r="C941" t="str">
            <v/>
          </cell>
          <cell r="D941" t="str">
            <v>0</v>
          </cell>
          <cell r="E941" t="str">
            <v/>
          </cell>
          <cell r="F941" t="str">
            <v/>
          </cell>
          <cell r="G941" t="str">
            <v/>
          </cell>
          <cell r="H941" t="str">
            <v/>
          </cell>
          <cell r="I941" t="str">
            <v/>
          </cell>
          <cell r="J941" t="str">
            <v>0</v>
          </cell>
          <cell r="K941" t="str">
            <v/>
          </cell>
          <cell r="L941" t="str">
            <v/>
          </cell>
          <cell r="M941" t="str">
            <v/>
          </cell>
          <cell r="N941" t="str">
            <v/>
          </cell>
          <cell r="O941" t="str">
            <v/>
          </cell>
          <cell r="P941" t="str">
            <v/>
          </cell>
          <cell r="Q941" t="str">
            <v/>
          </cell>
          <cell r="R941" t="str">
            <v/>
          </cell>
        </row>
        <row r="942">
          <cell r="B942" t="str">
            <v/>
          </cell>
          <cell r="C942" t="str">
            <v/>
          </cell>
          <cell r="D942" t="str">
            <v>0</v>
          </cell>
          <cell r="E942" t="str">
            <v/>
          </cell>
          <cell r="F942" t="str">
            <v/>
          </cell>
          <cell r="G942" t="str">
            <v/>
          </cell>
          <cell r="H942" t="str">
            <v/>
          </cell>
          <cell r="I942" t="str">
            <v/>
          </cell>
          <cell r="J942" t="str">
            <v>0</v>
          </cell>
          <cell r="K942" t="str">
            <v/>
          </cell>
          <cell r="L942" t="str">
            <v/>
          </cell>
          <cell r="M942" t="str">
            <v/>
          </cell>
          <cell r="N942" t="str">
            <v/>
          </cell>
          <cell r="O942" t="str">
            <v/>
          </cell>
          <cell r="P942" t="str">
            <v/>
          </cell>
          <cell r="Q942" t="str">
            <v/>
          </cell>
          <cell r="R942" t="str">
            <v/>
          </cell>
        </row>
        <row r="943">
          <cell r="B943" t="str">
            <v/>
          </cell>
          <cell r="C943" t="str">
            <v/>
          </cell>
          <cell r="D943" t="str">
            <v>0</v>
          </cell>
          <cell r="E943" t="str">
            <v/>
          </cell>
          <cell r="F943" t="str">
            <v/>
          </cell>
          <cell r="G943" t="str">
            <v/>
          </cell>
          <cell r="H943" t="str">
            <v/>
          </cell>
          <cell r="I943" t="str">
            <v/>
          </cell>
          <cell r="J943" t="str">
            <v>0</v>
          </cell>
          <cell r="K943" t="str">
            <v/>
          </cell>
          <cell r="L943" t="str">
            <v/>
          </cell>
          <cell r="M943" t="str">
            <v/>
          </cell>
          <cell r="N943" t="str">
            <v/>
          </cell>
          <cell r="O943" t="str">
            <v/>
          </cell>
          <cell r="P943" t="str">
            <v/>
          </cell>
          <cell r="Q943" t="str">
            <v/>
          </cell>
          <cell r="R943" t="str">
            <v/>
          </cell>
        </row>
        <row r="944">
          <cell r="B944" t="str">
            <v/>
          </cell>
          <cell r="C944" t="str">
            <v/>
          </cell>
          <cell r="D944" t="str">
            <v>0</v>
          </cell>
          <cell r="E944" t="str">
            <v/>
          </cell>
          <cell r="F944" t="str">
            <v/>
          </cell>
          <cell r="G944" t="str">
            <v/>
          </cell>
          <cell r="H944" t="str">
            <v/>
          </cell>
          <cell r="I944" t="str">
            <v/>
          </cell>
          <cell r="J944" t="str">
            <v>0</v>
          </cell>
          <cell r="K944" t="str">
            <v/>
          </cell>
          <cell r="L944" t="str">
            <v/>
          </cell>
          <cell r="M944" t="str">
            <v/>
          </cell>
          <cell r="N944" t="str">
            <v/>
          </cell>
          <cell r="O944" t="str">
            <v/>
          </cell>
          <cell r="P944" t="str">
            <v/>
          </cell>
          <cell r="Q944" t="str">
            <v/>
          </cell>
          <cell r="R944" t="str">
            <v/>
          </cell>
        </row>
        <row r="945">
          <cell r="B945" t="str">
            <v/>
          </cell>
          <cell r="C945" t="str">
            <v/>
          </cell>
          <cell r="D945" t="str">
            <v>0</v>
          </cell>
          <cell r="E945" t="str">
            <v/>
          </cell>
          <cell r="F945" t="str">
            <v/>
          </cell>
          <cell r="G945" t="str">
            <v/>
          </cell>
          <cell r="H945" t="str">
            <v/>
          </cell>
          <cell r="I945" t="str">
            <v/>
          </cell>
          <cell r="J945" t="str">
            <v>0</v>
          </cell>
          <cell r="K945" t="str">
            <v/>
          </cell>
          <cell r="L945" t="str">
            <v/>
          </cell>
          <cell r="M945" t="str">
            <v/>
          </cell>
          <cell r="N945" t="str">
            <v/>
          </cell>
          <cell r="O945" t="str">
            <v/>
          </cell>
          <cell r="P945" t="str">
            <v/>
          </cell>
          <cell r="Q945" t="str">
            <v/>
          </cell>
          <cell r="R945" t="str">
            <v/>
          </cell>
        </row>
        <row r="946">
          <cell r="B946" t="str">
            <v/>
          </cell>
          <cell r="C946" t="str">
            <v/>
          </cell>
          <cell r="D946" t="str">
            <v>0</v>
          </cell>
          <cell r="E946" t="str">
            <v/>
          </cell>
          <cell r="F946" t="str">
            <v/>
          </cell>
          <cell r="G946" t="str">
            <v/>
          </cell>
          <cell r="H946" t="str">
            <v/>
          </cell>
          <cell r="I946" t="str">
            <v/>
          </cell>
          <cell r="J946" t="str">
            <v>0</v>
          </cell>
          <cell r="K946" t="str">
            <v/>
          </cell>
          <cell r="L946" t="str">
            <v/>
          </cell>
          <cell r="M946" t="str">
            <v/>
          </cell>
          <cell r="N946" t="str">
            <v/>
          </cell>
          <cell r="O946" t="str">
            <v/>
          </cell>
          <cell r="P946" t="str">
            <v/>
          </cell>
          <cell r="Q946" t="str">
            <v/>
          </cell>
          <cell r="R946" t="str">
            <v/>
          </cell>
        </row>
        <row r="947">
          <cell r="B947" t="str">
            <v/>
          </cell>
          <cell r="C947" t="str">
            <v/>
          </cell>
          <cell r="D947" t="str">
            <v>0</v>
          </cell>
          <cell r="E947" t="str">
            <v/>
          </cell>
          <cell r="F947" t="str">
            <v/>
          </cell>
          <cell r="G947" t="str">
            <v/>
          </cell>
          <cell r="H947" t="str">
            <v/>
          </cell>
          <cell r="I947" t="str">
            <v/>
          </cell>
          <cell r="J947" t="str">
            <v>0</v>
          </cell>
          <cell r="K947" t="str">
            <v/>
          </cell>
          <cell r="L947" t="str">
            <v/>
          </cell>
          <cell r="M947" t="str">
            <v/>
          </cell>
          <cell r="N947" t="str">
            <v/>
          </cell>
          <cell r="O947" t="str">
            <v/>
          </cell>
          <cell r="P947" t="str">
            <v/>
          </cell>
          <cell r="Q947" t="str">
            <v/>
          </cell>
          <cell r="R947" t="str">
            <v/>
          </cell>
        </row>
        <row r="948">
          <cell r="B948" t="str">
            <v/>
          </cell>
          <cell r="C948" t="str">
            <v/>
          </cell>
          <cell r="D948" t="str">
            <v>0</v>
          </cell>
          <cell r="E948" t="str">
            <v/>
          </cell>
          <cell r="F948" t="str">
            <v/>
          </cell>
          <cell r="G948" t="str">
            <v/>
          </cell>
          <cell r="H948" t="str">
            <v/>
          </cell>
          <cell r="I948" t="str">
            <v/>
          </cell>
          <cell r="J948" t="str">
            <v>0</v>
          </cell>
          <cell r="K948" t="str">
            <v/>
          </cell>
          <cell r="L948" t="str">
            <v/>
          </cell>
          <cell r="M948" t="str">
            <v/>
          </cell>
          <cell r="N948" t="str">
            <v/>
          </cell>
          <cell r="O948" t="str">
            <v/>
          </cell>
          <cell r="P948" t="str">
            <v/>
          </cell>
          <cell r="Q948" t="str">
            <v/>
          </cell>
          <cell r="R948" t="str">
            <v/>
          </cell>
        </row>
        <row r="949">
          <cell r="B949" t="str">
            <v/>
          </cell>
          <cell r="C949" t="str">
            <v/>
          </cell>
          <cell r="D949" t="str">
            <v>0</v>
          </cell>
          <cell r="E949" t="str">
            <v/>
          </cell>
          <cell r="F949" t="str">
            <v/>
          </cell>
          <cell r="G949" t="str">
            <v/>
          </cell>
          <cell r="H949" t="str">
            <v/>
          </cell>
          <cell r="I949" t="str">
            <v/>
          </cell>
          <cell r="J949" t="str">
            <v>0</v>
          </cell>
          <cell r="K949" t="str">
            <v/>
          </cell>
          <cell r="L949" t="str">
            <v/>
          </cell>
          <cell r="M949" t="str">
            <v/>
          </cell>
          <cell r="N949" t="str">
            <v/>
          </cell>
          <cell r="O949" t="str">
            <v/>
          </cell>
          <cell r="P949" t="str">
            <v/>
          </cell>
          <cell r="Q949" t="str">
            <v/>
          </cell>
          <cell r="R949" t="str">
            <v/>
          </cell>
        </row>
        <row r="950">
          <cell r="B950" t="str">
            <v/>
          </cell>
          <cell r="C950" t="str">
            <v/>
          </cell>
          <cell r="D950" t="str">
            <v>0</v>
          </cell>
          <cell r="E950" t="str">
            <v/>
          </cell>
          <cell r="F950" t="str">
            <v/>
          </cell>
          <cell r="G950" t="str">
            <v/>
          </cell>
          <cell r="H950" t="str">
            <v/>
          </cell>
          <cell r="I950" t="str">
            <v/>
          </cell>
          <cell r="J950" t="str">
            <v>0</v>
          </cell>
          <cell r="K950" t="str">
            <v/>
          </cell>
          <cell r="L950" t="str">
            <v/>
          </cell>
          <cell r="M950" t="str">
            <v/>
          </cell>
          <cell r="N950" t="str">
            <v/>
          </cell>
          <cell r="O950" t="str">
            <v/>
          </cell>
          <cell r="P950" t="str">
            <v/>
          </cell>
          <cell r="Q950" t="str">
            <v/>
          </cell>
          <cell r="R950" t="str">
            <v/>
          </cell>
        </row>
        <row r="951">
          <cell r="B951" t="str">
            <v/>
          </cell>
          <cell r="C951" t="str">
            <v/>
          </cell>
          <cell r="D951" t="str">
            <v>0</v>
          </cell>
          <cell r="E951" t="str">
            <v/>
          </cell>
          <cell r="F951" t="str">
            <v/>
          </cell>
          <cell r="G951" t="str">
            <v/>
          </cell>
          <cell r="H951" t="str">
            <v/>
          </cell>
          <cell r="I951" t="str">
            <v/>
          </cell>
          <cell r="J951" t="str">
            <v>0</v>
          </cell>
          <cell r="K951" t="str">
            <v/>
          </cell>
          <cell r="L951" t="str">
            <v/>
          </cell>
          <cell r="M951" t="str">
            <v/>
          </cell>
          <cell r="N951" t="str">
            <v/>
          </cell>
          <cell r="O951" t="str">
            <v/>
          </cell>
          <cell r="P951" t="str">
            <v/>
          </cell>
          <cell r="Q951" t="str">
            <v/>
          </cell>
          <cell r="R951" t="str">
            <v/>
          </cell>
        </row>
        <row r="952">
          <cell r="B952" t="str">
            <v/>
          </cell>
          <cell r="C952" t="str">
            <v/>
          </cell>
          <cell r="D952" t="str">
            <v>0</v>
          </cell>
          <cell r="E952" t="str">
            <v/>
          </cell>
          <cell r="F952" t="str">
            <v/>
          </cell>
          <cell r="G952" t="str">
            <v/>
          </cell>
          <cell r="H952" t="str">
            <v/>
          </cell>
          <cell r="I952" t="str">
            <v/>
          </cell>
          <cell r="J952" t="str">
            <v>0</v>
          </cell>
          <cell r="K952" t="str">
            <v/>
          </cell>
          <cell r="L952" t="str">
            <v/>
          </cell>
          <cell r="M952" t="str">
            <v/>
          </cell>
          <cell r="N952" t="str">
            <v/>
          </cell>
          <cell r="O952" t="str">
            <v/>
          </cell>
          <cell r="P952" t="str">
            <v/>
          </cell>
          <cell r="Q952" t="str">
            <v/>
          </cell>
          <cell r="R952" t="str">
            <v/>
          </cell>
        </row>
        <row r="953">
          <cell r="B953" t="str">
            <v/>
          </cell>
          <cell r="C953" t="str">
            <v/>
          </cell>
          <cell r="D953" t="str">
            <v>0</v>
          </cell>
          <cell r="E953" t="str">
            <v/>
          </cell>
          <cell r="F953" t="str">
            <v/>
          </cell>
          <cell r="G953" t="str">
            <v/>
          </cell>
          <cell r="H953" t="str">
            <v/>
          </cell>
          <cell r="I953" t="str">
            <v/>
          </cell>
          <cell r="J953" t="str">
            <v>0</v>
          </cell>
          <cell r="K953" t="str">
            <v/>
          </cell>
          <cell r="L953" t="str">
            <v/>
          </cell>
          <cell r="M953" t="str">
            <v/>
          </cell>
          <cell r="N953" t="str">
            <v/>
          </cell>
          <cell r="O953" t="str">
            <v/>
          </cell>
          <cell r="P953" t="str">
            <v/>
          </cell>
          <cell r="Q953" t="str">
            <v/>
          </cell>
          <cell r="R953" t="str">
            <v/>
          </cell>
        </row>
        <row r="954">
          <cell r="B954" t="str">
            <v/>
          </cell>
          <cell r="C954" t="str">
            <v/>
          </cell>
          <cell r="D954" t="str">
            <v>0</v>
          </cell>
          <cell r="E954" t="str">
            <v/>
          </cell>
          <cell r="F954" t="str">
            <v/>
          </cell>
          <cell r="G954" t="str">
            <v/>
          </cell>
          <cell r="H954" t="str">
            <v/>
          </cell>
          <cell r="I954" t="str">
            <v/>
          </cell>
          <cell r="J954" t="str">
            <v>0</v>
          </cell>
          <cell r="K954" t="str">
            <v/>
          </cell>
          <cell r="L954" t="str">
            <v/>
          </cell>
          <cell r="M954" t="str">
            <v/>
          </cell>
          <cell r="N954" t="str">
            <v/>
          </cell>
          <cell r="O954" t="str">
            <v/>
          </cell>
          <cell r="P954" t="str">
            <v/>
          </cell>
          <cell r="Q954" t="str">
            <v/>
          </cell>
          <cell r="R954" t="str">
            <v/>
          </cell>
        </row>
        <row r="955">
          <cell r="B955" t="str">
            <v/>
          </cell>
          <cell r="C955" t="str">
            <v/>
          </cell>
          <cell r="D955" t="str">
            <v>0</v>
          </cell>
          <cell r="E955" t="str">
            <v/>
          </cell>
          <cell r="F955" t="str">
            <v/>
          </cell>
          <cell r="G955" t="str">
            <v/>
          </cell>
          <cell r="H955" t="str">
            <v/>
          </cell>
          <cell r="I955" t="str">
            <v/>
          </cell>
          <cell r="J955" t="str">
            <v>0</v>
          </cell>
          <cell r="K955" t="str">
            <v/>
          </cell>
          <cell r="L955" t="str">
            <v/>
          </cell>
          <cell r="M955" t="str">
            <v/>
          </cell>
          <cell r="N955" t="str">
            <v/>
          </cell>
          <cell r="O955" t="str">
            <v/>
          </cell>
          <cell r="P955" t="str">
            <v/>
          </cell>
          <cell r="Q955" t="str">
            <v/>
          </cell>
          <cell r="R955" t="str">
            <v/>
          </cell>
        </row>
        <row r="956">
          <cell r="B956" t="str">
            <v/>
          </cell>
          <cell r="C956" t="str">
            <v/>
          </cell>
          <cell r="D956" t="str">
            <v>0</v>
          </cell>
          <cell r="E956" t="str">
            <v/>
          </cell>
          <cell r="F956" t="str">
            <v/>
          </cell>
          <cell r="G956" t="str">
            <v/>
          </cell>
          <cell r="H956" t="str">
            <v/>
          </cell>
          <cell r="I956" t="str">
            <v/>
          </cell>
          <cell r="J956" t="str">
            <v>0</v>
          </cell>
          <cell r="K956" t="str">
            <v/>
          </cell>
          <cell r="L956" t="str">
            <v/>
          </cell>
          <cell r="M956" t="str">
            <v/>
          </cell>
          <cell r="N956" t="str">
            <v/>
          </cell>
          <cell r="O956" t="str">
            <v/>
          </cell>
          <cell r="P956" t="str">
            <v/>
          </cell>
          <cell r="Q956" t="str">
            <v/>
          </cell>
          <cell r="R956" t="str">
            <v/>
          </cell>
        </row>
        <row r="957">
          <cell r="B957" t="str">
            <v/>
          </cell>
          <cell r="C957" t="str">
            <v/>
          </cell>
          <cell r="D957" t="str">
            <v>0</v>
          </cell>
          <cell r="E957" t="str">
            <v/>
          </cell>
          <cell r="F957" t="str">
            <v/>
          </cell>
          <cell r="G957" t="str">
            <v/>
          </cell>
          <cell r="H957" t="str">
            <v/>
          </cell>
          <cell r="I957" t="str">
            <v/>
          </cell>
          <cell r="J957" t="str">
            <v>0</v>
          </cell>
          <cell r="K957" t="str">
            <v/>
          </cell>
          <cell r="L957" t="str">
            <v/>
          </cell>
          <cell r="M957" t="str">
            <v/>
          </cell>
          <cell r="N957" t="str">
            <v/>
          </cell>
          <cell r="O957" t="str">
            <v/>
          </cell>
          <cell r="P957" t="str">
            <v/>
          </cell>
          <cell r="Q957" t="str">
            <v/>
          </cell>
          <cell r="R957" t="str">
            <v/>
          </cell>
        </row>
        <row r="958">
          <cell r="B958" t="str">
            <v/>
          </cell>
          <cell r="C958" t="str">
            <v/>
          </cell>
          <cell r="D958" t="str">
            <v>0</v>
          </cell>
          <cell r="E958" t="str">
            <v/>
          </cell>
          <cell r="F958" t="str">
            <v/>
          </cell>
          <cell r="G958" t="str">
            <v/>
          </cell>
          <cell r="H958" t="str">
            <v/>
          </cell>
          <cell r="I958" t="str">
            <v/>
          </cell>
          <cell r="J958" t="str">
            <v>0</v>
          </cell>
          <cell r="K958" t="str">
            <v/>
          </cell>
          <cell r="L958" t="str">
            <v/>
          </cell>
          <cell r="M958" t="str">
            <v/>
          </cell>
          <cell r="N958" t="str">
            <v/>
          </cell>
          <cell r="O958" t="str">
            <v/>
          </cell>
          <cell r="P958" t="str">
            <v/>
          </cell>
          <cell r="Q958" t="str">
            <v/>
          </cell>
          <cell r="R958" t="str">
            <v/>
          </cell>
        </row>
        <row r="959">
          <cell r="B959" t="str">
            <v/>
          </cell>
          <cell r="C959" t="str">
            <v/>
          </cell>
          <cell r="D959" t="str">
            <v>0</v>
          </cell>
          <cell r="E959" t="str">
            <v/>
          </cell>
          <cell r="F959" t="str">
            <v/>
          </cell>
          <cell r="G959" t="str">
            <v/>
          </cell>
          <cell r="H959" t="str">
            <v/>
          </cell>
          <cell r="I959" t="str">
            <v/>
          </cell>
          <cell r="J959" t="str">
            <v>0</v>
          </cell>
          <cell r="K959" t="str">
            <v/>
          </cell>
          <cell r="L959" t="str">
            <v/>
          </cell>
          <cell r="M959" t="str">
            <v/>
          </cell>
          <cell r="N959" t="str">
            <v/>
          </cell>
          <cell r="O959" t="str">
            <v/>
          </cell>
          <cell r="P959" t="str">
            <v/>
          </cell>
          <cell r="Q959" t="str">
            <v/>
          </cell>
          <cell r="R959" t="str">
            <v/>
          </cell>
        </row>
        <row r="960">
          <cell r="B960" t="str">
            <v/>
          </cell>
          <cell r="C960" t="str">
            <v/>
          </cell>
          <cell r="D960" t="str">
            <v>0</v>
          </cell>
          <cell r="E960" t="str">
            <v/>
          </cell>
          <cell r="F960" t="str">
            <v/>
          </cell>
          <cell r="G960" t="str">
            <v/>
          </cell>
          <cell r="H960" t="str">
            <v/>
          </cell>
          <cell r="I960" t="str">
            <v/>
          </cell>
          <cell r="J960" t="str">
            <v>0</v>
          </cell>
          <cell r="K960" t="str">
            <v/>
          </cell>
          <cell r="L960" t="str">
            <v/>
          </cell>
          <cell r="M960" t="str">
            <v/>
          </cell>
          <cell r="N960" t="str">
            <v/>
          </cell>
          <cell r="O960" t="str">
            <v/>
          </cell>
          <cell r="P960" t="str">
            <v/>
          </cell>
          <cell r="Q960" t="str">
            <v/>
          </cell>
          <cell r="R960" t="str">
            <v/>
          </cell>
        </row>
        <row r="961">
          <cell r="B961" t="str">
            <v/>
          </cell>
          <cell r="C961" t="str">
            <v/>
          </cell>
          <cell r="D961" t="str">
            <v>0</v>
          </cell>
          <cell r="E961" t="str">
            <v/>
          </cell>
          <cell r="F961" t="str">
            <v/>
          </cell>
          <cell r="G961" t="str">
            <v/>
          </cell>
          <cell r="H961" t="str">
            <v/>
          </cell>
          <cell r="I961" t="str">
            <v/>
          </cell>
          <cell r="J961" t="str">
            <v>0</v>
          </cell>
          <cell r="K961" t="str">
            <v/>
          </cell>
          <cell r="L961" t="str">
            <v/>
          </cell>
          <cell r="M961" t="str">
            <v/>
          </cell>
          <cell r="N961" t="str">
            <v/>
          </cell>
          <cell r="O961" t="str">
            <v/>
          </cell>
          <cell r="P961" t="str">
            <v/>
          </cell>
          <cell r="Q961" t="str">
            <v/>
          </cell>
          <cell r="R961" t="str">
            <v/>
          </cell>
        </row>
        <row r="962">
          <cell r="B962" t="str">
            <v/>
          </cell>
          <cell r="C962" t="str">
            <v/>
          </cell>
          <cell r="D962" t="str">
            <v>0</v>
          </cell>
          <cell r="E962" t="str">
            <v/>
          </cell>
          <cell r="F962" t="str">
            <v/>
          </cell>
          <cell r="G962" t="str">
            <v/>
          </cell>
          <cell r="H962" t="str">
            <v/>
          </cell>
          <cell r="I962" t="str">
            <v/>
          </cell>
          <cell r="J962" t="str">
            <v>0</v>
          </cell>
          <cell r="K962" t="str">
            <v/>
          </cell>
          <cell r="L962" t="str">
            <v/>
          </cell>
          <cell r="M962" t="str">
            <v/>
          </cell>
          <cell r="N962" t="str">
            <v/>
          </cell>
          <cell r="O962" t="str">
            <v/>
          </cell>
          <cell r="P962" t="str">
            <v/>
          </cell>
          <cell r="Q962" t="str">
            <v/>
          </cell>
          <cell r="R962" t="str">
            <v/>
          </cell>
        </row>
        <row r="963">
          <cell r="B963" t="str">
            <v/>
          </cell>
          <cell r="C963" t="str">
            <v/>
          </cell>
          <cell r="D963" t="str">
            <v>0</v>
          </cell>
          <cell r="E963" t="str">
            <v/>
          </cell>
          <cell r="F963" t="str">
            <v/>
          </cell>
          <cell r="G963" t="str">
            <v/>
          </cell>
          <cell r="H963" t="str">
            <v/>
          </cell>
          <cell r="I963" t="str">
            <v/>
          </cell>
          <cell r="J963" t="str">
            <v>0</v>
          </cell>
          <cell r="K963" t="str">
            <v/>
          </cell>
          <cell r="L963" t="str">
            <v/>
          </cell>
          <cell r="M963" t="str">
            <v/>
          </cell>
          <cell r="N963" t="str">
            <v/>
          </cell>
          <cell r="O963" t="str">
            <v/>
          </cell>
          <cell r="P963" t="str">
            <v/>
          </cell>
          <cell r="Q963" t="str">
            <v/>
          </cell>
          <cell r="R963" t="str">
            <v/>
          </cell>
        </row>
        <row r="964">
          <cell r="B964" t="str">
            <v/>
          </cell>
          <cell r="C964" t="str">
            <v/>
          </cell>
          <cell r="D964" t="str">
            <v>0</v>
          </cell>
          <cell r="E964" t="str">
            <v/>
          </cell>
          <cell r="F964" t="str">
            <v/>
          </cell>
          <cell r="G964" t="str">
            <v/>
          </cell>
          <cell r="H964" t="str">
            <v/>
          </cell>
          <cell r="I964" t="str">
            <v/>
          </cell>
          <cell r="J964" t="str">
            <v>0</v>
          </cell>
          <cell r="K964" t="str">
            <v/>
          </cell>
          <cell r="L964" t="str">
            <v/>
          </cell>
          <cell r="M964" t="str">
            <v/>
          </cell>
          <cell r="N964" t="str">
            <v/>
          </cell>
          <cell r="O964" t="str">
            <v/>
          </cell>
          <cell r="P964" t="str">
            <v/>
          </cell>
          <cell r="Q964" t="str">
            <v/>
          </cell>
          <cell r="R964" t="str">
            <v/>
          </cell>
        </row>
        <row r="965">
          <cell r="B965" t="str">
            <v/>
          </cell>
          <cell r="C965" t="str">
            <v/>
          </cell>
          <cell r="D965" t="str">
            <v>0</v>
          </cell>
          <cell r="E965" t="str">
            <v/>
          </cell>
          <cell r="F965" t="str">
            <v/>
          </cell>
          <cell r="G965" t="str">
            <v/>
          </cell>
          <cell r="H965" t="str">
            <v/>
          </cell>
          <cell r="I965" t="str">
            <v/>
          </cell>
          <cell r="J965" t="str">
            <v>0</v>
          </cell>
          <cell r="K965" t="str">
            <v/>
          </cell>
          <cell r="L965" t="str">
            <v/>
          </cell>
          <cell r="M965" t="str">
            <v/>
          </cell>
          <cell r="N965" t="str">
            <v/>
          </cell>
          <cell r="O965" t="str">
            <v/>
          </cell>
          <cell r="P965" t="str">
            <v/>
          </cell>
          <cell r="Q965" t="str">
            <v/>
          </cell>
          <cell r="R965" t="str">
            <v/>
          </cell>
        </row>
        <row r="966">
          <cell r="B966" t="str">
            <v/>
          </cell>
          <cell r="C966" t="str">
            <v/>
          </cell>
          <cell r="D966" t="str">
            <v>0</v>
          </cell>
          <cell r="E966" t="str">
            <v/>
          </cell>
          <cell r="F966" t="str">
            <v/>
          </cell>
          <cell r="G966" t="str">
            <v/>
          </cell>
          <cell r="H966" t="str">
            <v/>
          </cell>
          <cell r="I966" t="str">
            <v/>
          </cell>
          <cell r="J966" t="str">
            <v>0</v>
          </cell>
          <cell r="K966" t="str">
            <v/>
          </cell>
          <cell r="L966" t="str">
            <v/>
          </cell>
          <cell r="M966" t="str">
            <v/>
          </cell>
          <cell r="N966" t="str">
            <v/>
          </cell>
          <cell r="O966" t="str">
            <v/>
          </cell>
          <cell r="P966" t="str">
            <v/>
          </cell>
          <cell r="Q966" t="str">
            <v/>
          </cell>
          <cell r="R966" t="str">
            <v/>
          </cell>
        </row>
        <row r="967">
          <cell r="B967" t="str">
            <v/>
          </cell>
          <cell r="C967" t="str">
            <v/>
          </cell>
          <cell r="D967" t="str">
            <v>0</v>
          </cell>
          <cell r="E967" t="str">
            <v/>
          </cell>
          <cell r="F967" t="str">
            <v/>
          </cell>
          <cell r="G967" t="str">
            <v/>
          </cell>
          <cell r="H967" t="str">
            <v/>
          </cell>
          <cell r="I967" t="str">
            <v/>
          </cell>
          <cell r="J967" t="str">
            <v>0</v>
          </cell>
          <cell r="K967" t="str">
            <v/>
          </cell>
          <cell r="L967" t="str">
            <v/>
          </cell>
          <cell r="M967" t="str">
            <v/>
          </cell>
          <cell r="N967" t="str">
            <v/>
          </cell>
          <cell r="O967" t="str">
            <v/>
          </cell>
          <cell r="P967" t="str">
            <v/>
          </cell>
          <cell r="Q967" t="str">
            <v/>
          </cell>
          <cell r="R967" t="str">
            <v/>
          </cell>
        </row>
        <row r="968">
          <cell r="B968" t="str">
            <v/>
          </cell>
          <cell r="C968" t="str">
            <v/>
          </cell>
          <cell r="D968" t="str">
            <v>0</v>
          </cell>
          <cell r="E968" t="str">
            <v/>
          </cell>
          <cell r="F968" t="str">
            <v/>
          </cell>
          <cell r="G968" t="str">
            <v/>
          </cell>
          <cell r="H968" t="str">
            <v/>
          </cell>
          <cell r="I968" t="str">
            <v/>
          </cell>
          <cell r="J968" t="str">
            <v>0</v>
          </cell>
          <cell r="K968" t="str">
            <v/>
          </cell>
          <cell r="L968" t="str">
            <v/>
          </cell>
          <cell r="M968" t="str">
            <v/>
          </cell>
          <cell r="N968" t="str">
            <v/>
          </cell>
          <cell r="O968" t="str">
            <v/>
          </cell>
          <cell r="P968" t="str">
            <v/>
          </cell>
          <cell r="Q968" t="str">
            <v/>
          </cell>
          <cell r="R968" t="str">
            <v/>
          </cell>
        </row>
        <row r="969">
          <cell r="B969" t="str">
            <v/>
          </cell>
          <cell r="C969" t="str">
            <v/>
          </cell>
          <cell r="D969" t="str">
            <v>0</v>
          </cell>
          <cell r="E969" t="str">
            <v/>
          </cell>
          <cell r="F969" t="str">
            <v/>
          </cell>
          <cell r="G969" t="str">
            <v/>
          </cell>
          <cell r="H969" t="str">
            <v/>
          </cell>
          <cell r="I969" t="str">
            <v/>
          </cell>
          <cell r="J969" t="str">
            <v>0</v>
          </cell>
          <cell r="K969" t="str">
            <v/>
          </cell>
          <cell r="L969" t="str">
            <v/>
          </cell>
          <cell r="M969" t="str">
            <v/>
          </cell>
          <cell r="N969" t="str">
            <v/>
          </cell>
          <cell r="O969" t="str">
            <v/>
          </cell>
          <cell r="P969" t="str">
            <v/>
          </cell>
          <cell r="Q969" t="str">
            <v/>
          </cell>
          <cell r="R969" t="str">
            <v/>
          </cell>
        </row>
        <row r="970">
          <cell r="B970" t="str">
            <v/>
          </cell>
          <cell r="C970" t="str">
            <v/>
          </cell>
          <cell r="D970" t="str">
            <v>0</v>
          </cell>
          <cell r="E970" t="str">
            <v/>
          </cell>
          <cell r="F970" t="str">
            <v/>
          </cell>
          <cell r="G970" t="str">
            <v/>
          </cell>
          <cell r="H970" t="str">
            <v/>
          </cell>
          <cell r="I970" t="str">
            <v/>
          </cell>
          <cell r="J970" t="str">
            <v>0</v>
          </cell>
          <cell r="K970" t="str">
            <v/>
          </cell>
          <cell r="L970" t="str">
            <v/>
          </cell>
          <cell r="M970" t="str">
            <v/>
          </cell>
          <cell r="N970" t="str">
            <v/>
          </cell>
          <cell r="O970" t="str">
            <v/>
          </cell>
          <cell r="P970" t="str">
            <v/>
          </cell>
          <cell r="Q970" t="str">
            <v/>
          </cell>
          <cell r="R970" t="str">
            <v/>
          </cell>
        </row>
        <row r="971">
          <cell r="B971" t="str">
            <v/>
          </cell>
          <cell r="C971" t="str">
            <v/>
          </cell>
          <cell r="D971" t="str">
            <v>0</v>
          </cell>
          <cell r="E971" t="str">
            <v/>
          </cell>
          <cell r="F971" t="str">
            <v/>
          </cell>
          <cell r="G971" t="str">
            <v/>
          </cell>
          <cell r="H971" t="str">
            <v/>
          </cell>
          <cell r="I971" t="str">
            <v/>
          </cell>
          <cell r="J971" t="str">
            <v>0</v>
          </cell>
          <cell r="K971" t="str">
            <v/>
          </cell>
          <cell r="L971" t="str">
            <v/>
          </cell>
          <cell r="M971" t="str">
            <v/>
          </cell>
          <cell r="N971" t="str">
            <v/>
          </cell>
          <cell r="O971" t="str">
            <v/>
          </cell>
          <cell r="P971" t="str">
            <v/>
          </cell>
          <cell r="Q971" t="str">
            <v/>
          </cell>
          <cell r="R971" t="str">
            <v/>
          </cell>
        </row>
        <row r="972">
          <cell r="B972" t="str">
            <v/>
          </cell>
          <cell r="C972" t="str">
            <v/>
          </cell>
          <cell r="D972" t="str">
            <v>0</v>
          </cell>
          <cell r="E972" t="str">
            <v/>
          </cell>
          <cell r="F972" t="str">
            <v/>
          </cell>
          <cell r="G972" t="str">
            <v/>
          </cell>
          <cell r="H972" t="str">
            <v/>
          </cell>
          <cell r="I972" t="str">
            <v/>
          </cell>
          <cell r="J972" t="str">
            <v>0</v>
          </cell>
          <cell r="K972" t="str">
            <v/>
          </cell>
          <cell r="L972" t="str">
            <v/>
          </cell>
          <cell r="M972" t="str">
            <v/>
          </cell>
          <cell r="N972" t="str">
            <v/>
          </cell>
          <cell r="O972" t="str">
            <v/>
          </cell>
          <cell r="P972" t="str">
            <v/>
          </cell>
          <cell r="Q972" t="str">
            <v/>
          </cell>
          <cell r="R972" t="str">
            <v/>
          </cell>
        </row>
        <row r="973">
          <cell r="B973" t="str">
            <v/>
          </cell>
          <cell r="C973" t="str">
            <v/>
          </cell>
          <cell r="D973" t="str">
            <v>0</v>
          </cell>
          <cell r="E973" t="str">
            <v/>
          </cell>
          <cell r="F973" t="str">
            <v/>
          </cell>
          <cell r="G973" t="str">
            <v/>
          </cell>
          <cell r="H973" t="str">
            <v/>
          </cell>
          <cell r="I973" t="str">
            <v/>
          </cell>
          <cell r="J973" t="str">
            <v>0</v>
          </cell>
          <cell r="K973" t="str">
            <v/>
          </cell>
          <cell r="L973" t="str">
            <v/>
          </cell>
          <cell r="M973" t="str">
            <v/>
          </cell>
          <cell r="N973" t="str">
            <v/>
          </cell>
          <cell r="O973" t="str">
            <v/>
          </cell>
          <cell r="P973" t="str">
            <v/>
          </cell>
          <cell r="Q973" t="str">
            <v/>
          </cell>
          <cell r="R973" t="str">
            <v/>
          </cell>
        </row>
        <row r="974">
          <cell r="B974" t="str">
            <v/>
          </cell>
          <cell r="C974" t="str">
            <v/>
          </cell>
          <cell r="D974" t="str">
            <v>0</v>
          </cell>
          <cell r="E974" t="str">
            <v/>
          </cell>
          <cell r="F974" t="str">
            <v/>
          </cell>
          <cell r="G974" t="str">
            <v/>
          </cell>
          <cell r="H974" t="str">
            <v/>
          </cell>
          <cell r="I974" t="str">
            <v/>
          </cell>
          <cell r="J974" t="str">
            <v>0</v>
          </cell>
          <cell r="K974" t="str">
            <v/>
          </cell>
          <cell r="L974" t="str">
            <v/>
          </cell>
          <cell r="M974" t="str">
            <v/>
          </cell>
          <cell r="N974" t="str">
            <v/>
          </cell>
          <cell r="O974" t="str">
            <v/>
          </cell>
          <cell r="P974" t="str">
            <v/>
          </cell>
          <cell r="Q974" t="str">
            <v/>
          </cell>
          <cell r="R974" t="str">
            <v/>
          </cell>
        </row>
        <row r="975">
          <cell r="B975" t="str">
            <v/>
          </cell>
          <cell r="C975" t="str">
            <v/>
          </cell>
          <cell r="D975" t="str">
            <v>0</v>
          </cell>
          <cell r="E975" t="str">
            <v/>
          </cell>
          <cell r="F975" t="str">
            <v/>
          </cell>
          <cell r="G975" t="str">
            <v/>
          </cell>
          <cell r="H975" t="str">
            <v/>
          </cell>
          <cell r="I975" t="str">
            <v/>
          </cell>
          <cell r="J975" t="str">
            <v>0</v>
          </cell>
          <cell r="K975" t="str">
            <v/>
          </cell>
          <cell r="L975" t="str">
            <v/>
          </cell>
          <cell r="M975" t="str">
            <v/>
          </cell>
          <cell r="N975" t="str">
            <v/>
          </cell>
          <cell r="O975" t="str">
            <v/>
          </cell>
          <cell r="P975" t="str">
            <v/>
          </cell>
          <cell r="Q975" t="str">
            <v/>
          </cell>
          <cell r="R975" t="str">
            <v/>
          </cell>
        </row>
        <row r="976">
          <cell r="B976" t="str">
            <v/>
          </cell>
          <cell r="C976" t="str">
            <v/>
          </cell>
          <cell r="D976" t="str">
            <v>0</v>
          </cell>
          <cell r="E976" t="str">
            <v/>
          </cell>
          <cell r="F976" t="str">
            <v/>
          </cell>
          <cell r="G976" t="str">
            <v/>
          </cell>
          <cell r="H976" t="str">
            <v/>
          </cell>
          <cell r="I976" t="str">
            <v/>
          </cell>
          <cell r="J976" t="str">
            <v>0</v>
          </cell>
          <cell r="K976" t="str">
            <v/>
          </cell>
          <cell r="L976" t="str">
            <v/>
          </cell>
          <cell r="M976" t="str">
            <v/>
          </cell>
          <cell r="N976" t="str">
            <v/>
          </cell>
          <cell r="O976" t="str">
            <v/>
          </cell>
          <cell r="P976" t="str">
            <v/>
          </cell>
          <cell r="Q976" t="str">
            <v/>
          </cell>
          <cell r="R976" t="str">
            <v/>
          </cell>
        </row>
        <row r="977">
          <cell r="B977" t="str">
            <v/>
          </cell>
          <cell r="C977" t="str">
            <v/>
          </cell>
          <cell r="D977" t="str">
            <v>0</v>
          </cell>
          <cell r="E977" t="str">
            <v/>
          </cell>
          <cell r="F977" t="str">
            <v/>
          </cell>
          <cell r="G977" t="str">
            <v/>
          </cell>
          <cell r="H977" t="str">
            <v/>
          </cell>
          <cell r="I977" t="str">
            <v/>
          </cell>
          <cell r="J977" t="str">
            <v>0</v>
          </cell>
          <cell r="K977" t="str">
            <v/>
          </cell>
          <cell r="L977" t="str">
            <v/>
          </cell>
          <cell r="M977" t="str">
            <v/>
          </cell>
          <cell r="N977" t="str">
            <v/>
          </cell>
          <cell r="O977" t="str">
            <v/>
          </cell>
          <cell r="P977" t="str">
            <v/>
          </cell>
          <cell r="Q977" t="str">
            <v/>
          </cell>
          <cell r="R977" t="str">
            <v/>
          </cell>
        </row>
        <row r="978">
          <cell r="B978" t="str">
            <v/>
          </cell>
          <cell r="C978" t="str">
            <v/>
          </cell>
          <cell r="D978" t="str">
            <v>0</v>
          </cell>
          <cell r="E978" t="str">
            <v/>
          </cell>
          <cell r="F978" t="str">
            <v/>
          </cell>
          <cell r="G978" t="str">
            <v/>
          </cell>
          <cell r="H978" t="str">
            <v/>
          </cell>
          <cell r="I978" t="str">
            <v/>
          </cell>
          <cell r="J978" t="str">
            <v>0</v>
          </cell>
          <cell r="K978" t="str">
            <v/>
          </cell>
          <cell r="L978" t="str">
            <v/>
          </cell>
          <cell r="M978" t="str">
            <v/>
          </cell>
          <cell r="N978" t="str">
            <v/>
          </cell>
          <cell r="O978" t="str">
            <v/>
          </cell>
          <cell r="P978" t="str">
            <v/>
          </cell>
          <cell r="Q978" t="str">
            <v/>
          </cell>
          <cell r="R978" t="str">
            <v/>
          </cell>
        </row>
        <row r="979">
          <cell r="B979" t="str">
            <v/>
          </cell>
          <cell r="C979" t="str">
            <v/>
          </cell>
          <cell r="D979" t="str">
            <v>0</v>
          </cell>
          <cell r="E979" t="str">
            <v/>
          </cell>
          <cell r="F979" t="str">
            <v/>
          </cell>
          <cell r="G979" t="str">
            <v/>
          </cell>
          <cell r="H979" t="str">
            <v/>
          </cell>
          <cell r="I979" t="str">
            <v/>
          </cell>
          <cell r="J979" t="str">
            <v>0</v>
          </cell>
          <cell r="K979" t="str">
            <v/>
          </cell>
          <cell r="L979" t="str">
            <v/>
          </cell>
          <cell r="M979" t="str">
            <v/>
          </cell>
          <cell r="N979" t="str">
            <v/>
          </cell>
          <cell r="O979" t="str">
            <v/>
          </cell>
          <cell r="P979" t="str">
            <v/>
          </cell>
          <cell r="Q979" t="str">
            <v/>
          </cell>
          <cell r="R979" t="str">
            <v/>
          </cell>
        </row>
        <row r="980">
          <cell r="B980" t="str">
            <v/>
          </cell>
          <cell r="C980" t="str">
            <v/>
          </cell>
          <cell r="D980" t="str">
            <v>0</v>
          </cell>
          <cell r="E980" t="str">
            <v/>
          </cell>
          <cell r="F980" t="str">
            <v/>
          </cell>
          <cell r="G980" t="str">
            <v/>
          </cell>
          <cell r="H980" t="str">
            <v/>
          </cell>
          <cell r="I980" t="str">
            <v/>
          </cell>
          <cell r="J980" t="str">
            <v>0</v>
          </cell>
          <cell r="K980" t="str">
            <v/>
          </cell>
          <cell r="L980" t="str">
            <v/>
          </cell>
          <cell r="M980" t="str">
            <v/>
          </cell>
          <cell r="N980" t="str">
            <v/>
          </cell>
          <cell r="O980" t="str">
            <v/>
          </cell>
          <cell r="P980" t="str">
            <v/>
          </cell>
          <cell r="Q980" t="str">
            <v/>
          </cell>
          <cell r="R980" t="str">
            <v/>
          </cell>
        </row>
        <row r="981">
          <cell r="B981" t="str">
            <v/>
          </cell>
          <cell r="C981" t="str">
            <v/>
          </cell>
          <cell r="D981" t="str">
            <v>0</v>
          </cell>
          <cell r="E981" t="str">
            <v/>
          </cell>
          <cell r="F981" t="str">
            <v/>
          </cell>
          <cell r="G981" t="str">
            <v/>
          </cell>
          <cell r="H981" t="str">
            <v/>
          </cell>
          <cell r="I981" t="str">
            <v/>
          </cell>
          <cell r="J981" t="str">
            <v>0</v>
          </cell>
          <cell r="K981" t="str">
            <v/>
          </cell>
          <cell r="L981" t="str">
            <v/>
          </cell>
          <cell r="M981" t="str">
            <v/>
          </cell>
          <cell r="N981" t="str">
            <v/>
          </cell>
          <cell r="O981" t="str">
            <v/>
          </cell>
          <cell r="P981" t="str">
            <v/>
          </cell>
          <cell r="Q981" t="str">
            <v/>
          </cell>
          <cell r="R981" t="str">
            <v/>
          </cell>
        </row>
        <row r="982">
          <cell r="B982" t="str">
            <v/>
          </cell>
          <cell r="C982" t="str">
            <v/>
          </cell>
          <cell r="D982" t="str">
            <v>0</v>
          </cell>
          <cell r="E982" t="str">
            <v/>
          </cell>
          <cell r="F982" t="str">
            <v/>
          </cell>
          <cell r="G982" t="str">
            <v/>
          </cell>
          <cell r="H982" t="str">
            <v/>
          </cell>
          <cell r="I982" t="str">
            <v/>
          </cell>
          <cell r="J982" t="str">
            <v>0</v>
          </cell>
          <cell r="K982" t="str">
            <v/>
          </cell>
          <cell r="L982" t="str">
            <v/>
          </cell>
          <cell r="M982" t="str">
            <v/>
          </cell>
          <cell r="N982" t="str">
            <v/>
          </cell>
          <cell r="O982" t="str">
            <v/>
          </cell>
          <cell r="P982" t="str">
            <v/>
          </cell>
          <cell r="Q982" t="str">
            <v/>
          </cell>
          <cell r="R982" t="str">
            <v/>
          </cell>
        </row>
        <row r="983">
          <cell r="B983" t="str">
            <v/>
          </cell>
          <cell r="C983" t="str">
            <v/>
          </cell>
          <cell r="D983" t="str">
            <v>0</v>
          </cell>
          <cell r="E983" t="str">
            <v/>
          </cell>
          <cell r="F983" t="str">
            <v/>
          </cell>
          <cell r="G983" t="str">
            <v/>
          </cell>
          <cell r="H983" t="str">
            <v/>
          </cell>
          <cell r="I983" t="str">
            <v/>
          </cell>
          <cell r="J983" t="str">
            <v>0</v>
          </cell>
          <cell r="K983" t="str">
            <v/>
          </cell>
          <cell r="L983" t="str">
            <v/>
          </cell>
          <cell r="M983" t="str">
            <v/>
          </cell>
          <cell r="N983" t="str">
            <v/>
          </cell>
          <cell r="O983" t="str">
            <v/>
          </cell>
          <cell r="P983" t="str">
            <v/>
          </cell>
          <cell r="Q983" t="str">
            <v/>
          </cell>
          <cell r="R983" t="str">
            <v/>
          </cell>
        </row>
        <row r="984">
          <cell r="B984" t="str">
            <v/>
          </cell>
          <cell r="C984" t="str">
            <v/>
          </cell>
          <cell r="D984" t="str">
            <v>0</v>
          </cell>
          <cell r="E984" t="str">
            <v/>
          </cell>
          <cell r="F984" t="str">
            <v/>
          </cell>
          <cell r="G984" t="str">
            <v/>
          </cell>
          <cell r="H984" t="str">
            <v/>
          </cell>
          <cell r="I984" t="str">
            <v/>
          </cell>
          <cell r="J984" t="str">
            <v>0</v>
          </cell>
          <cell r="K984" t="str">
            <v/>
          </cell>
          <cell r="L984" t="str">
            <v/>
          </cell>
          <cell r="M984" t="str">
            <v/>
          </cell>
          <cell r="N984" t="str">
            <v/>
          </cell>
          <cell r="O984" t="str">
            <v/>
          </cell>
          <cell r="P984" t="str">
            <v/>
          </cell>
          <cell r="Q984" t="str">
            <v/>
          </cell>
          <cell r="R984" t="str">
            <v/>
          </cell>
        </row>
        <row r="985">
          <cell r="B985" t="str">
            <v/>
          </cell>
          <cell r="C985" t="str">
            <v/>
          </cell>
          <cell r="D985" t="str">
            <v>0</v>
          </cell>
          <cell r="E985" t="str">
            <v/>
          </cell>
          <cell r="F985" t="str">
            <v/>
          </cell>
          <cell r="G985" t="str">
            <v/>
          </cell>
          <cell r="H985" t="str">
            <v/>
          </cell>
          <cell r="I985" t="str">
            <v/>
          </cell>
          <cell r="J985" t="str">
            <v>0</v>
          </cell>
          <cell r="K985" t="str">
            <v/>
          </cell>
          <cell r="L985" t="str">
            <v/>
          </cell>
          <cell r="M985" t="str">
            <v/>
          </cell>
          <cell r="N985" t="str">
            <v/>
          </cell>
          <cell r="O985" t="str">
            <v/>
          </cell>
          <cell r="P985" t="str">
            <v/>
          </cell>
          <cell r="Q985" t="str">
            <v/>
          </cell>
          <cell r="R985" t="str">
            <v/>
          </cell>
        </row>
        <row r="986">
          <cell r="B986" t="str">
            <v/>
          </cell>
          <cell r="C986" t="str">
            <v/>
          </cell>
          <cell r="D986" t="str">
            <v>0</v>
          </cell>
          <cell r="E986" t="str">
            <v/>
          </cell>
          <cell r="F986" t="str">
            <v/>
          </cell>
          <cell r="G986" t="str">
            <v/>
          </cell>
          <cell r="H986" t="str">
            <v/>
          </cell>
          <cell r="I986" t="str">
            <v/>
          </cell>
          <cell r="J986" t="str">
            <v>0</v>
          </cell>
          <cell r="K986" t="str">
            <v/>
          </cell>
          <cell r="L986" t="str">
            <v/>
          </cell>
          <cell r="M986" t="str">
            <v/>
          </cell>
          <cell r="N986" t="str">
            <v/>
          </cell>
          <cell r="O986" t="str">
            <v/>
          </cell>
          <cell r="P986" t="str">
            <v/>
          </cell>
          <cell r="Q986" t="str">
            <v/>
          </cell>
          <cell r="R986" t="str">
            <v/>
          </cell>
        </row>
        <row r="987">
          <cell r="B987" t="str">
            <v/>
          </cell>
          <cell r="C987" t="str">
            <v/>
          </cell>
          <cell r="D987" t="str">
            <v>0</v>
          </cell>
          <cell r="E987" t="str">
            <v/>
          </cell>
          <cell r="F987" t="str">
            <v/>
          </cell>
          <cell r="G987" t="str">
            <v/>
          </cell>
          <cell r="H987" t="str">
            <v/>
          </cell>
          <cell r="I987" t="str">
            <v/>
          </cell>
          <cell r="J987" t="str">
            <v>0</v>
          </cell>
          <cell r="K987" t="str">
            <v/>
          </cell>
          <cell r="L987" t="str">
            <v/>
          </cell>
          <cell r="M987" t="str">
            <v/>
          </cell>
          <cell r="N987" t="str">
            <v/>
          </cell>
          <cell r="O987" t="str">
            <v/>
          </cell>
          <cell r="P987" t="str">
            <v/>
          </cell>
          <cell r="Q987" t="str">
            <v/>
          </cell>
          <cell r="R987" t="str">
            <v/>
          </cell>
        </row>
        <row r="988">
          <cell r="B988" t="str">
            <v/>
          </cell>
          <cell r="C988" t="str">
            <v/>
          </cell>
          <cell r="D988" t="str">
            <v>0</v>
          </cell>
          <cell r="E988" t="str">
            <v/>
          </cell>
          <cell r="F988" t="str">
            <v/>
          </cell>
          <cell r="G988" t="str">
            <v/>
          </cell>
          <cell r="H988" t="str">
            <v/>
          </cell>
          <cell r="I988" t="str">
            <v/>
          </cell>
          <cell r="J988" t="str">
            <v>0</v>
          </cell>
          <cell r="K988" t="str">
            <v/>
          </cell>
          <cell r="L988" t="str">
            <v/>
          </cell>
          <cell r="M988" t="str">
            <v/>
          </cell>
          <cell r="N988" t="str">
            <v/>
          </cell>
          <cell r="O988" t="str">
            <v/>
          </cell>
          <cell r="P988" t="str">
            <v/>
          </cell>
          <cell r="Q988" t="str">
            <v/>
          </cell>
          <cell r="R988" t="str">
            <v/>
          </cell>
        </row>
        <row r="989">
          <cell r="B989" t="str">
            <v/>
          </cell>
          <cell r="C989" t="str">
            <v/>
          </cell>
          <cell r="D989" t="str">
            <v>0</v>
          </cell>
          <cell r="E989" t="str">
            <v/>
          </cell>
          <cell r="F989" t="str">
            <v/>
          </cell>
          <cell r="G989" t="str">
            <v/>
          </cell>
          <cell r="H989" t="str">
            <v/>
          </cell>
          <cell r="I989" t="str">
            <v/>
          </cell>
          <cell r="J989" t="str">
            <v>0</v>
          </cell>
          <cell r="K989" t="str">
            <v/>
          </cell>
          <cell r="L989" t="str">
            <v/>
          </cell>
          <cell r="M989" t="str">
            <v/>
          </cell>
          <cell r="N989" t="str">
            <v/>
          </cell>
          <cell r="O989" t="str">
            <v/>
          </cell>
          <cell r="P989" t="str">
            <v/>
          </cell>
          <cell r="Q989" t="str">
            <v/>
          </cell>
          <cell r="R989" t="str">
            <v/>
          </cell>
        </row>
        <row r="990">
          <cell r="B990" t="str">
            <v/>
          </cell>
          <cell r="C990" t="str">
            <v/>
          </cell>
          <cell r="D990" t="str">
            <v>0</v>
          </cell>
          <cell r="E990" t="str">
            <v/>
          </cell>
          <cell r="F990" t="str">
            <v/>
          </cell>
          <cell r="G990" t="str">
            <v/>
          </cell>
          <cell r="H990" t="str">
            <v/>
          </cell>
          <cell r="I990" t="str">
            <v/>
          </cell>
          <cell r="J990" t="str">
            <v>0</v>
          </cell>
          <cell r="K990" t="str">
            <v/>
          </cell>
          <cell r="L990" t="str">
            <v/>
          </cell>
          <cell r="M990" t="str">
            <v/>
          </cell>
          <cell r="N990" t="str">
            <v/>
          </cell>
          <cell r="O990" t="str">
            <v/>
          </cell>
          <cell r="P990" t="str">
            <v/>
          </cell>
          <cell r="Q990" t="str">
            <v/>
          </cell>
          <cell r="R990" t="str">
            <v/>
          </cell>
        </row>
        <row r="991">
          <cell r="B991" t="str">
            <v/>
          </cell>
          <cell r="C991" t="str">
            <v/>
          </cell>
          <cell r="D991" t="str">
            <v>0</v>
          </cell>
          <cell r="E991" t="str">
            <v/>
          </cell>
          <cell r="F991" t="str">
            <v/>
          </cell>
          <cell r="G991" t="str">
            <v/>
          </cell>
          <cell r="H991" t="str">
            <v/>
          </cell>
          <cell r="I991" t="str">
            <v/>
          </cell>
          <cell r="J991" t="str">
            <v>0</v>
          </cell>
          <cell r="K991" t="str">
            <v/>
          </cell>
          <cell r="L991" t="str">
            <v/>
          </cell>
          <cell r="M991" t="str">
            <v/>
          </cell>
          <cell r="N991" t="str">
            <v/>
          </cell>
          <cell r="O991" t="str">
            <v/>
          </cell>
          <cell r="P991" t="str">
            <v/>
          </cell>
          <cell r="Q991" t="str">
            <v/>
          </cell>
          <cell r="R991" t="str">
            <v/>
          </cell>
        </row>
        <row r="992">
          <cell r="B992" t="str">
            <v/>
          </cell>
          <cell r="C992" t="str">
            <v/>
          </cell>
          <cell r="D992" t="str">
            <v>0</v>
          </cell>
          <cell r="E992" t="str">
            <v/>
          </cell>
          <cell r="F992" t="str">
            <v/>
          </cell>
          <cell r="G992" t="str">
            <v/>
          </cell>
          <cell r="H992" t="str">
            <v/>
          </cell>
          <cell r="I992" t="str">
            <v/>
          </cell>
          <cell r="J992" t="str">
            <v>0</v>
          </cell>
          <cell r="K992" t="str">
            <v/>
          </cell>
          <cell r="L992" t="str">
            <v/>
          </cell>
          <cell r="M992" t="str">
            <v/>
          </cell>
          <cell r="N992" t="str">
            <v/>
          </cell>
          <cell r="O992" t="str">
            <v/>
          </cell>
          <cell r="P992" t="str">
            <v/>
          </cell>
          <cell r="Q992" t="str">
            <v/>
          </cell>
          <cell r="R992" t="str">
            <v/>
          </cell>
        </row>
        <row r="993">
          <cell r="B993" t="str">
            <v/>
          </cell>
          <cell r="C993" t="str">
            <v/>
          </cell>
          <cell r="D993" t="str">
            <v>0</v>
          </cell>
          <cell r="E993" t="str">
            <v/>
          </cell>
          <cell r="F993" t="str">
            <v/>
          </cell>
          <cell r="G993" t="str">
            <v/>
          </cell>
          <cell r="H993" t="str">
            <v/>
          </cell>
          <cell r="I993" t="str">
            <v/>
          </cell>
          <cell r="J993" t="str">
            <v>0</v>
          </cell>
          <cell r="K993" t="str">
            <v/>
          </cell>
          <cell r="L993" t="str">
            <v/>
          </cell>
          <cell r="M993" t="str">
            <v/>
          </cell>
          <cell r="N993" t="str">
            <v/>
          </cell>
          <cell r="O993" t="str">
            <v/>
          </cell>
          <cell r="P993" t="str">
            <v/>
          </cell>
          <cell r="Q993" t="str">
            <v/>
          </cell>
          <cell r="R993" t="str">
            <v/>
          </cell>
        </row>
        <row r="994">
          <cell r="B994" t="str">
            <v/>
          </cell>
          <cell r="C994" t="str">
            <v/>
          </cell>
          <cell r="D994" t="str">
            <v>0</v>
          </cell>
          <cell r="E994" t="str">
            <v/>
          </cell>
          <cell r="F994" t="str">
            <v/>
          </cell>
          <cell r="G994" t="str">
            <v/>
          </cell>
          <cell r="H994" t="str">
            <v/>
          </cell>
          <cell r="I994" t="str">
            <v/>
          </cell>
          <cell r="J994" t="str">
            <v>0</v>
          </cell>
          <cell r="K994" t="str">
            <v/>
          </cell>
          <cell r="L994" t="str">
            <v/>
          </cell>
          <cell r="M994" t="str">
            <v/>
          </cell>
          <cell r="N994" t="str">
            <v/>
          </cell>
          <cell r="O994" t="str">
            <v/>
          </cell>
          <cell r="P994" t="str">
            <v/>
          </cell>
          <cell r="Q994" t="str">
            <v/>
          </cell>
          <cell r="R994" t="str">
            <v/>
          </cell>
        </row>
        <row r="995">
          <cell r="B995" t="str">
            <v/>
          </cell>
          <cell r="C995" t="str">
            <v/>
          </cell>
          <cell r="D995" t="str">
            <v>0</v>
          </cell>
          <cell r="E995" t="str">
            <v/>
          </cell>
          <cell r="F995" t="str">
            <v/>
          </cell>
          <cell r="G995" t="str">
            <v/>
          </cell>
          <cell r="H995" t="str">
            <v/>
          </cell>
          <cell r="I995" t="str">
            <v/>
          </cell>
          <cell r="J995" t="str">
            <v>0</v>
          </cell>
          <cell r="K995" t="str">
            <v/>
          </cell>
          <cell r="L995" t="str">
            <v/>
          </cell>
          <cell r="M995" t="str">
            <v/>
          </cell>
          <cell r="N995" t="str">
            <v/>
          </cell>
          <cell r="O995" t="str">
            <v/>
          </cell>
          <cell r="P995" t="str">
            <v/>
          </cell>
          <cell r="Q995" t="str">
            <v/>
          </cell>
          <cell r="R995" t="str">
            <v/>
          </cell>
        </row>
        <row r="996">
          <cell r="B996" t="str">
            <v/>
          </cell>
          <cell r="C996" t="str">
            <v/>
          </cell>
          <cell r="D996" t="str">
            <v>0</v>
          </cell>
          <cell r="E996" t="str">
            <v/>
          </cell>
          <cell r="F996" t="str">
            <v/>
          </cell>
          <cell r="G996" t="str">
            <v/>
          </cell>
          <cell r="H996" t="str">
            <v/>
          </cell>
          <cell r="I996" t="str">
            <v/>
          </cell>
          <cell r="J996" t="str">
            <v>0</v>
          </cell>
          <cell r="K996" t="str">
            <v/>
          </cell>
          <cell r="L996" t="str">
            <v/>
          </cell>
          <cell r="M996" t="str">
            <v/>
          </cell>
          <cell r="N996" t="str">
            <v/>
          </cell>
          <cell r="O996" t="str">
            <v/>
          </cell>
          <cell r="P996" t="str">
            <v/>
          </cell>
          <cell r="Q996" t="str">
            <v/>
          </cell>
          <cell r="R996" t="str">
            <v/>
          </cell>
        </row>
        <row r="997">
          <cell r="B997" t="str">
            <v/>
          </cell>
          <cell r="C997" t="str">
            <v/>
          </cell>
          <cell r="D997" t="str">
            <v>0</v>
          </cell>
          <cell r="E997" t="str">
            <v/>
          </cell>
          <cell r="F997" t="str">
            <v/>
          </cell>
          <cell r="G997" t="str">
            <v/>
          </cell>
          <cell r="H997" t="str">
            <v/>
          </cell>
          <cell r="I997" t="str">
            <v/>
          </cell>
          <cell r="J997" t="str">
            <v>0</v>
          </cell>
          <cell r="K997" t="str">
            <v/>
          </cell>
          <cell r="L997" t="str">
            <v/>
          </cell>
          <cell r="M997" t="str">
            <v/>
          </cell>
          <cell r="N997" t="str">
            <v/>
          </cell>
          <cell r="O997" t="str">
            <v/>
          </cell>
          <cell r="P997" t="str">
            <v/>
          </cell>
          <cell r="Q997" t="str">
            <v/>
          </cell>
          <cell r="R997" t="str">
            <v/>
          </cell>
        </row>
        <row r="998">
          <cell r="B998" t="str">
            <v/>
          </cell>
          <cell r="C998" t="str">
            <v/>
          </cell>
          <cell r="D998" t="str">
            <v>0</v>
          </cell>
          <cell r="E998" t="str">
            <v/>
          </cell>
          <cell r="F998" t="str">
            <v/>
          </cell>
          <cell r="G998" t="str">
            <v/>
          </cell>
          <cell r="H998" t="str">
            <v/>
          </cell>
          <cell r="I998" t="str">
            <v/>
          </cell>
          <cell r="J998" t="str">
            <v>0</v>
          </cell>
          <cell r="K998" t="str">
            <v/>
          </cell>
          <cell r="L998" t="str">
            <v/>
          </cell>
          <cell r="M998" t="str">
            <v/>
          </cell>
          <cell r="N998" t="str">
            <v/>
          </cell>
          <cell r="O998" t="str">
            <v/>
          </cell>
          <cell r="P998" t="str">
            <v/>
          </cell>
          <cell r="Q998" t="str">
            <v/>
          </cell>
          <cell r="R998" t="str">
            <v/>
          </cell>
        </row>
        <row r="999">
          <cell r="B999" t="str">
            <v/>
          </cell>
          <cell r="C999" t="str">
            <v/>
          </cell>
          <cell r="D999" t="str">
            <v>0</v>
          </cell>
          <cell r="E999" t="str">
            <v/>
          </cell>
          <cell r="F999" t="str">
            <v/>
          </cell>
          <cell r="G999" t="str">
            <v/>
          </cell>
          <cell r="H999" t="str">
            <v/>
          </cell>
          <cell r="I999" t="str">
            <v/>
          </cell>
          <cell r="J999" t="str">
            <v>0</v>
          </cell>
          <cell r="K999" t="str">
            <v/>
          </cell>
          <cell r="L999" t="str">
            <v/>
          </cell>
          <cell r="M999" t="str">
            <v/>
          </cell>
          <cell r="N999" t="str">
            <v/>
          </cell>
          <cell r="O999" t="str">
            <v/>
          </cell>
          <cell r="P999" t="str">
            <v/>
          </cell>
          <cell r="Q999" t="str">
            <v/>
          </cell>
          <cell r="R999" t="str">
            <v/>
          </cell>
        </row>
        <row r="1000">
          <cell r="B1000" t="str">
            <v/>
          </cell>
          <cell r="C1000" t="str">
            <v/>
          </cell>
          <cell r="D1000" t="str">
            <v>0</v>
          </cell>
          <cell r="E1000" t="str">
            <v/>
          </cell>
          <cell r="F1000" t="str">
            <v/>
          </cell>
          <cell r="G1000" t="str">
            <v/>
          </cell>
          <cell r="H1000" t="str">
            <v/>
          </cell>
          <cell r="I1000" t="str">
            <v/>
          </cell>
          <cell r="J1000" t="str">
            <v>0</v>
          </cell>
          <cell r="K1000" t="str">
            <v/>
          </cell>
          <cell r="L1000" t="str">
            <v/>
          </cell>
          <cell r="M1000" t="str">
            <v/>
          </cell>
          <cell r="N1000" t="str">
            <v/>
          </cell>
          <cell r="O1000" t="str">
            <v/>
          </cell>
          <cell r="P1000" t="str">
            <v/>
          </cell>
          <cell r="Q1000" t="str">
            <v/>
          </cell>
          <cell r="R1000" t="str">
            <v/>
          </cell>
        </row>
        <row r="1001">
          <cell r="B1001" t="str">
            <v/>
          </cell>
          <cell r="C1001" t="str">
            <v/>
          </cell>
          <cell r="D1001" t="str">
            <v>0</v>
          </cell>
          <cell r="E1001" t="str">
            <v/>
          </cell>
          <cell r="F1001" t="str">
            <v/>
          </cell>
          <cell r="G1001" t="str">
            <v/>
          </cell>
          <cell r="H1001" t="str">
            <v/>
          </cell>
          <cell r="I1001" t="str">
            <v/>
          </cell>
          <cell r="J1001" t="str">
            <v>0</v>
          </cell>
          <cell r="K1001" t="str">
            <v/>
          </cell>
          <cell r="L1001" t="str">
            <v/>
          </cell>
          <cell r="M1001" t="str">
            <v/>
          </cell>
          <cell r="N1001" t="str">
            <v/>
          </cell>
          <cell r="O1001" t="str">
            <v/>
          </cell>
          <cell r="P1001" t="str">
            <v/>
          </cell>
          <cell r="Q1001" t="str">
            <v/>
          </cell>
          <cell r="R1001" t="str">
            <v/>
          </cell>
        </row>
        <row r="1002">
          <cell r="B1002" t="str">
            <v/>
          </cell>
          <cell r="C1002" t="str">
            <v/>
          </cell>
          <cell r="D1002" t="str">
            <v>0</v>
          </cell>
          <cell r="E1002" t="str">
            <v/>
          </cell>
          <cell r="F1002" t="str">
            <v/>
          </cell>
          <cell r="G1002" t="str">
            <v/>
          </cell>
          <cell r="H1002" t="str">
            <v/>
          </cell>
          <cell r="I1002" t="str">
            <v/>
          </cell>
          <cell r="J1002" t="str">
            <v>0</v>
          </cell>
          <cell r="K1002" t="str">
            <v/>
          </cell>
          <cell r="L1002" t="str">
            <v/>
          </cell>
          <cell r="M1002" t="str">
            <v/>
          </cell>
          <cell r="N1002" t="str">
            <v/>
          </cell>
          <cell r="O1002" t="str">
            <v/>
          </cell>
          <cell r="P1002" t="str">
            <v/>
          </cell>
          <cell r="Q1002" t="str">
            <v/>
          </cell>
          <cell r="R1002" t="str">
            <v/>
          </cell>
        </row>
        <row r="1003">
          <cell r="B1003" t="str">
            <v/>
          </cell>
          <cell r="C1003" t="str">
            <v/>
          </cell>
          <cell r="D1003" t="str">
            <v>0</v>
          </cell>
          <cell r="E1003" t="str">
            <v/>
          </cell>
          <cell r="F1003" t="str">
            <v/>
          </cell>
          <cell r="G1003" t="str">
            <v/>
          </cell>
          <cell r="H1003" t="str">
            <v/>
          </cell>
          <cell r="I1003" t="str">
            <v/>
          </cell>
          <cell r="J1003" t="str">
            <v>0</v>
          </cell>
          <cell r="K1003" t="str">
            <v/>
          </cell>
          <cell r="L1003" t="str">
            <v/>
          </cell>
          <cell r="M1003" t="str">
            <v/>
          </cell>
          <cell r="N1003" t="str">
            <v/>
          </cell>
          <cell r="O1003" t="str">
            <v/>
          </cell>
          <cell r="P1003" t="str">
            <v/>
          </cell>
          <cell r="Q1003" t="str">
            <v/>
          </cell>
          <cell r="R1003" t="str">
            <v/>
          </cell>
        </row>
        <row r="1004">
          <cell r="B1004" t="str">
            <v/>
          </cell>
          <cell r="C1004" t="str">
            <v/>
          </cell>
          <cell r="D1004" t="str">
            <v>0</v>
          </cell>
          <cell r="E1004" t="str">
            <v/>
          </cell>
          <cell r="F1004" t="str">
            <v/>
          </cell>
          <cell r="G1004" t="str">
            <v/>
          </cell>
          <cell r="H1004" t="str">
            <v/>
          </cell>
          <cell r="I1004" t="str">
            <v/>
          </cell>
          <cell r="J1004" t="str">
            <v>0</v>
          </cell>
          <cell r="K1004" t="str">
            <v/>
          </cell>
          <cell r="L1004" t="str">
            <v/>
          </cell>
          <cell r="M1004" t="str">
            <v/>
          </cell>
          <cell r="N1004" t="str">
            <v/>
          </cell>
          <cell r="O1004" t="str">
            <v/>
          </cell>
          <cell r="P1004" t="str">
            <v/>
          </cell>
          <cell r="Q1004" t="str">
            <v/>
          </cell>
          <cell r="R1004" t="str">
            <v/>
          </cell>
        </row>
        <row r="1005">
          <cell r="B1005" t="str">
            <v/>
          </cell>
          <cell r="C1005" t="str">
            <v/>
          </cell>
          <cell r="D1005" t="str">
            <v>0</v>
          </cell>
          <cell r="E1005" t="str">
            <v/>
          </cell>
          <cell r="F1005" t="str">
            <v/>
          </cell>
          <cell r="G1005" t="str">
            <v/>
          </cell>
          <cell r="H1005" t="str">
            <v/>
          </cell>
          <cell r="I1005" t="str">
            <v/>
          </cell>
          <cell r="J1005" t="str">
            <v>0</v>
          </cell>
          <cell r="K1005" t="str">
            <v/>
          </cell>
          <cell r="L1005" t="str">
            <v/>
          </cell>
          <cell r="M1005" t="str">
            <v/>
          </cell>
          <cell r="N1005" t="str">
            <v/>
          </cell>
          <cell r="O1005" t="str">
            <v/>
          </cell>
          <cell r="P1005" t="str">
            <v/>
          </cell>
          <cell r="Q1005" t="str">
            <v/>
          </cell>
          <cell r="R1005" t="str">
            <v/>
          </cell>
        </row>
        <row r="1006">
          <cell r="B1006" t="str">
            <v/>
          </cell>
          <cell r="C1006" t="str">
            <v/>
          </cell>
          <cell r="D1006" t="str">
            <v>0</v>
          </cell>
          <cell r="E1006" t="str">
            <v/>
          </cell>
          <cell r="F1006" t="str">
            <v/>
          </cell>
          <cell r="G1006" t="str">
            <v/>
          </cell>
          <cell r="H1006" t="str">
            <v/>
          </cell>
          <cell r="I1006" t="str">
            <v/>
          </cell>
          <cell r="J1006" t="str">
            <v>0</v>
          </cell>
          <cell r="K1006" t="str">
            <v/>
          </cell>
          <cell r="L1006" t="str">
            <v/>
          </cell>
          <cell r="M1006" t="str">
            <v/>
          </cell>
          <cell r="N1006" t="str">
            <v/>
          </cell>
          <cell r="O1006" t="str">
            <v/>
          </cell>
          <cell r="P1006" t="str">
            <v/>
          </cell>
          <cell r="Q1006" t="str">
            <v/>
          </cell>
          <cell r="R1006" t="str">
            <v/>
          </cell>
        </row>
        <row r="1007">
          <cell r="B1007" t="str">
            <v/>
          </cell>
          <cell r="C1007" t="str">
            <v/>
          </cell>
          <cell r="D1007" t="str">
            <v>0</v>
          </cell>
          <cell r="E1007" t="str">
            <v/>
          </cell>
          <cell r="F1007" t="str">
            <v/>
          </cell>
          <cell r="G1007" t="str">
            <v/>
          </cell>
          <cell r="H1007" t="str">
            <v/>
          </cell>
          <cell r="I1007" t="str">
            <v/>
          </cell>
          <cell r="J1007" t="str">
            <v>0</v>
          </cell>
          <cell r="K1007" t="str">
            <v/>
          </cell>
          <cell r="L1007" t="str">
            <v/>
          </cell>
          <cell r="M1007" t="str">
            <v/>
          </cell>
          <cell r="N1007" t="str">
            <v/>
          </cell>
          <cell r="O1007" t="str">
            <v/>
          </cell>
          <cell r="P1007" t="str">
            <v/>
          </cell>
          <cell r="Q1007" t="str">
            <v/>
          </cell>
          <cell r="R1007" t="str">
            <v/>
          </cell>
        </row>
        <row r="1008">
          <cell r="B1008" t="str">
            <v/>
          </cell>
          <cell r="C1008" t="str">
            <v/>
          </cell>
          <cell r="D1008" t="str">
            <v>0</v>
          </cell>
          <cell r="E1008" t="str">
            <v/>
          </cell>
          <cell r="F1008" t="str">
            <v/>
          </cell>
          <cell r="G1008" t="str">
            <v/>
          </cell>
          <cell r="H1008" t="str">
            <v/>
          </cell>
          <cell r="I1008" t="str">
            <v/>
          </cell>
          <cell r="J1008" t="str">
            <v>0</v>
          </cell>
          <cell r="K1008" t="str">
            <v/>
          </cell>
          <cell r="L1008" t="str">
            <v/>
          </cell>
          <cell r="M1008" t="str">
            <v/>
          </cell>
          <cell r="N1008" t="str">
            <v/>
          </cell>
          <cell r="O1008" t="str">
            <v/>
          </cell>
          <cell r="P1008" t="str">
            <v/>
          </cell>
          <cell r="Q1008" t="str">
            <v/>
          </cell>
          <cell r="R1008" t="str">
            <v/>
          </cell>
        </row>
        <row r="1009">
          <cell r="B1009" t="str">
            <v/>
          </cell>
          <cell r="C1009" t="str">
            <v/>
          </cell>
          <cell r="D1009" t="str">
            <v>0</v>
          </cell>
          <cell r="E1009" t="str">
            <v/>
          </cell>
          <cell r="F1009" t="str">
            <v/>
          </cell>
          <cell r="G1009" t="str">
            <v/>
          </cell>
          <cell r="H1009" t="str">
            <v/>
          </cell>
          <cell r="I1009" t="str">
            <v/>
          </cell>
          <cell r="J1009" t="str">
            <v>0</v>
          </cell>
          <cell r="K1009" t="str">
            <v/>
          </cell>
          <cell r="L1009" t="str">
            <v/>
          </cell>
          <cell r="M1009" t="str">
            <v/>
          </cell>
          <cell r="N1009" t="str">
            <v/>
          </cell>
          <cell r="O1009" t="str">
            <v/>
          </cell>
          <cell r="P1009" t="str">
            <v/>
          </cell>
          <cell r="Q1009" t="str">
            <v/>
          </cell>
          <cell r="R1009" t="str">
            <v/>
          </cell>
        </row>
        <row r="1010">
          <cell r="B1010" t="str">
            <v/>
          </cell>
          <cell r="C1010" t="str">
            <v/>
          </cell>
          <cell r="D1010" t="str">
            <v>0</v>
          </cell>
          <cell r="E1010" t="str">
            <v/>
          </cell>
          <cell r="F1010" t="str">
            <v/>
          </cell>
          <cell r="G1010" t="str">
            <v/>
          </cell>
          <cell r="H1010" t="str">
            <v/>
          </cell>
          <cell r="I1010" t="str">
            <v/>
          </cell>
          <cell r="J1010" t="str">
            <v>0</v>
          </cell>
          <cell r="K1010" t="str">
            <v/>
          </cell>
          <cell r="L1010" t="str">
            <v/>
          </cell>
          <cell r="M1010" t="str">
            <v/>
          </cell>
          <cell r="N1010" t="str">
            <v/>
          </cell>
          <cell r="O1010" t="str">
            <v/>
          </cell>
          <cell r="P1010" t="str">
            <v/>
          </cell>
          <cell r="Q1010" t="str">
            <v/>
          </cell>
          <cell r="R1010" t="str">
            <v/>
          </cell>
        </row>
        <row r="1011">
          <cell r="B1011" t="str">
            <v/>
          </cell>
          <cell r="C1011" t="str">
            <v/>
          </cell>
          <cell r="D1011" t="str">
            <v>0</v>
          </cell>
          <cell r="E1011" t="str">
            <v/>
          </cell>
          <cell r="F1011" t="str">
            <v/>
          </cell>
          <cell r="G1011" t="str">
            <v/>
          </cell>
          <cell r="H1011" t="str">
            <v/>
          </cell>
          <cell r="I1011" t="str">
            <v/>
          </cell>
          <cell r="J1011" t="str">
            <v>0</v>
          </cell>
          <cell r="K1011" t="str">
            <v/>
          </cell>
          <cell r="L1011" t="str">
            <v/>
          </cell>
          <cell r="M1011" t="str">
            <v/>
          </cell>
          <cell r="N1011" t="str">
            <v/>
          </cell>
          <cell r="O1011" t="str">
            <v/>
          </cell>
          <cell r="P1011" t="str">
            <v/>
          </cell>
          <cell r="Q1011" t="str">
            <v/>
          </cell>
          <cell r="R1011" t="str">
            <v/>
          </cell>
        </row>
        <row r="1012">
          <cell r="B1012" t="str">
            <v/>
          </cell>
          <cell r="C1012" t="str">
            <v/>
          </cell>
          <cell r="D1012" t="str">
            <v>0</v>
          </cell>
          <cell r="E1012" t="str">
            <v/>
          </cell>
          <cell r="F1012" t="str">
            <v/>
          </cell>
          <cell r="G1012" t="str">
            <v/>
          </cell>
          <cell r="H1012" t="str">
            <v/>
          </cell>
          <cell r="I1012" t="str">
            <v/>
          </cell>
          <cell r="J1012" t="str">
            <v>0</v>
          </cell>
          <cell r="K1012" t="str">
            <v/>
          </cell>
          <cell r="L1012" t="str">
            <v/>
          </cell>
          <cell r="M1012" t="str">
            <v/>
          </cell>
          <cell r="N1012" t="str">
            <v/>
          </cell>
          <cell r="O1012" t="str">
            <v/>
          </cell>
          <cell r="P1012" t="str">
            <v/>
          </cell>
          <cell r="Q1012" t="str">
            <v/>
          </cell>
          <cell r="R1012" t="str">
            <v/>
          </cell>
        </row>
        <row r="1013">
          <cell r="B1013" t="str">
            <v/>
          </cell>
          <cell r="C1013" t="str">
            <v/>
          </cell>
          <cell r="D1013" t="str">
            <v>0</v>
          </cell>
          <cell r="E1013" t="str">
            <v/>
          </cell>
          <cell r="F1013" t="str">
            <v/>
          </cell>
          <cell r="G1013" t="str">
            <v/>
          </cell>
          <cell r="H1013" t="str">
            <v/>
          </cell>
          <cell r="I1013" t="str">
            <v/>
          </cell>
          <cell r="J1013" t="str">
            <v>0</v>
          </cell>
          <cell r="K1013" t="str">
            <v/>
          </cell>
          <cell r="L1013" t="str">
            <v/>
          </cell>
          <cell r="M1013" t="str">
            <v/>
          </cell>
          <cell r="N1013" t="str">
            <v/>
          </cell>
          <cell r="O1013" t="str">
            <v/>
          </cell>
          <cell r="P1013" t="str">
            <v/>
          </cell>
          <cell r="Q1013" t="str">
            <v/>
          </cell>
          <cell r="R1013" t="str">
            <v/>
          </cell>
        </row>
        <row r="1014">
          <cell r="B1014" t="str">
            <v/>
          </cell>
          <cell r="C1014" t="str">
            <v/>
          </cell>
          <cell r="D1014" t="str">
            <v>0</v>
          </cell>
          <cell r="E1014" t="str">
            <v/>
          </cell>
          <cell r="F1014" t="str">
            <v/>
          </cell>
          <cell r="G1014" t="str">
            <v/>
          </cell>
          <cell r="H1014" t="str">
            <v/>
          </cell>
          <cell r="I1014" t="str">
            <v/>
          </cell>
          <cell r="J1014" t="str">
            <v>0</v>
          </cell>
          <cell r="K1014" t="str">
            <v/>
          </cell>
          <cell r="L1014" t="str">
            <v/>
          </cell>
          <cell r="M1014" t="str">
            <v/>
          </cell>
          <cell r="N1014" t="str">
            <v/>
          </cell>
          <cell r="O1014" t="str">
            <v/>
          </cell>
          <cell r="P1014" t="str">
            <v/>
          </cell>
          <cell r="Q1014" t="str">
            <v/>
          </cell>
          <cell r="R1014" t="str">
            <v/>
          </cell>
        </row>
        <row r="1015">
          <cell r="B1015" t="str">
            <v/>
          </cell>
          <cell r="C1015" t="str">
            <v/>
          </cell>
          <cell r="D1015" t="str">
            <v>0</v>
          </cell>
          <cell r="E1015" t="str">
            <v/>
          </cell>
          <cell r="F1015" t="str">
            <v/>
          </cell>
          <cell r="G1015" t="str">
            <v/>
          </cell>
          <cell r="H1015" t="str">
            <v/>
          </cell>
          <cell r="I1015" t="str">
            <v/>
          </cell>
          <cell r="J1015" t="str">
            <v>0</v>
          </cell>
          <cell r="K1015" t="str">
            <v/>
          </cell>
          <cell r="L1015" t="str">
            <v/>
          </cell>
          <cell r="M1015" t="str">
            <v/>
          </cell>
          <cell r="N1015" t="str">
            <v/>
          </cell>
          <cell r="O1015" t="str">
            <v/>
          </cell>
          <cell r="P1015" t="str">
            <v/>
          </cell>
          <cell r="Q1015" t="str">
            <v/>
          </cell>
          <cell r="R1015" t="str">
            <v/>
          </cell>
        </row>
        <row r="1016">
          <cell r="B1016" t="str">
            <v/>
          </cell>
          <cell r="C1016" t="str">
            <v/>
          </cell>
          <cell r="D1016" t="str">
            <v>0</v>
          </cell>
          <cell r="E1016" t="str">
            <v/>
          </cell>
          <cell r="F1016" t="str">
            <v/>
          </cell>
          <cell r="G1016" t="str">
            <v/>
          </cell>
          <cell r="H1016" t="str">
            <v/>
          </cell>
          <cell r="I1016" t="str">
            <v/>
          </cell>
          <cell r="J1016" t="str">
            <v>0</v>
          </cell>
          <cell r="K1016" t="str">
            <v/>
          </cell>
          <cell r="L1016" t="str">
            <v/>
          </cell>
          <cell r="M1016" t="str">
            <v/>
          </cell>
          <cell r="N1016" t="str">
            <v/>
          </cell>
          <cell r="O1016" t="str">
            <v/>
          </cell>
          <cell r="P1016" t="str">
            <v/>
          </cell>
          <cell r="Q1016" t="str">
            <v/>
          </cell>
          <cell r="R1016" t="str">
            <v/>
          </cell>
        </row>
        <row r="1017">
          <cell r="B1017" t="str">
            <v/>
          </cell>
          <cell r="C1017" t="str">
            <v/>
          </cell>
          <cell r="D1017" t="str">
            <v>0</v>
          </cell>
          <cell r="E1017" t="str">
            <v/>
          </cell>
          <cell r="F1017" t="str">
            <v/>
          </cell>
          <cell r="G1017" t="str">
            <v/>
          </cell>
          <cell r="H1017" t="str">
            <v/>
          </cell>
          <cell r="I1017" t="str">
            <v/>
          </cell>
          <cell r="J1017" t="str">
            <v>0</v>
          </cell>
          <cell r="K1017" t="str">
            <v/>
          </cell>
          <cell r="L1017" t="str">
            <v/>
          </cell>
          <cell r="M1017" t="str">
            <v/>
          </cell>
          <cell r="N1017" t="str">
            <v/>
          </cell>
          <cell r="O1017" t="str">
            <v/>
          </cell>
          <cell r="P1017" t="str">
            <v/>
          </cell>
          <cell r="Q1017" t="str">
            <v/>
          </cell>
          <cell r="R1017" t="str">
            <v/>
          </cell>
        </row>
        <row r="1018">
          <cell r="B1018" t="str">
            <v/>
          </cell>
          <cell r="C1018" t="str">
            <v/>
          </cell>
          <cell r="D1018" t="str">
            <v>0</v>
          </cell>
          <cell r="E1018" t="str">
            <v/>
          </cell>
          <cell r="F1018" t="str">
            <v/>
          </cell>
          <cell r="G1018" t="str">
            <v/>
          </cell>
          <cell r="H1018" t="str">
            <v/>
          </cell>
          <cell r="I1018" t="str">
            <v/>
          </cell>
          <cell r="J1018" t="str">
            <v>0</v>
          </cell>
          <cell r="K1018" t="str">
            <v/>
          </cell>
          <cell r="L1018" t="str">
            <v/>
          </cell>
          <cell r="M1018" t="str">
            <v/>
          </cell>
          <cell r="N1018" t="str">
            <v/>
          </cell>
          <cell r="O1018" t="str">
            <v/>
          </cell>
          <cell r="P1018" t="str">
            <v/>
          </cell>
          <cell r="Q1018" t="str">
            <v/>
          </cell>
          <cell r="R1018" t="str">
            <v/>
          </cell>
        </row>
        <row r="1019">
          <cell r="B1019" t="str">
            <v/>
          </cell>
          <cell r="C1019" t="str">
            <v/>
          </cell>
          <cell r="D1019" t="str">
            <v>0</v>
          </cell>
          <cell r="E1019" t="str">
            <v/>
          </cell>
          <cell r="F1019" t="str">
            <v/>
          </cell>
          <cell r="G1019" t="str">
            <v/>
          </cell>
          <cell r="H1019" t="str">
            <v/>
          </cell>
          <cell r="I1019" t="str">
            <v/>
          </cell>
          <cell r="J1019" t="str">
            <v>0</v>
          </cell>
          <cell r="K1019" t="str">
            <v/>
          </cell>
          <cell r="L1019" t="str">
            <v/>
          </cell>
          <cell r="M1019" t="str">
            <v/>
          </cell>
          <cell r="N1019" t="str">
            <v/>
          </cell>
          <cell r="O1019" t="str">
            <v/>
          </cell>
          <cell r="P1019" t="str">
            <v/>
          </cell>
          <cell r="Q1019" t="str">
            <v/>
          </cell>
          <cell r="R1019" t="str">
            <v/>
          </cell>
        </row>
        <row r="1020">
          <cell r="B1020" t="str">
            <v/>
          </cell>
          <cell r="C1020" t="str">
            <v/>
          </cell>
          <cell r="D1020" t="str">
            <v>0</v>
          </cell>
          <cell r="E1020" t="str">
            <v/>
          </cell>
          <cell r="F1020" t="str">
            <v/>
          </cell>
          <cell r="G1020" t="str">
            <v/>
          </cell>
          <cell r="H1020" t="str">
            <v/>
          </cell>
          <cell r="I1020" t="str">
            <v/>
          </cell>
          <cell r="J1020" t="str">
            <v>0</v>
          </cell>
          <cell r="K1020" t="str">
            <v/>
          </cell>
          <cell r="L1020" t="str">
            <v/>
          </cell>
          <cell r="M1020" t="str">
            <v/>
          </cell>
          <cell r="N1020" t="str">
            <v/>
          </cell>
          <cell r="O1020" t="str">
            <v/>
          </cell>
          <cell r="P1020" t="str">
            <v/>
          </cell>
          <cell r="Q1020" t="str">
            <v/>
          </cell>
          <cell r="R1020" t="str">
            <v/>
          </cell>
        </row>
        <row r="1021">
          <cell r="B1021" t="str">
            <v/>
          </cell>
          <cell r="C1021" t="str">
            <v/>
          </cell>
          <cell r="D1021" t="str">
            <v>0</v>
          </cell>
          <cell r="E1021" t="str">
            <v/>
          </cell>
          <cell r="F1021" t="str">
            <v/>
          </cell>
          <cell r="G1021" t="str">
            <v/>
          </cell>
          <cell r="H1021" t="str">
            <v/>
          </cell>
          <cell r="I1021" t="str">
            <v/>
          </cell>
          <cell r="J1021" t="str">
            <v>0</v>
          </cell>
          <cell r="K1021" t="str">
            <v/>
          </cell>
          <cell r="L1021" t="str">
            <v/>
          </cell>
          <cell r="M1021" t="str">
            <v/>
          </cell>
          <cell r="N1021" t="str">
            <v/>
          </cell>
          <cell r="O1021" t="str">
            <v/>
          </cell>
          <cell r="P1021" t="str">
            <v/>
          </cell>
          <cell r="Q1021" t="str">
            <v/>
          </cell>
          <cell r="R1021" t="str">
            <v/>
          </cell>
        </row>
        <row r="1022">
          <cell r="B1022" t="str">
            <v/>
          </cell>
          <cell r="C1022" t="str">
            <v/>
          </cell>
          <cell r="D1022" t="str">
            <v>0</v>
          </cell>
          <cell r="E1022" t="str">
            <v/>
          </cell>
          <cell r="F1022" t="str">
            <v/>
          </cell>
          <cell r="G1022" t="str">
            <v/>
          </cell>
          <cell r="H1022" t="str">
            <v/>
          </cell>
          <cell r="I1022" t="str">
            <v/>
          </cell>
          <cell r="J1022" t="str">
            <v>0</v>
          </cell>
          <cell r="K1022" t="str">
            <v/>
          </cell>
          <cell r="L1022" t="str">
            <v/>
          </cell>
          <cell r="M1022" t="str">
            <v/>
          </cell>
          <cell r="N1022" t="str">
            <v/>
          </cell>
          <cell r="O1022" t="str">
            <v/>
          </cell>
          <cell r="P1022" t="str">
            <v/>
          </cell>
          <cell r="Q1022" t="str">
            <v/>
          </cell>
          <cell r="R1022" t="str">
            <v/>
          </cell>
        </row>
        <row r="1023">
          <cell r="B1023" t="str">
            <v/>
          </cell>
          <cell r="C1023" t="str">
            <v/>
          </cell>
          <cell r="D1023" t="str">
            <v>0</v>
          </cell>
          <cell r="E1023" t="str">
            <v/>
          </cell>
          <cell r="F1023" t="str">
            <v/>
          </cell>
          <cell r="G1023" t="str">
            <v/>
          </cell>
          <cell r="H1023" t="str">
            <v/>
          </cell>
          <cell r="I1023" t="str">
            <v/>
          </cell>
          <cell r="J1023" t="str">
            <v>0</v>
          </cell>
          <cell r="K1023" t="str">
            <v/>
          </cell>
          <cell r="L1023" t="str">
            <v/>
          </cell>
          <cell r="M1023" t="str">
            <v/>
          </cell>
          <cell r="N1023" t="str">
            <v/>
          </cell>
          <cell r="O1023" t="str">
            <v/>
          </cell>
          <cell r="P1023" t="str">
            <v/>
          </cell>
          <cell r="Q1023" t="str">
            <v/>
          </cell>
          <cell r="R1023" t="str">
            <v/>
          </cell>
        </row>
        <row r="1024">
          <cell r="B1024" t="str">
            <v/>
          </cell>
          <cell r="C1024" t="str">
            <v/>
          </cell>
          <cell r="D1024" t="str">
            <v>0</v>
          </cell>
          <cell r="E1024" t="str">
            <v/>
          </cell>
          <cell r="F1024" t="str">
            <v/>
          </cell>
          <cell r="G1024" t="str">
            <v/>
          </cell>
          <cell r="H1024" t="str">
            <v/>
          </cell>
          <cell r="I1024" t="str">
            <v/>
          </cell>
          <cell r="J1024" t="str">
            <v>0</v>
          </cell>
          <cell r="K1024" t="str">
            <v/>
          </cell>
          <cell r="L1024" t="str">
            <v/>
          </cell>
          <cell r="M1024" t="str">
            <v/>
          </cell>
          <cell r="N1024" t="str">
            <v/>
          </cell>
          <cell r="O1024" t="str">
            <v/>
          </cell>
          <cell r="P1024" t="str">
            <v/>
          </cell>
          <cell r="Q1024" t="str">
            <v/>
          </cell>
          <cell r="R1024" t="str">
            <v/>
          </cell>
        </row>
        <row r="1025">
          <cell r="B1025" t="str">
            <v/>
          </cell>
          <cell r="C1025" t="str">
            <v/>
          </cell>
          <cell r="D1025" t="str">
            <v>0</v>
          </cell>
          <cell r="E1025" t="str">
            <v/>
          </cell>
          <cell r="F1025" t="str">
            <v/>
          </cell>
          <cell r="G1025" t="str">
            <v/>
          </cell>
          <cell r="H1025" t="str">
            <v/>
          </cell>
          <cell r="I1025" t="str">
            <v/>
          </cell>
          <cell r="J1025" t="str">
            <v>0</v>
          </cell>
          <cell r="K1025" t="str">
            <v/>
          </cell>
          <cell r="L1025" t="str">
            <v/>
          </cell>
          <cell r="M1025" t="str">
            <v/>
          </cell>
          <cell r="N1025" t="str">
            <v/>
          </cell>
          <cell r="O1025" t="str">
            <v/>
          </cell>
          <cell r="P1025" t="str">
            <v/>
          </cell>
          <cell r="Q1025" t="str">
            <v/>
          </cell>
          <cell r="R1025" t="str">
            <v/>
          </cell>
        </row>
        <row r="1026">
          <cell r="B1026" t="str">
            <v/>
          </cell>
          <cell r="C1026" t="str">
            <v/>
          </cell>
          <cell r="D1026" t="str">
            <v>0</v>
          </cell>
          <cell r="E1026" t="str">
            <v/>
          </cell>
          <cell r="F1026" t="str">
            <v/>
          </cell>
          <cell r="G1026" t="str">
            <v/>
          </cell>
          <cell r="H1026" t="str">
            <v/>
          </cell>
          <cell r="I1026" t="str">
            <v/>
          </cell>
          <cell r="J1026" t="str">
            <v>0</v>
          </cell>
          <cell r="K1026" t="str">
            <v/>
          </cell>
          <cell r="L1026" t="str">
            <v/>
          </cell>
          <cell r="M1026" t="str">
            <v/>
          </cell>
          <cell r="N1026" t="str">
            <v/>
          </cell>
          <cell r="O1026" t="str">
            <v/>
          </cell>
          <cell r="P1026" t="str">
            <v/>
          </cell>
          <cell r="Q1026" t="str">
            <v/>
          </cell>
          <cell r="R1026" t="str">
            <v/>
          </cell>
        </row>
        <row r="1027">
          <cell r="B1027" t="str">
            <v/>
          </cell>
          <cell r="C1027" t="str">
            <v/>
          </cell>
          <cell r="D1027" t="str">
            <v>0</v>
          </cell>
          <cell r="E1027" t="str">
            <v/>
          </cell>
          <cell r="F1027" t="str">
            <v/>
          </cell>
          <cell r="G1027" t="str">
            <v/>
          </cell>
          <cell r="H1027" t="str">
            <v/>
          </cell>
          <cell r="I1027" t="str">
            <v/>
          </cell>
          <cell r="J1027" t="str">
            <v>0</v>
          </cell>
          <cell r="K1027" t="str">
            <v/>
          </cell>
          <cell r="L1027" t="str">
            <v/>
          </cell>
          <cell r="M1027" t="str">
            <v/>
          </cell>
          <cell r="N1027" t="str">
            <v/>
          </cell>
          <cell r="O1027" t="str">
            <v/>
          </cell>
          <cell r="P1027" t="str">
            <v/>
          </cell>
          <cell r="Q1027" t="str">
            <v/>
          </cell>
          <cell r="R1027" t="str">
            <v/>
          </cell>
        </row>
        <row r="1028">
          <cell r="B1028" t="str">
            <v/>
          </cell>
          <cell r="C1028" t="str">
            <v/>
          </cell>
          <cell r="D1028" t="str">
            <v>0</v>
          </cell>
          <cell r="E1028" t="str">
            <v/>
          </cell>
          <cell r="F1028" t="str">
            <v/>
          </cell>
          <cell r="G1028" t="str">
            <v/>
          </cell>
          <cell r="H1028" t="str">
            <v/>
          </cell>
          <cell r="I1028" t="str">
            <v/>
          </cell>
          <cell r="J1028" t="str">
            <v>0</v>
          </cell>
          <cell r="K1028" t="str">
            <v/>
          </cell>
          <cell r="L1028" t="str">
            <v/>
          </cell>
          <cell r="M1028" t="str">
            <v/>
          </cell>
          <cell r="N1028" t="str">
            <v/>
          </cell>
          <cell r="O1028" t="str">
            <v/>
          </cell>
          <cell r="P1028" t="str">
            <v/>
          </cell>
          <cell r="Q1028" t="str">
            <v/>
          </cell>
          <cell r="R1028" t="str">
            <v/>
          </cell>
        </row>
        <row r="1029">
          <cell r="B1029" t="str">
            <v/>
          </cell>
          <cell r="C1029" t="str">
            <v/>
          </cell>
          <cell r="D1029" t="str">
            <v>0</v>
          </cell>
          <cell r="E1029" t="str">
            <v/>
          </cell>
          <cell r="F1029" t="str">
            <v/>
          </cell>
          <cell r="G1029" t="str">
            <v/>
          </cell>
          <cell r="H1029" t="str">
            <v/>
          </cell>
          <cell r="I1029" t="str">
            <v/>
          </cell>
          <cell r="J1029" t="str">
            <v>0</v>
          </cell>
          <cell r="K1029" t="str">
            <v/>
          </cell>
          <cell r="L1029" t="str">
            <v/>
          </cell>
          <cell r="M1029" t="str">
            <v/>
          </cell>
          <cell r="N1029" t="str">
            <v/>
          </cell>
          <cell r="O1029" t="str">
            <v/>
          </cell>
          <cell r="P1029" t="str">
            <v/>
          </cell>
          <cell r="Q1029" t="str">
            <v/>
          </cell>
          <cell r="R1029" t="str">
            <v/>
          </cell>
        </row>
        <row r="1030">
          <cell r="B1030" t="str">
            <v/>
          </cell>
          <cell r="C1030" t="str">
            <v/>
          </cell>
          <cell r="D1030" t="str">
            <v>0</v>
          </cell>
          <cell r="E1030" t="str">
            <v/>
          </cell>
          <cell r="F1030" t="str">
            <v/>
          </cell>
          <cell r="G1030" t="str">
            <v/>
          </cell>
          <cell r="H1030" t="str">
            <v/>
          </cell>
          <cell r="I1030" t="str">
            <v/>
          </cell>
          <cell r="J1030" t="str">
            <v>0</v>
          </cell>
          <cell r="K1030" t="str">
            <v/>
          </cell>
          <cell r="L1030" t="str">
            <v/>
          </cell>
          <cell r="M1030" t="str">
            <v/>
          </cell>
          <cell r="N1030" t="str">
            <v/>
          </cell>
          <cell r="O1030" t="str">
            <v/>
          </cell>
          <cell r="P1030" t="str">
            <v/>
          </cell>
          <cell r="Q1030" t="str">
            <v/>
          </cell>
          <cell r="R1030" t="str">
            <v/>
          </cell>
        </row>
        <row r="1031">
          <cell r="B1031" t="str">
            <v/>
          </cell>
          <cell r="C1031" t="str">
            <v/>
          </cell>
          <cell r="D1031" t="str">
            <v>0</v>
          </cell>
          <cell r="E1031" t="str">
            <v/>
          </cell>
          <cell r="F1031" t="str">
            <v/>
          </cell>
          <cell r="G1031" t="str">
            <v/>
          </cell>
          <cell r="H1031" t="str">
            <v/>
          </cell>
          <cell r="I1031" t="str">
            <v/>
          </cell>
          <cell r="J1031" t="str">
            <v>0</v>
          </cell>
          <cell r="K1031" t="str">
            <v/>
          </cell>
          <cell r="L1031" t="str">
            <v/>
          </cell>
          <cell r="M1031" t="str">
            <v/>
          </cell>
          <cell r="N1031" t="str">
            <v/>
          </cell>
          <cell r="O1031" t="str">
            <v/>
          </cell>
          <cell r="P1031" t="str">
            <v/>
          </cell>
          <cell r="Q1031" t="str">
            <v/>
          </cell>
          <cell r="R1031" t="str">
            <v/>
          </cell>
        </row>
        <row r="1032">
          <cell r="B1032" t="str">
            <v/>
          </cell>
          <cell r="C1032" t="str">
            <v/>
          </cell>
          <cell r="D1032" t="str">
            <v>0</v>
          </cell>
          <cell r="E1032" t="str">
            <v/>
          </cell>
          <cell r="F1032" t="str">
            <v/>
          </cell>
          <cell r="G1032" t="str">
            <v/>
          </cell>
          <cell r="H1032" t="str">
            <v/>
          </cell>
          <cell r="I1032" t="str">
            <v/>
          </cell>
          <cell r="J1032" t="str">
            <v>0</v>
          </cell>
          <cell r="K1032" t="str">
            <v/>
          </cell>
          <cell r="L1032" t="str">
            <v/>
          </cell>
          <cell r="M1032" t="str">
            <v/>
          </cell>
          <cell r="N1032" t="str">
            <v/>
          </cell>
          <cell r="O1032" t="str">
            <v/>
          </cell>
          <cell r="P1032" t="str">
            <v/>
          </cell>
          <cell r="Q1032" t="str">
            <v/>
          </cell>
          <cell r="R1032" t="str">
            <v/>
          </cell>
        </row>
        <row r="1033">
          <cell r="B1033" t="str">
            <v/>
          </cell>
          <cell r="C1033" t="str">
            <v/>
          </cell>
          <cell r="D1033" t="str">
            <v>0</v>
          </cell>
          <cell r="E1033" t="str">
            <v/>
          </cell>
          <cell r="F1033" t="str">
            <v/>
          </cell>
          <cell r="G1033" t="str">
            <v/>
          </cell>
          <cell r="H1033" t="str">
            <v/>
          </cell>
          <cell r="I1033" t="str">
            <v/>
          </cell>
          <cell r="J1033" t="str">
            <v>0</v>
          </cell>
          <cell r="K1033" t="str">
            <v/>
          </cell>
          <cell r="L1033" t="str">
            <v/>
          </cell>
          <cell r="M1033" t="str">
            <v/>
          </cell>
          <cell r="N1033" t="str">
            <v/>
          </cell>
          <cell r="O1033" t="str">
            <v/>
          </cell>
          <cell r="P1033" t="str">
            <v/>
          </cell>
          <cell r="Q1033" t="str">
            <v/>
          </cell>
          <cell r="R1033" t="str">
            <v/>
          </cell>
        </row>
        <row r="1034">
          <cell r="B1034" t="str">
            <v/>
          </cell>
          <cell r="C1034" t="str">
            <v/>
          </cell>
          <cell r="D1034" t="str">
            <v>0</v>
          </cell>
          <cell r="E1034" t="str">
            <v/>
          </cell>
          <cell r="F1034" t="str">
            <v/>
          </cell>
          <cell r="G1034" t="str">
            <v/>
          </cell>
          <cell r="H1034" t="str">
            <v/>
          </cell>
          <cell r="I1034" t="str">
            <v/>
          </cell>
          <cell r="J1034" t="str">
            <v>0</v>
          </cell>
          <cell r="K1034" t="str">
            <v/>
          </cell>
          <cell r="L1034" t="str">
            <v/>
          </cell>
          <cell r="M1034" t="str">
            <v/>
          </cell>
          <cell r="N1034" t="str">
            <v/>
          </cell>
          <cell r="O1034" t="str">
            <v/>
          </cell>
          <cell r="P1034" t="str">
            <v/>
          </cell>
          <cell r="Q1034" t="str">
            <v/>
          </cell>
          <cell r="R1034" t="str">
            <v/>
          </cell>
        </row>
        <row r="1035">
          <cell r="B1035" t="str">
            <v/>
          </cell>
          <cell r="C1035" t="str">
            <v/>
          </cell>
          <cell r="D1035" t="str">
            <v>0</v>
          </cell>
          <cell r="E1035" t="str">
            <v/>
          </cell>
          <cell r="F1035" t="str">
            <v/>
          </cell>
          <cell r="G1035" t="str">
            <v/>
          </cell>
          <cell r="H1035" t="str">
            <v/>
          </cell>
          <cell r="I1035" t="str">
            <v/>
          </cell>
          <cell r="J1035" t="str">
            <v>0</v>
          </cell>
          <cell r="K1035" t="str">
            <v/>
          </cell>
          <cell r="L1035" t="str">
            <v/>
          </cell>
          <cell r="M1035" t="str">
            <v/>
          </cell>
          <cell r="N1035" t="str">
            <v/>
          </cell>
          <cell r="O1035" t="str">
            <v/>
          </cell>
          <cell r="P1035" t="str">
            <v/>
          </cell>
          <cell r="Q1035" t="str">
            <v/>
          </cell>
          <cell r="R1035" t="str">
            <v/>
          </cell>
        </row>
        <row r="1036">
          <cell r="B1036" t="str">
            <v/>
          </cell>
          <cell r="C1036" t="str">
            <v/>
          </cell>
          <cell r="D1036" t="str">
            <v>0</v>
          </cell>
          <cell r="E1036" t="str">
            <v/>
          </cell>
          <cell r="F1036" t="str">
            <v/>
          </cell>
          <cell r="G1036" t="str">
            <v/>
          </cell>
          <cell r="H1036" t="str">
            <v/>
          </cell>
          <cell r="I1036" t="str">
            <v/>
          </cell>
          <cell r="J1036" t="str">
            <v>0</v>
          </cell>
          <cell r="K1036" t="str">
            <v/>
          </cell>
          <cell r="L1036" t="str">
            <v/>
          </cell>
          <cell r="M1036" t="str">
            <v/>
          </cell>
          <cell r="N1036" t="str">
            <v/>
          </cell>
          <cell r="O1036" t="str">
            <v/>
          </cell>
          <cell r="P1036" t="str">
            <v/>
          </cell>
          <cell r="Q1036" t="str">
            <v/>
          </cell>
          <cell r="R1036" t="str">
            <v/>
          </cell>
        </row>
        <row r="1037">
          <cell r="B1037" t="str">
            <v/>
          </cell>
          <cell r="C1037" t="str">
            <v/>
          </cell>
          <cell r="D1037" t="str">
            <v>0</v>
          </cell>
          <cell r="E1037" t="str">
            <v/>
          </cell>
          <cell r="F1037" t="str">
            <v/>
          </cell>
          <cell r="G1037" t="str">
            <v/>
          </cell>
          <cell r="H1037" t="str">
            <v/>
          </cell>
          <cell r="I1037" t="str">
            <v/>
          </cell>
          <cell r="J1037" t="str">
            <v>0</v>
          </cell>
          <cell r="K1037" t="str">
            <v/>
          </cell>
          <cell r="L1037" t="str">
            <v/>
          </cell>
          <cell r="M1037" t="str">
            <v/>
          </cell>
          <cell r="N1037" t="str">
            <v/>
          </cell>
          <cell r="O1037" t="str">
            <v/>
          </cell>
          <cell r="P1037" t="str">
            <v/>
          </cell>
          <cell r="Q1037" t="str">
            <v/>
          </cell>
          <cell r="R1037" t="str">
            <v/>
          </cell>
        </row>
        <row r="1038">
          <cell r="B1038" t="str">
            <v/>
          </cell>
          <cell r="C1038" t="str">
            <v/>
          </cell>
          <cell r="D1038" t="str">
            <v>0</v>
          </cell>
          <cell r="E1038" t="str">
            <v/>
          </cell>
          <cell r="F1038" t="str">
            <v/>
          </cell>
          <cell r="G1038" t="str">
            <v/>
          </cell>
          <cell r="H1038" t="str">
            <v/>
          </cell>
          <cell r="I1038" t="str">
            <v/>
          </cell>
          <cell r="J1038" t="str">
            <v>0</v>
          </cell>
          <cell r="K1038" t="str">
            <v/>
          </cell>
          <cell r="L1038" t="str">
            <v/>
          </cell>
          <cell r="M1038" t="str">
            <v/>
          </cell>
          <cell r="N1038" t="str">
            <v/>
          </cell>
          <cell r="O1038" t="str">
            <v/>
          </cell>
          <cell r="P1038" t="str">
            <v/>
          </cell>
          <cell r="Q1038" t="str">
            <v/>
          </cell>
          <cell r="R1038" t="str">
            <v/>
          </cell>
        </row>
        <row r="1039">
          <cell r="B1039" t="str">
            <v/>
          </cell>
          <cell r="C1039" t="str">
            <v/>
          </cell>
          <cell r="D1039" t="str">
            <v>0</v>
          </cell>
          <cell r="E1039" t="str">
            <v/>
          </cell>
          <cell r="F1039" t="str">
            <v/>
          </cell>
          <cell r="G1039" t="str">
            <v/>
          </cell>
          <cell r="H1039" t="str">
            <v/>
          </cell>
          <cell r="I1039" t="str">
            <v/>
          </cell>
          <cell r="J1039" t="str">
            <v>0</v>
          </cell>
          <cell r="K1039" t="str">
            <v/>
          </cell>
          <cell r="L1039" t="str">
            <v/>
          </cell>
          <cell r="M1039" t="str">
            <v/>
          </cell>
          <cell r="N1039" t="str">
            <v/>
          </cell>
          <cell r="O1039" t="str">
            <v/>
          </cell>
          <cell r="P1039" t="str">
            <v/>
          </cell>
          <cell r="Q1039" t="str">
            <v/>
          </cell>
          <cell r="R1039" t="str">
            <v/>
          </cell>
        </row>
        <row r="1040">
          <cell r="B1040" t="str">
            <v/>
          </cell>
          <cell r="C1040" t="str">
            <v/>
          </cell>
          <cell r="D1040" t="str">
            <v>0</v>
          </cell>
          <cell r="E1040" t="str">
            <v/>
          </cell>
          <cell r="F1040" t="str">
            <v/>
          </cell>
          <cell r="G1040" t="str">
            <v/>
          </cell>
          <cell r="H1040" t="str">
            <v/>
          </cell>
          <cell r="I1040" t="str">
            <v/>
          </cell>
          <cell r="J1040" t="str">
            <v>0</v>
          </cell>
          <cell r="K1040" t="str">
            <v/>
          </cell>
          <cell r="L1040" t="str">
            <v/>
          </cell>
          <cell r="M1040" t="str">
            <v/>
          </cell>
          <cell r="N1040" t="str">
            <v/>
          </cell>
          <cell r="O1040" t="str">
            <v/>
          </cell>
          <cell r="P1040" t="str">
            <v/>
          </cell>
          <cell r="Q1040" t="str">
            <v/>
          </cell>
          <cell r="R1040" t="str">
            <v/>
          </cell>
        </row>
        <row r="1041">
          <cell r="B1041" t="str">
            <v/>
          </cell>
          <cell r="C1041" t="str">
            <v/>
          </cell>
          <cell r="D1041" t="str">
            <v>0</v>
          </cell>
          <cell r="E1041" t="str">
            <v/>
          </cell>
          <cell r="F1041" t="str">
            <v/>
          </cell>
          <cell r="G1041" t="str">
            <v/>
          </cell>
          <cell r="H1041" t="str">
            <v/>
          </cell>
          <cell r="I1041" t="str">
            <v/>
          </cell>
          <cell r="J1041" t="str">
            <v>0</v>
          </cell>
          <cell r="K1041" t="str">
            <v/>
          </cell>
          <cell r="L1041" t="str">
            <v/>
          </cell>
          <cell r="M1041" t="str">
            <v/>
          </cell>
          <cell r="N1041" t="str">
            <v/>
          </cell>
          <cell r="O1041" t="str">
            <v/>
          </cell>
          <cell r="P1041" t="str">
            <v/>
          </cell>
          <cell r="Q1041" t="str">
            <v/>
          </cell>
          <cell r="R1041" t="str">
            <v/>
          </cell>
        </row>
        <row r="1042">
          <cell r="B1042" t="str">
            <v/>
          </cell>
          <cell r="C1042" t="str">
            <v/>
          </cell>
          <cell r="D1042" t="str">
            <v>0</v>
          </cell>
          <cell r="E1042" t="str">
            <v/>
          </cell>
          <cell r="F1042" t="str">
            <v/>
          </cell>
          <cell r="G1042" t="str">
            <v/>
          </cell>
          <cell r="H1042" t="str">
            <v/>
          </cell>
          <cell r="I1042" t="str">
            <v/>
          </cell>
          <cell r="J1042" t="str">
            <v>0</v>
          </cell>
          <cell r="K1042" t="str">
            <v/>
          </cell>
          <cell r="L1042" t="str">
            <v/>
          </cell>
          <cell r="M1042" t="str">
            <v/>
          </cell>
          <cell r="N1042" t="str">
            <v/>
          </cell>
          <cell r="O1042" t="str">
            <v/>
          </cell>
          <cell r="P1042" t="str">
            <v/>
          </cell>
          <cell r="Q1042" t="str">
            <v/>
          </cell>
          <cell r="R1042" t="str">
            <v/>
          </cell>
        </row>
        <row r="1043">
          <cell r="B1043" t="str">
            <v/>
          </cell>
          <cell r="C1043" t="str">
            <v/>
          </cell>
          <cell r="D1043" t="str">
            <v>0</v>
          </cell>
          <cell r="E1043" t="str">
            <v/>
          </cell>
          <cell r="F1043" t="str">
            <v/>
          </cell>
          <cell r="G1043" t="str">
            <v/>
          </cell>
          <cell r="H1043" t="str">
            <v/>
          </cell>
          <cell r="I1043" t="str">
            <v/>
          </cell>
          <cell r="J1043" t="str">
            <v>0</v>
          </cell>
          <cell r="K1043" t="str">
            <v/>
          </cell>
          <cell r="L1043" t="str">
            <v/>
          </cell>
          <cell r="M1043" t="str">
            <v/>
          </cell>
          <cell r="N1043" t="str">
            <v/>
          </cell>
          <cell r="O1043" t="str">
            <v/>
          </cell>
          <cell r="P1043" t="str">
            <v/>
          </cell>
          <cell r="Q1043" t="str">
            <v/>
          </cell>
          <cell r="R1043" t="str">
            <v/>
          </cell>
        </row>
        <row r="1044">
          <cell r="B1044" t="str">
            <v/>
          </cell>
          <cell r="C1044" t="str">
            <v/>
          </cell>
          <cell r="D1044" t="str">
            <v>0</v>
          </cell>
          <cell r="E1044" t="str">
            <v/>
          </cell>
          <cell r="F1044" t="str">
            <v/>
          </cell>
          <cell r="G1044" t="str">
            <v/>
          </cell>
          <cell r="H1044" t="str">
            <v/>
          </cell>
          <cell r="I1044" t="str">
            <v/>
          </cell>
          <cell r="J1044" t="str">
            <v>0</v>
          </cell>
          <cell r="K1044" t="str">
            <v/>
          </cell>
          <cell r="L1044" t="str">
            <v/>
          </cell>
          <cell r="M1044" t="str">
            <v/>
          </cell>
          <cell r="N1044" t="str">
            <v/>
          </cell>
          <cell r="O1044" t="str">
            <v/>
          </cell>
          <cell r="P1044" t="str">
            <v/>
          </cell>
          <cell r="Q1044" t="str">
            <v/>
          </cell>
          <cell r="R1044" t="str">
            <v/>
          </cell>
        </row>
        <row r="1045">
          <cell r="B1045" t="str">
            <v/>
          </cell>
          <cell r="C1045" t="str">
            <v/>
          </cell>
          <cell r="D1045" t="str">
            <v>0</v>
          </cell>
          <cell r="E1045" t="str">
            <v/>
          </cell>
          <cell r="F1045" t="str">
            <v/>
          </cell>
          <cell r="G1045" t="str">
            <v/>
          </cell>
          <cell r="H1045" t="str">
            <v/>
          </cell>
          <cell r="I1045" t="str">
            <v/>
          </cell>
          <cell r="J1045" t="str">
            <v>0</v>
          </cell>
          <cell r="K1045" t="str">
            <v/>
          </cell>
          <cell r="L1045" t="str">
            <v/>
          </cell>
          <cell r="M1045" t="str">
            <v/>
          </cell>
          <cell r="N1045" t="str">
            <v/>
          </cell>
          <cell r="O1045" t="str">
            <v/>
          </cell>
          <cell r="P1045" t="str">
            <v/>
          </cell>
          <cell r="Q1045" t="str">
            <v/>
          </cell>
          <cell r="R1045" t="str">
            <v/>
          </cell>
        </row>
        <row r="1046">
          <cell r="B1046" t="str">
            <v/>
          </cell>
          <cell r="C1046" t="str">
            <v/>
          </cell>
          <cell r="D1046" t="str">
            <v>0</v>
          </cell>
          <cell r="E1046" t="str">
            <v/>
          </cell>
          <cell r="F1046" t="str">
            <v/>
          </cell>
          <cell r="G1046" t="str">
            <v/>
          </cell>
          <cell r="H1046" t="str">
            <v/>
          </cell>
          <cell r="I1046" t="str">
            <v/>
          </cell>
          <cell r="J1046" t="str">
            <v>0</v>
          </cell>
          <cell r="K1046" t="str">
            <v/>
          </cell>
          <cell r="L1046" t="str">
            <v/>
          </cell>
          <cell r="M1046" t="str">
            <v/>
          </cell>
          <cell r="N1046" t="str">
            <v/>
          </cell>
          <cell r="O1046" t="str">
            <v/>
          </cell>
          <cell r="P1046" t="str">
            <v/>
          </cell>
          <cell r="Q1046" t="str">
            <v/>
          </cell>
          <cell r="R1046" t="str">
            <v/>
          </cell>
        </row>
        <row r="1047">
          <cell r="B1047" t="str">
            <v/>
          </cell>
          <cell r="C1047" t="str">
            <v/>
          </cell>
          <cell r="D1047" t="str">
            <v>0</v>
          </cell>
          <cell r="E1047" t="str">
            <v/>
          </cell>
          <cell r="F1047" t="str">
            <v/>
          </cell>
          <cell r="G1047" t="str">
            <v/>
          </cell>
          <cell r="H1047" t="str">
            <v/>
          </cell>
          <cell r="I1047" t="str">
            <v/>
          </cell>
          <cell r="J1047" t="str">
            <v>0</v>
          </cell>
          <cell r="K1047" t="str">
            <v/>
          </cell>
          <cell r="L1047" t="str">
            <v/>
          </cell>
          <cell r="M1047" t="str">
            <v/>
          </cell>
          <cell r="N1047" t="str">
            <v/>
          </cell>
          <cell r="O1047" t="str">
            <v/>
          </cell>
          <cell r="P1047" t="str">
            <v/>
          </cell>
          <cell r="Q1047" t="str">
            <v/>
          </cell>
          <cell r="R1047" t="str">
            <v/>
          </cell>
        </row>
        <row r="1048">
          <cell r="B1048" t="str">
            <v/>
          </cell>
          <cell r="C1048" t="str">
            <v/>
          </cell>
          <cell r="D1048" t="str">
            <v>0</v>
          </cell>
          <cell r="E1048" t="str">
            <v/>
          </cell>
          <cell r="F1048" t="str">
            <v/>
          </cell>
          <cell r="G1048" t="str">
            <v/>
          </cell>
          <cell r="H1048" t="str">
            <v/>
          </cell>
          <cell r="I1048" t="str">
            <v/>
          </cell>
          <cell r="J1048" t="str">
            <v>0</v>
          </cell>
          <cell r="K1048" t="str">
            <v/>
          </cell>
          <cell r="L1048" t="str">
            <v/>
          </cell>
          <cell r="M1048" t="str">
            <v/>
          </cell>
          <cell r="N1048" t="str">
            <v/>
          </cell>
          <cell r="O1048" t="str">
            <v/>
          </cell>
          <cell r="P1048" t="str">
            <v/>
          </cell>
          <cell r="Q1048" t="str">
            <v/>
          </cell>
          <cell r="R1048" t="str">
            <v/>
          </cell>
        </row>
        <row r="1049">
          <cell r="B1049" t="str">
            <v/>
          </cell>
          <cell r="C1049" t="str">
            <v/>
          </cell>
          <cell r="D1049" t="str">
            <v>0</v>
          </cell>
          <cell r="E1049" t="str">
            <v/>
          </cell>
          <cell r="F1049" t="str">
            <v/>
          </cell>
          <cell r="G1049" t="str">
            <v/>
          </cell>
          <cell r="H1049" t="str">
            <v/>
          </cell>
          <cell r="I1049" t="str">
            <v/>
          </cell>
          <cell r="J1049" t="str">
            <v>0</v>
          </cell>
          <cell r="K1049" t="str">
            <v/>
          </cell>
          <cell r="L1049" t="str">
            <v/>
          </cell>
          <cell r="M1049" t="str">
            <v/>
          </cell>
          <cell r="N1049" t="str">
            <v/>
          </cell>
          <cell r="O1049" t="str">
            <v/>
          </cell>
          <cell r="P1049" t="str">
            <v/>
          </cell>
          <cell r="Q1049" t="str">
            <v/>
          </cell>
          <cell r="R1049" t="str">
            <v/>
          </cell>
        </row>
        <row r="1050">
          <cell r="B1050" t="str">
            <v/>
          </cell>
          <cell r="C1050" t="str">
            <v/>
          </cell>
          <cell r="D1050" t="str">
            <v>0</v>
          </cell>
          <cell r="E1050" t="str">
            <v/>
          </cell>
          <cell r="F1050" t="str">
            <v/>
          </cell>
          <cell r="G1050" t="str">
            <v/>
          </cell>
          <cell r="H1050" t="str">
            <v/>
          </cell>
          <cell r="I1050" t="str">
            <v/>
          </cell>
          <cell r="J1050" t="str">
            <v>0</v>
          </cell>
          <cell r="K1050" t="str">
            <v/>
          </cell>
          <cell r="L1050" t="str">
            <v/>
          </cell>
          <cell r="M1050" t="str">
            <v/>
          </cell>
          <cell r="N1050" t="str">
            <v/>
          </cell>
          <cell r="O1050" t="str">
            <v/>
          </cell>
          <cell r="P1050" t="str">
            <v/>
          </cell>
          <cell r="Q1050" t="str">
            <v/>
          </cell>
          <cell r="R1050" t="str">
            <v/>
          </cell>
        </row>
        <row r="1051">
          <cell r="B1051" t="str">
            <v/>
          </cell>
          <cell r="C1051" t="str">
            <v/>
          </cell>
          <cell r="D1051" t="str">
            <v>0</v>
          </cell>
          <cell r="E1051" t="str">
            <v/>
          </cell>
          <cell r="F1051" t="str">
            <v/>
          </cell>
          <cell r="G1051" t="str">
            <v/>
          </cell>
          <cell r="H1051" t="str">
            <v/>
          </cell>
          <cell r="I1051" t="str">
            <v/>
          </cell>
          <cell r="J1051" t="str">
            <v>0</v>
          </cell>
          <cell r="K1051" t="str">
            <v/>
          </cell>
          <cell r="L1051" t="str">
            <v/>
          </cell>
          <cell r="M1051" t="str">
            <v/>
          </cell>
          <cell r="N1051" t="str">
            <v/>
          </cell>
          <cell r="O1051" t="str">
            <v/>
          </cell>
          <cell r="P1051" t="str">
            <v/>
          </cell>
          <cell r="Q1051" t="str">
            <v/>
          </cell>
          <cell r="R1051" t="str">
            <v/>
          </cell>
        </row>
        <row r="1052">
          <cell r="B1052" t="str">
            <v/>
          </cell>
          <cell r="C1052" t="str">
            <v/>
          </cell>
          <cell r="D1052" t="str">
            <v>0</v>
          </cell>
          <cell r="E1052" t="str">
            <v/>
          </cell>
          <cell r="F1052" t="str">
            <v/>
          </cell>
          <cell r="G1052" t="str">
            <v/>
          </cell>
          <cell r="H1052" t="str">
            <v/>
          </cell>
          <cell r="I1052" t="str">
            <v/>
          </cell>
          <cell r="J1052" t="str">
            <v>0</v>
          </cell>
          <cell r="K1052" t="str">
            <v/>
          </cell>
          <cell r="L1052" t="str">
            <v/>
          </cell>
          <cell r="M1052" t="str">
            <v/>
          </cell>
          <cell r="N1052" t="str">
            <v/>
          </cell>
          <cell r="O1052" t="str">
            <v/>
          </cell>
          <cell r="P1052" t="str">
            <v/>
          </cell>
          <cell r="Q1052" t="str">
            <v/>
          </cell>
          <cell r="R1052" t="str">
            <v/>
          </cell>
        </row>
        <row r="1053">
          <cell r="B1053" t="str">
            <v/>
          </cell>
          <cell r="C1053" t="str">
            <v/>
          </cell>
          <cell r="D1053" t="str">
            <v>0</v>
          </cell>
          <cell r="E1053" t="str">
            <v/>
          </cell>
          <cell r="F1053" t="str">
            <v/>
          </cell>
          <cell r="G1053" t="str">
            <v/>
          </cell>
          <cell r="H1053" t="str">
            <v/>
          </cell>
          <cell r="I1053" t="str">
            <v/>
          </cell>
          <cell r="J1053" t="str">
            <v>0</v>
          </cell>
          <cell r="K1053" t="str">
            <v/>
          </cell>
          <cell r="L1053" t="str">
            <v/>
          </cell>
          <cell r="M1053" t="str">
            <v/>
          </cell>
          <cell r="N1053" t="str">
            <v/>
          </cell>
          <cell r="O1053" t="str">
            <v/>
          </cell>
          <cell r="P1053" t="str">
            <v/>
          </cell>
          <cell r="Q1053" t="str">
            <v/>
          </cell>
          <cell r="R1053" t="str">
            <v/>
          </cell>
        </row>
        <row r="1054">
          <cell r="B1054" t="str">
            <v/>
          </cell>
          <cell r="C1054" t="str">
            <v/>
          </cell>
          <cell r="D1054" t="str">
            <v>0</v>
          </cell>
          <cell r="E1054" t="str">
            <v/>
          </cell>
          <cell r="F1054" t="str">
            <v/>
          </cell>
          <cell r="G1054" t="str">
            <v/>
          </cell>
          <cell r="H1054" t="str">
            <v/>
          </cell>
          <cell r="I1054" t="str">
            <v/>
          </cell>
          <cell r="J1054" t="str">
            <v>0</v>
          </cell>
          <cell r="K1054" t="str">
            <v/>
          </cell>
          <cell r="L1054" t="str">
            <v/>
          </cell>
          <cell r="M1054" t="str">
            <v/>
          </cell>
          <cell r="N1054" t="str">
            <v/>
          </cell>
          <cell r="O1054" t="str">
            <v/>
          </cell>
          <cell r="P1054" t="str">
            <v/>
          </cell>
          <cell r="Q1054" t="str">
            <v/>
          </cell>
          <cell r="R1054" t="str">
            <v/>
          </cell>
        </row>
        <row r="1055">
          <cell r="B1055" t="str">
            <v/>
          </cell>
          <cell r="C1055" t="str">
            <v/>
          </cell>
          <cell r="D1055" t="str">
            <v>0</v>
          </cell>
          <cell r="E1055" t="str">
            <v/>
          </cell>
          <cell r="F1055" t="str">
            <v/>
          </cell>
          <cell r="G1055" t="str">
            <v/>
          </cell>
          <cell r="H1055" t="str">
            <v/>
          </cell>
          <cell r="I1055" t="str">
            <v/>
          </cell>
          <cell r="J1055" t="str">
            <v>0</v>
          </cell>
          <cell r="K1055" t="str">
            <v/>
          </cell>
          <cell r="L1055" t="str">
            <v/>
          </cell>
          <cell r="M1055" t="str">
            <v/>
          </cell>
          <cell r="N1055" t="str">
            <v/>
          </cell>
          <cell r="O1055" t="str">
            <v/>
          </cell>
          <cell r="P1055" t="str">
            <v/>
          </cell>
          <cell r="Q1055" t="str">
            <v/>
          </cell>
          <cell r="R1055" t="str">
            <v/>
          </cell>
        </row>
        <row r="1056">
          <cell r="B1056" t="str">
            <v/>
          </cell>
          <cell r="C1056" t="str">
            <v/>
          </cell>
          <cell r="D1056" t="str">
            <v>0</v>
          </cell>
          <cell r="E1056" t="str">
            <v/>
          </cell>
          <cell r="F1056" t="str">
            <v/>
          </cell>
          <cell r="G1056" t="str">
            <v/>
          </cell>
          <cell r="H1056" t="str">
            <v/>
          </cell>
          <cell r="I1056" t="str">
            <v/>
          </cell>
          <cell r="J1056" t="str">
            <v>0</v>
          </cell>
          <cell r="K1056" t="str">
            <v/>
          </cell>
          <cell r="L1056" t="str">
            <v/>
          </cell>
          <cell r="M1056" t="str">
            <v/>
          </cell>
          <cell r="N1056" t="str">
            <v/>
          </cell>
          <cell r="O1056" t="str">
            <v/>
          </cell>
          <cell r="P1056" t="str">
            <v/>
          </cell>
          <cell r="Q1056" t="str">
            <v/>
          </cell>
          <cell r="R1056" t="str">
            <v/>
          </cell>
        </row>
        <row r="1057">
          <cell r="B1057" t="str">
            <v/>
          </cell>
          <cell r="C1057" t="str">
            <v/>
          </cell>
          <cell r="D1057" t="str">
            <v>0</v>
          </cell>
          <cell r="E1057" t="str">
            <v/>
          </cell>
          <cell r="F1057" t="str">
            <v/>
          </cell>
          <cell r="G1057" t="str">
            <v/>
          </cell>
          <cell r="H1057" t="str">
            <v/>
          </cell>
          <cell r="I1057" t="str">
            <v/>
          </cell>
          <cell r="J1057" t="str">
            <v>0</v>
          </cell>
          <cell r="K1057" t="str">
            <v/>
          </cell>
          <cell r="L1057" t="str">
            <v/>
          </cell>
          <cell r="M1057" t="str">
            <v/>
          </cell>
          <cell r="N1057" t="str">
            <v/>
          </cell>
          <cell r="O1057" t="str">
            <v/>
          </cell>
          <cell r="P1057" t="str">
            <v/>
          </cell>
          <cell r="Q1057" t="str">
            <v/>
          </cell>
          <cell r="R1057" t="str">
            <v/>
          </cell>
        </row>
        <row r="1058">
          <cell r="B1058" t="str">
            <v/>
          </cell>
          <cell r="C1058" t="str">
            <v/>
          </cell>
          <cell r="D1058" t="str">
            <v>0</v>
          </cell>
          <cell r="E1058" t="str">
            <v/>
          </cell>
          <cell r="F1058" t="str">
            <v/>
          </cell>
          <cell r="G1058" t="str">
            <v/>
          </cell>
          <cell r="H1058" t="str">
            <v/>
          </cell>
          <cell r="I1058" t="str">
            <v/>
          </cell>
          <cell r="J1058" t="str">
            <v>0</v>
          </cell>
          <cell r="K1058" t="str">
            <v/>
          </cell>
          <cell r="L1058" t="str">
            <v/>
          </cell>
          <cell r="M1058" t="str">
            <v/>
          </cell>
          <cell r="N1058" t="str">
            <v/>
          </cell>
          <cell r="O1058" t="str">
            <v/>
          </cell>
          <cell r="P1058" t="str">
            <v/>
          </cell>
          <cell r="Q1058" t="str">
            <v/>
          </cell>
          <cell r="R1058" t="str">
            <v/>
          </cell>
        </row>
        <row r="1059">
          <cell r="B1059" t="str">
            <v/>
          </cell>
          <cell r="C1059" t="str">
            <v/>
          </cell>
          <cell r="D1059" t="str">
            <v>0</v>
          </cell>
          <cell r="E1059" t="str">
            <v/>
          </cell>
          <cell r="F1059" t="str">
            <v/>
          </cell>
          <cell r="G1059" t="str">
            <v/>
          </cell>
          <cell r="H1059" t="str">
            <v/>
          </cell>
          <cell r="I1059" t="str">
            <v/>
          </cell>
          <cell r="J1059" t="str">
            <v>0</v>
          </cell>
          <cell r="K1059" t="str">
            <v/>
          </cell>
          <cell r="L1059" t="str">
            <v/>
          </cell>
          <cell r="M1059" t="str">
            <v/>
          </cell>
          <cell r="N1059" t="str">
            <v/>
          </cell>
          <cell r="O1059" t="str">
            <v/>
          </cell>
          <cell r="P1059" t="str">
            <v/>
          </cell>
          <cell r="Q1059" t="str">
            <v/>
          </cell>
          <cell r="R1059" t="str">
            <v/>
          </cell>
        </row>
        <row r="1060">
          <cell r="B1060" t="str">
            <v/>
          </cell>
          <cell r="C1060" t="str">
            <v/>
          </cell>
          <cell r="D1060" t="str">
            <v>0</v>
          </cell>
          <cell r="E1060" t="str">
            <v/>
          </cell>
          <cell r="F1060" t="str">
            <v/>
          </cell>
          <cell r="G1060" t="str">
            <v/>
          </cell>
          <cell r="H1060" t="str">
            <v/>
          </cell>
          <cell r="I1060" t="str">
            <v/>
          </cell>
          <cell r="J1060" t="str">
            <v>0</v>
          </cell>
          <cell r="K1060" t="str">
            <v/>
          </cell>
          <cell r="L1060" t="str">
            <v/>
          </cell>
          <cell r="M1060" t="str">
            <v/>
          </cell>
          <cell r="N1060" t="str">
            <v/>
          </cell>
          <cell r="O1060" t="str">
            <v/>
          </cell>
          <cell r="P1060" t="str">
            <v/>
          </cell>
          <cell r="Q1060" t="str">
            <v/>
          </cell>
          <cell r="R1060" t="str">
            <v/>
          </cell>
        </row>
        <row r="1061">
          <cell r="B1061" t="str">
            <v/>
          </cell>
          <cell r="C1061" t="str">
            <v/>
          </cell>
          <cell r="D1061" t="str">
            <v>0</v>
          </cell>
          <cell r="E1061" t="str">
            <v/>
          </cell>
          <cell r="F1061" t="str">
            <v/>
          </cell>
          <cell r="G1061" t="str">
            <v/>
          </cell>
          <cell r="H1061" t="str">
            <v/>
          </cell>
          <cell r="I1061" t="str">
            <v/>
          </cell>
          <cell r="J1061" t="str">
            <v>0</v>
          </cell>
          <cell r="K1061" t="str">
            <v/>
          </cell>
          <cell r="L1061" t="str">
            <v/>
          </cell>
          <cell r="M1061" t="str">
            <v/>
          </cell>
          <cell r="N1061" t="str">
            <v/>
          </cell>
          <cell r="O1061" t="str">
            <v/>
          </cell>
          <cell r="P1061" t="str">
            <v/>
          </cell>
          <cell r="Q1061" t="str">
            <v/>
          </cell>
          <cell r="R1061" t="str">
            <v/>
          </cell>
        </row>
        <row r="1062">
          <cell r="B1062" t="str">
            <v/>
          </cell>
          <cell r="C1062" t="str">
            <v/>
          </cell>
          <cell r="D1062" t="str">
            <v>0</v>
          </cell>
          <cell r="E1062" t="str">
            <v/>
          </cell>
          <cell r="F1062" t="str">
            <v/>
          </cell>
          <cell r="G1062" t="str">
            <v/>
          </cell>
          <cell r="H1062" t="str">
            <v/>
          </cell>
          <cell r="I1062" t="str">
            <v/>
          </cell>
          <cell r="J1062" t="str">
            <v>0</v>
          </cell>
          <cell r="K1062" t="str">
            <v/>
          </cell>
          <cell r="L1062" t="str">
            <v/>
          </cell>
          <cell r="M1062" t="str">
            <v/>
          </cell>
          <cell r="N1062" t="str">
            <v/>
          </cell>
          <cell r="O1062" t="str">
            <v/>
          </cell>
          <cell r="P1062" t="str">
            <v/>
          </cell>
          <cell r="Q1062" t="str">
            <v/>
          </cell>
          <cell r="R1062" t="str">
            <v/>
          </cell>
        </row>
        <row r="1063">
          <cell r="B1063" t="str">
            <v/>
          </cell>
          <cell r="C1063" t="str">
            <v/>
          </cell>
          <cell r="D1063" t="str">
            <v>0</v>
          </cell>
          <cell r="E1063" t="str">
            <v/>
          </cell>
          <cell r="F1063" t="str">
            <v/>
          </cell>
          <cell r="G1063" t="str">
            <v/>
          </cell>
          <cell r="H1063" t="str">
            <v/>
          </cell>
          <cell r="I1063" t="str">
            <v/>
          </cell>
          <cell r="J1063" t="str">
            <v>0</v>
          </cell>
          <cell r="K1063" t="str">
            <v/>
          </cell>
          <cell r="L1063" t="str">
            <v/>
          </cell>
          <cell r="M1063" t="str">
            <v/>
          </cell>
          <cell r="N1063" t="str">
            <v/>
          </cell>
          <cell r="O1063" t="str">
            <v/>
          </cell>
          <cell r="P1063" t="str">
            <v/>
          </cell>
          <cell r="Q1063" t="str">
            <v/>
          </cell>
          <cell r="R1063" t="str">
            <v/>
          </cell>
        </row>
        <row r="1064">
          <cell r="B1064" t="str">
            <v/>
          </cell>
          <cell r="C1064" t="str">
            <v/>
          </cell>
          <cell r="D1064" t="str">
            <v>0</v>
          </cell>
          <cell r="E1064" t="str">
            <v/>
          </cell>
          <cell r="F1064" t="str">
            <v/>
          </cell>
          <cell r="G1064" t="str">
            <v/>
          </cell>
          <cell r="H1064" t="str">
            <v/>
          </cell>
          <cell r="I1064" t="str">
            <v/>
          </cell>
          <cell r="J1064" t="str">
            <v>0</v>
          </cell>
          <cell r="K1064" t="str">
            <v/>
          </cell>
          <cell r="L1064" t="str">
            <v/>
          </cell>
          <cell r="M1064" t="str">
            <v/>
          </cell>
          <cell r="N1064" t="str">
            <v/>
          </cell>
          <cell r="O1064" t="str">
            <v/>
          </cell>
          <cell r="P1064" t="str">
            <v/>
          </cell>
          <cell r="Q1064" t="str">
            <v/>
          </cell>
          <cell r="R1064" t="str">
            <v/>
          </cell>
        </row>
        <row r="1065">
          <cell r="B1065" t="str">
            <v/>
          </cell>
          <cell r="C1065" t="str">
            <v/>
          </cell>
          <cell r="D1065" t="str">
            <v>0</v>
          </cell>
          <cell r="E1065" t="str">
            <v/>
          </cell>
          <cell r="F1065" t="str">
            <v/>
          </cell>
          <cell r="G1065" t="str">
            <v/>
          </cell>
          <cell r="H1065" t="str">
            <v/>
          </cell>
          <cell r="I1065" t="str">
            <v/>
          </cell>
          <cell r="J1065" t="str">
            <v>0</v>
          </cell>
          <cell r="K1065" t="str">
            <v/>
          </cell>
          <cell r="L1065" t="str">
            <v/>
          </cell>
          <cell r="M1065" t="str">
            <v/>
          </cell>
          <cell r="N1065" t="str">
            <v/>
          </cell>
          <cell r="O1065" t="str">
            <v/>
          </cell>
          <cell r="P1065" t="str">
            <v/>
          </cell>
          <cell r="Q1065" t="str">
            <v/>
          </cell>
          <cell r="R1065" t="str">
            <v/>
          </cell>
        </row>
        <row r="1066">
          <cell r="B1066" t="str">
            <v/>
          </cell>
          <cell r="C1066" t="str">
            <v/>
          </cell>
          <cell r="D1066" t="str">
            <v>0</v>
          </cell>
          <cell r="E1066" t="str">
            <v/>
          </cell>
          <cell r="F1066" t="str">
            <v/>
          </cell>
          <cell r="G1066" t="str">
            <v/>
          </cell>
          <cell r="H1066" t="str">
            <v/>
          </cell>
          <cell r="I1066" t="str">
            <v/>
          </cell>
          <cell r="J1066" t="str">
            <v>0</v>
          </cell>
          <cell r="K1066" t="str">
            <v/>
          </cell>
          <cell r="L1066" t="str">
            <v/>
          </cell>
          <cell r="M1066" t="str">
            <v/>
          </cell>
          <cell r="N1066" t="str">
            <v/>
          </cell>
          <cell r="O1066" t="str">
            <v/>
          </cell>
          <cell r="P1066" t="str">
            <v/>
          </cell>
          <cell r="Q1066" t="str">
            <v/>
          </cell>
          <cell r="R1066" t="str">
            <v/>
          </cell>
        </row>
        <row r="1067">
          <cell r="B1067" t="str">
            <v/>
          </cell>
          <cell r="C1067" t="str">
            <v/>
          </cell>
          <cell r="D1067" t="str">
            <v>0</v>
          </cell>
          <cell r="E1067" t="str">
            <v/>
          </cell>
          <cell r="F1067" t="str">
            <v/>
          </cell>
          <cell r="G1067" t="str">
            <v/>
          </cell>
          <cell r="H1067" t="str">
            <v/>
          </cell>
          <cell r="I1067" t="str">
            <v/>
          </cell>
          <cell r="J1067" t="str">
            <v>0</v>
          </cell>
          <cell r="K1067" t="str">
            <v/>
          </cell>
          <cell r="L1067" t="str">
            <v/>
          </cell>
          <cell r="M1067" t="str">
            <v/>
          </cell>
          <cell r="N1067" t="str">
            <v/>
          </cell>
          <cell r="O1067" t="str">
            <v/>
          </cell>
          <cell r="P1067" t="str">
            <v/>
          </cell>
          <cell r="Q1067" t="str">
            <v/>
          </cell>
          <cell r="R1067" t="str">
            <v/>
          </cell>
        </row>
        <row r="1068">
          <cell r="B1068" t="str">
            <v/>
          </cell>
          <cell r="C1068" t="str">
            <v/>
          </cell>
          <cell r="D1068" t="str">
            <v>0</v>
          </cell>
          <cell r="E1068" t="str">
            <v/>
          </cell>
          <cell r="F1068" t="str">
            <v/>
          </cell>
          <cell r="G1068" t="str">
            <v/>
          </cell>
          <cell r="H1068" t="str">
            <v/>
          </cell>
          <cell r="I1068" t="str">
            <v/>
          </cell>
          <cell r="J1068" t="str">
            <v>0</v>
          </cell>
          <cell r="K1068" t="str">
            <v/>
          </cell>
          <cell r="L1068" t="str">
            <v/>
          </cell>
          <cell r="M1068" t="str">
            <v/>
          </cell>
          <cell r="N1068" t="str">
            <v/>
          </cell>
          <cell r="O1068" t="str">
            <v/>
          </cell>
          <cell r="P1068" t="str">
            <v/>
          </cell>
          <cell r="Q1068" t="str">
            <v/>
          </cell>
          <cell r="R1068" t="str">
            <v/>
          </cell>
        </row>
        <row r="1069">
          <cell r="B1069" t="str">
            <v/>
          </cell>
          <cell r="C1069" t="str">
            <v/>
          </cell>
          <cell r="D1069" t="str">
            <v>0</v>
          </cell>
          <cell r="E1069" t="str">
            <v/>
          </cell>
          <cell r="F1069" t="str">
            <v/>
          </cell>
          <cell r="G1069" t="str">
            <v/>
          </cell>
          <cell r="H1069" t="str">
            <v/>
          </cell>
          <cell r="I1069" t="str">
            <v/>
          </cell>
          <cell r="J1069" t="str">
            <v>0</v>
          </cell>
          <cell r="K1069" t="str">
            <v/>
          </cell>
          <cell r="L1069" t="str">
            <v/>
          </cell>
          <cell r="M1069" t="str">
            <v/>
          </cell>
          <cell r="N1069" t="str">
            <v/>
          </cell>
          <cell r="O1069" t="str">
            <v/>
          </cell>
          <cell r="P1069" t="str">
            <v/>
          </cell>
          <cell r="Q1069" t="str">
            <v/>
          </cell>
          <cell r="R1069" t="str">
            <v/>
          </cell>
        </row>
        <row r="1070">
          <cell r="B1070" t="str">
            <v/>
          </cell>
          <cell r="C1070" t="str">
            <v/>
          </cell>
          <cell r="D1070" t="str">
            <v>0</v>
          </cell>
          <cell r="E1070" t="str">
            <v/>
          </cell>
          <cell r="F1070" t="str">
            <v/>
          </cell>
          <cell r="G1070" t="str">
            <v/>
          </cell>
          <cell r="H1070" t="str">
            <v/>
          </cell>
          <cell r="I1070" t="str">
            <v/>
          </cell>
          <cell r="J1070" t="str">
            <v>0</v>
          </cell>
          <cell r="K1070" t="str">
            <v/>
          </cell>
          <cell r="L1070" t="str">
            <v/>
          </cell>
          <cell r="M1070" t="str">
            <v/>
          </cell>
          <cell r="N1070" t="str">
            <v/>
          </cell>
          <cell r="O1070" t="str">
            <v/>
          </cell>
          <cell r="P1070" t="str">
            <v/>
          </cell>
          <cell r="Q1070" t="str">
            <v/>
          </cell>
          <cell r="R1070" t="str">
            <v/>
          </cell>
        </row>
        <row r="1071">
          <cell r="B1071" t="str">
            <v/>
          </cell>
          <cell r="C1071" t="str">
            <v/>
          </cell>
          <cell r="D1071" t="str">
            <v>0</v>
          </cell>
          <cell r="E1071" t="str">
            <v/>
          </cell>
          <cell r="F1071" t="str">
            <v/>
          </cell>
          <cell r="G1071" t="str">
            <v/>
          </cell>
          <cell r="H1071" t="str">
            <v/>
          </cell>
          <cell r="I1071" t="str">
            <v/>
          </cell>
          <cell r="J1071" t="str">
            <v>0</v>
          </cell>
          <cell r="K1071" t="str">
            <v/>
          </cell>
          <cell r="L1071" t="str">
            <v/>
          </cell>
          <cell r="M1071" t="str">
            <v/>
          </cell>
          <cell r="N1071" t="str">
            <v/>
          </cell>
          <cell r="O1071" t="str">
            <v/>
          </cell>
          <cell r="P1071" t="str">
            <v/>
          </cell>
          <cell r="Q1071" t="str">
            <v/>
          </cell>
          <cell r="R1071" t="str">
            <v/>
          </cell>
        </row>
        <row r="1072">
          <cell r="B1072" t="str">
            <v/>
          </cell>
          <cell r="C1072" t="str">
            <v/>
          </cell>
          <cell r="D1072" t="str">
            <v>0</v>
          </cell>
          <cell r="E1072" t="str">
            <v/>
          </cell>
          <cell r="F1072" t="str">
            <v/>
          </cell>
          <cell r="G1072" t="str">
            <v/>
          </cell>
          <cell r="H1072" t="str">
            <v/>
          </cell>
          <cell r="I1072" t="str">
            <v/>
          </cell>
          <cell r="J1072" t="str">
            <v>0</v>
          </cell>
          <cell r="K1072" t="str">
            <v/>
          </cell>
          <cell r="L1072" t="str">
            <v/>
          </cell>
          <cell r="M1072" t="str">
            <v/>
          </cell>
          <cell r="N1072" t="str">
            <v/>
          </cell>
          <cell r="O1072" t="str">
            <v/>
          </cell>
          <cell r="P1072" t="str">
            <v/>
          </cell>
          <cell r="Q1072" t="str">
            <v/>
          </cell>
          <cell r="R1072" t="str">
            <v/>
          </cell>
        </row>
        <row r="1073">
          <cell r="B1073" t="str">
            <v/>
          </cell>
          <cell r="C1073" t="str">
            <v/>
          </cell>
          <cell r="D1073" t="str">
            <v>0</v>
          </cell>
          <cell r="E1073" t="str">
            <v/>
          </cell>
          <cell r="F1073" t="str">
            <v/>
          </cell>
          <cell r="G1073" t="str">
            <v/>
          </cell>
          <cell r="H1073" t="str">
            <v/>
          </cell>
          <cell r="I1073" t="str">
            <v/>
          </cell>
          <cell r="J1073" t="str">
            <v>0</v>
          </cell>
          <cell r="K1073" t="str">
            <v/>
          </cell>
          <cell r="L1073" t="str">
            <v/>
          </cell>
          <cell r="M1073" t="str">
            <v/>
          </cell>
          <cell r="N1073" t="str">
            <v/>
          </cell>
          <cell r="O1073" t="str">
            <v/>
          </cell>
          <cell r="P1073" t="str">
            <v/>
          </cell>
          <cell r="Q1073" t="str">
            <v/>
          </cell>
          <cell r="R1073" t="str">
            <v/>
          </cell>
        </row>
        <row r="1074">
          <cell r="B1074" t="str">
            <v/>
          </cell>
          <cell r="C1074" t="str">
            <v/>
          </cell>
          <cell r="D1074" t="str">
            <v>0</v>
          </cell>
          <cell r="E1074" t="str">
            <v/>
          </cell>
          <cell r="F1074" t="str">
            <v/>
          </cell>
          <cell r="G1074" t="str">
            <v/>
          </cell>
          <cell r="H1074" t="str">
            <v/>
          </cell>
          <cell r="I1074" t="str">
            <v/>
          </cell>
          <cell r="J1074" t="str">
            <v>0</v>
          </cell>
          <cell r="K1074" t="str">
            <v/>
          </cell>
          <cell r="L1074" t="str">
            <v/>
          </cell>
          <cell r="M1074" t="str">
            <v/>
          </cell>
          <cell r="N1074" t="str">
            <v/>
          </cell>
          <cell r="O1074" t="str">
            <v/>
          </cell>
          <cell r="P1074" t="str">
            <v/>
          </cell>
          <cell r="Q1074" t="str">
            <v/>
          </cell>
          <cell r="R1074" t="str">
            <v/>
          </cell>
        </row>
        <row r="1075">
          <cell r="B1075" t="str">
            <v/>
          </cell>
          <cell r="C1075" t="str">
            <v/>
          </cell>
          <cell r="D1075" t="str">
            <v>0</v>
          </cell>
          <cell r="E1075" t="str">
            <v/>
          </cell>
          <cell r="F1075" t="str">
            <v/>
          </cell>
          <cell r="G1075" t="str">
            <v/>
          </cell>
          <cell r="H1075" t="str">
            <v/>
          </cell>
          <cell r="I1075" t="str">
            <v/>
          </cell>
          <cell r="J1075" t="str">
            <v>0</v>
          </cell>
          <cell r="K1075" t="str">
            <v/>
          </cell>
          <cell r="L1075" t="str">
            <v/>
          </cell>
          <cell r="M1075" t="str">
            <v/>
          </cell>
          <cell r="N1075" t="str">
            <v/>
          </cell>
          <cell r="O1075" t="str">
            <v/>
          </cell>
          <cell r="P1075" t="str">
            <v/>
          </cell>
          <cell r="Q1075" t="str">
            <v/>
          </cell>
          <cell r="R1075" t="str">
            <v/>
          </cell>
        </row>
        <row r="1076">
          <cell r="B1076" t="str">
            <v/>
          </cell>
          <cell r="C1076" t="str">
            <v/>
          </cell>
          <cell r="D1076" t="str">
            <v>0</v>
          </cell>
          <cell r="E1076" t="str">
            <v/>
          </cell>
          <cell r="F1076" t="str">
            <v/>
          </cell>
          <cell r="G1076" t="str">
            <v/>
          </cell>
          <cell r="H1076" t="str">
            <v/>
          </cell>
          <cell r="I1076" t="str">
            <v/>
          </cell>
          <cell r="J1076" t="str">
            <v>0</v>
          </cell>
          <cell r="K1076" t="str">
            <v/>
          </cell>
          <cell r="L1076" t="str">
            <v/>
          </cell>
          <cell r="M1076" t="str">
            <v/>
          </cell>
          <cell r="N1076" t="str">
            <v/>
          </cell>
          <cell r="O1076" t="str">
            <v/>
          </cell>
          <cell r="P1076" t="str">
            <v/>
          </cell>
          <cell r="Q1076" t="str">
            <v/>
          </cell>
          <cell r="R1076" t="str">
            <v/>
          </cell>
        </row>
        <row r="1077">
          <cell r="B1077" t="str">
            <v/>
          </cell>
          <cell r="C1077" t="str">
            <v/>
          </cell>
          <cell r="D1077" t="str">
            <v>0</v>
          </cell>
          <cell r="E1077" t="str">
            <v/>
          </cell>
          <cell r="F1077" t="str">
            <v/>
          </cell>
          <cell r="G1077" t="str">
            <v/>
          </cell>
          <cell r="H1077" t="str">
            <v/>
          </cell>
          <cell r="I1077" t="str">
            <v/>
          </cell>
          <cell r="J1077" t="str">
            <v>0</v>
          </cell>
          <cell r="K1077" t="str">
            <v/>
          </cell>
          <cell r="L1077" t="str">
            <v/>
          </cell>
          <cell r="M1077" t="str">
            <v/>
          </cell>
          <cell r="N1077" t="str">
            <v/>
          </cell>
          <cell r="O1077" t="str">
            <v/>
          </cell>
          <cell r="P1077" t="str">
            <v/>
          </cell>
          <cell r="Q1077" t="str">
            <v/>
          </cell>
          <cell r="R1077" t="str">
            <v/>
          </cell>
        </row>
        <row r="1078">
          <cell r="B1078" t="str">
            <v/>
          </cell>
          <cell r="C1078" t="str">
            <v/>
          </cell>
          <cell r="D1078" t="str">
            <v>0</v>
          </cell>
          <cell r="E1078" t="str">
            <v/>
          </cell>
          <cell r="F1078" t="str">
            <v/>
          </cell>
          <cell r="G1078" t="str">
            <v/>
          </cell>
          <cell r="H1078" t="str">
            <v/>
          </cell>
          <cell r="I1078" t="str">
            <v/>
          </cell>
          <cell r="J1078" t="str">
            <v>0</v>
          </cell>
          <cell r="K1078" t="str">
            <v/>
          </cell>
          <cell r="L1078" t="str">
            <v/>
          </cell>
          <cell r="M1078" t="str">
            <v/>
          </cell>
          <cell r="N1078" t="str">
            <v/>
          </cell>
          <cell r="O1078" t="str">
            <v/>
          </cell>
          <cell r="P1078" t="str">
            <v/>
          </cell>
          <cell r="Q1078" t="str">
            <v/>
          </cell>
          <cell r="R1078" t="str">
            <v/>
          </cell>
        </row>
        <row r="1079">
          <cell r="B1079" t="str">
            <v/>
          </cell>
          <cell r="C1079" t="str">
            <v/>
          </cell>
          <cell r="D1079" t="str">
            <v>0</v>
          </cell>
          <cell r="E1079" t="str">
            <v/>
          </cell>
          <cell r="F1079" t="str">
            <v/>
          </cell>
          <cell r="G1079" t="str">
            <v/>
          </cell>
          <cell r="H1079" t="str">
            <v/>
          </cell>
          <cell r="I1079" t="str">
            <v/>
          </cell>
          <cell r="J1079" t="str">
            <v>0</v>
          </cell>
          <cell r="K1079" t="str">
            <v/>
          </cell>
          <cell r="L1079" t="str">
            <v/>
          </cell>
          <cell r="M1079" t="str">
            <v/>
          </cell>
          <cell r="N1079" t="str">
            <v/>
          </cell>
          <cell r="O1079" t="str">
            <v/>
          </cell>
          <cell r="P1079" t="str">
            <v/>
          </cell>
          <cell r="Q1079" t="str">
            <v/>
          </cell>
          <cell r="R1079" t="str">
            <v/>
          </cell>
        </row>
        <row r="1080">
          <cell r="B1080" t="str">
            <v/>
          </cell>
          <cell r="C1080" t="str">
            <v/>
          </cell>
          <cell r="D1080" t="str">
            <v>0</v>
          </cell>
          <cell r="E1080" t="str">
            <v/>
          </cell>
          <cell r="F1080" t="str">
            <v/>
          </cell>
          <cell r="G1080" t="str">
            <v/>
          </cell>
          <cell r="H1080" t="str">
            <v/>
          </cell>
          <cell r="I1080" t="str">
            <v/>
          </cell>
          <cell r="J1080" t="str">
            <v>0</v>
          </cell>
          <cell r="K1080" t="str">
            <v/>
          </cell>
          <cell r="L1080" t="str">
            <v/>
          </cell>
          <cell r="M1080" t="str">
            <v/>
          </cell>
          <cell r="N1080" t="str">
            <v/>
          </cell>
          <cell r="O1080" t="str">
            <v/>
          </cell>
          <cell r="P1080" t="str">
            <v/>
          </cell>
          <cell r="Q1080" t="str">
            <v/>
          </cell>
          <cell r="R1080" t="str">
            <v/>
          </cell>
        </row>
        <row r="1081">
          <cell r="B1081" t="str">
            <v/>
          </cell>
          <cell r="C1081" t="str">
            <v/>
          </cell>
          <cell r="D1081" t="str">
            <v>0</v>
          </cell>
          <cell r="E1081" t="str">
            <v/>
          </cell>
          <cell r="F1081" t="str">
            <v/>
          </cell>
          <cell r="G1081" t="str">
            <v/>
          </cell>
          <cell r="H1081" t="str">
            <v/>
          </cell>
          <cell r="I1081" t="str">
            <v/>
          </cell>
          <cell r="J1081" t="str">
            <v>0</v>
          </cell>
          <cell r="K1081" t="str">
            <v/>
          </cell>
          <cell r="L1081" t="str">
            <v/>
          </cell>
          <cell r="M1081" t="str">
            <v/>
          </cell>
          <cell r="N1081" t="str">
            <v/>
          </cell>
          <cell r="O1081" t="str">
            <v/>
          </cell>
          <cell r="P1081" t="str">
            <v/>
          </cell>
          <cell r="Q1081" t="str">
            <v/>
          </cell>
          <cell r="R1081" t="str">
            <v/>
          </cell>
        </row>
        <row r="1082">
          <cell r="B1082" t="str">
            <v/>
          </cell>
          <cell r="C1082" t="str">
            <v/>
          </cell>
          <cell r="D1082" t="str">
            <v>0</v>
          </cell>
          <cell r="E1082" t="str">
            <v/>
          </cell>
          <cell r="F1082" t="str">
            <v/>
          </cell>
          <cell r="G1082" t="str">
            <v/>
          </cell>
          <cell r="H1082" t="str">
            <v/>
          </cell>
          <cell r="I1082" t="str">
            <v/>
          </cell>
          <cell r="J1082" t="str">
            <v>0</v>
          </cell>
          <cell r="K1082" t="str">
            <v/>
          </cell>
          <cell r="L1082" t="str">
            <v/>
          </cell>
          <cell r="M1082" t="str">
            <v/>
          </cell>
          <cell r="N1082" t="str">
            <v/>
          </cell>
          <cell r="O1082" t="str">
            <v/>
          </cell>
          <cell r="P1082" t="str">
            <v/>
          </cell>
          <cell r="Q1082" t="str">
            <v/>
          </cell>
          <cell r="R1082" t="str">
            <v/>
          </cell>
        </row>
        <row r="1083">
          <cell r="B1083" t="str">
            <v/>
          </cell>
          <cell r="C1083" t="str">
            <v/>
          </cell>
          <cell r="D1083" t="str">
            <v>0</v>
          </cell>
          <cell r="E1083" t="str">
            <v/>
          </cell>
          <cell r="F1083" t="str">
            <v/>
          </cell>
          <cell r="G1083" t="str">
            <v/>
          </cell>
          <cell r="H1083" t="str">
            <v/>
          </cell>
          <cell r="I1083" t="str">
            <v/>
          </cell>
          <cell r="J1083" t="str">
            <v>0</v>
          </cell>
          <cell r="K1083" t="str">
            <v/>
          </cell>
          <cell r="L1083" t="str">
            <v/>
          </cell>
          <cell r="M1083" t="str">
            <v/>
          </cell>
          <cell r="N1083" t="str">
            <v/>
          </cell>
          <cell r="O1083" t="str">
            <v/>
          </cell>
          <cell r="P1083" t="str">
            <v/>
          </cell>
          <cell r="Q1083" t="str">
            <v/>
          </cell>
          <cell r="R1083" t="str">
            <v/>
          </cell>
        </row>
        <row r="1084">
          <cell r="B1084" t="str">
            <v/>
          </cell>
          <cell r="C1084" t="str">
            <v/>
          </cell>
          <cell r="D1084" t="str">
            <v>0</v>
          </cell>
          <cell r="E1084" t="str">
            <v/>
          </cell>
          <cell r="F1084" t="str">
            <v/>
          </cell>
          <cell r="G1084" t="str">
            <v/>
          </cell>
          <cell r="H1084" t="str">
            <v/>
          </cell>
          <cell r="I1084" t="str">
            <v/>
          </cell>
          <cell r="J1084" t="str">
            <v>0</v>
          </cell>
          <cell r="K1084" t="str">
            <v/>
          </cell>
          <cell r="L1084" t="str">
            <v/>
          </cell>
          <cell r="M1084" t="str">
            <v/>
          </cell>
          <cell r="N1084" t="str">
            <v/>
          </cell>
          <cell r="O1084" t="str">
            <v/>
          </cell>
          <cell r="P1084" t="str">
            <v/>
          </cell>
          <cell r="Q1084" t="str">
            <v/>
          </cell>
          <cell r="R1084" t="str">
            <v/>
          </cell>
        </row>
        <row r="1085">
          <cell r="B1085" t="str">
            <v/>
          </cell>
          <cell r="C1085" t="str">
            <v/>
          </cell>
          <cell r="D1085" t="str">
            <v>0</v>
          </cell>
          <cell r="E1085" t="str">
            <v/>
          </cell>
          <cell r="F1085" t="str">
            <v/>
          </cell>
          <cell r="G1085" t="str">
            <v/>
          </cell>
          <cell r="H1085" t="str">
            <v/>
          </cell>
          <cell r="I1085" t="str">
            <v/>
          </cell>
          <cell r="J1085" t="str">
            <v>0</v>
          </cell>
          <cell r="K1085" t="str">
            <v/>
          </cell>
          <cell r="L1085" t="str">
            <v/>
          </cell>
          <cell r="M1085" t="str">
            <v/>
          </cell>
          <cell r="N1085" t="str">
            <v/>
          </cell>
          <cell r="O1085" t="str">
            <v/>
          </cell>
          <cell r="P1085" t="str">
            <v/>
          </cell>
          <cell r="Q1085" t="str">
            <v/>
          </cell>
          <cell r="R1085" t="str">
            <v/>
          </cell>
        </row>
        <row r="1086">
          <cell r="B1086" t="str">
            <v/>
          </cell>
          <cell r="C1086" t="str">
            <v/>
          </cell>
          <cell r="D1086" t="str">
            <v>0</v>
          </cell>
          <cell r="E1086" t="str">
            <v/>
          </cell>
          <cell r="F1086" t="str">
            <v/>
          </cell>
          <cell r="G1086" t="str">
            <v/>
          </cell>
          <cell r="H1086" t="str">
            <v/>
          </cell>
          <cell r="I1086" t="str">
            <v/>
          </cell>
          <cell r="J1086" t="str">
            <v>0</v>
          </cell>
          <cell r="K1086" t="str">
            <v/>
          </cell>
          <cell r="L1086" t="str">
            <v/>
          </cell>
          <cell r="M1086" t="str">
            <v/>
          </cell>
          <cell r="N1086" t="str">
            <v/>
          </cell>
          <cell r="O1086" t="str">
            <v/>
          </cell>
          <cell r="P1086" t="str">
            <v/>
          </cell>
          <cell r="Q1086" t="str">
            <v/>
          </cell>
          <cell r="R1086" t="str">
            <v/>
          </cell>
        </row>
        <row r="1087">
          <cell r="B1087" t="str">
            <v/>
          </cell>
          <cell r="C1087" t="str">
            <v/>
          </cell>
          <cell r="D1087" t="str">
            <v>0</v>
          </cell>
          <cell r="E1087" t="str">
            <v/>
          </cell>
          <cell r="F1087" t="str">
            <v/>
          </cell>
          <cell r="G1087" t="str">
            <v/>
          </cell>
          <cell r="H1087" t="str">
            <v/>
          </cell>
          <cell r="I1087" t="str">
            <v/>
          </cell>
          <cell r="J1087" t="str">
            <v>0</v>
          </cell>
          <cell r="K1087" t="str">
            <v/>
          </cell>
          <cell r="L1087" t="str">
            <v/>
          </cell>
          <cell r="M1087" t="str">
            <v/>
          </cell>
          <cell r="N1087" t="str">
            <v/>
          </cell>
          <cell r="O1087" t="str">
            <v/>
          </cell>
          <cell r="P1087" t="str">
            <v/>
          </cell>
          <cell r="Q1087" t="str">
            <v/>
          </cell>
          <cell r="R1087" t="str">
            <v/>
          </cell>
        </row>
        <row r="1088">
          <cell r="B1088" t="str">
            <v/>
          </cell>
          <cell r="C1088" t="str">
            <v/>
          </cell>
          <cell r="D1088" t="str">
            <v>0</v>
          </cell>
          <cell r="E1088" t="str">
            <v/>
          </cell>
          <cell r="F1088" t="str">
            <v/>
          </cell>
          <cell r="G1088" t="str">
            <v/>
          </cell>
          <cell r="H1088" t="str">
            <v/>
          </cell>
          <cell r="I1088" t="str">
            <v/>
          </cell>
          <cell r="J1088" t="str">
            <v>0</v>
          </cell>
          <cell r="K1088" t="str">
            <v/>
          </cell>
          <cell r="L1088" t="str">
            <v/>
          </cell>
          <cell r="M1088" t="str">
            <v/>
          </cell>
          <cell r="N1088" t="str">
            <v/>
          </cell>
          <cell r="O1088" t="str">
            <v/>
          </cell>
          <cell r="P1088" t="str">
            <v/>
          </cell>
          <cell r="Q1088" t="str">
            <v/>
          </cell>
          <cell r="R1088" t="str">
            <v/>
          </cell>
        </row>
        <row r="1089">
          <cell r="B1089" t="str">
            <v/>
          </cell>
          <cell r="C1089" t="str">
            <v/>
          </cell>
          <cell r="D1089" t="str">
            <v>0</v>
          </cell>
          <cell r="E1089" t="str">
            <v/>
          </cell>
          <cell r="F1089" t="str">
            <v/>
          </cell>
          <cell r="G1089" t="str">
            <v/>
          </cell>
          <cell r="H1089" t="str">
            <v/>
          </cell>
          <cell r="I1089" t="str">
            <v/>
          </cell>
          <cell r="J1089" t="str">
            <v>0</v>
          </cell>
          <cell r="K1089" t="str">
            <v/>
          </cell>
          <cell r="L1089" t="str">
            <v/>
          </cell>
          <cell r="M1089" t="str">
            <v/>
          </cell>
          <cell r="N1089" t="str">
            <v/>
          </cell>
          <cell r="O1089" t="str">
            <v/>
          </cell>
          <cell r="P1089" t="str">
            <v/>
          </cell>
          <cell r="Q1089" t="str">
            <v/>
          </cell>
          <cell r="R1089" t="str">
            <v/>
          </cell>
        </row>
        <row r="1090">
          <cell r="B1090" t="str">
            <v/>
          </cell>
          <cell r="C1090" t="str">
            <v/>
          </cell>
          <cell r="D1090" t="str">
            <v>0</v>
          </cell>
          <cell r="E1090" t="str">
            <v/>
          </cell>
          <cell r="F1090" t="str">
            <v/>
          </cell>
          <cell r="G1090" t="str">
            <v/>
          </cell>
          <cell r="H1090" t="str">
            <v/>
          </cell>
          <cell r="I1090" t="str">
            <v/>
          </cell>
          <cell r="J1090" t="str">
            <v>0</v>
          </cell>
          <cell r="K1090" t="str">
            <v/>
          </cell>
          <cell r="L1090" t="str">
            <v/>
          </cell>
          <cell r="M1090" t="str">
            <v/>
          </cell>
          <cell r="N1090" t="str">
            <v/>
          </cell>
          <cell r="O1090" t="str">
            <v/>
          </cell>
          <cell r="P1090" t="str">
            <v/>
          </cell>
          <cell r="Q1090" t="str">
            <v/>
          </cell>
          <cell r="R1090" t="str">
            <v/>
          </cell>
        </row>
        <row r="1091">
          <cell r="B1091" t="str">
            <v/>
          </cell>
          <cell r="C1091" t="str">
            <v/>
          </cell>
          <cell r="D1091" t="str">
            <v>0</v>
          </cell>
          <cell r="E1091" t="str">
            <v/>
          </cell>
          <cell r="F1091" t="str">
            <v/>
          </cell>
          <cell r="G1091" t="str">
            <v/>
          </cell>
          <cell r="H1091" t="str">
            <v/>
          </cell>
          <cell r="I1091" t="str">
            <v/>
          </cell>
          <cell r="J1091" t="str">
            <v>0</v>
          </cell>
          <cell r="K1091" t="str">
            <v/>
          </cell>
          <cell r="L1091" t="str">
            <v/>
          </cell>
          <cell r="M1091" t="str">
            <v/>
          </cell>
          <cell r="N1091" t="str">
            <v/>
          </cell>
          <cell r="O1091" t="str">
            <v/>
          </cell>
          <cell r="P1091" t="str">
            <v/>
          </cell>
          <cell r="Q1091" t="str">
            <v/>
          </cell>
          <cell r="R1091" t="str">
            <v/>
          </cell>
        </row>
        <row r="1092">
          <cell r="B1092" t="str">
            <v/>
          </cell>
          <cell r="C1092" t="str">
            <v/>
          </cell>
          <cell r="D1092" t="str">
            <v>0</v>
          </cell>
          <cell r="E1092" t="str">
            <v/>
          </cell>
          <cell r="F1092" t="str">
            <v/>
          </cell>
          <cell r="G1092" t="str">
            <v/>
          </cell>
          <cell r="H1092" t="str">
            <v/>
          </cell>
          <cell r="I1092" t="str">
            <v/>
          </cell>
          <cell r="J1092" t="str">
            <v>0</v>
          </cell>
          <cell r="K1092" t="str">
            <v/>
          </cell>
          <cell r="L1092" t="str">
            <v/>
          </cell>
          <cell r="M1092" t="str">
            <v/>
          </cell>
          <cell r="N1092" t="str">
            <v/>
          </cell>
          <cell r="O1092" t="str">
            <v/>
          </cell>
          <cell r="P1092" t="str">
            <v/>
          </cell>
          <cell r="Q1092" t="str">
            <v/>
          </cell>
          <cell r="R1092" t="str">
            <v/>
          </cell>
        </row>
        <row r="1093">
          <cell r="B1093" t="str">
            <v/>
          </cell>
          <cell r="C1093" t="str">
            <v/>
          </cell>
          <cell r="D1093" t="str">
            <v>0</v>
          </cell>
          <cell r="E1093" t="str">
            <v/>
          </cell>
          <cell r="F1093" t="str">
            <v/>
          </cell>
          <cell r="G1093" t="str">
            <v/>
          </cell>
          <cell r="H1093" t="str">
            <v/>
          </cell>
          <cell r="I1093" t="str">
            <v/>
          </cell>
          <cell r="J1093" t="str">
            <v>0</v>
          </cell>
          <cell r="K1093" t="str">
            <v/>
          </cell>
          <cell r="L1093" t="str">
            <v/>
          </cell>
          <cell r="M1093" t="str">
            <v/>
          </cell>
          <cell r="N1093" t="str">
            <v/>
          </cell>
          <cell r="O1093" t="str">
            <v/>
          </cell>
          <cell r="P1093" t="str">
            <v/>
          </cell>
          <cell r="Q1093" t="str">
            <v/>
          </cell>
          <cell r="R1093" t="str">
            <v/>
          </cell>
        </row>
        <row r="1094">
          <cell r="B1094" t="str">
            <v/>
          </cell>
          <cell r="C1094" t="str">
            <v/>
          </cell>
          <cell r="D1094" t="str">
            <v>0</v>
          </cell>
          <cell r="E1094" t="str">
            <v/>
          </cell>
          <cell r="F1094" t="str">
            <v/>
          </cell>
          <cell r="G1094" t="str">
            <v/>
          </cell>
          <cell r="H1094" t="str">
            <v/>
          </cell>
          <cell r="I1094" t="str">
            <v/>
          </cell>
          <cell r="J1094" t="str">
            <v>0</v>
          </cell>
          <cell r="K1094" t="str">
            <v/>
          </cell>
          <cell r="L1094" t="str">
            <v/>
          </cell>
          <cell r="M1094" t="str">
            <v/>
          </cell>
          <cell r="N1094" t="str">
            <v/>
          </cell>
          <cell r="O1094" t="str">
            <v/>
          </cell>
          <cell r="P1094" t="str">
            <v/>
          </cell>
          <cell r="Q1094" t="str">
            <v/>
          </cell>
          <cell r="R1094" t="str">
            <v/>
          </cell>
        </row>
        <row r="1095">
          <cell r="B1095" t="str">
            <v/>
          </cell>
          <cell r="C1095" t="str">
            <v/>
          </cell>
          <cell r="D1095" t="str">
            <v>0</v>
          </cell>
          <cell r="E1095" t="str">
            <v/>
          </cell>
          <cell r="F1095" t="str">
            <v/>
          </cell>
          <cell r="G1095" t="str">
            <v/>
          </cell>
          <cell r="H1095" t="str">
            <v/>
          </cell>
          <cell r="I1095" t="str">
            <v/>
          </cell>
          <cell r="J1095" t="str">
            <v>0</v>
          </cell>
          <cell r="K1095" t="str">
            <v/>
          </cell>
          <cell r="L1095" t="str">
            <v/>
          </cell>
          <cell r="M1095" t="str">
            <v/>
          </cell>
          <cell r="N1095" t="str">
            <v/>
          </cell>
          <cell r="O1095" t="str">
            <v/>
          </cell>
          <cell r="P1095" t="str">
            <v/>
          </cell>
          <cell r="Q1095" t="str">
            <v/>
          </cell>
          <cell r="R1095" t="str">
            <v/>
          </cell>
        </row>
        <row r="1096">
          <cell r="B1096" t="str">
            <v/>
          </cell>
          <cell r="C1096" t="str">
            <v/>
          </cell>
          <cell r="D1096" t="str">
            <v>0</v>
          </cell>
          <cell r="E1096" t="str">
            <v/>
          </cell>
          <cell r="F1096" t="str">
            <v/>
          </cell>
          <cell r="G1096" t="str">
            <v/>
          </cell>
          <cell r="H1096" t="str">
            <v/>
          </cell>
          <cell r="I1096" t="str">
            <v/>
          </cell>
          <cell r="J1096" t="str">
            <v>0</v>
          </cell>
          <cell r="K1096" t="str">
            <v/>
          </cell>
          <cell r="L1096" t="str">
            <v/>
          </cell>
          <cell r="M1096" t="str">
            <v/>
          </cell>
          <cell r="N1096" t="str">
            <v/>
          </cell>
          <cell r="O1096" t="str">
            <v/>
          </cell>
          <cell r="P1096" t="str">
            <v/>
          </cell>
          <cell r="Q1096" t="str">
            <v/>
          </cell>
          <cell r="R1096" t="str">
            <v/>
          </cell>
        </row>
        <row r="1097">
          <cell r="B1097" t="str">
            <v/>
          </cell>
          <cell r="C1097" t="str">
            <v/>
          </cell>
          <cell r="D1097" t="str">
            <v>0</v>
          </cell>
          <cell r="E1097" t="str">
            <v/>
          </cell>
          <cell r="F1097" t="str">
            <v/>
          </cell>
          <cell r="G1097" t="str">
            <v/>
          </cell>
          <cell r="H1097" t="str">
            <v/>
          </cell>
          <cell r="I1097" t="str">
            <v/>
          </cell>
          <cell r="J1097" t="str">
            <v>0</v>
          </cell>
          <cell r="K1097" t="str">
            <v/>
          </cell>
          <cell r="L1097" t="str">
            <v/>
          </cell>
          <cell r="M1097" t="str">
            <v/>
          </cell>
          <cell r="N1097" t="str">
            <v/>
          </cell>
          <cell r="O1097" t="str">
            <v/>
          </cell>
          <cell r="P1097" t="str">
            <v/>
          </cell>
          <cell r="Q1097" t="str">
            <v/>
          </cell>
          <cell r="R1097" t="str">
            <v/>
          </cell>
        </row>
        <row r="1098">
          <cell r="B1098" t="str">
            <v/>
          </cell>
          <cell r="C1098" t="str">
            <v/>
          </cell>
          <cell r="D1098" t="str">
            <v>0</v>
          </cell>
          <cell r="E1098" t="str">
            <v/>
          </cell>
          <cell r="F1098" t="str">
            <v/>
          </cell>
          <cell r="G1098" t="str">
            <v/>
          </cell>
          <cell r="H1098" t="str">
            <v/>
          </cell>
          <cell r="I1098" t="str">
            <v/>
          </cell>
          <cell r="J1098" t="str">
            <v>0</v>
          </cell>
          <cell r="K1098" t="str">
            <v/>
          </cell>
          <cell r="L1098" t="str">
            <v/>
          </cell>
          <cell r="M1098" t="str">
            <v/>
          </cell>
          <cell r="N1098" t="str">
            <v/>
          </cell>
          <cell r="O1098" t="str">
            <v/>
          </cell>
          <cell r="P1098" t="str">
            <v/>
          </cell>
          <cell r="Q1098" t="str">
            <v/>
          </cell>
          <cell r="R1098" t="str">
            <v/>
          </cell>
        </row>
        <row r="1099">
          <cell r="B1099" t="str">
            <v/>
          </cell>
          <cell r="C1099" t="str">
            <v/>
          </cell>
          <cell r="D1099" t="str">
            <v>0</v>
          </cell>
          <cell r="E1099" t="str">
            <v/>
          </cell>
          <cell r="F1099" t="str">
            <v/>
          </cell>
          <cell r="G1099" t="str">
            <v/>
          </cell>
          <cell r="H1099" t="str">
            <v/>
          </cell>
          <cell r="I1099" t="str">
            <v/>
          </cell>
          <cell r="J1099" t="str">
            <v>0</v>
          </cell>
          <cell r="K1099" t="str">
            <v/>
          </cell>
          <cell r="L1099" t="str">
            <v/>
          </cell>
          <cell r="M1099" t="str">
            <v/>
          </cell>
          <cell r="N1099" t="str">
            <v/>
          </cell>
          <cell r="O1099" t="str">
            <v/>
          </cell>
          <cell r="P1099" t="str">
            <v/>
          </cell>
          <cell r="Q1099" t="str">
            <v/>
          </cell>
          <cell r="R1099" t="str">
            <v/>
          </cell>
        </row>
        <row r="1100">
          <cell r="B1100" t="str">
            <v/>
          </cell>
          <cell r="C1100" t="str">
            <v/>
          </cell>
          <cell r="D1100" t="str">
            <v>0</v>
          </cell>
          <cell r="E1100" t="str">
            <v/>
          </cell>
          <cell r="F1100" t="str">
            <v/>
          </cell>
          <cell r="G1100" t="str">
            <v/>
          </cell>
          <cell r="H1100" t="str">
            <v/>
          </cell>
          <cell r="I1100" t="str">
            <v/>
          </cell>
          <cell r="J1100" t="str">
            <v>0</v>
          </cell>
          <cell r="K1100" t="str">
            <v/>
          </cell>
          <cell r="L1100" t="str">
            <v/>
          </cell>
          <cell r="M1100" t="str">
            <v/>
          </cell>
          <cell r="N1100" t="str">
            <v/>
          </cell>
          <cell r="O1100" t="str">
            <v/>
          </cell>
          <cell r="P1100" t="str">
            <v/>
          </cell>
          <cell r="Q1100" t="str">
            <v/>
          </cell>
          <cell r="R1100" t="str">
            <v/>
          </cell>
        </row>
        <row r="1101">
          <cell r="B1101" t="str">
            <v/>
          </cell>
          <cell r="C1101" t="str">
            <v/>
          </cell>
          <cell r="D1101" t="str">
            <v>0</v>
          </cell>
          <cell r="E1101" t="str">
            <v/>
          </cell>
          <cell r="F1101" t="str">
            <v/>
          </cell>
          <cell r="G1101" t="str">
            <v/>
          </cell>
          <cell r="H1101" t="str">
            <v/>
          </cell>
          <cell r="I1101" t="str">
            <v/>
          </cell>
          <cell r="J1101" t="str">
            <v>0</v>
          </cell>
          <cell r="K1101" t="str">
            <v/>
          </cell>
          <cell r="L1101" t="str">
            <v/>
          </cell>
          <cell r="M1101" t="str">
            <v/>
          </cell>
          <cell r="N1101" t="str">
            <v/>
          </cell>
          <cell r="O1101" t="str">
            <v/>
          </cell>
          <cell r="P1101" t="str">
            <v/>
          </cell>
          <cell r="Q1101" t="str">
            <v/>
          </cell>
          <cell r="R1101" t="str">
            <v/>
          </cell>
        </row>
        <row r="1102">
          <cell r="B1102" t="str">
            <v/>
          </cell>
          <cell r="C1102" t="str">
            <v/>
          </cell>
          <cell r="D1102" t="str">
            <v>0</v>
          </cell>
          <cell r="E1102" t="str">
            <v/>
          </cell>
          <cell r="F1102" t="str">
            <v/>
          </cell>
          <cell r="G1102" t="str">
            <v/>
          </cell>
          <cell r="H1102" t="str">
            <v/>
          </cell>
          <cell r="I1102" t="str">
            <v/>
          </cell>
          <cell r="J1102" t="str">
            <v>0</v>
          </cell>
          <cell r="K1102" t="str">
            <v/>
          </cell>
          <cell r="L1102" t="str">
            <v/>
          </cell>
          <cell r="M1102" t="str">
            <v/>
          </cell>
          <cell r="N1102" t="str">
            <v/>
          </cell>
          <cell r="O1102" t="str">
            <v/>
          </cell>
          <cell r="P1102" t="str">
            <v/>
          </cell>
          <cell r="Q1102" t="str">
            <v/>
          </cell>
          <cell r="R1102" t="str">
            <v/>
          </cell>
        </row>
        <row r="1103">
          <cell r="B1103" t="str">
            <v/>
          </cell>
          <cell r="C1103" t="str">
            <v/>
          </cell>
          <cell r="D1103" t="str">
            <v>0</v>
          </cell>
          <cell r="E1103" t="str">
            <v/>
          </cell>
          <cell r="F1103" t="str">
            <v/>
          </cell>
          <cell r="G1103" t="str">
            <v/>
          </cell>
          <cell r="H1103" t="str">
            <v/>
          </cell>
          <cell r="I1103" t="str">
            <v/>
          </cell>
          <cell r="J1103" t="str">
            <v>0</v>
          </cell>
          <cell r="K1103" t="str">
            <v/>
          </cell>
          <cell r="L1103" t="str">
            <v/>
          </cell>
          <cell r="M1103" t="str">
            <v/>
          </cell>
          <cell r="N1103" t="str">
            <v/>
          </cell>
          <cell r="O1103" t="str">
            <v/>
          </cell>
          <cell r="P1103" t="str">
            <v/>
          </cell>
          <cell r="Q1103" t="str">
            <v/>
          </cell>
          <cell r="R1103" t="str">
            <v/>
          </cell>
        </row>
        <row r="1104">
          <cell r="B1104" t="str">
            <v/>
          </cell>
          <cell r="C1104" t="str">
            <v/>
          </cell>
          <cell r="D1104" t="str">
            <v>0</v>
          </cell>
          <cell r="E1104" t="str">
            <v/>
          </cell>
          <cell r="F1104" t="str">
            <v/>
          </cell>
          <cell r="G1104" t="str">
            <v/>
          </cell>
          <cell r="H1104" t="str">
            <v/>
          </cell>
          <cell r="I1104" t="str">
            <v/>
          </cell>
          <cell r="J1104" t="str">
            <v>0</v>
          </cell>
          <cell r="K1104" t="str">
            <v/>
          </cell>
          <cell r="L1104" t="str">
            <v/>
          </cell>
          <cell r="M1104" t="str">
            <v/>
          </cell>
          <cell r="N1104" t="str">
            <v/>
          </cell>
          <cell r="O1104" t="str">
            <v/>
          </cell>
          <cell r="P1104" t="str">
            <v/>
          </cell>
          <cell r="Q1104" t="str">
            <v/>
          </cell>
          <cell r="R1104" t="str">
            <v/>
          </cell>
        </row>
        <row r="1105">
          <cell r="B1105" t="str">
            <v/>
          </cell>
          <cell r="C1105" t="str">
            <v/>
          </cell>
          <cell r="D1105" t="str">
            <v>0</v>
          </cell>
          <cell r="E1105" t="str">
            <v/>
          </cell>
          <cell r="F1105" t="str">
            <v/>
          </cell>
          <cell r="G1105" t="str">
            <v/>
          </cell>
          <cell r="H1105" t="str">
            <v/>
          </cell>
          <cell r="I1105" t="str">
            <v/>
          </cell>
          <cell r="J1105" t="str">
            <v>0</v>
          </cell>
          <cell r="K1105" t="str">
            <v/>
          </cell>
          <cell r="L1105" t="str">
            <v/>
          </cell>
          <cell r="M1105" t="str">
            <v/>
          </cell>
          <cell r="N1105" t="str">
            <v/>
          </cell>
          <cell r="O1105" t="str">
            <v/>
          </cell>
          <cell r="P1105" t="str">
            <v/>
          </cell>
          <cell r="Q1105" t="str">
            <v/>
          </cell>
          <cell r="R1105" t="str">
            <v/>
          </cell>
        </row>
        <row r="1106">
          <cell r="B1106" t="str">
            <v/>
          </cell>
          <cell r="C1106" t="str">
            <v/>
          </cell>
          <cell r="D1106" t="str">
            <v>0</v>
          </cell>
          <cell r="E1106" t="str">
            <v/>
          </cell>
          <cell r="F1106" t="str">
            <v/>
          </cell>
          <cell r="G1106" t="str">
            <v/>
          </cell>
          <cell r="H1106" t="str">
            <v/>
          </cell>
          <cell r="I1106" t="str">
            <v/>
          </cell>
          <cell r="J1106" t="str">
            <v>0</v>
          </cell>
          <cell r="K1106" t="str">
            <v/>
          </cell>
          <cell r="L1106" t="str">
            <v/>
          </cell>
          <cell r="M1106" t="str">
            <v/>
          </cell>
          <cell r="N1106" t="str">
            <v/>
          </cell>
          <cell r="O1106" t="str">
            <v/>
          </cell>
          <cell r="P1106" t="str">
            <v/>
          </cell>
          <cell r="Q1106" t="str">
            <v/>
          </cell>
          <cell r="R1106" t="str">
            <v/>
          </cell>
        </row>
        <row r="1107">
          <cell r="B1107" t="str">
            <v/>
          </cell>
          <cell r="C1107" t="str">
            <v/>
          </cell>
          <cell r="D1107" t="str">
            <v>0</v>
          </cell>
          <cell r="E1107" t="str">
            <v/>
          </cell>
          <cell r="F1107" t="str">
            <v/>
          </cell>
          <cell r="G1107" t="str">
            <v/>
          </cell>
          <cell r="H1107" t="str">
            <v/>
          </cell>
          <cell r="I1107" t="str">
            <v/>
          </cell>
          <cell r="J1107" t="str">
            <v>0</v>
          </cell>
          <cell r="K1107" t="str">
            <v/>
          </cell>
          <cell r="L1107" t="str">
            <v/>
          </cell>
          <cell r="M1107" t="str">
            <v/>
          </cell>
          <cell r="N1107" t="str">
            <v/>
          </cell>
          <cell r="O1107" t="str">
            <v/>
          </cell>
          <cell r="P1107" t="str">
            <v/>
          </cell>
          <cell r="Q1107" t="str">
            <v/>
          </cell>
          <cell r="R1107" t="str">
            <v/>
          </cell>
        </row>
        <row r="1108">
          <cell r="B1108" t="str">
            <v/>
          </cell>
          <cell r="C1108" t="str">
            <v/>
          </cell>
          <cell r="D1108" t="str">
            <v>0</v>
          </cell>
          <cell r="E1108" t="str">
            <v/>
          </cell>
          <cell r="F1108" t="str">
            <v/>
          </cell>
          <cell r="G1108" t="str">
            <v/>
          </cell>
          <cell r="H1108" t="str">
            <v/>
          </cell>
          <cell r="I1108" t="str">
            <v/>
          </cell>
          <cell r="J1108" t="str">
            <v>0</v>
          </cell>
          <cell r="K1108" t="str">
            <v/>
          </cell>
          <cell r="L1108" t="str">
            <v/>
          </cell>
          <cell r="M1108" t="str">
            <v/>
          </cell>
          <cell r="N1108" t="str">
            <v/>
          </cell>
          <cell r="O1108" t="str">
            <v/>
          </cell>
          <cell r="P1108" t="str">
            <v/>
          </cell>
          <cell r="Q1108" t="str">
            <v/>
          </cell>
          <cell r="R1108" t="str">
            <v/>
          </cell>
        </row>
        <row r="1109">
          <cell r="B1109" t="str">
            <v/>
          </cell>
          <cell r="C1109" t="str">
            <v/>
          </cell>
          <cell r="D1109" t="str">
            <v>0</v>
          </cell>
          <cell r="E1109" t="str">
            <v/>
          </cell>
          <cell r="F1109" t="str">
            <v/>
          </cell>
          <cell r="G1109" t="str">
            <v/>
          </cell>
          <cell r="H1109" t="str">
            <v/>
          </cell>
          <cell r="I1109" t="str">
            <v/>
          </cell>
          <cell r="J1109" t="str">
            <v>0</v>
          </cell>
          <cell r="K1109" t="str">
            <v/>
          </cell>
          <cell r="L1109" t="str">
            <v/>
          </cell>
          <cell r="M1109" t="str">
            <v/>
          </cell>
          <cell r="N1109" t="str">
            <v/>
          </cell>
          <cell r="O1109" t="str">
            <v/>
          </cell>
          <cell r="P1109" t="str">
            <v/>
          </cell>
          <cell r="Q1109" t="str">
            <v/>
          </cell>
          <cell r="R1109" t="str">
            <v/>
          </cell>
        </row>
        <row r="1110">
          <cell r="B1110" t="str">
            <v/>
          </cell>
          <cell r="C1110" t="str">
            <v/>
          </cell>
          <cell r="D1110" t="str">
            <v>0</v>
          </cell>
          <cell r="E1110" t="str">
            <v/>
          </cell>
          <cell r="F1110" t="str">
            <v/>
          </cell>
          <cell r="G1110" t="str">
            <v/>
          </cell>
          <cell r="H1110" t="str">
            <v/>
          </cell>
          <cell r="I1110" t="str">
            <v/>
          </cell>
          <cell r="J1110" t="str">
            <v>0</v>
          </cell>
          <cell r="K1110" t="str">
            <v/>
          </cell>
          <cell r="L1110" t="str">
            <v/>
          </cell>
          <cell r="M1110" t="str">
            <v/>
          </cell>
          <cell r="N1110" t="str">
            <v/>
          </cell>
          <cell r="O1110" t="str">
            <v/>
          </cell>
          <cell r="P1110" t="str">
            <v/>
          </cell>
          <cell r="Q1110" t="str">
            <v/>
          </cell>
          <cell r="R1110" t="str">
            <v/>
          </cell>
        </row>
        <row r="1111">
          <cell r="B1111" t="str">
            <v/>
          </cell>
          <cell r="C1111" t="str">
            <v/>
          </cell>
          <cell r="D1111" t="str">
            <v>0</v>
          </cell>
          <cell r="E1111" t="str">
            <v/>
          </cell>
          <cell r="F1111" t="str">
            <v/>
          </cell>
          <cell r="G1111" t="str">
            <v/>
          </cell>
          <cell r="H1111" t="str">
            <v/>
          </cell>
          <cell r="I1111" t="str">
            <v/>
          </cell>
          <cell r="J1111" t="str">
            <v>0</v>
          </cell>
          <cell r="K1111" t="str">
            <v/>
          </cell>
          <cell r="L1111" t="str">
            <v/>
          </cell>
          <cell r="M1111" t="str">
            <v/>
          </cell>
          <cell r="N1111" t="str">
            <v/>
          </cell>
          <cell r="O1111" t="str">
            <v/>
          </cell>
          <cell r="P1111" t="str">
            <v/>
          </cell>
          <cell r="Q1111" t="str">
            <v/>
          </cell>
          <cell r="R1111" t="str">
            <v/>
          </cell>
        </row>
        <row r="1112">
          <cell r="B1112" t="str">
            <v/>
          </cell>
          <cell r="C1112" t="str">
            <v/>
          </cell>
          <cell r="D1112" t="str">
            <v>0</v>
          </cell>
          <cell r="E1112" t="str">
            <v/>
          </cell>
          <cell r="F1112" t="str">
            <v/>
          </cell>
          <cell r="G1112" t="str">
            <v/>
          </cell>
          <cell r="H1112" t="str">
            <v/>
          </cell>
          <cell r="I1112" t="str">
            <v/>
          </cell>
          <cell r="J1112" t="str">
            <v>0</v>
          </cell>
          <cell r="K1112" t="str">
            <v/>
          </cell>
          <cell r="L1112" t="str">
            <v/>
          </cell>
          <cell r="M1112" t="str">
            <v/>
          </cell>
          <cell r="N1112" t="str">
            <v/>
          </cell>
          <cell r="O1112" t="str">
            <v/>
          </cell>
          <cell r="P1112" t="str">
            <v/>
          </cell>
          <cell r="Q1112" t="str">
            <v/>
          </cell>
          <cell r="R1112" t="str">
            <v/>
          </cell>
        </row>
        <row r="1113">
          <cell r="B1113" t="str">
            <v/>
          </cell>
          <cell r="C1113" t="str">
            <v/>
          </cell>
          <cell r="D1113" t="str">
            <v>0</v>
          </cell>
          <cell r="E1113" t="str">
            <v/>
          </cell>
          <cell r="F1113" t="str">
            <v/>
          </cell>
          <cell r="G1113" t="str">
            <v/>
          </cell>
          <cell r="H1113" t="str">
            <v/>
          </cell>
          <cell r="I1113" t="str">
            <v/>
          </cell>
          <cell r="J1113" t="str">
            <v>0</v>
          </cell>
          <cell r="K1113" t="str">
            <v/>
          </cell>
          <cell r="L1113" t="str">
            <v/>
          </cell>
          <cell r="M1113" t="str">
            <v/>
          </cell>
          <cell r="N1113" t="str">
            <v/>
          </cell>
          <cell r="O1113" t="str">
            <v/>
          </cell>
          <cell r="P1113" t="str">
            <v/>
          </cell>
          <cell r="Q1113" t="str">
            <v/>
          </cell>
          <cell r="R1113" t="str">
            <v/>
          </cell>
        </row>
        <row r="1114">
          <cell r="B1114" t="str">
            <v/>
          </cell>
          <cell r="C1114" t="str">
            <v/>
          </cell>
          <cell r="D1114" t="str">
            <v>0</v>
          </cell>
          <cell r="E1114" t="str">
            <v/>
          </cell>
          <cell r="F1114" t="str">
            <v/>
          </cell>
          <cell r="G1114" t="str">
            <v/>
          </cell>
          <cell r="H1114" t="str">
            <v/>
          </cell>
          <cell r="I1114" t="str">
            <v/>
          </cell>
          <cell r="J1114" t="str">
            <v>0</v>
          </cell>
          <cell r="K1114" t="str">
            <v/>
          </cell>
          <cell r="L1114" t="str">
            <v/>
          </cell>
          <cell r="M1114" t="str">
            <v/>
          </cell>
          <cell r="N1114" t="str">
            <v/>
          </cell>
          <cell r="O1114" t="str">
            <v/>
          </cell>
          <cell r="P1114" t="str">
            <v/>
          </cell>
          <cell r="Q1114" t="str">
            <v/>
          </cell>
          <cell r="R1114" t="str">
            <v/>
          </cell>
        </row>
        <row r="1115">
          <cell r="B1115" t="str">
            <v/>
          </cell>
          <cell r="C1115" t="str">
            <v/>
          </cell>
          <cell r="D1115" t="str">
            <v>0</v>
          </cell>
          <cell r="E1115" t="str">
            <v/>
          </cell>
          <cell r="F1115" t="str">
            <v/>
          </cell>
          <cell r="G1115" t="str">
            <v/>
          </cell>
          <cell r="H1115" t="str">
            <v/>
          </cell>
          <cell r="I1115" t="str">
            <v/>
          </cell>
          <cell r="J1115" t="str">
            <v>0</v>
          </cell>
          <cell r="K1115" t="str">
            <v/>
          </cell>
          <cell r="L1115" t="str">
            <v/>
          </cell>
          <cell r="M1115" t="str">
            <v/>
          </cell>
          <cell r="N1115" t="str">
            <v/>
          </cell>
          <cell r="O1115" t="str">
            <v/>
          </cell>
          <cell r="P1115" t="str">
            <v/>
          </cell>
          <cell r="Q1115" t="str">
            <v/>
          </cell>
          <cell r="R1115" t="str">
            <v/>
          </cell>
        </row>
        <row r="1116">
          <cell r="B1116" t="str">
            <v/>
          </cell>
          <cell r="C1116" t="str">
            <v/>
          </cell>
          <cell r="D1116" t="str">
            <v>0</v>
          </cell>
          <cell r="E1116" t="str">
            <v/>
          </cell>
          <cell r="F1116" t="str">
            <v/>
          </cell>
          <cell r="G1116" t="str">
            <v/>
          </cell>
          <cell r="H1116" t="str">
            <v/>
          </cell>
          <cell r="I1116" t="str">
            <v/>
          </cell>
          <cell r="J1116" t="str">
            <v>0</v>
          </cell>
          <cell r="K1116" t="str">
            <v/>
          </cell>
          <cell r="L1116" t="str">
            <v/>
          </cell>
          <cell r="M1116" t="str">
            <v/>
          </cell>
          <cell r="N1116" t="str">
            <v/>
          </cell>
          <cell r="O1116" t="str">
            <v/>
          </cell>
          <cell r="P1116" t="str">
            <v/>
          </cell>
          <cell r="Q1116" t="str">
            <v/>
          </cell>
          <cell r="R1116" t="str">
            <v/>
          </cell>
        </row>
        <row r="1117">
          <cell r="B1117" t="str">
            <v/>
          </cell>
          <cell r="C1117" t="str">
            <v/>
          </cell>
          <cell r="D1117" t="str">
            <v>0</v>
          </cell>
          <cell r="E1117" t="str">
            <v/>
          </cell>
          <cell r="F1117" t="str">
            <v/>
          </cell>
          <cell r="G1117" t="str">
            <v/>
          </cell>
          <cell r="H1117" t="str">
            <v/>
          </cell>
          <cell r="I1117" t="str">
            <v/>
          </cell>
          <cell r="J1117" t="str">
            <v>0</v>
          </cell>
          <cell r="K1117" t="str">
            <v/>
          </cell>
          <cell r="L1117" t="str">
            <v/>
          </cell>
          <cell r="M1117" t="str">
            <v/>
          </cell>
          <cell r="N1117" t="str">
            <v/>
          </cell>
          <cell r="O1117" t="str">
            <v/>
          </cell>
          <cell r="P1117" t="str">
            <v/>
          </cell>
          <cell r="Q1117" t="str">
            <v/>
          </cell>
          <cell r="R1117" t="str">
            <v/>
          </cell>
        </row>
        <row r="1118">
          <cell r="B1118" t="str">
            <v/>
          </cell>
          <cell r="C1118" t="str">
            <v/>
          </cell>
          <cell r="D1118" t="str">
            <v>0</v>
          </cell>
          <cell r="E1118" t="str">
            <v/>
          </cell>
          <cell r="F1118" t="str">
            <v/>
          </cell>
          <cell r="G1118" t="str">
            <v/>
          </cell>
          <cell r="H1118" t="str">
            <v/>
          </cell>
          <cell r="I1118" t="str">
            <v/>
          </cell>
          <cell r="J1118" t="str">
            <v>0</v>
          </cell>
          <cell r="K1118" t="str">
            <v/>
          </cell>
          <cell r="L1118" t="str">
            <v/>
          </cell>
          <cell r="M1118" t="str">
            <v/>
          </cell>
          <cell r="N1118" t="str">
            <v/>
          </cell>
          <cell r="O1118" t="str">
            <v/>
          </cell>
          <cell r="P1118" t="str">
            <v/>
          </cell>
          <cell r="Q1118" t="str">
            <v/>
          </cell>
          <cell r="R1118" t="str">
            <v/>
          </cell>
        </row>
        <row r="1119">
          <cell r="B1119" t="str">
            <v/>
          </cell>
          <cell r="C1119" t="str">
            <v/>
          </cell>
          <cell r="D1119" t="str">
            <v>0</v>
          </cell>
          <cell r="E1119" t="str">
            <v/>
          </cell>
          <cell r="F1119" t="str">
            <v/>
          </cell>
          <cell r="G1119" t="str">
            <v/>
          </cell>
          <cell r="H1119" t="str">
            <v/>
          </cell>
          <cell r="I1119" t="str">
            <v/>
          </cell>
          <cell r="J1119" t="str">
            <v>0</v>
          </cell>
          <cell r="K1119" t="str">
            <v/>
          </cell>
          <cell r="L1119" t="str">
            <v/>
          </cell>
          <cell r="M1119" t="str">
            <v/>
          </cell>
          <cell r="N1119" t="str">
            <v/>
          </cell>
          <cell r="O1119" t="str">
            <v/>
          </cell>
          <cell r="P1119" t="str">
            <v/>
          </cell>
          <cell r="Q1119" t="str">
            <v/>
          </cell>
          <cell r="R1119" t="str">
            <v/>
          </cell>
        </row>
        <row r="1120">
          <cell r="B1120" t="str">
            <v/>
          </cell>
          <cell r="C1120" t="str">
            <v/>
          </cell>
          <cell r="D1120" t="str">
            <v>0</v>
          </cell>
          <cell r="E1120" t="str">
            <v/>
          </cell>
          <cell r="F1120" t="str">
            <v/>
          </cell>
          <cell r="G1120" t="str">
            <v/>
          </cell>
          <cell r="H1120" t="str">
            <v/>
          </cell>
          <cell r="I1120" t="str">
            <v/>
          </cell>
          <cell r="J1120" t="str">
            <v>0</v>
          </cell>
          <cell r="K1120" t="str">
            <v/>
          </cell>
          <cell r="L1120" t="str">
            <v/>
          </cell>
          <cell r="M1120" t="str">
            <v/>
          </cell>
          <cell r="N1120" t="str">
            <v/>
          </cell>
          <cell r="O1120" t="str">
            <v/>
          </cell>
          <cell r="P1120" t="str">
            <v/>
          </cell>
          <cell r="Q1120" t="str">
            <v/>
          </cell>
          <cell r="R1120" t="str">
            <v/>
          </cell>
        </row>
        <row r="1121">
          <cell r="B1121" t="str">
            <v/>
          </cell>
          <cell r="C1121" t="str">
            <v/>
          </cell>
          <cell r="D1121" t="str">
            <v>0</v>
          </cell>
          <cell r="E1121" t="str">
            <v/>
          </cell>
          <cell r="F1121" t="str">
            <v/>
          </cell>
          <cell r="G1121" t="str">
            <v/>
          </cell>
          <cell r="H1121" t="str">
            <v/>
          </cell>
          <cell r="I1121" t="str">
            <v/>
          </cell>
          <cell r="J1121" t="str">
            <v>0</v>
          </cell>
          <cell r="K1121" t="str">
            <v/>
          </cell>
          <cell r="L1121" t="str">
            <v/>
          </cell>
          <cell r="M1121" t="str">
            <v/>
          </cell>
          <cell r="N1121" t="str">
            <v/>
          </cell>
          <cell r="O1121" t="str">
            <v/>
          </cell>
          <cell r="P1121" t="str">
            <v/>
          </cell>
          <cell r="Q1121" t="str">
            <v/>
          </cell>
          <cell r="R1121" t="str">
            <v/>
          </cell>
        </row>
        <row r="1122">
          <cell r="B1122" t="str">
            <v/>
          </cell>
          <cell r="C1122" t="str">
            <v/>
          </cell>
          <cell r="D1122" t="str">
            <v>0</v>
          </cell>
          <cell r="E1122" t="str">
            <v/>
          </cell>
          <cell r="F1122" t="str">
            <v/>
          </cell>
          <cell r="G1122" t="str">
            <v/>
          </cell>
          <cell r="H1122" t="str">
            <v/>
          </cell>
          <cell r="I1122" t="str">
            <v/>
          </cell>
          <cell r="J1122" t="str">
            <v>0</v>
          </cell>
          <cell r="K1122" t="str">
            <v/>
          </cell>
          <cell r="L1122" t="str">
            <v/>
          </cell>
          <cell r="M1122" t="str">
            <v/>
          </cell>
          <cell r="N1122" t="str">
            <v/>
          </cell>
          <cell r="O1122" t="str">
            <v/>
          </cell>
          <cell r="P1122" t="str">
            <v/>
          </cell>
          <cell r="Q1122" t="str">
            <v/>
          </cell>
          <cell r="R1122" t="str">
            <v/>
          </cell>
        </row>
        <row r="1123">
          <cell r="B1123" t="str">
            <v/>
          </cell>
          <cell r="C1123" t="str">
            <v/>
          </cell>
          <cell r="D1123" t="str">
            <v>0</v>
          </cell>
          <cell r="E1123" t="str">
            <v/>
          </cell>
          <cell r="F1123" t="str">
            <v/>
          </cell>
          <cell r="G1123" t="str">
            <v/>
          </cell>
          <cell r="H1123" t="str">
            <v/>
          </cell>
          <cell r="I1123" t="str">
            <v/>
          </cell>
          <cell r="J1123" t="str">
            <v>0</v>
          </cell>
          <cell r="K1123" t="str">
            <v/>
          </cell>
          <cell r="L1123" t="str">
            <v/>
          </cell>
          <cell r="M1123" t="str">
            <v/>
          </cell>
          <cell r="N1123" t="str">
            <v/>
          </cell>
          <cell r="O1123" t="str">
            <v/>
          </cell>
          <cell r="P1123" t="str">
            <v/>
          </cell>
          <cell r="Q1123" t="str">
            <v/>
          </cell>
          <cell r="R1123" t="str">
            <v/>
          </cell>
        </row>
        <row r="1124">
          <cell r="B1124" t="str">
            <v/>
          </cell>
          <cell r="C1124" t="str">
            <v/>
          </cell>
          <cell r="D1124" t="str">
            <v>0</v>
          </cell>
          <cell r="E1124" t="str">
            <v/>
          </cell>
          <cell r="F1124" t="str">
            <v/>
          </cell>
          <cell r="G1124" t="str">
            <v/>
          </cell>
          <cell r="H1124" t="str">
            <v/>
          </cell>
          <cell r="I1124" t="str">
            <v/>
          </cell>
          <cell r="J1124" t="str">
            <v>0</v>
          </cell>
          <cell r="K1124" t="str">
            <v/>
          </cell>
          <cell r="L1124" t="str">
            <v/>
          </cell>
          <cell r="M1124" t="str">
            <v/>
          </cell>
          <cell r="N1124" t="str">
            <v/>
          </cell>
          <cell r="O1124" t="str">
            <v/>
          </cell>
          <cell r="P1124" t="str">
            <v/>
          </cell>
          <cell r="Q1124" t="str">
            <v/>
          </cell>
          <cell r="R1124" t="str">
            <v/>
          </cell>
        </row>
        <row r="1125">
          <cell r="B1125" t="str">
            <v/>
          </cell>
          <cell r="C1125" t="str">
            <v/>
          </cell>
          <cell r="D1125" t="str">
            <v>0</v>
          </cell>
          <cell r="E1125" t="str">
            <v/>
          </cell>
          <cell r="F1125" t="str">
            <v/>
          </cell>
          <cell r="G1125" t="str">
            <v/>
          </cell>
          <cell r="H1125" t="str">
            <v/>
          </cell>
          <cell r="I1125" t="str">
            <v/>
          </cell>
          <cell r="J1125" t="str">
            <v>0</v>
          </cell>
          <cell r="K1125" t="str">
            <v/>
          </cell>
          <cell r="L1125" t="str">
            <v/>
          </cell>
          <cell r="M1125" t="str">
            <v/>
          </cell>
          <cell r="N1125" t="str">
            <v/>
          </cell>
          <cell r="O1125" t="str">
            <v/>
          </cell>
          <cell r="P1125" t="str">
            <v/>
          </cell>
          <cell r="Q1125" t="str">
            <v/>
          </cell>
          <cell r="R1125" t="str">
            <v/>
          </cell>
        </row>
        <row r="1126">
          <cell r="B1126" t="str">
            <v/>
          </cell>
          <cell r="C1126" t="str">
            <v/>
          </cell>
          <cell r="D1126" t="str">
            <v>0</v>
          </cell>
          <cell r="E1126" t="str">
            <v/>
          </cell>
          <cell r="F1126" t="str">
            <v/>
          </cell>
          <cell r="G1126" t="str">
            <v/>
          </cell>
          <cell r="H1126" t="str">
            <v/>
          </cell>
          <cell r="I1126" t="str">
            <v/>
          </cell>
          <cell r="J1126" t="str">
            <v>0</v>
          </cell>
          <cell r="K1126" t="str">
            <v/>
          </cell>
          <cell r="L1126" t="str">
            <v/>
          </cell>
          <cell r="M1126" t="str">
            <v/>
          </cell>
          <cell r="N1126" t="str">
            <v/>
          </cell>
          <cell r="O1126" t="str">
            <v/>
          </cell>
          <cell r="P1126" t="str">
            <v/>
          </cell>
          <cell r="Q1126" t="str">
            <v/>
          </cell>
          <cell r="R1126" t="str">
            <v/>
          </cell>
        </row>
        <row r="1127">
          <cell r="B1127" t="str">
            <v/>
          </cell>
          <cell r="C1127" t="str">
            <v/>
          </cell>
          <cell r="D1127" t="str">
            <v>0</v>
          </cell>
          <cell r="E1127" t="str">
            <v/>
          </cell>
          <cell r="F1127" t="str">
            <v/>
          </cell>
          <cell r="G1127" t="str">
            <v/>
          </cell>
          <cell r="H1127" t="str">
            <v/>
          </cell>
          <cell r="I1127" t="str">
            <v/>
          </cell>
          <cell r="J1127" t="str">
            <v>0</v>
          </cell>
          <cell r="K1127" t="str">
            <v/>
          </cell>
          <cell r="L1127" t="str">
            <v/>
          </cell>
          <cell r="M1127" t="str">
            <v/>
          </cell>
          <cell r="N1127" t="str">
            <v/>
          </cell>
          <cell r="O1127" t="str">
            <v/>
          </cell>
          <cell r="P1127" t="str">
            <v/>
          </cell>
          <cell r="Q1127" t="str">
            <v/>
          </cell>
          <cell r="R1127" t="str">
            <v/>
          </cell>
        </row>
        <row r="1128">
          <cell r="B1128" t="str">
            <v/>
          </cell>
          <cell r="C1128" t="str">
            <v/>
          </cell>
          <cell r="D1128" t="str">
            <v>0</v>
          </cell>
          <cell r="E1128" t="str">
            <v/>
          </cell>
          <cell r="F1128" t="str">
            <v/>
          </cell>
          <cell r="G1128" t="str">
            <v/>
          </cell>
          <cell r="H1128" t="str">
            <v/>
          </cell>
          <cell r="I1128" t="str">
            <v/>
          </cell>
          <cell r="J1128" t="str">
            <v>0</v>
          </cell>
          <cell r="K1128" t="str">
            <v/>
          </cell>
          <cell r="L1128" t="str">
            <v/>
          </cell>
          <cell r="M1128" t="str">
            <v/>
          </cell>
          <cell r="N1128" t="str">
            <v/>
          </cell>
          <cell r="O1128" t="str">
            <v/>
          </cell>
          <cell r="P1128" t="str">
            <v/>
          </cell>
          <cell r="Q1128" t="str">
            <v/>
          </cell>
          <cell r="R1128" t="str">
            <v/>
          </cell>
        </row>
        <row r="1129">
          <cell r="B1129" t="str">
            <v/>
          </cell>
          <cell r="C1129" t="str">
            <v/>
          </cell>
          <cell r="D1129" t="str">
            <v>0</v>
          </cell>
          <cell r="E1129" t="str">
            <v/>
          </cell>
          <cell r="F1129" t="str">
            <v/>
          </cell>
          <cell r="G1129" t="str">
            <v/>
          </cell>
          <cell r="H1129" t="str">
            <v/>
          </cell>
          <cell r="I1129" t="str">
            <v/>
          </cell>
          <cell r="J1129" t="str">
            <v>0</v>
          </cell>
          <cell r="K1129" t="str">
            <v/>
          </cell>
          <cell r="L1129" t="str">
            <v/>
          </cell>
          <cell r="M1129" t="str">
            <v/>
          </cell>
          <cell r="N1129" t="str">
            <v/>
          </cell>
          <cell r="O1129" t="str">
            <v/>
          </cell>
          <cell r="P1129" t="str">
            <v/>
          </cell>
          <cell r="Q1129" t="str">
            <v/>
          </cell>
          <cell r="R1129" t="str">
            <v/>
          </cell>
        </row>
        <row r="1130">
          <cell r="B1130" t="str">
            <v/>
          </cell>
          <cell r="C1130" t="str">
            <v/>
          </cell>
          <cell r="D1130" t="str">
            <v>0</v>
          </cell>
          <cell r="E1130" t="str">
            <v/>
          </cell>
          <cell r="F1130" t="str">
            <v/>
          </cell>
          <cell r="G1130" t="str">
            <v/>
          </cell>
          <cell r="H1130" t="str">
            <v/>
          </cell>
          <cell r="I1130" t="str">
            <v/>
          </cell>
          <cell r="J1130" t="str">
            <v>0</v>
          </cell>
          <cell r="K1130" t="str">
            <v/>
          </cell>
          <cell r="L1130" t="str">
            <v/>
          </cell>
          <cell r="M1130" t="str">
            <v/>
          </cell>
          <cell r="N1130" t="str">
            <v/>
          </cell>
          <cell r="O1130" t="str">
            <v/>
          </cell>
          <cell r="P1130" t="str">
            <v/>
          </cell>
          <cell r="Q1130" t="str">
            <v/>
          </cell>
          <cell r="R1130" t="str">
            <v/>
          </cell>
        </row>
        <row r="1131">
          <cell r="B1131" t="str">
            <v/>
          </cell>
          <cell r="C1131" t="str">
            <v/>
          </cell>
          <cell r="D1131" t="str">
            <v>0</v>
          </cell>
          <cell r="E1131" t="str">
            <v/>
          </cell>
          <cell r="F1131" t="str">
            <v/>
          </cell>
          <cell r="G1131" t="str">
            <v/>
          </cell>
          <cell r="H1131" t="str">
            <v/>
          </cell>
          <cell r="I1131" t="str">
            <v/>
          </cell>
          <cell r="J1131" t="str">
            <v>0</v>
          </cell>
          <cell r="K1131" t="str">
            <v/>
          </cell>
          <cell r="L1131" t="str">
            <v/>
          </cell>
          <cell r="M1131" t="str">
            <v/>
          </cell>
          <cell r="N1131" t="str">
            <v/>
          </cell>
          <cell r="O1131" t="str">
            <v/>
          </cell>
          <cell r="P1131" t="str">
            <v/>
          </cell>
          <cell r="Q1131" t="str">
            <v/>
          </cell>
          <cell r="R1131" t="str">
            <v/>
          </cell>
        </row>
        <row r="1132">
          <cell r="B1132" t="str">
            <v/>
          </cell>
          <cell r="C1132" t="str">
            <v/>
          </cell>
          <cell r="D1132" t="str">
            <v>0</v>
          </cell>
          <cell r="E1132" t="str">
            <v/>
          </cell>
          <cell r="F1132" t="str">
            <v/>
          </cell>
          <cell r="G1132" t="str">
            <v/>
          </cell>
          <cell r="H1132" t="str">
            <v/>
          </cell>
          <cell r="I1132" t="str">
            <v/>
          </cell>
          <cell r="J1132" t="str">
            <v>0</v>
          </cell>
          <cell r="K1132" t="str">
            <v/>
          </cell>
          <cell r="L1132" t="str">
            <v/>
          </cell>
          <cell r="M1132" t="str">
            <v/>
          </cell>
          <cell r="N1132" t="str">
            <v/>
          </cell>
          <cell r="O1132" t="str">
            <v/>
          </cell>
          <cell r="P1132" t="str">
            <v/>
          </cell>
          <cell r="Q1132" t="str">
            <v/>
          </cell>
          <cell r="R1132" t="str">
            <v/>
          </cell>
        </row>
      </sheetData>
      <sheetData sheetId="2">
        <row r="2">
          <cell r="A2" t="str">
            <v>accr1033/t23</v>
          </cell>
          <cell r="B2">
            <v>0.495</v>
          </cell>
          <cell r="C2">
            <v>10</v>
          </cell>
        </row>
        <row r="3">
          <cell r="A3" t="str">
            <v>acier60</v>
          </cell>
          <cell r="B3">
            <v>0.495</v>
          </cell>
          <cell r="C3">
            <v>10</v>
          </cell>
        </row>
        <row r="4">
          <cell r="A4" t="str">
            <v>acss687r</v>
          </cell>
          <cell r="B4">
            <v>2.6139999999999999</v>
          </cell>
          <cell r="C4">
            <v>31.8</v>
          </cell>
        </row>
        <row r="5">
          <cell r="A5" t="str">
            <v>aster1144</v>
          </cell>
          <cell r="B5">
            <v>3.1640000000000001</v>
          </cell>
          <cell r="C5">
            <v>44</v>
          </cell>
        </row>
        <row r="6">
          <cell r="A6" t="str">
            <v>aster117</v>
          </cell>
          <cell r="B6">
            <v>0.32200000000000001</v>
          </cell>
          <cell r="C6">
            <v>14</v>
          </cell>
        </row>
        <row r="7">
          <cell r="A7" t="str">
            <v>aster148</v>
          </cell>
          <cell r="B7">
            <v>0.40699999999999997</v>
          </cell>
          <cell r="C7">
            <v>15.75</v>
          </cell>
        </row>
        <row r="8">
          <cell r="A8" t="str">
            <v>aster1600</v>
          </cell>
          <cell r="B8">
            <v>4.4249999999999998</v>
          </cell>
          <cell r="C8">
            <v>52</v>
          </cell>
        </row>
        <row r="9">
          <cell r="A9" t="str">
            <v>aster181.6</v>
          </cell>
          <cell r="B9">
            <v>0.5</v>
          </cell>
          <cell r="C9">
            <v>17.5</v>
          </cell>
        </row>
        <row r="10">
          <cell r="A10" t="str">
            <v>aster210</v>
          </cell>
          <cell r="B10">
            <v>0.627</v>
          </cell>
          <cell r="C10">
            <v>19.600000000000001</v>
          </cell>
        </row>
        <row r="11">
          <cell r="A11" t="str">
            <v>aster228</v>
          </cell>
          <cell r="B11">
            <v>0.627</v>
          </cell>
          <cell r="C11">
            <v>19.600000000000001</v>
          </cell>
        </row>
        <row r="12">
          <cell r="A12" t="str">
            <v>aster288</v>
          </cell>
          <cell r="B12">
            <v>0.79400000000000004</v>
          </cell>
          <cell r="C12">
            <v>22.05</v>
          </cell>
        </row>
        <row r="13">
          <cell r="A13" t="str">
            <v>aster34.4</v>
          </cell>
          <cell r="B13">
            <v>9.4E-2</v>
          </cell>
          <cell r="C13">
            <v>7.5</v>
          </cell>
        </row>
        <row r="14">
          <cell r="A14" t="str">
            <v>aster366</v>
          </cell>
          <cell r="B14">
            <v>1.0089999999999999</v>
          </cell>
          <cell r="C14">
            <v>24.85</v>
          </cell>
        </row>
        <row r="15">
          <cell r="A15" t="str">
            <v>aster475</v>
          </cell>
          <cell r="B15">
            <v>1.306</v>
          </cell>
          <cell r="C15">
            <v>28.35</v>
          </cell>
        </row>
        <row r="16">
          <cell r="A16" t="str">
            <v>aster54.6</v>
          </cell>
          <cell r="B16">
            <v>0.14899999999999999</v>
          </cell>
          <cell r="C16">
            <v>9.4499999999999993</v>
          </cell>
        </row>
        <row r="17">
          <cell r="A17" t="str">
            <v>aster570</v>
          </cell>
          <cell r="B17">
            <v>1.5740000000000001</v>
          </cell>
          <cell r="C17">
            <v>31.05</v>
          </cell>
        </row>
        <row r="18">
          <cell r="A18" t="str">
            <v>aster75.5</v>
          </cell>
          <cell r="B18">
            <v>0.20799999999999999</v>
          </cell>
          <cell r="C18">
            <v>11.25</v>
          </cell>
        </row>
        <row r="19">
          <cell r="A19" t="str">
            <v>aster851</v>
          </cell>
          <cell r="B19">
            <v>2.3540000000000001</v>
          </cell>
          <cell r="C19">
            <v>37.950000000000003</v>
          </cell>
        </row>
        <row r="20">
          <cell r="A20" t="str">
            <v>canna107.9</v>
          </cell>
          <cell r="B20">
            <v>0.55200000000000005</v>
          </cell>
          <cell r="C20">
            <v>13.5</v>
          </cell>
        </row>
        <row r="21">
          <cell r="A21" t="str">
            <v>canna116.2</v>
          </cell>
          <cell r="B21">
            <v>0.432</v>
          </cell>
          <cell r="C21">
            <v>14</v>
          </cell>
        </row>
        <row r="22">
          <cell r="A22" t="str">
            <v>canna147.1</v>
          </cell>
          <cell r="B22">
            <v>0.80200000000000005</v>
          </cell>
          <cell r="C22">
            <v>15.75</v>
          </cell>
        </row>
        <row r="23">
          <cell r="A23" t="str">
            <v>canna181.6</v>
          </cell>
          <cell r="B23">
            <v>0.67500000000000004</v>
          </cell>
          <cell r="C23">
            <v>17.5</v>
          </cell>
        </row>
        <row r="24">
          <cell r="A24" t="str">
            <v>canna188.7</v>
          </cell>
          <cell r="B24">
            <v>0.71099999999999997</v>
          </cell>
          <cell r="C24">
            <v>17.850000000000001</v>
          </cell>
        </row>
        <row r="25">
          <cell r="A25" t="str">
            <v>canna210</v>
          </cell>
          <cell r="B25">
            <v>0.78400000000000003</v>
          </cell>
          <cell r="C25">
            <v>18.829999999999998</v>
          </cell>
        </row>
        <row r="26">
          <cell r="A26" t="str">
            <v>canna228</v>
          </cell>
          <cell r="B26">
            <v>0.84699999999999998</v>
          </cell>
          <cell r="C26">
            <v>19.600000000000001</v>
          </cell>
        </row>
        <row r="27">
          <cell r="A27" t="str">
            <v>canna238</v>
          </cell>
          <cell r="B27">
            <v>0.88600000000000001</v>
          </cell>
          <cell r="C27">
            <v>20.02</v>
          </cell>
        </row>
        <row r="28">
          <cell r="A28" t="str">
            <v>canna288</v>
          </cell>
          <cell r="B28">
            <v>1.071</v>
          </cell>
          <cell r="C28">
            <v>22.05</v>
          </cell>
        </row>
        <row r="29">
          <cell r="A29" t="str">
            <v>canna294</v>
          </cell>
          <cell r="B29">
            <v>1.095</v>
          </cell>
          <cell r="C29">
            <v>22.25</v>
          </cell>
        </row>
        <row r="30">
          <cell r="A30" t="str">
            <v>canna356</v>
          </cell>
          <cell r="B30">
            <v>1.3380000000000001</v>
          </cell>
          <cell r="C30">
            <v>24.5</v>
          </cell>
        </row>
        <row r="31">
          <cell r="A31" t="str">
            <v>canna366</v>
          </cell>
          <cell r="B31">
            <v>1.365</v>
          </cell>
          <cell r="C31">
            <v>24.85</v>
          </cell>
        </row>
        <row r="32">
          <cell r="A32" t="str">
            <v>canna37.7</v>
          </cell>
          <cell r="B32">
            <v>0.155</v>
          </cell>
          <cell r="C32">
            <v>8.3000000000000007</v>
          </cell>
        </row>
        <row r="33">
          <cell r="A33" t="str">
            <v>canna 398</v>
          </cell>
          <cell r="B33">
            <v>1.496</v>
          </cell>
          <cell r="C33">
            <v>25.9</v>
          </cell>
        </row>
        <row r="34">
          <cell r="A34" t="str">
            <v>canna59.7</v>
          </cell>
          <cell r="B34">
            <v>0.27600000000000002</v>
          </cell>
          <cell r="C34">
            <v>10</v>
          </cell>
        </row>
        <row r="35">
          <cell r="A35" t="str">
            <v>canna68.6</v>
          </cell>
          <cell r="B35">
            <v>0.33400000000000002</v>
          </cell>
          <cell r="C35">
            <v>10.75</v>
          </cell>
        </row>
        <row r="36">
          <cell r="A36" t="str">
            <v>canna75.5</v>
          </cell>
          <cell r="B36">
            <v>0.34799999999999998</v>
          </cell>
          <cell r="C36">
            <v>11.25</v>
          </cell>
        </row>
        <row r="37">
          <cell r="A37" t="str">
            <v>crocus107.9</v>
          </cell>
          <cell r="B37">
            <v>0.55200000000000005</v>
          </cell>
          <cell r="C37">
            <v>13.5</v>
          </cell>
        </row>
        <row r="38">
          <cell r="A38" t="str">
            <v>crocus116.2</v>
          </cell>
          <cell r="B38">
            <v>0.432</v>
          </cell>
          <cell r="C38">
            <v>14</v>
          </cell>
        </row>
        <row r="39">
          <cell r="A39" t="str">
            <v>crocus1185</v>
          </cell>
          <cell r="B39">
            <v>4.46</v>
          </cell>
          <cell r="C39">
            <v>44.7</v>
          </cell>
        </row>
        <row r="40">
          <cell r="A40" t="str">
            <v>crocus1195</v>
          </cell>
          <cell r="B40">
            <v>4.5039999999999996</v>
          </cell>
          <cell r="C40">
            <v>44.8</v>
          </cell>
        </row>
        <row r="41">
          <cell r="A41" t="str">
            <v>crocus147.1</v>
          </cell>
          <cell r="B41">
            <v>0.54700000000000004</v>
          </cell>
          <cell r="C41">
            <v>15.75</v>
          </cell>
        </row>
        <row r="42">
          <cell r="A42" t="str">
            <v>crocus181.6</v>
          </cell>
          <cell r="B42">
            <v>0.67500000000000004</v>
          </cell>
          <cell r="C42">
            <v>17.5</v>
          </cell>
        </row>
        <row r="43">
          <cell r="A43" t="str">
            <v>crocus228</v>
          </cell>
          <cell r="B43">
            <v>0.84699999999999998</v>
          </cell>
          <cell r="C43">
            <v>19.600000000000001</v>
          </cell>
        </row>
        <row r="44">
          <cell r="A44" t="str">
            <v>crocus288</v>
          </cell>
          <cell r="B44">
            <v>1.071</v>
          </cell>
          <cell r="C44">
            <v>22.05</v>
          </cell>
        </row>
        <row r="45">
          <cell r="A45" t="str">
            <v>crocus297</v>
          </cell>
          <cell r="B45">
            <v>1.21</v>
          </cell>
          <cell r="C45">
            <v>22.45</v>
          </cell>
        </row>
        <row r="46">
          <cell r="A46" t="str">
            <v>crocus301</v>
          </cell>
          <cell r="B46">
            <v>1.25</v>
          </cell>
          <cell r="C46">
            <v>22.7</v>
          </cell>
        </row>
        <row r="47">
          <cell r="A47" t="str">
            <v>crocus412</v>
          </cell>
          <cell r="B47">
            <v>1.58</v>
          </cell>
          <cell r="C47">
            <v>26.4</v>
          </cell>
        </row>
        <row r="48">
          <cell r="A48" t="str">
            <v>crocus592</v>
          </cell>
          <cell r="B48">
            <v>2.2000000000000002</v>
          </cell>
          <cell r="C48">
            <v>31.7</v>
          </cell>
        </row>
        <row r="49">
          <cell r="A49" t="str">
            <v>crocus595</v>
          </cell>
          <cell r="B49">
            <v>2.21</v>
          </cell>
          <cell r="C49">
            <v>31.6</v>
          </cell>
        </row>
        <row r="50">
          <cell r="A50" t="str">
            <v>crocus612</v>
          </cell>
          <cell r="B50">
            <v>2.2410000000000001</v>
          </cell>
          <cell r="C50">
            <v>32.200000000000003</v>
          </cell>
        </row>
        <row r="51">
          <cell r="A51" t="str">
            <v>crocus617</v>
          </cell>
          <cell r="B51">
            <v>2.2410000000000001</v>
          </cell>
          <cell r="C51">
            <v>32.200000000000003</v>
          </cell>
        </row>
        <row r="52">
          <cell r="A52" t="str">
            <v>crocus68.6</v>
          </cell>
          <cell r="B52">
            <v>0.33400000000000002</v>
          </cell>
          <cell r="C52">
            <v>10.75</v>
          </cell>
        </row>
        <row r="53">
          <cell r="A53" t="str">
            <v>crocus865</v>
          </cell>
          <cell r="B53">
            <v>3.1509999999999998</v>
          </cell>
          <cell r="C53">
            <v>38.01</v>
          </cell>
        </row>
        <row r="54">
          <cell r="A54" t="str">
            <v>lantana215</v>
          </cell>
          <cell r="B54">
            <v>1.35</v>
          </cell>
          <cell r="C54">
            <v>24</v>
          </cell>
        </row>
        <row r="55">
          <cell r="A55" t="str">
            <v>lis155</v>
          </cell>
          <cell r="B55">
            <v>0.85</v>
          </cell>
          <cell r="C55">
            <v>18</v>
          </cell>
        </row>
        <row r="56">
          <cell r="A56" t="str">
            <v>pastel147.1</v>
          </cell>
          <cell r="B56">
            <v>0.54700000000000004</v>
          </cell>
          <cell r="C56">
            <v>15.75</v>
          </cell>
        </row>
        <row r="57">
          <cell r="A57" t="str">
            <v>pastel181.6</v>
          </cell>
          <cell r="B57">
            <v>0.67200000000000004</v>
          </cell>
          <cell r="C57">
            <v>17.5</v>
          </cell>
        </row>
        <row r="58">
          <cell r="A58" t="str">
            <v>pastel228</v>
          </cell>
          <cell r="B58">
            <v>0.84799999999999998</v>
          </cell>
          <cell r="C58">
            <v>19.600000000000001</v>
          </cell>
        </row>
        <row r="59">
          <cell r="A59" t="str">
            <v>pastel288</v>
          </cell>
          <cell r="B59">
            <v>1.07</v>
          </cell>
          <cell r="C59">
            <v>22.05</v>
          </cell>
        </row>
        <row r="60">
          <cell r="A60" t="str">
            <v>pastel299</v>
          </cell>
          <cell r="B60">
            <v>1.3</v>
          </cell>
          <cell r="C60">
            <v>22.5</v>
          </cell>
        </row>
        <row r="61">
          <cell r="A61" t="str">
            <v>pastel366</v>
          </cell>
          <cell r="B61">
            <v>1.365</v>
          </cell>
          <cell r="C61">
            <v>24.85</v>
          </cell>
        </row>
        <row r="62">
          <cell r="A62" t="str">
            <v>pastel374</v>
          </cell>
          <cell r="B62">
            <v>1.65</v>
          </cell>
          <cell r="C62">
            <v>25.2</v>
          </cell>
        </row>
        <row r="63">
          <cell r="A63" t="str">
            <v>pastel412</v>
          </cell>
          <cell r="B63">
            <v>1.593</v>
          </cell>
          <cell r="C63">
            <v>26.4</v>
          </cell>
        </row>
        <row r="64">
          <cell r="A64" t="str">
            <v>pastel933</v>
          </cell>
          <cell r="B64">
            <v>4.59</v>
          </cell>
          <cell r="C64">
            <v>40.1</v>
          </cell>
        </row>
        <row r="65">
          <cell r="A65" t="str">
            <v>petunia595</v>
          </cell>
          <cell r="B65">
            <v>2.21</v>
          </cell>
          <cell r="C65">
            <v>31.6</v>
          </cell>
        </row>
        <row r="66">
          <cell r="A66" t="str">
            <v>petunia612</v>
          </cell>
          <cell r="B66">
            <v>2.2450000000000001</v>
          </cell>
          <cell r="C66">
            <v>32.1</v>
          </cell>
        </row>
        <row r="67">
          <cell r="A67" t="str">
            <v>petunia865</v>
          </cell>
          <cell r="B67">
            <v>3.1739999999999999</v>
          </cell>
          <cell r="C67">
            <v>38.1</v>
          </cell>
        </row>
        <row r="68">
          <cell r="A68" t="str">
            <v>phlox116.2</v>
          </cell>
          <cell r="B68">
            <v>0.624</v>
          </cell>
          <cell r="C68">
            <v>14</v>
          </cell>
        </row>
        <row r="69">
          <cell r="A69" t="str">
            <v>phlox147.1</v>
          </cell>
          <cell r="B69">
            <v>0.79</v>
          </cell>
          <cell r="C69">
            <v>15.75</v>
          </cell>
        </row>
        <row r="70">
          <cell r="A70" t="str">
            <v>phlox181.6</v>
          </cell>
          <cell r="B70">
            <v>0.97499999999999998</v>
          </cell>
          <cell r="C70">
            <v>17.5</v>
          </cell>
        </row>
        <row r="71">
          <cell r="A71" t="str">
            <v>phlox228</v>
          </cell>
          <cell r="B71">
            <v>1.2250000000000001</v>
          </cell>
          <cell r="C71">
            <v>19.600000000000001</v>
          </cell>
        </row>
        <row r="72">
          <cell r="A72" t="str">
            <v>phlox288</v>
          </cell>
          <cell r="B72">
            <v>1.55</v>
          </cell>
          <cell r="C72">
            <v>22.05</v>
          </cell>
        </row>
        <row r="73">
          <cell r="A73" t="str">
            <v>phlox376</v>
          </cell>
          <cell r="B73">
            <v>2.2000000000000002</v>
          </cell>
          <cell r="C73">
            <v>25.2</v>
          </cell>
        </row>
        <row r="74">
          <cell r="A74" t="str">
            <v>phlox475</v>
          </cell>
          <cell r="B74">
            <v>2.84</v>
          </cell>
          <cell r="C74">
            <v>28.35</v>
          </cell>
        </row>
        <row r="75">
          <cell r="A75" t="str">
            <v>phlox52.4</v>
          </cell>
          <cell r="B75">
            <v>0.23799999999999999</v>
          </cell>
          <cell r="C75">
            <v>9.4</v>
          </cell>
        </row>
        <row r="76">
          <cell r="A76" t="str">
            <v>phlox59.7</v>
          </cell>
          <cell r="B76">
            <v>0.27600000000000002</v>
          </cell>
          <cell r="C76">
            <v>10</v>
          </cell>
        </row>
        <row r="77">
          <cell r="A77" t="str">
            <v>phlox75.5</v>
          </cell>
          <cell r="B77">
            <v>0.34799999999999998</v>
          </cell>
          <cell r="C77">
            <v>11.25</v>
          </cell>
        </row>
        <row r="78">
          <cell r="A78" t="str">
            <v>phlox94.1</v>
          </cell>
          <cell r="B78">
            <v>0.48099999999999998</v>
          </cell>
          <cell r="C78">
            <v>12.6</v>
          </cell>
        </row>
        <row r="79">
          <cell r="A79" t="str">
            <v>polygonum1185</v>
          </cell>
          <cell r="B79">
            <v>4.4749999999999996</v>
          </cell>
          <cell r="C79">
            <v>44.7</v>
          </cell>
        </row>
        <row r="80">
          <cell r="A80" t="str">
            <v>polygonum1195</v>
          </cell>
          <cell r="B80">
            <v>4.5039999999999996</v>
          </cell>
          <cell r="C80">
            <v>44.8</v>
          </cell>
        </row>
        <row r="81">
          <cell r="A81" t="str">
            <v>thym107</v>
          </cell>
          <cell r="B81">
            <v>0.63</v>
          </cell>
          <cell r="C81">
            <v>15.3</v>
          </cell>
        </row>
        <row r="82">
          <cell r="A82" t="str">
            <v>thym157.4</v>
          </cell>
          <cell r="B82">
            <v>0.91500000000000004</v>
          </cell>
          <cell r="C82">
            <v>19.2</v>
          </cell>
        </row>
        <row r="83">
          <cell r="A83" t="str">
            <v>thym268</v>
          </cell>
          <cell r="B83">
            <v>1.635</v>
          </cell>
          <cell r="C83">
            <v>23.6</v>
          </cell>
        </row>
        <row r="84">
          <cell r="A84" t="str">
            <v/>
          </cell>
          <cell r="B84"/>
          <cell r="C84"/>
        </row>
        <row r="85">
          <cell r="A85" t="str">
            <v/>
          </cell>
          <cell r="B85"/>
          <cell r="C85"/>
        </row>
        <row r="86">
          <cell r="A86" t="str">
            <v/>
          </cell>
          <cell r="B86"/>
          <cell r="C86"/>
        </row>
        <row r="87">
          <cell r="A87" t="str">
            <v/>
          </cell>
          <cell r="B87"/>
          <cell r="C87"/>
        </row>
        <row r="88">
          <cell r="A88" t="str">
            <v/>
          </cell>
          <cell r="B88"/>
          <cell r="C88"/>
        </row>
        <row r="89">
          <cell r="A89" t="str">
            <v/>
          </cell>
          <cell r="B89"/>
          <cell r="C89"/>
        </row>
        <row r="90">
          <cell r="A90" t="str">
            <v/>
          </cell>
          <cell r="B90"/>
          <cell r="C90"/>
        </row>
        <row r="91">
          <cell r="A91" t="str">
            <v/>
          </cell>
          <cell r="B91"/>
          <cell r="C91"/>
        </row>
        <row r="92">
          <cell r="A92" t="str">
            <v/>
          </cell>
          <cell r="B92"/>
          <cell r="C92"/>
        </row>
        <row r="93">
          <cell r="A93" t="str">
            <v/>
          </cell>
          <cell r="B93"/>
          <cell r="C93"/>
        </row>
        <row r="94">
          <cell r="A94" t="str">
            <v/>
          </cell>
          <cell r="B94"/>
          <cell r="C94"/>
        </row>
        <row r="95">
          <cell r="A95" t="str">
            <v/>
          </cell>
          <cell r="B95"/>
          <cell r="C95"/>
        </row>
        <row r="96">
          <cell r="A96" t="str">
            <v/>
          </cell>
          <cell r="B96"/>
          <cell r="C96"/>
        </row>
        <row r="97">
          <cell r="A97" t="str">
            <v/>
          </cell>
          <cell r="B97"/>
          <cell r="C97"/>
        </row>
        <row r="98">
          <cell r="A98" t="str">
            <v/>
          </cell>
          <cell r="B98"/>
          <cell r="C98"/>
        </row>
        <row r="99">
          <cell r="A99" t="str">
            <v/>
          </cell>
          <cell r="B99"/>
          <cell r="C99"/>
        </row>
        <row r="100">
          <cell r="A100" t="str">
            <v/>
          </cell>
          <cell r="B100"/>
          <cell r="C100"/>
        </row>
        <row r="101">
          <cell r="A101" t="str">
            <v/>
          </cell>
          <cell r="C101"/>
        </row>
        <row r="102">
          <cell r="A102" t="str">
            <v/>
          </cell>
          <cell r="C102"/>
        </row>
        <row r="103">
          <cell r="A103" t="str">
            <v/>
          </cell>
          <cell r="C103"/>
        </row>
        <row r="104">
          <cell r="A104" t="str">
            <v/>
          </cell>
          <cell r="C104"/>
        </row>
        <row r="105">
          <cell r="A105" t="str">
            <v/>
          </cell>
          <cell r="C105"/>
        </row>
        <row r="106">
          <cell r="A106" t="str">
            <v/>
          </cell>
          <cell r="C106"/>
        </row>
        <row r="107">
          <cell r="A107" t="str">
            <v/>
          </cell>
          <cell r="C107"/>
        </row>
        <row r="108">
          <cell r="A108" t="str">
            <v/>
          </cell>
          <cell r="C108"/>
        </row>
        <row r="109">
          <cell r="A109" t="str">
            <v/>
          </cell>
          <cell r="C109"/>
        </row>
        <row r="110">
          <cell r="A110" t="str">
            <v/>
          </cell>
          <cell r="C110"/>
        </row>
        <row r="111">
          <cell r="A111" t="str">
            <v/>
          </cell>
          <cell r="C111"/>
        </row>
        <row r="112">
          <cell r="A112" t="str">
            <v/>
          </cell>
          <cell r="C112"/>
        </row>
        <row r="113">
          <cell r="A113" t="str">
            <v/>
          </cell>
          <cell r="C113"/>
        </row>
        <row r="114">
          <cell r="A114" t="str">
            <v/>
          </cell>
          <cell r="C114"/>
        </row>
        <row r="115">
          <cell r="A115" t="str">
            <v/>
          </cell>
          <cell r="C115"/>
        </row>
        <row r="116">
          <cell r="A116" t="str">
            <v/>
          </cell>
          <cell r="C116"/>
        </row>
        <row r="117">
          <cell r="A117" t="str">
            <v/>
          </cell>
          <cell r="C117"/>
        </row>
        <row r="118">
          <cell r="A118" t="str">
            <v/>
          </cell>
          <cell r="C118"/>
        </row>
        <row r="119">
          <cell r="A119" t="str">
            <v/>
          </cell>
          <cell r="C119"/>
        </row>
        <row r="120">
          <cell r="A120" t="str">
            <v/>
          </cell>
          <cell r="C120"/>
        </row>
        <row r="121">
          <cell r="A121" t="str">
            <v/>
          </cell>
          <cell r="C121"/>
        </row>
        <row r="122">
          <cell r="A122" t="str">
            <v/>
          </cell>
          <cell r="C122"/>
        </row>
        <row r="123">
          <cell r="A123" t="str">
            <v/>
          </cell>
          <cell r="C123"/>
        </row>
        <row r="124">
          <cell r="A124" t="str">
            <v/>
          </cell>
          <cell r="C124"/>
        </row>
        <row r="125">
          <cell r="A125" t="str">
            <v/>
          </cell>
          <cell r="C125"/>
        </row>
        <row r="126">
          <cell r="A126" t="str">
            <v/>
          </cell>
          <cell r="C126"/>
        </row>
        <row r="127">
          <cell r="A127" t="str">
            <v/>
          </cell>
          <cell r="C127"/>
        </row>
        <row r="128">
          <cell r="A128" t="str">
            <v/>
          </cell>
          <cell r="C128"/>
        </row>
        <row r="129">
          <cell r="A129" t="str">
            <v/>
          </cell>
          <cell r="C129"/>
        </row>
        <row r="130">
          <cell r="A130" t="str">
            <v/>
          </cell>
          <cell r="C130"/>
        </row>
        <row r="131">
          <cell r="A131" t="str">
            <v/>
          </cell>
          <cell r="C131"/>
        </row>
        <row r="132">
          <cell r="A132" t="str">
            <v/>
          </cell>
          <cell r="C132"/>
        </row>
        <row r="133">
          <cell r="A133" t="str">
            <v/>
          </cell>
          <cell r="C133"/>
        </row>
        <row r="134">
          <cell r="A134" t="str">
            <v/>
          </cell>
          <cell r="C134"/>
        </row>
        <row r="135">
          <cell r="A135" t="str">
            <v/>
          </cell>
          <cell r="C135"/>
        </row>
        <row r="136">
          <cell r="A136" t="str">
            <v/>
          </cell>
          <cell r="C136"/>
        </row>
        <row r="137">
          <cell r="A137" t="str">
            <v/>
          </cell>
          <cell r="C137"/>
        </row>
        <row r="138">
          <cell r="A138" t="str">
            <v/>
          </cell>
          <cell r="C138"/>
        </row>
        <row r="139">
          <cell r="A139" t="str">
            <v/>
          </cell>
          <cell r="C139"/>
        </row>
        <row r="140">
          <cell r="A140" t="str">
            <v/>
          </cell>
          <cell r="C140"/>
        </row>
        <row r="141">
          <cell r="A141" t="str">
            <v/>
          </cell>
          <cell r="C141"/>
        </row>
        <row r="142">
          <cell r="A142" t="str">
            <v/>
          </cell>
          <cell r="C142"/>
        </row>
        <row r="143">
          <cell r="A143" t="str">
            <v/>
          </cell>
          <cell r="C143"/>
        </row>
        <row r="144">
          <cell r="A144" t="str">
            <v/>
          </cell>
          <cell r="C144"/>
        </row>
        <row r="145">
          <cell r="A145" t="str">
            <v/>
          </cell>
          <cell r="C145"/>
        </row>
        <row r="146">
          <cell r="A146" t="str">
            <v/>
          </cell>
          <cell r="C146"/>
        </row>
        <row r="147">
          <cell r="A147" t="str">
            <v/>
          </cell>
          <cell r="C147"/>
        </row>
        <row r="148">
          <cell r="A148" t="str">
            <v/>
          </cell>
          <cell r="C148"/>
        </row>
        <row r="149">
          <cell r="A149" t="str">
            <v/>
          </cell>
          <cell r="C149"/>
        </row>
        <row r="150">
          <cell r="A150" t="str">
            <v/>
          </cell>
          <cell r="C150"/>
        </row>
        <row r="151">
          <cell r="A151" t="str">
            <v/>
          </cell>
          <cell r="C151"/>
        </row>
        <row r="152">
          <cell r="A152" t="str">
            <v/>
          </cell>
          <cell r="C152"/>
        </row>
        <row r="153">
          <cell r="A153" t="str">
            <v/>
          </cell>
          <cell r="C153"/>
        </row>
        <row r="154">
          <cell r="A154" t="str">
            <v/>
          </cell>
          <cell r="C154"/>
        </row>
        <row r="155">
          <cell r="A155" t="str">
            <v/>
          </cell>
          <cell r="C155"/>
        </row>
        <row r="156">
          <cell r="A156" t="str">
            <v/>
          </cell>
          <cell r="C156"/>
        </row>
        <row r="157">
          <cell r="A157" t="str">
            <v/>
          </cell>
          <cell r="C157"/>
        </row>
        <row r="158">
          <cell r="A158" t="str">
            <v/>
          </cell>
          <cell r="C158"/>
        </row>
        <row r="159">
          <cell r="A159" t="str">
            <v/>
          </cell>
          <cell r="C159"/>
        </row>
        <row r="160">
          <cell r="A160" t="str">
            <v/>
          </cell>
          <cell r="C160"/>
        </row>
        <row r="161">
          <cell r="A161" t="str">
            <v/>
          </cell>
          <cell r="C161"/>
        </row>
        <row r="162">
          <cell r="A162" t="str">
            <v/>
          </cell>
          <cell r="C162"/>
        </row>
        <row r="163">
          <cell r="A163" t="str">
            <v/>
          </cell>
          <cell r="C163"/>
        </row>
        <row r="164">
          <cell r="A164" t="str">
            <v/>
          </cell>
          <cell r="C164"/>
        </row>
        <row r="165">
          <cell r="A165" t="str">
            <v/>
          </cell>
          <cell r="C165"/>
        </row>
        <row r="166">
          <cell r="A166" t="str">
            <v/>
          </cell>
          <cell r="C166"/>
        </row>
        <row r="167">
          <cell r="A167" t="str">
            <v/>
          </cell>
          <cell r="C167"/>
        </row>
        <row r="168">
          <cell r="A168" t="str">
            <v/>
          </cell>
          <cell r="C168"/>
        </row>
        <row r="169">
          <cell r="A169" t="str">
            <v/>
          </cell>
          <cell r="C169"/>
        </row>
        <row r="170">
          <cell r="A170" t="str">
            <v/>
          </cell>
          <cell r="C170"/>
        </row>
        <row r="171">
          <cell r="A171" t="str">
            <v/>
          </cell>
          <cell r="C171"/>
        </row>
        <row r="172">
          <cell r="A172" t="str">
            <v/>
          </cell>
          <cell r="C172"/>
        </row>
        <row r="173">
          <cell r="A173" t="str">
            <v/>
          </cell>
          <cell r="C173"/>
        </row>
        <row r="174">
          <cell r="A174" t="str">
            <v/>
          </cell>
          <cell r="C174"/>
        </row>
        <row r="175">
          <cell r="A175" t="str">
            <v/>
          </cell>
          <cell r="C175"/>
        </row>
        <row r="176">
          <cell r="A176" t="str">
            <v/>
          </cell>
          <cell r="C176"/>
        </row>
        <row r="177">
          <cell r="A177" t="str">
            <v/>
          </cell>
          <cell r="C177"/>
        </row>
        <row r="178">
          <cell r="A178" t="str">
            <v/>
          </cell>
          <cell r="C178"/>
        </row>
        <row r="179">
          <cell r="A179" t="str">
            <v/>
          </cell>
          <cell r="C179"/>
        </row>
        <row r="180">
          <cell r="A180" t="str">
            <v/>
          </cell>
          <cell r="C180"/>
        </row>
        <row r="181">
          <cell r="A181" t="str">
            <v/>
          </cell>
          <cell r="C181"/>
        </row>
        <row r="182">
          <cell r="A182" t="str">
            <v/>
          </cell>
          <cell r="C182"/>
        </row>
        <row r="183">
          <cell r="A183" t="str">
            <v/>
          </cell>
          <cell r="C183"/>
        </row>
        <row r="184">
          <cell r="A184" t="str">
            <v/>
          </cell>
          <cell r="C184"/>
        </row>
        <row r="185">
          <cell r="A185" t="str">
            <v/>
          </cell>
          <cell r="C185"/>
        </row>
        <row r="186">
          <cell r="A186" t="str">
            <v/>
          </cell>
          <cell r="C186"/>
        </row>
        <row r="187">
          <cell r="A187" t="str">
            <v/>
          </cell>
          <cell r="C187"/>
        </row>
        <row r="188">
          <cell r="A188" t="str">
            <v/>
          </cell>
          <cell r="C188"/>
        </row>
        <row r="189">
          <cell r="A189" t="str">
            <v/>
          </cell>
          <cell r="C189"/>
        </row>
        <row r="190">
          <cell r="A190" t="str">
            <v/>
          </cell>
          <cell r="C190"/>
        </row>
        <row r="191">
          <cell r="A191" t="str">
            <v/>
          </cell>
          <cell r="C191"/>
        </row>
        <row r="192">
          <cell r="A192" t="str">
            <v/>
          </cell>
          <cell r="C192"/>
        </row>
        <row r="193">
          <cell r="A193" t="str">
            <v/>
          </cell>
          <cell r="C193"/>
        </row>
        <row r="194">
          <cell r="A194" t="str">
            <v/>
          </cell>
          <cell r="C194"/>
        </row>
        <row r="195">
          <cell r="A195" t="str">
            <v/>
          </cell>
          <cell r="C195"/>
        </row>
        <row r="196">
          <cell r="A196" t="str">
            <v/>
          </cell>
          <cell r="C196"/>
        </row>
        <row r="197">
          <cell r="A197" t="str">
            <v/>
          </cell>
          <cell r="C197"/>
        </row>
        <row r="198">
          <cell r="A198" t="str">
            <v/>
          </cell>
          <cell r="C198"/>
        </row>
        <row r="199">
          <cell r="A199" t="str">
            <v/>
          </cell>
          <cell r="C199"/>
        </row>
        <row r="200">
          <cell r="A200" t="str">
            <v/>
          </cell>
          <cell r="C200"/>
        </row>
        <row r="201">
          <cell r="A201" t="str">
            <v/>
          </cell>
          <cell r="C201"/>
        </row>
        <row r="202">
          <cell r="A202" t="str">
            <v/>
          </cell>
          <cell r="C202"/>
        </row>
        <row r="203">
          <cell r="A203" t="str">
            <v/>
          </cell>
          <cell r="C203"/>
        </row>
        <row r="204">
          <cell r="A204" t="str">
            <v/>
          </cell>
          <cell r="C204"/>
        </row>
        <row r="205">
          <cell r="A205" t="str">
            <v/>
          </cell>
          <cell r="C205"/>
        </row>
        <row r="206">
          <cell r="A206" t="str">
            <v/>
          </cell>
          <cell r="C206"/>
        </row>
        <row r="207">
          <cell r="A207" t="str">
            <v/>
          </cell>
          <cell r="C207"/>
        </row>
      </sheetData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"/>
      <sheetName val="Description ligne"/>
      <sheetName val="Base"/>
      <sheetName val="Récap"/>
      <sheetName val="Fichier txt"/>
      <sheetName val="Portée (1)"/>
      <sheetName val="Portée (2)"/>
      <sheetName val="Portée (3)"/>
      <sheetName val="Portée (4)"/>
      <sheetName val="Portée (5)"/>
      <sheetName val="Portée (6)"/>
      <sheetName val="Portée (7)"/>
      <sheetName val="Portée (8)"/>
      <sheetName val="Portée (9)"/>
      <sheetName val="Portée (10)"/>
      <sheetName val="Portée (11)"/>
      <sheetName val="Portée (12)"/>
      <sheetName val="Portée (13)"/>
      <sheetName val="Portée (14)"/>
      <sheetName val="Portée (15)"/>
      <sheetName val="Portée (16)"/>
      <sheetName val="Portée (17)"/>
      <sheetName val="Portée (18)"/>
      <sheetName val="Portée (19)"/>
      <sheetName val="Portée (20)"/>
      <sheetName val="Portée (21)"/>
      <sheetName val="Portée (22)"/>
      <sheetName val="Portée (23)"/>
      <sheetName val="Portée (24)"/>
      <sheetName val="Portée (25)"/>
    </sheetNames>
    <sheetDataSet>
      <sheetData sheetId="0"/>
      <sheetData sheetId="1"/>
      <sheetData sheetId="2"/>
      <sheetData sheetId="3"/>
      <sheetData sheetId="4"/>
      <sheetData sheetId="5">
        <row r="31">
          <cell r="E31">
            <v>4.5</v>
          </cell>
        </row>
        <row r="33">
          <cell r="E33" t="str">
            <v/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7B2D99-B918-4B76-B073-504E1BE53E21}">
  <sheetPr codeName="Feuil3">
    <pageSetUpPr fitToPage="1"/>
  </sheetPr>
  <dimension ref="B2:CM5797"/>
  <sheetViews>
    <sheetView showGridLines="0" tabSelected="1" view="pageBreakPreview" zoomScaleNormal="70" zoomScaleSheetLayoutView="100" workbookViewId="0">
      <selection activeCell="CG12" sqref="CG12"/>
    </sheetView>
  </sheetViews>
  <sheetFormatPr baseColWidth="10" defaultRowHeight="15" x14ac:dyDescent="0.25"/>
  <cols>
    <col min="2" max="2" width="66.85546875" customWidth="1"/>
    <col min="3" max="16" width="11.7109375" customWidth="1"/>
    <col min="19" max="19" width="19.85546875" customWidth="1"/>
    <col min="20" max="20" width="13" customWidth="1"/>
    <col min="21" max="21" width="2.7109375" bestFit="1" customWidth="1"/>
    <col min="32" max="32" width="19" customWidth="1"/>
    <col min="44" max="44" width="18.28515625" bestFit="1" customWidth="1"/>
    <col min="54" max="55" width="10.28515625" customWidth="1"/>
    <col min="56" max="56" width="40" bestFit="1" customWidth="1"/>
    <col min="57" max="57" width="16.140625" bestFit="1" customWidth="1"/>
    <col min="59" max="59" width="14.28515625" customWidth="1"/>
    <col min="62" max="62" width="13.5703125" bestFit="1" customWidth="1"/>
    <col min="63" max="63" width="14.28515625" customWidth="1"/>
    <col min="64" max="64" width="9.42578125" customWidth="1"/>
    <col min="66" max="66" width="14.85546875" bestFit="1" customWidth="1"/>
    <col min="70" max="70" width="14.5703125" bestFit="1" customWidth="1"/>
    <col min="72" max="72" width="26.42578125" bestFit="1" customWidth="1"/>
    <col min="73" max="73" width="15" bestFit="1" customWidth="1"/>
    <col min="74" max="78" width="15" customWidth="1"/>
    <col min="84" max="84" width="25.85546875" bestFit="1" customWidth="1"/>
    <col min="87" max="87" width="28.7109375" bestFit="1" customWidth="1"/>
    <col min="90" max="90" width="26.85546875" bestFit="1" customWidth="1"/>
  </cols>
  <sheetData>
    <row r="2" spans="2:91" ht="30" x14ac:dyDescent="0.25">
      <c r="G2" s="1" t="s">
        <v>0</v>
      </c>
      <c r="H2" s="2" t="s">
        <v>1</v>
      </c>
      <c r="I2" s="1" t="s">
        <v>2</v>
      </c>
      <c r="J2" s="2" t="s">
        <v>3</v>
      </c>
      <c r="K2" s="2"/>
      <c r="L2" s="2"/>
      <c r="M2" s="2"/>
      <c r="N2" s="2"/>
      <c r="O2" s="2"/>
    </row>
    <row r="4" spans="2:91" x14ac:dyDescent="0.25">
      <c r="B4" s="3" t="str">
        <f>CONCATENATE("Etude Ligne ",'[3]TABLEAU DE BORD'!D1," KV ",'[3]TABLEAU DE BORD'!L1)</f>
        <v>Etude Ligne 63 KV FRONTENAUD - GRAND CHENE</v>
      </c>
      <c r="C4" s="3"/>
      <c r="D4" s="115"/>
      <c r="E4" s="115"/>
      <c r="F4" s="115"/>
      <c r="G4" s="4"/>
      <c r="H4" s="4"/>
      <c r="I4" s="5"/>
      <c r="J4" s="5"/>
      <c r="K4" s="5"/>
      <c r="L4" s="5"/>
      <c r="M4" s="5"/>
      <c r="N4" s="5"/>
      <c r="O4" s="5"/>
      <c r="P4" s="5"/>
    </row>
    <row r="5" spans="2:91" x14ac:dyDescent="0.25">
      <c r="B5" s="3" t="s">
        <v>4</v>
      </c>
      <c r="C5" s="6"/>
      <c r="D5" s="6"/>
      <c r="E5" s="4"/>
      <c r="F5" s="4"/>
      <c r="G5" s="4"/>
      <c r="H5" s="4"/>
      <c r="I5" s="5"/>
      <c r="J5" s="5"/>
      <c r="K5" s="5"/>
      <c r="L5" s="5"/>
      <c r="M5" s="5"/>
      <c r="N5" s="5"/>
      <c r="O5" s="5"/>
      <c r="P5" s="5"/>
      <c r="BI5" t="s">
        <v>5</v>
      </c>
    </row>
    <row r="6" spans="2:91" x14ac:dyDescent="0.25">
      <c r="B6" s="7" t="str">
        <f>CONCATENATE("Portée comprise entre le pylône n° ",H2," et le pylône n° ",J2,"")</f>
        <v>Portée comprise entre le pylône n° 55 et le pylône n° 61</v>
      </c>
      <c r="C6" s="6"/>
      <c r="D6" s="6"/>
      <c r="E6" s="4"/>
      <c r="F6" s="4"/>
      <c r="G6" s="4"/>
      <c r="H6" s="4"/>
      <c r="I6" s="5"/>
      <c r="J6" s="5"/>
      <c r="K6" s="5"/>
      <c r="L6" s="5"/>
      <c r="M6" s="5"/>
      <c r="N6" s="5"/>
      <c r="O6" s="5"/>
      <c r="P6" s="5"/>
      <c r="BI6">
        <f>RADIANS(50)</f>
        <v>0.87266462599716477</v>
      </c>
      <c r="BY6" t="s">
        <v>6</v>
      </c>
      <c r="BZ6" t="str">
        <f>INDEX('[3]TABLEAU DE BORD'!B13:P5000,MATCH('Formalisme RTE'!H2,'[3]TABLEAU DE BORD'!B13:B5000,0),13)</f>
        <v>aster228</v>
      </c>
    </row>
    <row r="7" spans="2:91" x14ac:dyDescent="0.25">
      <c r="B7" s="7" t="s">
        <v>7</v>
      </c>
      <c r="C7" s="6"/>
      <c r="D7" s="3">
        <f>'[3]TABLEAU DE BORD'!D1</f>
        <v>63</v>
      </c>
      <c r="E7" s="3" t="s">
        <v>8</v>
      </c>
      <c r="F7" s="8"/>
      <c r="G7" s="4"/>
      <c r="H7" s="4"/>
      <c r="I7" s="5"/>
      <c r="J7" s="5"/>
      <c r="K7" s="5"/>
      <c r="L7" s="5"/>
      <c r="M7" s="5"/>
      <c r="N7" s="5"/>
      <c r="O7" s="5"/>
      <c r="P7" s="5"/>
      <c r="BI7" t="s">
        <v>9</v>
      </c>
      <c r="BJ7" s="9">
        <f>SIN(BI6)</f>
        <v>0.76604444311897801</v>
      </c>
      <c r="BO7" s="10"/>
      <c r="BP7" s="116" t="s">
        <v>10</v>
      </c>
      <c r="BQ7" s="116"/>
      <c r="BR7" s="116"/>
    </row>
    <row r="8" spans="2:91" x14ac:dyDescent="0.25">
      <c r="B8" s="7" t="s">
        <v>11</v>
      </c>
      <c r="C8" s="3"/>
      <c r="D8" s="3" t="str">
        <f>INDEX('[3]TABLEAU DE BORD'!B13:R2000,MATCH('Formalisme RTE'!H2,'[3]TABLEAU DE BORD'!B13:B2000,0),16)</f>
        <v>240 Pa : ZVN zone normale</v>
      </c>
      <c r="E8" s="8"/>
      <c r="F8" s="8"/>
      <c r="G8" s="4"/>
      <c r="H8" s="4"/>
      <c r="I8" s="5"/>
      <c r="J8" s="5"/>
      <c r="K8" s="5"/>
      <c r="L8" s="5"/>
      <c r="M8" s="5"/>
      <c r="N8" s="5"/>
      <c r="O8" s="5"/>
      <c r="P8" s="5"/>
      <c r="BO8" s="117" t="s">
        <v>12</v>
      </c>
      <c r="BP8" s="10">
        <v>63</v>
      </c>
      <c r="BQ8" s="10">
        <v>2</v>
      </c>
      <c r="BR8" s="10">
        <v>2</v>
      </c>
      <c r="BT8" s="11" t="s">
        <v>13</v>
      </c>
      <c r="BU8" s="11"/>
      <c r="BV8" s="11"/>
      <c r="BW8" s="11"/>
      <c r="BX8" s="11"/>
      <c r="BY8" s="11"/>
      <c r="BZ8" s="11"/>
    </row>
    <row r="9" spans="2:91" x14ac:dyDescent="0.25">
      <c r="B9" s="7" t="s">
        <v>14</v>
      </c>
      <c r="C9" s="6"/>
      <c r="D9" s="12">
        <f>INDEX('[3]TABLEAU DE BORD'!B13:R2000,MATCH('Formalisme RTE'!H2,'[3]TABLEAU DE BORD'!B13:B2000,0),14)</f>
        <v>1135.55</v>
      </c>
      <c r="E9" s="8" t="s">
        <v>15</v>
      </c>
      <c r="F9" s="8"/>
      <c r="G9" s="4"/>
      <c r="H9" s="4"/>
      <c r="I9" s="5"/>
      <c r="J9" s="5"/>
      <c r="K9" s="5"/>
      <c r="L9" s="5"/>
      <c r="M9" s="5"/>
      <c r="N9" s="5"/>
      <c r="O9" s="5"/>
      <c r="P9" s="5"/>
      <c r="BO9" s="117"/>
      <c r="BP9" s="10">
        <v>90</v>
      </c>
      <c r="BQ9" s="10">
        <v>2</v>
      </c>
      <c r="BR9" s="10">
        <v>2</v>
      </c>
      <c r="BT9" s="2" t="s">
        <v>16</v>
      </c>
      <c r="BU9" s="2" t="s">
        <v>17</v>
      </c>
      <c r="BV9" s="2"/>
      <c r="BW9" s="2"/>
      <c r="BX9" s="2" t="s">
        <v>18</v>
      </c>
      <c r="BY9" s="2"/>
      <c r="BZ9" s="2" t="s">
        <v>19</v>
      </c>
      <c r="CB9" t="s">
        <v>20</v>
      </c>
      <c r="CD9" t="s">
        <v>21</v>
      </c>
      <c r="CF9" t="s">
        <v>22</v>
      </c>
      <c r="CG9" s="119" t="s">
        <v>23</v>
      </c>
      <c r="CI9" t="s">
        <v>24</v>
      </c>
      <c r="CL9" t="s">
        <v>25</v>
      </c>
    </row>
    <row r="10" spans="2:91" x14ac:dyDescent="0.25">
      <c r="B10" s="7" t="s">
        <v>26</v>
      </c>
      <c r="C10" s="6"/>
      <c r="D10" s="12">
        <f>INDEX('[3]TABLEAU DE BORD'!B13:R2000,MATCH('Formalisme RTE'!H2,'[3]TABLEAU DE BORD'!B13:B2000,0),15)</f>
        <v>911.7</v>
      </c>
      <c r="E10" s="8" t="s">
        <v>15</v>
      </c>
      <c r="F10" s="8"/>
      <c r="G10" s="4"/>
      <c r="H10" s="4"/>
      <c r="I10" s="5"/>
      <c r="J10" s="5"/>
      <c r="K10" s="5"/>
      <c r="L10" s="5"/>
      <c r="M10" s="5"/>
      <c r="N10" s="5"/>
      <c r="O10" s="5"/>
      <c r="P10" s="5"/>
      <c r="S10" s="13" t="s">
        <v>27</v>
      </c>
      <c r="AF10" s="13" t="s">
        <v>28</v>
      </c>
      <c r="AR10" s="13" t="s">
        <v>29</v>
      </c>
      <c r="BO10" s="117"/>
      <c r="BP10" s="10">
        <v>150</v>
      </c>
      <c r="BQ10" s="10">
        <v>2</v>
      </c>
      <c r="BR10" s="10">
        <v>2.1</v>
      </c>
    </row>
    <row r="11" spans="2:91" x14ac:dyDescent="0.25">
      <c r="B11" s="7" t="str">
        <f>CONCATENATE("Distance axe support n° ",H2," / accrochage")</f>
        <v>Distance axe support n° 55 / accrochage</v>
      </c>
      <c r="C11" s="6"/>
      <c r="D11" s="6">
        <f>INDEX('[3]TABLEAU DE BORD'!B13:R2000,MATCH('Formalisme RTE'!H2,'[3]TABLEAU DE BORD'!B13:B2000,0),5)</f>
        <v>3.102830965870556</v>
      </c>
      <c r="E11" s="8" t="s">
        <v>15</v>
      </c>
      <c r="F11" s="8"/>
      <c r="G11" s="4"/>
      <c r="H11" s="4"/>
      <c r="I11" s="5"/>
      <c r="J11" s="5"/>
      <c r="K11" s="5"/>
      <c r="L11" s="5"/>
      <c r="M11" s="5"/>
      <c r="N11" s="5"/>
      <c r="O11" s="5"/>
      <c r="P11" s="5"/>
      <c r="R11" s="14">
        <f>'[3]TABLEAU DE BORD'!U7</f>
        <v>0</v>
      </c>
      <c r="S11" s="15" t="s">
        <v>30</v>
      </c>
      <c r="T11" s="16"/>
      <c r="U11" s="17"/>
      <c r="V11" s="18" t="s">
        <v>31</v>
      </c>
      <c r="W11" s="118" t="s">
        <v>32</v>
      </c>
      <c r="X11" s="118"/>
      <c r="Y11" s="19">
        <f>'[3]TABLEAU DE BORD'!U6</f>
        <v>8</v>
      </c>
      <c r="AB11" s="14">
        <f>'[3]TABLEAU DE BORD'!U7</f>
        <v>0</v>
      </c>
      <c r="AE11" s="14">
        <f>'[3]TABLEAU DE BORD'!U7</f>
        <v>0</v>
      </c>
      <c r="AF11" s="15" t="s">
        <v>30</v>
      </c>
      <c r="AG11" s="16"/>
      <c r="AH11" s="17"/>
      <c r="AI11" s="18" t="s">
        <v>31</v>
      </c>
      <c r="AJ11" s="118" t="s">
        <v>32</v>
      </c>
      <c r="AK11" s="118"/>
      <c r="AL11" s="19">
        <f>'[3]TABLEAU DE BORD'!U6</f>
        <v>8</v>
      </c>
      <c r="AN11" s="14">
        <f>'[3]TABLEAU DE BORD'!U7</f>
        <v>0</v>
      </c>
      <c r="AQ11" s="14">
        <f>'[3]TABLEAU DE BORD'!U7</f>
        <v>0</v>
      </c>
      <c r="AR11" s="15" t="s">
        <v>30</v>
      </c>
      <c r="AS11" s="16"/>
      <c r="AT11" s="17"/>
      <c r="AU11" s="18" t="s">
        <v>31</v>
      </c>
      <c r="AV11" s="118" t="s">
        <v>32</v>
      </c>
      <c r="AW11" s="118"/>
      <c r="AX11" s="19">
        <f>'[3]TABLEAU DE BORD'!U6</f>
        <v>8</v>
      </c>
      <c r="BO11" s="117"/>
      <c r="BP11" s="10">
        <v>225</v>
      </c>
      <c r="BQ11" s="10">
        <v>2</v>
      </c>
      <c r="BR11" s="10">
        <v>2.7</v>
      </c>
    </row>
    <row r="12" spans="2:91" ht="15.75" thickBot="1" x14ac:dyDescent="0.3">
      <c r="B12" s="7" t="str">
        <f>CONCATENATE("Distance axe support n° ",J2," / accrochage")</f>
        <v>Distance axe support n° 61 / accrochage</v>
      </c>
      <c r="C12" s="6"/>
      <c r="D12" s="6">
        <f>INDEX('[3]TABLEAU DE BORD'!B13:R2000,MATCH('Formalisme RTE'!H2,'[3]TABLEAU DE BORD'!B13:B2000,0),11)</f>
        <v>3.1032064062610516</v>
      </c>
      <c r="E12" s="8" t="s">
        <v>15</v>
      </c>
      <c r="F12" s="8"/>
      <c r="G12" s="4"/>
      <c r="H12" s="4"/>
      <c r="I12" s="5"/>
      <c r="J12" s="5"/>
      <c r="K12" s="5"/>
      <c r="L12" s="5"/>
      <c r="M12" s="5"/>
      <c r="N12" s="5"/>
      <c r="O12" s="5"/>
      <c r="P12" s="5"/>
      <c r="S12" s="15" t="e">
        <f>CONCATENATE("RESULTATS PORTEE ",#REF!,"-",#REF!)</f>
        <v>#REF!</v>
      </c>
      <c r="T12" s="15"/>
      <c r="U12" s="20"/>
      <c r="V12" s="21"/>
      <c r="W12" s="22"/>
      <c r="X12" s="17" t="str">
        <f>IF(W10="","","f2+G3 conditione la tranchée :")</f>
        <v/>
      </c>
      <c r="Y12" s="23"/>
      <c r="AF12" s="15" t="e">
        <f>CONCATENATE("RESULTATS PORTEE ",#REF!,"-",#REF!)</f>
        <v>#REF!</v>
      </c>
      <c r="AG12" s="15"/>
      <c r="AH12" s="20"/>
      <c r="AI12" s="21"/>
      <c r="AJ12" s="22"/>
      <c r="AK12" s="17" t="str">
        <f>IF(AJ10="","","f2+G3 conditione la tranchée :")</f>
        <v/>
      </c>
      <c r="AL12" s="23"/>
      <c r="AR12" s="15" t="e">
        <f>CONCATENATE("RESULTATS PORTEE ",#REF!,"-",#REF!)</f>
        <v>#REF!</v>
      </c>
      <c r="AS12" s="15"/>
      <c r="AT12" s="20"/>
      <c r="AU12" s="21"/>
      <c r="AV12" s="22"/>
      <c r="AW12" s="17" t="str">
        <f>IF(AV10="","","f2+G3 conditione la tranchée :")</f>
        <v/>
      </c>
      <c r="AX12" s="23"/>
      <c r="BO12" s="117"/>
      <c r="BP12" s="10">
        <v>400</v>
      </c>
      <c r="BQ12" s="10">
        <v>2</v>
      </c>
      <c r="BR12" s="10">
        <v>4</v>
      </c>
    </row>
    <row r="13" spans="2:91" x14ac:dyDescent="0.25">
      <c r="B13" s="7" t="s">
        <v>33</v>
      </c>
      <c r="C13" s="6"/>
      <c r="D13" s="6" t="s">
        <v>34</v>
      </c>
      <c r="E13" s="4"/>
      <c r="F13" s="4"/>
      <c r="G13" s="4"/>
      <c r="H13" s="4" t="str">
        <f>IF(D17="0.125","1/8","")</f>
        <v/>
      </c>
      <c r="I13" s="5"/>
      <c r="J13" s="5"/>
      <c r="K13" s="5"/>
      <c r="L13" s="5"/>
      <c r="M13" s="5"/>
      <c r="N13" s="5"/>
      <c r="O13" s="5"/>
      <c r="P13" s="5"/>
      <c r="S13" s="24" t="s">
        <v>35</v>
      </c>
      <c r="T13" s="111" t="s">
        <v>36</v>
      </c>
      <c r="U13" s="112"/>
      <c r="V13" s="113" t="s">
        <v>37</v>
      </c>
      <c r="W13" s="114"/>
      <c r="X13" s="25" t="s">
        <v>38</v>
      </c>
      <c r="Y13" s="24" t="s">
        <v>39</v>
      </c>
      <c r="Z13" s="26" t="s">
        <v>40</v>
      </c>
      <c r="AA13" s="27" t="s">
        <v>41</v>
      </c>
      <c r="AB13" s="28" t="s">
        <v>40</v>
      </c>
      <c r="AC13" s="26" t="s">
        <v>40</v>
      </c>
      <c r="AF13" s="24" t="s">
        <v>35</v>
      </c>
      <c r="AG13" s="111" t="s">
        <v>36</v>
      </c>
      <c r="AH13" s="112"/>
      <c r="AI13" s="113" t="s">
        <v>37</v>
      </c>
      <c r="AJ13" s="114"/>
      <c r="AK13" s="25" t="s">
        <v>38</v>
      </c>
      <c r="AL13" s="24" t="s">
        <v>39</v>
      </c>
      <c r="AM13" s="26" t="s">
        <v>40</v>
      </c>
      <c r="AN13" s="27" t="s">
        <v>41</v>
      </c>
      <c r="AO13" s="28" t="s">
        <v>40</v>
      </c>
      <c r="AP13" s="26" t="s">
        <v>40</v>
      </c>
      <c r="AQ13" s="29"/>
      <c r="AR13" s="24" t="s">
        <v>35</v>
      </c>
      <c r="AS13" s="111" t="s">
        <v>36</v>
      </c>
      <c r="AT13" s="112"/>
      <c r="AU13" s="113" t="s">
        <v>37</v>
      </c>
      <c r="AV13" s="114"/>
      <c r="AW13" s="25" t="s">
        <v>38</v>
      </c>
      <c r="AX13" s="24" t="s">
        <v>39</v>
      </c>
      <c r="AY13" s="26" t="s">
        <v>40</v>
      </c>
      <c r="AZ13" s="27" t="s">
        <v>41</v>
      </c>
      <c r="BA13" s="28" t="s">
        <v>40</v>
      </c>
      <c r="BB13" s="26" t="s">
        <v>40</v>
      </c>
      <c r="BC13" s="29"/>
    </row>
    <row r="14" spans="2:91" ht="15.75" thickBot="1" x14ac:dyDescent="0.3">
      <c r="B14" s="7" t="s">
        <v>42</v>
      </c>
      <c r="C14" s="6"/>
      <c r="D14" s="6">
        <f>BE30</f>
        <v>8.2562515294198988</v>
      </c>
      <c r="E14" s="4" t="s">
        <v>15</v>
      </c>
      <c r="F14" s="4"/>
      <c r="G14" s="4"/>
      <c r="H14" s="4"/>
      <c r="I14" s="5"/>
      <c r="J14" s="5"/>
      <c r="K14" s="5"/>
      <c r="L14" s="5"/>
      <c r="M14" s="5"/>
      <c r="N14" s="5"/>
      <c r="O14" s="5"/>
      <c r="P14" s="5"/>
      <c r="S14" s="30" t="s">
        <v>43</v>
      </c>
      <c r="T14" s="107" t="e">
        <f>CONCATENATE("Pylône ",#REF!)</f>
        <v>#REF!</v>
      </c>
      <c r="U14" s="108"/>
      <c r="V14" s="109" t="s">
        <v>44</v>
      </c>
      <c r="W14" s="110"/>
      <c r="X14" s="31" t="s">
        <v>45</v>
      </c>
      <c r="Y14" s="30" t="s">
        <v>46</v>
      </c>
      <c r="Z14" s="32" t="s">
        <v>47</v>
      </c>
      <c r="AA14" s="33" t="s">
        <v>48</v>
      </c>
      <c r="AB14" s="34" t="s">
        <v>49</v>
      </c>
      <c r="AC14" s="32" t="s">
        <v>50</v>
      </c>
      <c r="AF14" s="30" t="s">
        <v>43</v>
      </c>
      <c r="AG14" s="107" t="e">
        <f>CONCATENATE("Pylône ",#REF!)</f>
        <v>#REF!</v>
      </c>
      <c r="AH14" s="108"/>
      <c r="AI14" s="109" t="s">
        <v>44</v>
      </c>
      <c r="AJ14" s="110"/>
      <c r="AK14" s="31" t="s">
        <v>45</v>
      </c>
      <c r="AL14" s="30" t="s">
        <v>46</v>
      </c>
      <c r="AM14" s="32" t="s">
        <v>47</v>
      </c>
      <c r="AN14" s="33" t="s">
        <v>48</v>
      </c>
      <c r="AO14" s="34" t="s">
        <v>49</v>
      </c>
      <c r="AP14" s="32" t="s">
        <v>50</v>
      </c>
      <c r="AQ14" s="35"/>
      <c r="AR14" s="30" t="s">
        <v>43</v>
      </c>
      <c r="AS14" s="107" t="e">
        <f>CONCATENATE("Pylône ",#REF!)</f>
        <v>#REF!</v>
      </c>
      <c r="AT14" s="108"/>
      <c r="AU14" s="109" t="s">
        <v>44</v>
      </c>
      <c r="AV14" s="110"/>
      <c r="AW14" s="31" t="s">
        <v>45</v>
      </c>
      <c r="AX14" s="30" t="s">
        <v>46</v>
      </c>
      <c r="AY14" s="32" t="s">
        <v>47</v>
      </c>
      <c r="AZ14" s="33" t="s">
        <v>48</v>
      </c>
      <c r="BA14" s="34" t="s">
        <v>49</v>
      </c>
      <c r="BB14" s="32" t="s">
        <v>50</v>
      </c>
      <c r="BC14" s="35"/>
    </row>
    <row r="15" spans="2:91" x14ac:dyDescent="0.25">
      <c r="B15" s="7"/>
      <c r="C15" s="6"/>
      <c r="D15" s="6"/>
      <c r="E15" s="4"/>
      <c r="F15" s="4"/>
      <c r="G15" s="4"/>
      <c r="H15" s="4"/>
      <c r="I15" s="5"/>
      <c r="J15" s="5"/>
      <c r="K15" s="5"/>
      <c r="L15" s="5"/>
      <c r="M15" s="5"/>
      <c r="N15" s="5"/>
      <c r="O15" s="5"/>
      <c r="P15" s="5"/>
      <c r="S15" s="36" t="str">
        <f>IF(OR(T15="",$P$18=""),"",CONCATENATE($C$17,"-",U15))</f>
        <v>55-1</v>
      </c>
      <c r="T15" s="37">
        <v>0</v>
      </c>
      <c r="U15" s="38">
        <v>1</v>
      </c>
      <c r="V15" s="106">
        <f>BT15+BU15+$BJ$21+5</f>
        <v>12.538609885622975</v>
      </c>
      <c r="W15" s="106"/>
      <c r="X15" s="39"/>
      <c r="Y15" s="20"/>
      <c r="Z15" s="40" t="str">
        <f>IF(ISERROR(#REF!)=TRUE,"",IF(#REF!-(X15+Y15)&lt;=0,"Arbre à abattre",#REF!-(X15+Y15)))</f>
        <v/>
      </c>
      <c r="AA15" s="41"/>
      <c r="AB15" s="42" t="str">
        <f t="shared" ref="AB15:AB23" si="0">IF(AA15="","",IF(Z15-(V15*AA15)&lt;=0,"A Abattre",Z15-(V15*AA15)))</f>
        <v/>
      </c>
      <c r="AC15" s="42" t="str">
        <f t="shared" ref="AC15:AC23" si="1">IF(AA15="","",IF(Z15+(V15*AA15)&lt;=0,"A Abattre",Z15+(V15*AA15)))</f>
        <v/>
      </c>
      <c r="AF15" s="36" t="str">
        <f t="shared" ref="AF15:AF29" si="2">IF(OR(AG15="",$P$18=""),"",CONCATENATE($C$17,"-",AH15))</f>
        <v>55-1</v>
      </c>
      <c r="AG15" s="37">
        <v>0</v>
      </c>
      <c r="AH15" s="38">
        <v>1</v>
      </c>
      <c r="AI15" s="106">
        <f>BT15+BU15+'[3]TABLEAU DE BORD'!$O$6</f>
        <v>6.0386098856229751</v>
      </c>
      <c r="AJ15" s="106"/>
      <c r="AK15" s="39"/>
      <c r="AL15" s="20"/>
      <c r="AM15" s="40" t="str">
        <f>IF(ISERROR(#REF!)=TRUE,"",IF(#REF!-(AK15+AL15)&lt;=0,"Arbre à abattre",#REF!-(AK15+AL15)))</f>
        <v/>
      </c>
      <c r="AN15" s="41"/>
      <c r="AO15" s="42" t="str">
        <f t="shared" ref="AO15:AO23" si="3">IF(AN15="","",IF(AM15-(AI15*AN15)&lt;=0,"A Abattre",AM15-(AI15*AN15)))</f>
        <v/>
      </c>
      <c r="AP15" s="42" t="str">
        <f t="shared" ref="AP15:AP23" si="4">IF(AN15="","",IF(AM15+(AI15*AN15)&lt;=0,"A Abattre",AM15+(AI15*AN15)))</f>
        <v/>
      </c>
      <c r="AQ15" s="35"/>
      <c r="AR15" s="36" t="str">
        <f t="shared" ref="AR15:AR33" si="5">IF(OR(AS15="",$P$18=""),"",CONCATENATE($C$17,"-",AT15))</f>
        <v>55-1</v>
      </c>
      <c r="AS15" s="37">
        <v>0</v>
      </c>
      <c r="AT15" s="38">
        <v>1</v>
      </c>
      <c r="AU15" s="106">
        <f>BT15+$BJ$7*CD15</f>
        <v>4.2828626944292623</v>
      </c>
      <c r="AV15" s="106"/>
      <c r="AW15" s="39"/>
      <c r="AX15" s="20"/>
      <c r="AY15" s="40" t="str">
        <f>IF(ISERROR(#REF!)=TRUE,"",IF(#REF!-(AW15+AX15)&lt;=0,"Arbre à abattre",#REF!-(AW15+AX15)))</f>
        <v/>
      </c>
      <c r="AZ15" s="41"/>
      <c r="BA15" s="42" t="str">
        <f t="shared" ref="BA15:BA23" si="6">IF(AZ15="","",IF(AY15-(AU15*AZ15)&lt;=0,"A Abattre",AY15-(AU15*AZ15)))</f>
        <v/>
      </c>
      <c r="BB15" s="42" t="str">
        <f t="shared" ref="BB15:BB23" si="7">IF(AZ15="","",IF(AY15+(AU15*AZ15)&lt;=0,"A Abattre",AY15+(AU15*AZ15)))</f>
        <v/>
      </c>
      <c r="BC15" s="35"/>
      <c r="BT15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BORD'!$B$13:$B$2000,0),11))*T15/INDEX('[3]TABLEAU DE BORD'!$B$13:$R$2000,MATCH('Formalisme RTE'!$H$2,'[3]TABLEAU DE BORD'!$B$13:$B$2000,0),12)</f>
        <v>3.102830965870556</v>
      </c>
      <c r="BU15" s="43">
        <f>BX15*CD15</f>
        <v>0.93577891975241945</v>
      </c>
      <c r="BX15" s="44">
        <f>SQRT(1-(1/(SQRT((CB15*0.981)^2+(($B$30/10)*BZ15*0.001)^2)/(CB15*0.981))^2))</f>
        <v>0.60748217536470928</v>
      </c>
      <c r="BZ15">
        <f>IF($BZ$6="","",IF(ISERROR(INDEX([3]Base!$A$2:$C$207,MATCH($BZ$6,[3]Base!$A$2:$A$207,0),2))=TRUE,"CABLE INCONNU",(INDEX([3]Base!$A$2:$C$207,MATCH($BZ$6,[3]Base!$A$2:$A$207,0),3))))</f>
        <v>19.600000000000001</v>
      </c>
      <c r="CB15">
        <f>IF($BZ$6="","",IF(ISERROR(INDEX([3]Base!$A$2:$C$207,MATCH($BZ$6,[3]Base!$A$2:$A$207,0),2))=TRUE,"CABLE INCONNU",(INDEX([3]Base!$A$2:$C$207,MATCH($BZ$6,[3]Base!$A$2:$A$207,0),2))))</f>
        <v>0.627</v>
      </c>
      <c r="CD15" s="43">
        <f>CG15-CF15</f>
        <v>1.5404220201039038</v>
      </c>
      <c r="CF15">
        <f t="shared" ref="CF15:CF78" si="8">$BE$28+$D$10*((EXP(($BE$26-T15)/$D$10)+EXP(-($BE$26-T15)/$D$10))/2-1)</f>
        <v>404.81000000000006</v>
      </c>
      <c r="CG15" s="1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BORD'!$B$13:$B$2000,0),9)))*T15/$P$18)</f>
        <v>406.35042202010396</v>
      </c>
      <c r="CI15" t="str">
        <f>'[3]TABLEAU DE BORD'!B13</f>
        <v>51</v>
      </c>
      <c r="CJ15">
        <f>'[3]TABLEAU DE BORD'!E13-'[3]TABLEAU DE BORD'!C13</f>
        <v>21</v>
      </c>
      <c r="CL15" t="str">
        <f>'[3]TABLEAU DE BORD'!H13</f>
        <v>52</v>
      </c>
      <c r="CM15">
        <f>'[3]TABLEAU DE BORD'!K13-'[3]TABLEAU DE BORD'!I13</f>
        <v>19</v>
      </c>
    </row>
    <row r="16" spans="2:91" ht="15.75" thickBot="1" x14ac:dyDescent="0.3">
      <c r="B16" s="7"/>
      <c r="C16" s="6"/>
      <c r="D16" s="6"/>
      <c r="E16" s="4"/>
      <c r="F16" s="4"/>
      <c r="G16" s="4"/>
      <c r="H16" s="4"/>
      <c r="I16" s="5"/>
      <c r="J16" s="5"/>
      <c r="K16" s="5"/>
      <c r="L16" s="5"/>
      <c r="M16" s="5"/>
      <c r="N16" s="5"/>
      <c r="O16" s="5"/>
      <c r="P16" s="5"/>
      <c r="S16" s="45" t="str">
        <f t="shared" ref="S16:S31" si="9">IF(OR(T16="",$P$18=""),"",CONCATENATE($C$17,"-",U16))</f>
        <v>55-2</v>
      </c>
      <c r="T16" s="40">
        <f>IF(T11="",$P$18/Y11,T11)</f>
        <v>30.65</v>
      </c>
      <c r="U16" s="46">
        <v>2</v>
      </c>
      <c r="V16" s="104">
        <f>BT16+BU16+$BJ$21+5</f>
        <v>14.712129005635081</v>
      </c>
      <c r="W16" s="104"/>
      <c r="X16" s="40"/>
      <c r="Y16" s="20"/>
      <c r="Z16" s="40" t="str">
        <f>IF(ISERROR(#REF!)=TRUE,"",IF(#REF!-(X16+Y16)&lt;=0,"Arbre à abattre",#REF!-(X16+Y16)))</f>
        <v/>
      </c>
      <c r="AA16" s="47"/>
      <c r="AB16" s="40" t="str">
        <f t="shared" si="0"/>
        <v/>
      </c>
      <c r="AC16" s="40" t="str">
        <f t="shared" si="1"/>
        <v/>
      </c>
      <c r="AF16" s="45" t="str">
        <f t="shared" si="2"/>
        <v>55-2</v>
      </c>
      <c r="AG16" s="40">
        <f>IF(AG11="",$P$18/AL11,AG11)</f>
        <v>30.65</v>
      </c>
      <c r="AH16" s="46">
        <v>2</v>
      </c>
      <c r="AI16" s="104">
        <f>BT16+BU16+'[3]TABLEAU DE BORD'!$O$6</f>
        <v>8.2121290056350809</v>
      </c>
      <c r="AJ16" s="104"/>
      <c r="AK16" s="40"/>
      <c r="AL16" s="20"/>
      <c r="AM16" s="40" t="str">
        <f>IF(ISERROR(#REF!)=TRUE,"",IF(#REF!-(AK16+AL16)&lt;=0,"Arbre à abattre",#REF!-(AK16+AL16)))</f>
        <v/>
      </c>
      <c r="AN16" s="47"/>
      <c r="AO16" s="40" t="str">
        <f t="shared" si="3"/>
        <v/>
      </c>
      <c r="AP16" s="40" t="str">
        <f t="shared" si="4"/>
        <v/>
      </c>
      <c r="AQ16" s="40"/>
      <c r="AR16" s="45" t="str">
        <f t="shared" si="5"/>
        <v>55-2</v>
      </c>
      <c r="AS16" s="40">
        <f>IF(AS11="",$P$18/AX11,AS11)</f>
        <v>30.65</v>
      </c>
      <c r="AT16" s="46">
        <v>2</v>
      </c>
      <c r="AU16" s="104">
        <f>BT16+$BJ$7*CD16</f>
        <v>7.0236917591891519</v>
      </c>
      <c r="AV16" s="104"/>
      <c r="AW16" s="40"/>
      <c r="AX16" s="20"/>
      <c r="AY16" s="40" t="str">
        <f>IF(ISERROR(#REF!)=TRUE,"",IF(#REF!-(AW16+AX16)&lt;=0,"Arbre à abattre",#REF!-(AW16+AX16)))</f>
        <v/>
      </c>
      <c r="AZ16" s="47"/>
      <c r="BA16" s="40" t="str">
        <f t="shared" si="6"/>
        <v/>
      </c>
      <c r="BB16" s="40" t="str">
        <f t="shared" si="7"/>
        <v/>
      </c>
      <c r="BC16" s="40"/>
      <c r="BI16" s="11" t="s">
        <v>27</v>
      </c>
      <c r="BM16" s="11" t="s">
        <v>28</v>
      </c>
      <c r="BT16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BORD'!$B$13:$B$2000,0),11))*T16/INDEX('[3]TABLEAU DE BORD'!$B$13:$R$2000,MATCH('Formalisme RTE'!$H$2,'[3]TABLEAU DE BORD'!$B$13:$B$2000,0),12)</f>
        <v>3.1028778959193679</v>
      </c>
      <c r="BU16" s="43">
        <f>BX16*CD16</f>
        <v>3.1092511097157138</v>
      </c>
      <c r="BX16" s="44">
        <f t="shared" ref="BX16:BX79" si="10">SQRT(1-(1/(SQRT((CB16*0.981)^2+(($B$30/10)*BZ16*0.001)^2)/(CB16*0.981))^2))</f>
        <v>0.60748217536470928</v>
      </c>
      <c r="BZ16">
        <f>IF($BZ$6="","",IF(ISERROR(INDEX([3]Base!$A$2:$C$207,MATCH($BZ$6,[3]Base!$A$2:$A$207,0),2))=TRUE,"CABLE INCONNU",(INDEX([3]Base!$A$2:$C$207,MATCH($BZ$6,[3]Base!$A$2:$A$207,0),3))))</f>
        <v>19.600000000000001</v>
      </c>
      <c r="CB16">
        <f>IF($BZ$6="","",IF(ISERROR(INDEX([3]Base!$A$2:$C$207,MATCH($BZ$6,[3]Base!$A$2:$A$207,0),2))=TRUE,"CABLE INCONNU",(INDEX([3]Base!$A$2:$C$207,MATCH($BZ$6,[3]Base!$A$2:$A$207,0),2))))</f>
        <v>0.627</v>
      </c>
      <c r="CD16">
        <f>CG16-CF16</f>
        <v>5.1182589972274286</v>
      </c>
      <c r="CF16">
        <f t="shared" si="8"/>
        <v>400.83466302287655</v>
      </c>
      <c r="CG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BORD'!$B$13:$B$2000,0),9)))*T16/$P$18)</f>
        <v>405.95292202010398</v>
      </c>
      <c r="CI16" t="str">
        <f>'[3]TABLEAU DE BORD'!B14</f>
        <v>52</v>
      </c>
      <c r="CJ16">
        <f>'[3]TABLEAU DE BORD'!E14-'[3]TABLEAU DE BORD'!C14</f>
        <v>19</v>
      </c>
      <c r="CL16" t="str">
        <f>'[3]TABLEAU DE BORD'!H14</f>
        <v>53</v>
      </c>
      <c r="CM16">
        <f>'[3]TABLEAU DE BORD'!K14-'[3]TABLEAU DE BORD'!I14</f>
        <v>18.810000000000002</v>
      </c>
    </row>
    <row r="17" spans="2:91" ht="15.75" thickTop="1" x14ac:dyDescent="0.25">
      <c r="B17" s="48" t="s">
        <v>51</v>
      </c>
      <c r="C17" s="49" t="str">
        <f>H2</f>
        <v>55</v>
      </c>
      <c r="D17" s="50" t="str">
        <f>S16</f>
        <v>55-2</v>
      </c>
      <c r="E17" s="50" t="str">
        <f>S17</f>
        <v>55-3</v>
      </c>
      <c r="F17" s="50" t="str">
        <f>S18</f>
        <v>55-4</v>
      </c>
      <c r="G17" s="50" t="str">
        <f>S19</f>
        <v>55-5</v>
      </c>
      <c r="H17" s="50" t="str">
        <f>S20</f>
        <v>55-6</v>
      </c>
      <c r="I17" s="50" t="str">
        <f>S21</f>
        <v>55-7</v>
      </c>
      <c r="J17" s="50" t="str">
        <f>S22</f>
        <v>55-8</v>
      </c>
      <c r="K17" s="50" t="str">
        <f>S23</f>
        <v>55-9</v>
      </c>
      <c r="L17" s="50" t="str">
        <f>S24</f>
        <v/>
      </c>
      <c r="M17" s="50" t="str">
        <f>S25</f>
        <v/>
      </c>
      <c r="N17" s="50" t="str">
        <f>S26</f>
        <v/>
      </c>
      <c r="O17" s="50" t="str">
        <f>S27</f>
        <v/>
      </c>
      <c r="P17" s="51" t="str">
        <f>S28</f>
        <v/>
      </c>
      <c r="S17" s="45" t="str">
        <f t="shared" si="9"/>
        <v>55-3</v>
      </c>
      <c r="T17" s="40">
        <f t="shared" ref="T17:T43" si="11">IF(OR(T16=$P$18,$P$18=""),"",IF(T16="","",IF(T16&gt;$P$18-$T$11,$P$18,IF($T$11="",IF(T16&gt;$P$18-$P$18/$Y$11,"",T16+$P$18/$Y$11),T16+$T$11))))</f>
        <v>61.3</v>
      </c>
      <c r="U17" s="46">
        <v>3</v>
      </c>
      <c r="V17" s="105">
        <f>IF(T17="","",BT17+BU17+$BJ$21+5)</f>
        <v>16.255667570651646</v>
      </c>
      <c r="W17" s="105"/>
      <c r="X17" s="40"/>
      <c r="Y17" s="20"/>
      <c r="Z17" s="40" t="str">
        <f>IF(ISERROR(#REF!)=TRUE,"",IF(#REF!-(X17+Y17)&lt;=0,"Arbre à abattre",#REF!-(X17+Y17)))</f>
        <v/>
      </c>
      <c r="AA17" s="47"/>
      <c r="AB17" s="40" t="str">
        <f t="shared" si="0"/>
        <v/>
      </c>
      <c r="AC17" s="40" t="str">
        <f t="shared" si="1"/>
        <v/>
      </c>
      <c r="AF17" s="45" t="str">
        <f t="shared" si="2"/>
        <v>55-3</v>
      </c>
      <c r="AG17" s="40">
        <f>IF(OR(AG16=$P$18,$P$18=""),"",IF(AG16="","",IF(AG16&gt;$P$18-$AG$11,$P$18,IF($AG$11="",IF(AG16&gt;$P$18-$P$18/$AL$11,"",AG16+$P$18/$AL$11),AG16+$AG$11))))</f>
        <v>61.3</v>
      </c>
      <c r="AH17" s="46">
        <v>3</v>
      </c>
      <c r="AI17" s="104">
        <f>IF(AG17="","",BT17+BU17+'[3]TABLEAU DE BORD'!$O$6)</f>
        <v>9.755667570651644</v>
      </c>
      <c r="AJ17" s="104"/>
      <c r="AK17" s="40"/>
      <c r="AL17" s="20"/>
      <c r="AM17" s="40" t="str">
        <f>IF(ISERROR(#REF!)=TRUE,"",IF(#REF!-(AK17+AL17)&lt;=0,"Arbre à abattre",#REF!-(AK17+AL17)))</f>
        <v/>
      </c>
      <c r="AN17" s="47"/>
      <c r="AO17" s="40" t="str">
        <f t="shared" si="3"/>
        <v/>
      </c>
      <c r="AP17" s="40" t="str">
        <f t="shared" si="4"/>
        <v/>
      </c>
      <c r="AQ17" s="40"/>
      <c r="AR17" s="45" t="str">
        <f t="shared" si="5"/>
        <v>55-3</v>
      </c>
      <c r="AS17" s="40">
        <f t="shared" ref="AS17:AS39" si="12">IF(OR(AS16=$P$18,$P$18=""),"",IF(AS16="","",IF(AS16&gt;$P$18-$AS$11,$P$18,IF($AS$11="",IF(AS16&gt;$P$18-$P$18/$AX$11,"",AS16+$P$18/$AX$11),AS16+$AS$11))))</f>
        <v>61.3</v>
      </c>
      <c r="AT17" s="46">
        <v>3</v>
      </c>
      <c r="AU17" s="104">
        <f>IF(AS17="","",BT17+$BJ$7+CD17)</f>
        <v>11.528029787019447</v>
      </c>
      <c r="AV17" s="104"/>
      <c r="AW17" s="40"/>
      <c r="AX17" s="20"/>
      <c r="AY17" s="40" t="str">
        <f>IF(ISERROR(#REF!)=TRUE,"",IF(#REF!-(AW17+AX17)&lt;=0,"Arbre à abattre",#REF!-(AW17+AX17)))</f>
        <v/>
      </c>
      <c r="AZ17" s="47"/>
      <c r="BA17" s="40" t="str">
        <f t="shared" si="6"/>
        <v/>
      </c>
      <c r="BB17" s="40" t="str">
        <f t="shared" si="7"/>
        <v/>
      </c>
      <c r="BC17" s="40"/>
      <c r="BT17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BORD'!$B$13:$B$2000,0),11))*T17/INDEX('[3]TABLEAU DE BORD'!$B$13:$R$2000,MATCH('Formalisme RTE'!$H$2,'[3]TABLEAU DE BORD'!$B$13:$B$2000,0),12)</f>
        <v>3.1029248259681799</v>
      </c>
      <c r="BU17" s="43">
        <f>BX17*CD17</f>
        <v>4.6527427446834642</v>
      </c>
      <c r="BX17" s="44">
        <f t="shared" si="10"/>
        <v>0.60748217536470928</v>
      </c>
      <c r="BZ17">
        <f>IF($BZ$6="","",IF(ISERROR(INDEX([3]Base!$A$2:$C$207,MATCH($BZ$6,[3]Base!$A$2:$A$207,0),2))=TRUE,"CABLE INCONNU",(INDEX([3]Base!$A$2:$C$207,MATCH($BZ$6,[3]Base!$A$2:$A$207,0),3))))</f>
        <v>19.600000000000001</v>
      </c>
      <c r="CB17">
        <f>IF($BZ$6="","",IF(ISERROR(INDEX([3]Base!$A$2:$C$207,MATCH($BZ$6,[3]Base!$A$2:$A$207,0),2))=TRUE,"CABLE INCONNU",(INDEX([3]Base!$A$2:$C$207,MATCH($BZ$6,[3]Base!$A$2:$A$207,0),2))))</f>
        <v>0.627</v>
      </c>
      <c r="CD17">
        <f t="shared" ref="CD17:CD80" si="13">CG17-CF17</f>
        <v>7.6590605179322893</v>
      </c>
      <c r="CF17">
        <f t="shared" si="8"/>
        <v>397.89636150217166</v>
      </c>
      <c r="CG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BORD'!$B$13:$B$2000,0),9)))*T17/$P$18)</f>
        <v>405.55542202010395</v>
      </c>
      <c r="CI17" t="str">
        <f>'[3]TABLEAU DE BORD'!B15</f>
        <v>53</v>
      </c>
      <c r="CJ17">
        <f>'[3]TABLEAU DE BORD'!E15-'[3]TABLEAU DE BORD'!C15</f>
        <v>18.810000000000002</v>
      </c>
      <c r="CL17" t="str">
        <f>'[3]TABLEAU DE BORD'!H15</f>
        <v>54</v>
      </c>
      <c r="CM17">
        <f>'[3]TABLEAU DE BORD'!K15-'[3]TABLEAU DE BORD'!I15</f>
        <v>18.96999999999997</v>
      </c>
    </row>
    <row r="18" spans="2:91" x14ac:dyDescent="0.25">
      <c r="B18" s="52" t="str">
        <f>CONCATENATE("Distance / Support n° ",H2,"")</f>
        <v>Distance / Support n° 55</v>
      </c>
      <c r="C18" s="53">
        <v>0</v>
      </c>
      <c r="D18" s="54">
        <f>T16</f>
        <v>30.65</v>
      </c>
      <c r="E18" s="54">
        <f>T17</f>
        <v>61.3</v>
      </c>
      <c r="F18" s="54">
        <f>T18</f>
        <v>91.949999999999989</v>
      </c>
      <c r="G18" s="54">
        <f>T19</f>
        <v>122.6</v>
      </c>
      <c r="H18" s="54">
        <f>T20</f>
        <v>153.25</v>
      </c>
      <c r="I18" s="54">
        <f>T21</f>
        <v>183.9</v>
      </c>
      <c r="J18" s="54">
        <f>T22</f>
        <v>214.55</v>
      </c>
      <c r="K18" s="54">
        <f>T23</f>
        <v>245.20000000000002</v>
      </c>
      <c r="L18" s="54" t="str">
        <f>T24</f>
        <v/>
      </c>
      <c r="M18" s="54" t="str">
        <f>T25</f>
        <v/>
      </c>
      <c r="N18" s="54" t="str">
        <f>T26</f>
        <v/>
      </c>
      <c r="O18" s="54" t="str">
        <f>T27</f>
        <v/>
      </c>
      <c r="P18" s="55" t="str">
        <f>INDEX('[3]TABLEAU DE BORD'!B13:R2000,MATCH('Formalisme RTE'!H2,'[3]TABLEAU DE BORD'!B13:B2000,0),12)</f>
        <v>245.20</v>
      </c>
      <c r="S18" s="45" t="str">
        <f t="shared" si="9"/>
        <v>55-4</v>
      </c>
      <c r="T18" s="40">
        <f t="shared" si="11"/>
        <v>91.949999999999989</v>
      </c>
      <c r="U18" s="46">
        <v>4</v>
      </c>
      <c r="V18" s="105">
        <f>IF(T18="","",BT18+BU18+$BJ$21+5)</f>
        <v>17.171243147137037</v>
      </c>
      <c r="W18" s="105"/>
      <c r="X18" s="40"/>
      <c r="Y18" s="20"/>
      <c r="Z18" s="40" t="str">
        <f>IF(ISERROR(BS13)=TRUE,"",IF(BS13-(X18+Y18)&lt;=0,"Arbre à abattre",BS13-(X18+Y18)))</f>
        <v>Arbre à abattre</v>
      </c>
      <c r="AA18" s="47"/>
      <c r="AB18" s="40" t="str">
        <f t="shared" si="0"/>
        <v/>
      </c>
      <c r="AC18" s="40" t="str">
        <f t="shared" si="1"/>
        <v/>
      </c>
      <c r="AF18" s="45" t="str">
        <f t="shared" si="2"/>
        <v>55-4</v>
      </c>
      <c r="AG18" s="40">
        <f>IF(OR(AG17=$P$18,$P$18=""),"",IF(AG17="","",IF(AG17&gt;$P$18-$AG$11,$P$18,IF($AG$11="",IF(AG17&gt;$P$18-$P$18/$AL$11,"",AG17+$P$18/$AL$11),AG17+$AG$11))))</f>
        <v>91.949999999999989</v>
      </c>
      <c r="AH18" s="46">
        <v>4</v>
      </c>
      <c r="AI18" s="104">
        <f>IF(AG18="","",BT18+BU18+'[3]TABLEAU DE BORD'!$O$6)</f>
        <v>10.671243147137037</v>
      </c>
      <c r="AJ18" s="104"/>
      <c r="AK18" s="40"/>
      <c r="AL18" s="20"/>
      <c r="AM18" s="40" t="str">
        <f>IF(ISERROR(CF13)=TRUE,"",IF(CF13-(AK18+AL18)&lt;=0,"Arbre à abattre",CF13-(AK18+AL18)))</f>
        <v>Arbre à abattre</v>
      </c>
      <c r="AN18" s="47"/>
      <c r="AO18" s="40" t="str">
        <f t="shared" si="3"/>
        <v/>
      </c>
      <c r="AP18" s="40" t="str">
        <f t="shared" si="4"/>
        <v/>
      </c>
      <c r="AQ18" s="40"/>
      <c r="AR18" s="45" t="str">
        <f t="shared" si="5"/>
        <v>55-4</v>
      </c>
      <c r="AS18" s="40">
        <f t="shared" si="12"/>
        <v>91.949999999999989</v>
      </c>
      <c r="AT18" s="46">
        <v>4</v>
      </c>
      <c r="AU18" s="104">
        <f t="shared" ref="AU18:AU22" si="14">IF(AS18="","",BT18+$BJ$7+CD18)</f>
        <v>13.035163975862204</v>
      </c>
      <c r="AV18" s="104"/>
      <c r="AW18" s="40"/>
      <c r="AX18" s="20"/>
      <c r="AY18" s="40" t="str">
        <f>IF(ISERROR(CR13)=TRUE,"",IF(CR13-(AW18+AX18)&lt;=0,"Arbre à abattre",CR13-(AW18+AX18)))</f>
        <v>Arbre à abattre</v>
      </c>
      <c r="AZ18" s="47"/>
      <c r="BA18" s="40" t="str">
        <f t="shared" si="6"/>
        <v/>
      </c>
      <c r="BB18" s="40" t="str">
        <f t="shared" si="7"/>
        <v/>
      </c>
      <c r="BC18" s="40"/>
      <c r="BT18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BORD'!$B$13:$B$2000,0),11))*T18/INDEX('[3]TABLEAU DE BORD'!$B$13:$R$2000,MATCH('Formalisme RTE'!$H$2,'[3]TABLEAU DE BORD'!$B$13:$B$2000,0),12)</f>
        <v>3.1029717560169918</v>
      </c>
      <c r="BU18" s="43">
        <f t="shared" ref="BU18:BU81" si="15">BX18*CD18</f>
        <v>5.5682713911200459</v>
      </c>
      <c r="BX18" s="44">
        <f t="shared" si="10"/>
        <v>0.60748217536470928</v>
      </c>
      <c r="BZ18">
        <f>IF($BZ$6="","",IF(ISERROR(INDEX([3]Base!$A$2:$C$207,MATCH($BZ$6,[3]Base!$A$2:$A$207,0),2))=TRUE,"CABLE INCONNU",(INDEX([3]Base!$A$2:$C$207,MATCH($BZ$6,[3]Base!$A$2:$A$207,0),3))))</f>
        <v>19.600000000000001</v>
      </c>
      <c r="CB18">
        <f>IF($BZ$6="","",IF(ISERROR(INDEX([3]Base!$A$2:$C$207,MATCH($BZ$6,[3]Base!$A$2:$A$207,0),2))=TRUE,"CABLE INCONNU",(INDEX([3]Base!$A$2:$C$207,MATCH($BZ$6,[3]Base!$A$2:$A$207,0),2))))</f>
        <v>0.627</v>
      </c>
      <c r="CD18">
        <f>CG18-CF18</f>
        <v>9.166147776726234</v>
      </c>
      <c r="CF18">
        <f t="shared" si="8"/>
        <v>395.99177424337773</v>
      </c>
      <c r="CG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BORD'!$B$13:$B$2000,0),9)))*T18/$P$18)</f>
        <v>405.15792202010397</v>
      </c>
      <c r="CI18" t="str">
        <f>'[3]TABLEAU DE BORD'!B16</f>
        <v>54</v>
      </c>
      <c r="CJ18">
        <f>'[3]TABLEAU DE BORD'!E16-'[3]TABLEAU DE BORD'!C16</f>
        <v>18.96999999999997</v>
      </c>
      <c r="CL18" t="str">
        <f>'[3]TABLEAU DE BORD'!H16</f>
        <v>55</v>
      </c>
      <c r="CM18">
        <f>'[3]TABLEAU DE BORD'!K16-'[3]TABLEAU DE BORD'!I16</f>
        <v>19.54000000000002</v>
      </c>
    </row>
    <row r="19" spans="2:91" x14ac:dyDescent="0.25">
      <c r="B19" s="56" t="s">
        <v>52</v>
      </c>
      <c r="C19" s="57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  <c r="O19" s="58"/>
      <c r="P19" s="59"/>
      <c r="S19" s="45" t="str">
        <f t="shared" si="9"/>
        <v>55-5</v>
      </c>
      <c r="T19" s="40">
        <f t="shared" si="11"/>
        <v>122.6</v>
      </c>
      <c r="U19" s="46">
        <v>5</v>
      </c>
      <c r="V19" s="105">
        <f>IF(T19="","",BT19+BU19+$BJ$21+5)</f>
        <v>17.460163508086953</v>
      </c>
      <c r="W19" s="105"/>
      <c r="X19" s="40"/>
      <c r="Y19" s="20"/>
      <c r="Z19" s="40" t="str">
        <f>IF(ISERROR(BS14)=TRUE,"",IF(BS14-(X19+Y19)&lt;=0,"Arbre à abattre",BS14-(X19+Y19)))</f>
        <v>Arbre à abattre</v>
      </c>
      <c r="AA19" s="47"/>
      <c r="AB19" s="40" t="str">
        <f t="shared" si="0"/>
        <v/>
      </c>
      <c r="AC19" s="40" t="str">
        <f t="shared" si="1"/>
        <v/>
      </c>
      <c r="AF19" s="45" t="str">
        <f t="shared" si="2"/>
        <v>55-5</v>
      </c>
      <c r="AG19" s="40">
        <f>IF(OR(AG18=$P$18,$P$18=""),"",IF(AG18="","",IF(AG18&gt;$P$18-$AG$11,$P$18,IF($AG$11="",IF(AG18&gt;$P$18-$P$18/$AL$11,"",AG18+$P$18/$AL$11),AG18+$AG$11))))</f>
        <v>122.6</v>
      </c>
      <c r="AH19" s="46">
        <v>5</v>
      </c>
      <c r="AI19" s="104">
        <f>IF(AG19="","",BT19+BU19+'[3]TABLEAU DE BORD'!$O$6)</f>
        <v>10.960163508086953</v>
      </c>
      <c r="AJ19" s="104"/>
      <c r="AK19" s="40"/>
      <c r="AL19" s="20"/>
      <c r="AM19" s="40" t="str">
        <f>IF(ISERROR(CF14)=TRUE,"",IF(CF14-(AK19+AL19)&lt;=0,"Arbre à abattre",CF14-(AK19+AL19)))</f>
        <v>Arbre à abattre</v>
      </c>
      <c r="AN19" s="47"/>
      <c r="AO19" s="40" t="str">
        <f t="shared" si="3"/>
        <v/>
      </c>
      <c r="AP19" s="40" t="str">
        <f t="shared" si="4"/>
        <v/>
      </c>
      <c r="AQ19" s="40"/>
      <c r="AR19" s="45" t="str">
        <f t="shared" si="5"/>
        <v>55-5</v>
      </c>
      <c r="AS19" s="40">
        <f t="shared" si="12"/>
        <v>122.6</v>
      </c>
      <c r="AT19" s="46">
        <v>5</v>
      </c>
      <c r="AU19" s="104">
        <f t="shared" si="14"/>
        <v>13.510736678708668</v>
      </c>
      <c r="AV19" s="104"/>
      <c r="AW19" s="40"/>
      <c r="AX19" s="20"/>
      <c r="AY19" s="40" t="str">
        <f>IF(ISERROR(CR14)=TRUE,"",IF(CR14-(AW19+AX19)&lt;=0,"Arbre à abattre",CR14-(AW19+AX19)))</f>
        <v>Arbre à abattre</v>
      </c>
      <c r="AZ19" s="47"/>
      <c r="BA19" s="40" t="str">
        <f t="shared" si="6"/>
        <v/>
      </c>
      <c r="BB19" s="40" t="str">
        <f t="shared" si="7"/>
        <v/>
      </c>
      <c r="BC19" s="40"/>
      <c r="BI19" s="60" t="s">
        <v>53</v>
      </c>
      <c r="BJ19">
        <f>BJ46</f>
        <v>3.5</v>
      </c>
      <c r="BK19" t="s">
        <v>15</v>
      </c>
      <c r="BM19" s="60" t="s">
        <v>54</v>
      </c>
      <c r="BN19">
        <f>IF('[3]TABLEAU DE BORD'!L2="AT 2001",2,"Non concerné")</f>
        <v>2</v>
      </c>
      <c r="BO19" t="s">
        <v>15</v>
      </c>
      <c r="BT19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BORD'!$B$13:$B$2000,0),11))*T19/INDEX('[3]TABLEAU DE BORD'!$B$13:$R$2000,MATCH('Formalisme RTE'!$H$2,'[3]TABLEAU DE BORD'!$B$13:$B$2000,0),12)</f>
        <v>3.1030186860658038</v>
      </c>
      <c r="BU19" s="43">
        <f>BX19*CD19</f>
        <v>5.8571448220211488</v>
      </c>
      <c r="BX19" s="44">
        <f t="shared" si="10"/>
        <v>0.60748217536470928</v>
      </c>
      <c r="BZ19">
        <f>IF($BZ$6="","",IF(ISERROR(INDEX([3]Base!$A$2:$C$207,MATCH($BZ$6,[3]Base!$A$2:$A$207,0),2))=TRUE,"CABLE INCONNU",(INDEX([3]Base!$A$2:$C$207,MATCH($BZ$6,[3]Base!$A$2:$A$207,0),3))))</f>
        <v>19.600000000000001</v>
      </c>
      <c r="CB19">
        <f>IF($BZ$6="","",IF(ISERROR(INDEX([3]Base!$A$2:$C$207,MATCH($BZ$6,[3]Base!$A$2:$A$207,0),2))=TRUE,"CABLE INCONNU",(INDEX([3]Base!$A$2:$C$207,MATCH($BZ$6,[3]Base!$A$2:$A$207,0),2))))</f>
        <v>0.627</v>
      </c>
      <c r="CD19">
        <f>CG19-CF19</f>
        <v>9.6416735495238868</v>
      </c>
      <c r="CF19">
        <f>$BE$28+$D$10*((EXP(($BE$26-T19)/$D$10)+EXP(-($BE$26-T19)/$D$10))/2-1)</f>
        <v>395.1187484705801</v>
      </c>
      <c r="CG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BORD'!$B$13:$B$2000,0),9)))*T19/$P$18)</f>
        <v>404.76042202010399</v>
      </c>
      <c r="CI19" t="str">
        <f>'[3]TABLEAU DE BORD'!B17</f>
        <v>55</v>
      </c>
      <c r="CJ19">
        <f>'[3]TABLEAU DE BORD'!E17-'[3]TABLEAU DE BORD'!C17</f>
        <v>19.54000000000002</v>
      </c>
      <c r="CL19" t="str">
        <f>'[3]TABLEAU DE BORD'!H17</f>
        <v>56</v>
      </c>
      <c r="CM19">
        <f>'[3]TABLEAU DE BORD'!K17-'[3]TABLEAU DE BORD'!I17</f>
        <v>18.96999999999997</v>
      </c>
    </row>
    <row r="20" spans="2:91" ht="15.75" x14ac:dyDescent="0.25">
      <c r="B20" s="61" t="s">
        <v>55</v>
      </c>
      <c r="C20" s="62">
        <f t="shared" ref="C20" si="16">C21-2</f>
        <v>4.0386098856229751</v>
      </c>
      <c r="D20" s="62">
        <f>D21-2</f>
        <v>6.2121290056350809</v>
      </c>
      <c r="E20" s="62">
        <f t="shared" ref="E20:P20" si="17">IF(ISERROR(E21-2),"",E21-2)</f>
        <v>7.755667570651644</v>
      </c>
      <c r="F20" s="62">
        <f t="shared" si="17"/>
        <v>8.6712431471370373</v>
      </c>
      <c r="G20" s="62">
        <f t="shared" si="17"/>
        <v>8.9601635080869535</v>
      </c>
      <c r="H20" s="62">
        <f>IF(ISERROR(H21-2),"",H21-2)</f>
        <v>8.6230281112187601</v>
      </c>
      <c r="I20" s="62">
        <f t="shared" si="17"/>
        <v>7.6597287765444548</v>
      </c>
      <c r="J20" s="62">
        <f t="shared" si="17"/>
        <v>6.069449564094155</v>
      </c>
      <c r="K20" s="62">
        <f t="shared" si="17"/>
        <v>3.8506658516504437</v>
      </c>
      <c r="L20" s="62" t="str">
        <f t="shared" si="17"/>
        <v/>
      </c>
      <c r="M20" s="62" t="str">
        <f t="shared" si="17"/>
        <v/>
      </c>
      <c r="N20" s="62" t="str">
        <f t="shared" si="17"/>
        <v/>
      </c>
      <c r="O20" s="62" t="str">
        <f t="shared" si="17"/>
        <v/>
      </c>
      <c r="P20" s="63" t="str">
        <f t="shared" si="17"/>
        <v/>
      </c>
      <c r="S20" s="45" t="str">
        <f t="shared" si="9"/>
        <v>55-6</v>
      </c>
      <c r="T20" s="40">
        <f t="shared" si="11"/>
        <v>153.25</v>
      </c>
      <c r="U20" s="46">
        <v>6</v>
      </c>
      <c r="V20" s="105">
        <f>IF(T20="","",BT20+BU20+$BJ$21+5)</f>
        <v>17.123028111218758</v>
      </c>
      <c r="W20" s="105"/>
      <c r="X20" s="40"/>
      <c r="Y20" s="20"/>
      <c r="Z20" s="40" t="str">
        <f>IF(ISERROR(BS15)=TRUE,"",IF(BS15-(X20+Y20)&lt;=0,"Arbre à abattre",BS15-(X20+Y20)))</f>
        <v>Arbre à abattre</v>
      </c>
      <c r="AA20" s="47"/>
      <c r="AB20" s="40" t="str">
        <f t="shared" si="0"/>
        <v/>
      </c>
      <c r="AC20" s="40" t="str">
        <f t="shared" si="1"/>
        <v/>
      </c>
      <c r="AF20" s="45" t="str">
        <f t="shared" si="2"/>
        <v>55-6</v>
      </c>
      <c r="AG20" s="40">
        <f>IF(OR(AG19=$P$18,$P$18=""),"",IF(AG19="","",IF(AG19&gt;$P$18-$AG$11,$P$18,IF($AG$11="",IF(AG19&gt;$P$18-$P$18/$AL$11,"",AG19+$P$18/$AL$11),AG19+$AG$11))))</f>
        <v>153.25</v>
      </c>
      <c r="AH20" s="46">
        <v>6</v>
      </c>
      <c r="AI20" s="104">
        <f>IF(AG20="","",BT20+BU20+'[3]TABLEAU DE BORD'!$O$6)</f>
        <v>10.62302811121876</v>
      </c>
      <c r="AJ20" s="104"/>
      <c r="AK20" s="40"/>
      <c r="AL20" s="20"/>
      <c r="AM20" s="40">
        <f>IF(ISERROR(CF15)=TRUE,"",IF(CF15-(AK20+AL20)&lt;=0,"Arbre à abattre",CF15-(AK20+AL20)))</f>
        <v>404.81000000000006</v>
      </c>
      <c r="AN20" s="47"/>
      <c r="AO20" s="40" t="str">
        <f t="shared" si="3"/>
        <v/>
      </c>
      <c r="AP20" s="40" t="str">
        <f t="shared" si="4"/>
        <v/>
      </c>
      <c r="AQ20" s="40"/>
      <c r="AR20" s="45" t="str">
        <f t="shared" si="5"/>
        <v>55-6</v>
      </c>
      <c r="AS20" s="40">
        <f t="shared" si="12"/>
        <v>153.25</v>
      </c>
      <c r="AT20" s="46">
        <v>6</v>
      </c>
      <c r="AU20" s="104">
        <f>IF(AS20="","",BT20+$BJ$7+CD20)</f>
        <v>12.955734686186917</v>
      </c>
      <c r="AV20" s="104"/>
      <c r="AW20" s="40"/>
      <c r="AX20" s="20"/>
      <c r="AY20" s="40" t="str">
        <f>IF(ISERROR(CR15)=TRUE,"",IF(CR15-(AW20+AX20)&lt;=0,"Arbre à abattre",CR15-(AW20+AX20)))</f>
        <v>Arbre à abattre</v>
      </c>
      <c r="AZ20" s="47"/>
      <c r="BA20" s="40" t="str">
        <f t="shared" si="6"/>
        <v/>
      </c>
      <c r="BB20" s="40" t="str">
        <f t="shared" si="7"/>
        <v/>
      </c>
      <c r="BC20" s="40"/>
      <c r="BD20" s="64" t="s">
        <v>56</v>
      </c>
      <c r="BE20" s="65">
        <f>(INDEX('[3]TABLEAU DE BORD'!B13:R2000,MATCH('Formalisme RTE'!H2,'[3]TABLEAU DE BORD'!B13:B2000,0),10)-INDEX('[3]TABLEAU DE BORD'!B13:R2000,MATCH('Formalisme RTE'!H2,'[3]TABLEAU DE BORD'!B13:B2000,0),4))</f>
        <v>-2.8700000000000045</v>
      </c>
      <c r="BT20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BORD'!$B$13:$B$2000,0),11))*T20/INDEX('[3]TABLEAU DE BORD'!$B$13:$R$2000,MATCH('Formalisme RTE'!$H$2,'[3]TABLEAU DE BORD'!$B$13:$B$2000,0),12)</f>
        <v>3.1030656161146157</v>
      </c>
      <c r="BU20" s="43">
        <f t="shared" si="15"/>
        <v>5.5199624951041448</v>
      </c>
      <c r="BX20" s="44">
        <f t="shared" si="10"/>
        <v>0.60748217536470928</v>
      </c>
      <c r="BZ20">
        <f>IF($BZ$6="","",IF(ISERROR(INDEX([3]Base!$A$2:$C$207,MATCH($BZ$6,[3]Base!$A$2:$A$207,0),2))=TRUE,"CABLE INCONNU",(INDEX([3]Base!$A$2:$C$207,MATCH($BZ$6,[3]Base!$A$2:$A$207,0),3))))</f>
        <v>19.600000000000001</v>
      </c>
      <c r="CB20">
        <f>IF($BZ$6="","",IF(ISERROR(INDEX([3]Base!$A$2:$C$207,MATCH($BZ$6,[3]Base!$A$2:$A$207,0),2))=TRUE,"CABLE INCONNU",(INDEX([3]Base!$A$2:$C$207,MATCH($BZ$6,[3]Base!$A$2:$A$207,0),2))))</f>
        <v>0.627</v>
      </c>
      <c r="CD20">
        <f>CG20-CF20</f>
        <v>9.0866246269533235</v>
      </c>
      <c r="CF20">
        <f t="shared" si="8"/>
        <v>395.27629739315068</v>
      </c>
      <c r="CG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BORD'!$B$13:$B$2000,0),9)))*T20/$P$18)</f>
        <v>404.36292202010401</v>
      </c>
      <c r="CI20" t="str">
        <f>'[3]TABLEAU DE BORD'!B18</f>
        <v>56</v>
      </c>
      <c r="CJ20">
        <f>'[3]TABLEAU DE BORD'!E18-'[3]TABLEAU DE BORD'!C18</f>
        <v>18.96999999999997</v>
      </c>
      <c r="CL20" t="str">
        <f>'[3]TABLEAU DE BORD'!H18</f>
        <v>57</v>
      </c>
      <c r="CM20">
        <f>'[3]TABLEAU DE BORD'!K18-'[3]TABLEAU DE BORD'!I18</f>
        <v>18.770000000000039</v>
      </c>
    </row>
    <row r="21" spans="2:91" ht="15.75" x14ac:dyDescent="0.25">
      <c r="B21" s="61" t="s">
        <v>57</v>
      </c>
      <c r="C21" s="66">
        <f>AI15</f>
        <v>6.0386098856229751</v>
      </c>
      <c r="D21" s="66">
        <f>AI16</f>
        <v>8.2121290056350809</v>
      </c>
      <c r="E21" s="66">
        <f>AI17</f>
        <v>9.755667570651644</v>
      </c>
      <c r="F21" s="66">
        <f>AI18</f>
        <v>10.671243147137037</v>
      </c>
      <c r="G21" s="66">
        <f>AI19</f>
        <v>10.960163508086953</v>
      </c>
      <c r="H21" s="66">
        <f>AI20</f>
        <v>10.62302811121876</v>
      </c>
      <c r="I21" s="66">
        <f>AI21</f>
        <v>9.6597287765444548</v>
      </c>
      <c r="J21" s="66">
        <f>AI22</f>
        <v>8.069449564094155</v>
      </c>
      <c r="K21" s="66">
        <f>AI23</f>
        <v>5.8506658516504437</v>
      </c>
      <c r="L21" s="66" t="str">
        <f>AI24</f>
        <v/>
      </c>
      <c r="M21" s="66" t="str">
        <f>AI25</f>
        <v/>
      </c>
      <c r="N21" s="66" t="str">
        <f>AI26</f>
        <v/>
      </c>
      <c r="O21" s="66" t="str">
        <f>AI27</f>
        <v/>
      </c>
      <c r="P21" s="67" t="str">
        <f>AI28</f>
        <v/>
      </c>
      <c r="S21" s="45" t="str">
        <f t="shared" si="9"/>
        <v>55-7</v>
      </c>
      <c r="T21" s="40">
        <f t="shared" si="11"/>
        <v>183.9</v>
      </c>
      <c r="U21" s="46">
        <v>7</v>
      </c>
      <c r="V21" s="105">
        <f t="shared" ref="V21:V32" si="18">IF(T21="","",BT21+BU21+$BJ$21+5)</f>
        <v>16.159728776544455</v>
      </c>
      <c r="W21" s="105"/>
      <c r="X21" s="40"/>
      <c r="Y21" s="20"/>
      <c r="Z21" s="40" t="str">
        <f>IF(ISERROR(BR15)=TRUE,"",IF(BR15-(X21+Y21)&lt;=0,"Arbre à abattre",BR15-(X21+Y21)))</f>
        <v>Arbre à abattre</v>
      </c>
      <c r="AA21" s="47"/>
      <c r="AB21" s="40" t="str">
        <f t="shared" si="0"/>
        <v/>
      </c>
      <c r="AC21" s="40" t="str">
        <f t="shared" si="1"/>
        <v/>
      </c>
      <c r="AF21" s="45" t="str">
        <f t="shared" si="2"/>
        <v>55-7</v>
      </c>
      <c r="AG21" s="40">
        <f t="shared" ref="AG21:AG32" si="19">IF(OR(AG20=$P$18,$P$18=""),"",IF(AG20="","",IF(AG20&gt;$P$18-$AG$11,$P$18,IF($AG$11="",IF(AG20&gt;$P$18-$P$18/$AL$11,"",AG20+$P$18/$AL$11),AG20+$AG$11))))</f>
        <v>183.9</v>
      </c>
      <c r="AH21" s="46">
        <v>7</v>
      </c>
      <c r="AI21" s="104">
        <f>IF(AG21="","",BT21+BU21+'[3]TABLEAU DE BORD'!$O$6)</f>
        <v>9.6597287765444548</v>
      </c>
      <c r="AJ21" s="104"/>
      <c r="AK21" s="40"/>
      <c r="AL21" s="20"/>
      <c r="AM21" s="40" t="str">
        <f>IF(ISERROR(CE15)=TRUE,"",IF(CE15-(AK21+AL21)&lt;=0,"Arbre à abattre",CE15-(AK21+AL21)))</f>
        <v>Arbre à abattre</v>
      </c>
      <c r="AN21" s="47"/>
      <c r="AO21" s="40" t="str">
        <f t="shared" si="3"/>
        <v/>
      </c>
      <c r="AP21" s="40" t="str">
        <f t="shared" si="4"/>
        <v/>
      </c>
      <c r="AQ21" s="40"/>
      <c r="AR21" s="45" t="str">
        <f t="shared" si="5"/>
        <v>55-7</v>
      </c>
      <c r="AS21" s="40">
        <f t="shared" si="12"/>
        <v>183.9</v>
      </c>
      <c r="AT21" s="46">
        <v>7</v>
      </c>
      <c r="AU21" s="104">
        <f t="shared" si="14"/>
        <v>11.369979919017599</v>
      </c>
      <c r="AV21" s="104"/>
      <c r="AW21" s="40"/>
      <c r="AX21" s="20"/>
      <c r="AY21" s="40" t="str">
        <f>IF(ISERROR(CQ15)=TRUE,"",IF(CQ15-(AW21+AX21)&lt;=0,"Arbre à abattre",CQ15-(AW21+AX21)))</f>
        <v>Arbre à abattre</v>
      </c>
      <c r="AZ21" s="47"/>
      <c r="BA21" s="40" t="str">
        <f t="shared" si="6"/>
        <v/>
      </c>
      <c r="BB21" s="40" t="str">
        <f t="shared" si="7"/>
        <v/>
      </c>
      <c r="BC21" s="40"/>
      <c r="BD21" s="64" t="s">
        <v>58</v>
      </c>
      <c r="BE21" s="68">
        <f>INDEX('[3]TABLEAU DE BORD'!B13:R2000,MATCH('Formalisme RTE'!H2,'[3]TABLEAU DE BORD'!B13:B2000,0),12)/(2*INDEX('[3]TABLEAU DE BORD'!B13:R2000,MATCH('Formalisme RTE'!H2,'[3]TABLEAU DE BORD'!B13:B2000,0),15))</f>
        <v>0.13447405944938026</v>
      </c>
      <c r="BI21" s="60" t="s">
        <v>59</v>
      </c>
      <c r="BJ21">
        <f>BJ47</f>
        <v>3.5</v>
      </c>
      <c r="BK21" t="s">
        <v>15</v>
      </c>
      <c r="BM21" s="60" t="s">
        <v>60</v>
      </c>
      <c r="BN21">
        <f>IF('[3]TABLEAU DE BORD'!L2="AT 2001",INDEX('Formalisme RTE'!BP8:BR12,MATCH('Formalisme RTE'!D7,'Formalisme RTE'!BP8:BP12,0),3),"Non concerné")</f>
        <v>2</v>
      </c>
      <c r="BO21" t="s">
        <v>15</v>
      </c>
      <c r="BT21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BORD'!$B$13:$B$2000,0),11))*T21/INDEX('[3]TABLEAU DE BORD'!$B$13:$R$2000,MATCH('Formalisme RTE'!$H$2,'[3]TABLEAU DE BORD'!$B$13:$B$2000,0),12)</f>
        <v>3.1031125461634277</v>
      </c>
      <c r="BU21" s="43">
        <f t="shared" si="15"/>
        <v>4.5566162303810271</v>
      </c>
      <c r="BX21" s="44">
        <f t="shared" si="10"/>
        <v>0.60748217536470928</v>
      </c>
      <c r="BZ21">
        <f>IF($BZ$6="","",IF(ISERROR(INDEX([3]Base!$A$2:$C$207,MATCH($BZ$6,[3]Base!$A$2:$A$207,0),2))=TRUE,"CABLE INCONNU",(INDEX([3]Base!$A$2:$C$207,MATCH($BZ$6,[3]Base!$A$2:$A$207,0),3))))</f>
        <v>19.600000000000001</v>
      </c>
      <c r="CB21">
        <f>IF($BZ$6="","",IF(ISERROR(INDEX([3]Base!$A$2:$C$207,MATCH($BZ$6,[3]Base!$A$2:$A$207,0),2))=TRUE,"CABLE INCONNU",(INDEX([3]Base!$A$2:$C$207,MATCH($BZ$6,[3]Base!$A$2:$A$207,0),2))))</f>
        <v>0.627</v>
      </c>
      <c r="CD21">
        <f t="shared" si="13"/>
        <v>7.5008229297351932</v>
      </c>
      <c r="CF21">
        <f t="shared" si="8"/>
        <v>396.46459909036884</v>
      </c>
      <c r="CG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BORD'!$B$13:$B$2000,0),9)))*T21/$P$18)</f>
        <v>403.96542202010403</v>
      </c>
      <c r="CI21" t="str">
        <f>'[3]TABLEAU DE BORD'!B19</f>
        <v>57</v>
      </c>
      <c r="CJ21">
        <f>'[3]TABLEAU DE BORD'!E19-'[3]TABLEAU DE BORD'!C19</f>
        <v>18.770000000000039</v>
      </c>
      <c r="CL21" t="str">
        <f>'[3]TABLEAU DE BORD'!H19</f>
        <v>58</v>
      </c>
      <c r="CM21">
        <f>'[3]TABLEAU DE BORD'!K19-'[3]TABLEAU DE BORD'!I19</f>
        <v>19.009999999999991</v>
      </c>
    </row>
    <row r="22" spans="2:91" ht="15.75" x14ac:dyDescent="0.25">
      <c r="B22" s="61" t="s">
        <v>61</v>
      </c>
      <c r="C22" s="69">
        <f t="shared" ref="C22:D22" si="20">C23-5-_xlfn.IFS($D$7=63,"3.5",$D$7=90,"3.5",$D$7=225,"4.5",$D$7=400,"6")</f>
        <v>4.0386098856229751</v>
      </c>
      <c r="D22" s="69">
        <f t="shared" si="20"/>
        <v>6.2121290056350809</v>
      </c>
      <c r="E22" s="69">
        <f t="shared" ref="E22:P22" si="21">IF(ISERROR(E23-5-_xlfn.IFS($D$7=63,"3.5",$D$7=90,"3.5",$D$7=225,"4.5",$D$7=400,"6")),"",E23-5-_xlfn.IFS($D$7=63,"3.5",$D$7=90,"3.5",$D$7=225,"4.5",$D$7=400,"6"))</f>
        <v>7.7556675706516458</v>
      </c>
      <c r="F22" s="69">
        <f t="shared" si="21"/>
        <v>8.6712431471370373</v>
      </c>
      <c r="G22" s="69">
        <f t="shared" si="21"/>
        <v>8.9601635080869535</v>
      </c>
      <c r="H22" s="69">
        <f t="shared" si="21"/>
        <v>8.6230281112187583</v>
      </c>
      <c r="I22" s="69">
        <f t="shared" si="21"/>
        <v>7.6597287765444548</v>
      </c>
      <c r="J22" s="69">
        <f t="shared" si="21"/>
        <v>6.069449564094155</v>
      </c>
      <c r="K22" s="69">
        <f t="shared" si="21"/>
        <v>3.8506658516504437</v>
      </c>
      <c r="L22" s="69" t="str">
        <f t="shared" si="21"/>
        <v/>
      </c>
      <c r="M22" s="69" t="str">
        <f t="shared" si="21"/>
        <v/>
      </c>
      <c r="N22" s="69" t="str">
        <f t="shared" si="21"/>
        <v/>
      </c>
      <c r="O22" s="69" t="str">
        <f t="shared" si="21"/>
        <v/>
      </c>
      <c r="P22" s="70" t="str">
        <f t="shared" si="21"/>
        <v/>
      </c>
      <c r="S22" s="45" t="str">
        <f t="shared" si="9"/>
        <v>55-8</v>
      </c>
      <c r="T22" s="40">
        <f t="shared" si="11"/>
        <v>214.55</v>
      </c>
      <c r="U22" s="46">
        <v>8</v>
      </c>
      <c r="V22" s="105">
        <f>IF(T22="","",BT22+BU22+$BJ$21+5)</f>
        <v>14.569449564094155</v>
      </c>
      <c r="W22" s="105"/>
      <c r="X22" s="40"/>
      <c r="Y22" s="20"/>
      <c r="Z22" s="40" t="str">
        <f>IF(ISERROR(CA22)=TRUE,"",IF(CA22-(X22+Y22)&lt;=0,"Arbre à abattre",CA22-(X22+Y22)))</f>
        <v>Arbre à abattre</v>
      </c>
      <c r="AA22" s="47"/>
      <c r="AB22" s="40" t="str">
        <f t="shared" si="0"/>
        <v/>
      </c>
      <c r="AC22" s="40" t="str">
        <f t="shared" si="1"/>
        <v/>
      </c>
      <c r="AF22" s="45" t="str">
        <f t="shared" si="2"/>
        <v>55-8</v>
      </c>
      <c r="AG22" s="40">
        <f t="shared" si="19"/>
        <v>214.55</v>
      </c>
      <c r="AH22" s="46">
        <v>8</v>
      </c>
      <c r="AI22" s="104">
        <f>IF(AG22="","",BT22+BU22+'[3]TABLEAU DE BORD'!$O$6)</f>
        <v>8.069449564094155</v>
      </c>
      <c r="AJ22" s="104"/>
      <c r="AK22" s="40"/>
      <c r="AL22" s="20"/>
      <c r="AM22" s="40" t="str">
        <f>IF(ISERROR(CN22)=TRUE,"",IF(CN22-(AK22+AL22)&lt;=0,"Arbre à abattre",CN22-(AK22+AL22)))</f>
        <v>Arbre à abattre</v>
      </c>
      <c r="AN22" s="47"/>
      <c r="AO22" s="40" t="str">
        <f t="shared" si="3"/>
        <v/>
      </c>
      <c r="AP22" s="40" t="str">
        <f t="shared" si="4"/>
        <v/>
      </c>
      <c r="AQ22" s="40"/>
      <c r="AR22" s="45" t="str">
        <f t="shared" si="5"/>
        <v>55-8</v>
      </c>
      <c r="AS22" s="40">
        <f t="shared" si="12"/>
        <v>214.55</v>
      </c>
      <c r="AT22" s="46">
        <v>8</v>
      </c>
      <c r="AU22" s="104">
        <f t="shared" si="14"/>
        <v>8.7521292267298545</v>
      </c>
      <c r="AV22" s="104"/>
      <c r="AW22" s="40"/>
      <c r="AX22" s="20"/>
      <c r="AY22" s="40" t="str">
        <f>IF(ISERROR(CZ22)=TRUE,"",IF(CZ22-(AW22+AX22)&lt;=0,"Arbre à abattre",CZ22-(AW22+AX22)))</f>
        <v>Arbre à abattre</v>
      </c>
      <c r="AZ22" s="47"/>
      <c r="BA22" s="40" t="str">
        <f t="shared" si="6"/>
        <v/>
      </c>
      <c r="BB22" s="40" t="str">
        <f t="shared" si="7"/>
        <v/>
      </c>
      <c r="BC22" s="40"/>
      <c r="BD22" s="64" t="s">
        <v>62</v>
      </c>
      <c r="BE22" s="68">
        <f>BE20/(2*INDEX('[3]TABLEAU DE BORD'!B13:R2000,MATCH('Formalisme RTE'!H2,'[3]TABLEAU DE BORD'!B13:B2000,0),15)*(EXP(BE21)-EXP(-BE21))/2)</f>
        <v>-1.1669528474140611E-2</v>
      </c>
      <c r="BJ22" s="11"/>
      <c r="BK22" s="11"/>
      <c r="BT22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BORD'!$B$13:$B$2000,0),11))*T22/INDEX('[3]TABLEAU DE BORD'!$B$13:$R$2000,MATCH('Formalisme RTE'!$H$2,'[3]TABLEAU DE BORD'!$B$13:$B$2000,0),12)</f>
        <v>3.1031594762122396</v>
      </c>
      <c r="BU22" s="43">
        <f>BX22*CD22</f>
        <v>2.9662900878819154</v>
      </c>
      <c r="BX22" s="44">
        <f>SQRT(1-(1/(SQRT((CB22*0.981)^2+(($B$30/10)*BZ22*0.001)^2)/(CB22*0.981))^2))</f>
        <v>0.60748217536470928</v>
      </c>
      <c r="BZ22">
        <f>IF($BZ$6="","",IF(ISERROR(INDEX([3]Base!$A$2:$C$207,MATCH($BZ$6,[3]Base!$A$2:$A$207,0),2))=TRUE,"CABLE INCONNU",(INDEX([3]Base!$A$2:$C$207,MATCH($BZ$6,[3]Base!$A$2:$A$207,0),3))))</f>
        <v>19.600000000000001</v>
      </c>
      <c r="CB22">
        <f>IF($BZ$6="","",IF(ISERROR(INDEX([3]Base!$A$2:$C$207,MATCH($BZ$6,[3]Base!$A$2:$A$207,0),2))=TRUE,"CABLE INCONNU",(INDEX([3]Base!$A$2:$C$207,MATCH($BZ$6,[3]Base!$A$2:$A$207,0),2))))</f>
        <v>0.627</v>
      </c>
      <c r="CD22">
        <f t="shared" si="13"/>
        <v>4.8829253073986365</v>
      </c>
      <c r="CF22">
        <f t="shared" si="8"/>
        <v>398.68499671270536</v>
      </c>
      <c r="CG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BORD'!$B$13:$B$2000,0),9)))*T22/$P$18)</f>
        <v>403.56792202010399</v>
      </c>
      <c r="CI22" t="str">
        <f>'[3]TABLEAU DE BORD'!B20</f>
        <v>58</v>
      </c>
      <c r="CJ22">
        <f>'[3]TABLEAU DE BORD'!E20-'[3]TABLEAU DE BORD'!C20</f>
        <v>19.009999999999991</v>
      </c>
      <c r="CL22" t="str">
        <f>'[3]TABLEAU DE BORD'!H20</f>
        <v>59N</v>
      </c>
      <c r="CM22">
        <f>'[3]TABLEAU DE BORD'!K20-'[3]TABLEAU DE BORD'!I20</f>
        <v>33.300000000000011</v>
      </c>
    </row>
    <row r="23" spans="2:91" ht="15.75" x14ac:dyDescent="0.25">
      <c r="B23" s="61" t="s">
        <v>63</v>
      </c>
      <c r="C23" s="71">
        <f>V15</f>
        <v>12.538609885622975</v>
      </c>
      <c r="D23" s="71">
        <f>V16</f>
        <v>14.712129005635081</v>
      </c>
      <c r="E23" s="71">
        <f>V17</f>
        <v>16.255667570651646</v>
      </c>
      <c r="F23" s="71">
        <f>V18</f>
        <v>17.171243147137037</v>
      </c>
      <c r="G23" s="71">
        <f>V19</f>
        <v>17.460163508086953</v>
      </c>
      <c r="H23" s="71">
        <f>V20</f>
        <v>17.123028111218758</v>
      </c>
      <c r="I23" s="71">
        <f>V21</f>
        <v>16.159728776544455</v>
      </c>
      <c r="J23" s="71">
        <f>V22</f>
        <v>14.569449564094155</v>
      </c>
      <c r="K23" s="71">
        <f>V23</f>
        <v>12.350665851650444</v>
      </c>
      <c r="L23" s="71" t="str">
        <f>V24</f>
        <v/>
      </c>
      <c r="M23" s="71" t="str">
        <f>V25</f>
        <v/>
      </c>
      <c r="N23" s="71" t="str">
        <f>V26</f>
        <v/>
      </c>
      <c r="O23" s="71" t="str">
        <f>V27</f>
        <v/>
      </c>
      <c r="P23" s="72" t="str">
        <f>V28</f>
        <v/>
      </c>
      <c r="S23" s="45" t="str">
        <f t="shared" si="9"/>
        <v>55-9</v>
      </c>
      <c r="T23" s="40">
        <f>IF(OR(T22=$P$18,$P$18=""),"",IF(T22="","",IF(T22&gt;$P$18-$T$11,$P$18,IF($T$11="",IF(T22&gt;$P$18-$P$18/$Y$11,"",T22+$P$18/$Y$11),T22+$T$11))))</f>
        <v>245.20000000000002</v>
      </c>
      <c r="U23" s="46">
        <v>9</v>
      </c>
      <c r="V23" s="105">
        <f t="shared" si="18"/>
        <v>12.350665851650444</v>
      </c>
      <c r="W23" s="105"/>
      <c r="X23" s="40"/>
      <c r="Y23" s="20"/>
      <c r="Z23" s="40" t="str">
        <f>IF(ISERROR(CA23)=TRUE,"",IF(CA23-(X23+Y23)&lt;=0,"Arbre à abattre",CA23-(X23+Y23)))</f>
        <v>Arbre à abattre</v>
      </c>
      <c r="AA23" s="47"/>
      <c r="AB23" s="40" t="str">
        <f t="shared" si="0"/>
        <v/>
      </c>
      <c r="AC23" s="40" t="str">
        <f t="shared" si="1"/>
        <v/>
      </c>
      <c r="AF23" s="45" t="str">
        <f t="shared" si="2"/>
        <v>55-9</v>
      </c>
      <c r="AG23" s="40">
        <f t="shared" si="19"/>
        <v>245.20000000000002</v>
      </c>
      <c r="AH23" s="46">
        <v>9</v>
      </c>
      <c r="AI23" s="104">
        <f>IF(AG23="","",BT23+BU23+'[3]TABLEAU DE BORD'!$O$6)</f>
        <v>5.8506658516504437</v>
      </c>
      <c r="AJ23" s="104"/>
      <c r="AK23" s="40"/>
      <c r="AL23" s="20"/>
      <c r="AM23" s="40" t="str">
        <f>IF(ISERROR(CN23)=TRUE,"",IF(CN23-(AK23+AL23)&lt;=0,"Arbre à abattre",CN23-(AK23+AL23)))</f>
        <v>Arbre à abattre</v>
      </c>
      <c r="AN23" s="47"/>
      <c r="AO23" s="40" t="str">
        <f t="shared" si="3"/>
        <v/>
      </c>
      <c r="AP23" s="40" t="str">
        <f t="shared" si="4"/>
        <v/>
      </c>
      <c r="AQ23" s="40"/>
      <c r="AR23" s="45" t="str">
        <f t="shared" si="5"/>
        <v>55-9</v>
      </c>
      <c r="AS23" s="40">
        <f t="shared" si="12"/>
        <v>245.20000000000002</v>
      </c>
      <c r="AT23" s="46">
        <v>9</v>
      </c>
      <c r="AU23" s="104">
        <f>IF(AS23="","",BT23+$BJ$7+CD23)</f>
        <v>5.0996728694839879</v>
      </c>
      <c r="AV23" s="104"/>
      <c r="AW23" s="40"/>
      <c r="AX23" s="20"/>
      <c r="AY23" s="40" t="str">
        <f>IF(ISERROR(CZ23)=TRUE,"",IF(CZ23-(AW23+AX23)&lt;=0,"Arbre à abattre",CZ23-(AW23+AX23)))</f>
        <v>Arbre à abattre</v>
      </c>
      <c r="AZ23" s="47"/>
      <c r="BA23" s="40" t="str">
        <f t="shared" si="6"/>
        <v/>
      </c>
      <c r="BB23" s="40" t="str">
        <f t="shared" si="7"/>
        <v/>
      </c>
      <c r="BC23" s="40"/>
      <c r="BD23" s="64" t="s">
        <v>64</v>
      </c>
      <c r="BE23" s="68">
        <f>BE22+SQRT(BE22*BE22+1)</f>
        <v>0.98839855815536914</v>
      </c>
      <c r="BI23" s="73" t="s">
        <v>65</v>
      </c>
      <c r="BK23" s="74" t="s">
        <v>66</v>
      </c>
      <c r="BT23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BORD'!$B$13:$B$2000,0),11))*T23/INDEX('[3]TABLEAU DE BORD'!$B$13:$R$2000,MATCH('Formalisme RTE'!$H$2,'[3]TABLEAU DE BORD'!$B$13:$B$2000,0),12)</f>
        <v>3.1032064062610516</v>
      </c>
      <c r="BU23" s="43">
        <f>BX23*CD23</f>
        <v>0.74745944538939268</v>
      </c>
      <c r="BX23" s="44">
        <f t="shared" si="10"/>
        <v>0.60748217536470928</v>
      </c>
      <c r="BZ23">
        <f>IF($BZ$6="","",IF(ISERROR(INDEX([3]Base!$A$2:$C$207,MATCH($BZ$6,[3]Base!$A$2:$A$207,0),2))=TRUE,"CABLE INCONNU",(INDEX([3]Base!$A$2:$C$207,MATCH($BZ$6,[3]Base!$A$2:$A$207,0),3))))</f>
        <v>19.600000000000001</v>
      </c>
      <c r="CB23">
        <f>IF($BZ$6="","",IF(ISERROR(INDEX([3]Base!$A$2:$C$207,MATCH($BZ$6,[3]Base!$A$2:$A$207,0),2))=TRUE,"CABLE INCONNU",(INDEX([3]Base!$A$2:$C$207,MATCH($BZ$6,[3]Base!$A$2:$A$207,0),2))))</f>
        <v>0.627</v>
      </c>
      <c r="CD23">
        <f t="shared" si="13"/>
        <v>1.2304220201039584</v>
      </c>
      <c r="CF23">
        <f t="shared" si="8"/>
        <v>401.94000000000005</v>
      </c>
      <c r="CG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BORD'!$B$13:$B$2000,0),9)))*T23/$P$18)</f>
        <v>403.17042202010401</v>
      </c>
      <c r="CI23" t="str">
        <f>'[3]TABLEAU DE BORD'!B21</f>
        <v>59N</v>
      </c>
      <c r="CJ23">
        <f>'[3]TABLEAU DE BORD'!E21-'[3]TABLEAU DE BORD'!C21</f>
        <v>33.300000000000011</v>
      </c>
      <c r="CL23" t="str">
        <f>'[3]TABLEAU DE BORD'!H21</f>
        <v>60</v>
      </c>
      <c r="CM23">
        <f>'[3]TABLEAU DE BORD'!K21-'[3]TABLEAU DE BORD'!I21</f>
        <v>21.990000000000009</v>
      </c>
    </row>
    <row r="24" spans="2:91" ht="15.75" x14ac:dyDescent="0.25">
      <c r="B24" s="75" t="s">
        <v>67</v>
      </c>
      <c r="C24" s="76"/>
      <c r="D24" s="77"/>
      <c r="E24" s="77"/>
      <c r="F24" s="77"/>
      <c r="G24" s="77"/>
      <c r="H24" s="77"/>
      <c r="I24" s="77"/>
      <c r="J24" s="77"/>
      <c r="K24" s="77"/>
      <c r="L24" s="77"/>
      <c r="M24" s="77"/>
      <c r="N24" s="77"/>
      <c r="O24" s="77"/>
      <c r="P24" s="78"/>
      <c r="S24" s="45" t="str">
        <f t="shared" si="9"/>
        <v/>
      </c>
      <c r="T24" s="40" t="str">
        <f t="shared" si="11"/>
        <v/>
      </c>
      <c r="U24" s="79">
        <v>10</v>
      </c>
      <c r="V24" s="105" t="str">
        <f t="shared" si="18"/>
        <v/>
      </c>
      <c r="W24" s="105"/>
      <c r="AF24" s="45" t="str">
        <f t="shared" si="2"/>
        <v/>
      </c>
      <c r="AG24" s="40" t="str">
        <f>IF(OR(AG23=$P$18,$P$18=""),"",IF(AG23="","",IF(AG23&gt;$P$18-$AG$11,$P$18,IF($AG$11="",IF(AG23&gt;$P$18-$P$18/$AL$11,"",AG23+$P$18/$AL$11),AG23+$AG$11))))</f>
        <v/>
      </c>
      <c r="AH24" s="79">
        <v>10</v>
      </c>
      <c r="AI24" s="104" t="str">
        <f>IF(AG24="","",BT24+BU24+'[3]TABLEAU DE BORD'!$O$6)</f>
        <v/>
      </c>
      <c r="AJ24" s="104"/>
      <c r="AR24" s="45" t="str">
        <f t="shared" si="5"/>
        <v/>
      </c>
      <c r="AS24" s="40" t="str">
        <f t="shared" si="12"/>
        <v/>
      </c>
      <c r="AT24" s="79">
        <v>10</v>
      </c>
      <c r="AU24" s="104" t="str">
        <f>IF(AS24="","",CF24+CG24+'[3]TABLEAU DE BORD'!$O$6)</f>
        <v/>
      </c>
      <c r="AV24" s="104"/>
      <c r="BD24" s="80"/>
      <c r="BE24" s="80"/>
      <c r="BT24" s="43" t="e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BORD'!$B$13:$B$2000,0),11))*T24/INDEX('[3]TABLEAU DE BORD'!$B$13:$R$2000,MATCH('Formalisme RTE'!$H$2,'[3]TABLEAU DE BORD'!$B$13:$B$2000,0),12)</f>
        <v>#VALUE!</v>
      </c>
      <c r="BU24" s="43" t="e">
        <f t="shared" si="15"/>
        <v>#VALUE!</v>
      </c>
      <c r="BX24" s="44">
        <f t="shared" si="10"/>
        <v>0.60748217536470928</v>
      </c>
      <c r="BZ24">
        <f>IF($BZ$6="","",IF(ISERROR(INDEX([3]Base!$A$2:$C$207,MATCH($BZ$6,[3]Base!$A$2:$A$207,0),2))=TRUE,"CABLE INCONNU",(INDEX([3]Base!$A$2:$C$207,MATCH($BZ$6,[3]Base!$A$2:$A$207,0),3))))</f>
        <v>19.600000000000001</v>
      </c>
      <c r="CB24">
        <f>IF($BZ$6="","",IF(ISERROR(INDEX([3]Base!$A$2:$C$207,MATCH($BZ$6,[3]Base!$A$2:$A$207,0),2))=TRUE,"CABLE INCONNU",(INDEX([3]Base!$A$2:$C$207,MATCH($BZ$6,[3]Base!$A$2:$A$207,0),2))))</f>
        <v>0.627</v>
      </c>
      <c r="CD24" t="e">
        <f>CG24-CF24</f>
        <v>#VALUE!</v>
      </c>
      <c r="CF24" t="e">
        <f t="shared" si="8"/>
        <v>#VALUE!</v>
      </c>
      <c r="CG24" t="e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BORD'!$B$13:$B$2000,0),9)))*T24/$P$18)</f>
        <v>#VALUE!</v>
      </c>
      <c r="CI24" t="str">
        <f>'[3]TABLEAU DE BORD'!B22</f>
        <v>60</v>
      </c>
      <c r="CJ24">
        <f>'[3]TABLEAU DE BORD'!E22-'[3]TABLEAU DE BORD'!C22</f>
        <v>21.990000000000009</v>
      </c>
      <c r="CL24" t="str">
        <f>'[3]TABLEAU DE BORD'!H22</f>
        <v>61</v>
      </c>
      <c r="CM24">
        <f>'[3]TABLEAU DE BORD'!K22-'[3]TABLEAU DE BORD'!I22</f>
        <v>18.660000000000025</v>
      </c>
    </row>
    <row r="25" spans="2:91" ht="15.75" x14ac:dyDescent="0.25">
      <c r="B25" s="81" t="s">
        <v>68</v>
      </c>
      <c r="C25" s="82"/>
      <c r="D25" s="83"/>
      <c r="E25" s="83"/>
      <c r="F25" s="83"/>
      <c r="G25" s="83"/>
      <c r="H25" s="83"/>
      <c r="I25" s="83"/>
      <c r="J25" s="83"/>
      <c r="K25" s="83"/>
      <c r="L25" s="83"/>
      <c r="M25" s="83"/>
      <c r="N25" s="83"/>
      <c r="O25" s="83"/>
      <c r="P25" s="84"/>
      <c r="S25" s="45" t="str">
        <f t="shared" si="9"/>
        <v/>
      </c>
      <c r="T25" s="40" t="str">
        <f t="shared" si="11"/>
        <v/>
      </c>
      <c r="U25" s="79">
        <v>11</v>
      </c>
      <c r="V25" s="105" t="str">
        <f t="shared" si="18"/>
        <v/>
      </c>
      <c r="W25" s="105"/>
      <c r="AF25" s="45" t="str">
        <f t="shared" si="2"/>
        <v/>
      </c>
      <c r="AG25" s="40" t="str">
        <f t="shared" si="19"/>
        <v/>
      </c>
      <c r="AH25" s="79">
        <v>11</v>
      </c>
      <c r="AI25" s="104" t="str">
        <f>IF(AG25="","",BT25+BU25+'[3]TABLEAU DE BORD'!$O$6)</f>
        <v/>
      </c>
      <c r="AJ25" s="104"/>
      <c r="AR25" s="45" t="str">
        <f t="shared" si="5"/>
        <v/>
      </c>
      <c r="AS25" s="40" t="str">
        <f t="shared" si="12"/>
        <v/>
      </c>
      <c r="AT25" s="79">
        <v>11</v>
      </c>
      <c r="AU25" s="104" t="str">
        <f>IF(AS25="","",CF25+CG25+'[3]TABLEAU DE BORD'!$O$6)</f>
        <v/>
      </c>
      <c r="AV25" s="104"/>
      <c r="BD25" s="64" t="s">
        <v>69</v>
      </c>
      <c r="BE25" s="68">
        <f>LN(BE23)</f>
        <v>-1.1669263635066214E-2</v>
      </c>
      <c r="BT25" s="43" t="e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BORD'!$B$13:$B$2000,0),11))*T25/INDEX('[3]TABLEAU DE BORD'!$B$13:$R$2000,MATCH('Formalisme RTE'!$H$2,'[3]TABLEAU DE BORD'!$B$13:$B$2000,0),12)</f>
        <v>#VALUE!</v>
      </c>
      <c r="BU25" s="43" t="e">
        <f t="shared" si="15"/>
        <v>#VALUE!</v>
      </c>
      <c r="BX25" s="44">
        <f t="shared" si="10"/>
        <v>0.60748217536470928</v>
      </c>
      <c r="BZ25">
        <f>IF($BZ$6="","",IF(ISERROR(INDEX([3]Base!$A$2:$C$207,MATCH($BZ$6,[3]Base!$A$2:$A$207,0),2))=TRUE,"CABLE INCONNU",(INDEX([3]Base!$A$2:$C$207,MATCH($BZ$6,[3]Base!$A$2:$A$207,0),3))))</f>
        <v>19.600000000000001</v>
      </c>
      <c r="CB25">
        <f>IF($BZ$6="","",IF(ISERROR(INDEX([3]Base!$A$2:$C$207,MATCH($BZ$6,[3]Base!$A$2:$A$207,0),2))=TRUE,"CABLE INCONNU",(INDEX([3]Base!$A$2:$C$207,MATCH($BZ$6,[3]Base!$A$2:$A$207,0),2))))</f>
        <v>0.627</v>
      </c>
      <c r="CD25" t="e">
        <f t="shared" si="13"/>
        <v>#VALUE!</v>
      </c>
      <c r="CF25" t="e">
        <f t="shared" si="8"/>
        <v>#VALUE!</v>
      </c>
      <c r="CG25" t="e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BORD'!$B$13:$B$2000,0),9)))*T25/$P$18)</f>
        <v>#VALUE!</v>
      </c>
      <c r="CI25" t="str">
        <f>'[3]TABLEAU DE BORD'!B23</f>
        <v>61</v>
      </c>
      <c r="CJ25">
        <f>'[3]TABLEAU DE BORD'!E23-'[3]TABLEAU DE BORD'!C23</f>
        <v>18.660000000000025</v>
      </c>
      <c r="CL25" t="str">
        <f>'[3]TABLEAU DE BORD'!H23</f>
        <v>62</v>
      </c>
      <c r="CM25">
        <f>'[3]TABLEAU DE BORD'!K23-'[3]TABLEAU DE BORD'!I23</f>
        <v>18.950000000000045</v>
      </c>
    </row>
    <row r="26" spans="2:91" ht="15.75" x14ac:dyDescent="0.25">
      <c r="B26" s="85" t="s">
        <v>70</v>
      </c>
      <c r="C26" s="86"/>
      <c r="D26" s="87"/>
      <c r="E26" s="87"/>
      <c r="F26" s="87"/>
      <c r="G26" s="87"/>
      <c r="H26" s="87"/>
      <c r="I26" s="87"/>
      <c r="J26" s="87"/>
      <c r="K26" s="87"/>
      <c r="L26" s="87"/>
      <c r="M26" s="87"/>
      <c r="N26" s="87"/>
      <c r="O26" s="87"/>
      <c r="P26" s="88"/>
      <c r="S26" s="45" t="str">
        <f t="shared" si="9"/>
        <v/>
      </c>
      <c r="T26" s="40" t="str">
        <f t="shared" si="11"/>
        <v/>
      </c>
      <c r="U26" s="79">
        <v>12</v>
      </c>
      <c r="V26" s="105" t="str">
        <f t="shared" si="18"/>
        <v/>
      </c>
      <c r="W26" s="105"/>
      <c r="AF26" s="45" t="str">
        <f t="shared" si="2"/>
        <v/>
      </c>
      <c r="AG26" s="40" t="str">
        <f t="shared" si="19"/>
        <v/>
      </c>
      <c r="AH26" s="79">
        <v>12</v>
      </c>
      <c r="AI26" s="104" t="str">
        <f>IF(AG26="","",BT26+BU26+'[3]TABLEAU DE BORD'!$O$6)</f>
        <v/>
      </c>
      <c r="AJ26" s="104"/>
      <c r="AR26" s="45" t="str">
        <f t="shared" si="5"/>
        <v/>
      </c>
      <c r="AS26" s="40" t="str">
        <f t="shared" si="12"/>
        <v/>
      </c>
      <c r="AT26" s="79">
        <v>12</v>
      </c>
      <c r="AU26" s="104" t="str">
        <f>IF(AS26="","",CF26+CG26+'[3]TABLEAU DE BORD'!$O$6)</f>
        <v/>
      </c>
      <c r="AV26" s="104"/>
      <c r="BD26" s="64" t="s">
        <v>71</v>
      </c>
      <c r="BE26" s="68">
        <f>INDEX('[3]TABLEAU DE BORD'!B13:R2000,MATCH('Formalisme RTE'!H2,'[3]TABLEAU DE BORD'!B13:B2000,0),12)/2-BE25*INDEX('[3]TABLEAU DE BORD'!B13:R2000,MATCH('Formalisme RTE'!H2,'[3]TABLEAU DE BORD'!B13:B2000,0),15)</f>
        <v>133.23886765608987</v>
      </c>
      <c r="BT26" s="43" t="e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BORD'!$B$13:$B$2000,0),11))*T26/INDEX('[3]TABLEAU DE BORD'!$B$13:$R$2000,MATCH('Formalisme RTE'!$H$2,'[3]TABLEAU DE BORD'!$B$13:$B$2000,0),12)</f>
        <v>#VALUE!</v>
      </c>
      <c r="BU26" s="43" t="e">
        <f t="shared" si="15"/>
        <v>#VALUE!</v>
      </c>
      <c r="BX26" s="44">
        <f>SQRT(1-(1/(SQRT((CB26*0.981)^2+(($B$30/10)*BZ26*0.001)^2)/(CB26*0.981))^2))</f>
        <v>0.60748217536470928</v>
      </c>
      <c r="BZ26">
        <f>IF($BZ$6="","",IF(ISERROR(INDEX([3]Base!$A$2:$C$207,MATCH($BZ$6,[3]Base!$A$2:$A$207,0),2))=TRUE,"CABLE INCONNU",(INDEX([3]Base!$A$2:$C$207,MATCH($BZ$6,[3]Base!$A$2:$A$207,0),3))))</f>
        <v>19.600000000000001</v>
      </c>
      <c r="CB26">
        <f>IF($BZ$6="","",IF(ISERROR(INDEX([3]Base!$A$2:$C$207,MATCH($BZ$6,[3]Base!$A$2:$A$207,0),2))=TRUE,"CABLE INCONNU",(INDEX([3]Base!$A$2:$C$207,MATCH($BZ$6,[3]Base!$A$2:$A$207,0),2))))</f>
        <v>0.627</v>
      </c>
      <c r="CD26" t="e">
        <f t="shared" si="13"/>
        <v>#VALUE!</v>
      </c>
      <c r="CF26" t="e">
        <f t="shared" si="8"/>
        <v>#VALUE!</v>
      </c>
      <c r="CG26" t="e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BORD'!$B$13:$B$2000,0),9)))*T26/$P$18)</f>
        <v>#VALUE!</v>
      </c>
      <c r="CI26" t="str">
        <f>'[3]TABLEAU DE BORD'!B24</f>
        <v>62</v>
      </c>
      <c r="CJ26">
        <f>'[3]TABLEAU DE BORD'!E24-'[3]TABLEAU DE BORD'!C24</f>
        <v>18.950000000000045</v>
      </c>
      <c r="CL26" t="str">
        <f>'[3]TABLEAU DE BORD'!H24</f>
        <v>63</v>
      </c>
      <c r="CM26">
        <f>'[3]TABLEAU DE BORD'!K24-'[3]TABLEAU DE BORD'!I24</f>
        <v>19</v>
      </c>
    </row>
    <row r="27" spans="2:91" ht="15.75" x14ac:dyDescent="0.25">
      <c r="S27" s="45" t="str">
        <f t="shared" si="9"/>
        <v/>
      </c>
      <c r="T27" s="40" t="str">
        <f t="shared" si="11"/>
        <v/>
      </c>
      <c r="U27" s="79">
        <v>13</v>
      </c>
      <c r="V27" s="105" t="str">
        <f t="shared" si="18"/>
        <v/>
      </c>
      <c r="W27" s="105"/>
      <c r="AF27" s="45" t="str">
        <f t="shared" si="2"/>
        <v/>
      </c>
      <c r="AG27" s="40" t="str">
        <f t="shared" si="19"/>
        <v/>
      </c>
      <c r="AH27" s="79">
        <v>13</v>
      </c>
      <c r="AI27" s="104" t="str">
        <f>IF(AG27="","",BT27+BU27+'[3]TABLEAU DE BORD'!$O$6)</f>
        <v/>
      </c>
      <c r="AJ27" s="104"/>
      <c r="AR27" s="45" t="str">
        <f t="shared" si="5"/>
        <v/>
      </c>
      <c r="AS27" s="40" t="str">
        <f t="shared" si="12"/>
        <v/>
      </c>
      <c r="AT27" s="79">
        <v>13</v>
      </c>
      <c r="AU27" s="104" t="str">
        <f>IF(AS27="","",CF27+CG27+'[3]TABLEAU DE BORD'!$O$6)</f>
        <v/>
      </c>
      <c r="AV27" s="104"/>
      <c r="BD27" s="64" t="s">
        <v>72</v>
      </c>
      <c r="BE27" s="68">
        <f>BE26/INDEX('[3]TABLEAU DE BORD'!B13:R2000,MATCH('Formalisme RTE'!H2,'[3]TABLEAU DE BORD'!B13:B2000,0),15)</f>
        <v>0.1461433230844465</v>
      </c>
      <c r="BT27" s="43" t="e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BORD'!$B$13:$B$2000,0),11))*T27/INDEX('[3]TABLEAU DE BORD'!$B$13:$R$2000,MATCH('Formalisme RTE'!$H$2,'[3]TABLEAU DE BORD'!$B$13:$B$2000,0),12)</f>
        <v>#VALUE!</v>
      </c>
      <c r="BU27" s="43" t="e">
        <f>BX27*CD27</f>
        <v>#VALUE!</v>
      </c>
      <c r="BX27" s="44">
        <f>SQRT(1-(1/(SQRT((CB27*0.981)^2+(($B$30/10)*BZ27*0.001)^2)/(CB27*0.981))^2))</f>
        <v>0.60748217536470928</v>
      </c>
      <c r="BZ27">
        <f>IF($BZ$6="","",IF(ISERROR(INDEX([3]Base!$A$2:$C$207,MATCH($BZ$6,[3]Base!$A$2:$A$207,0),2))=TRUE,"CABLE INCONNU",(INDEX([3]Base!$A$2:$C$207,MATCH($BZ$6,[3]Base!$A$2:$A$207,0),3))))</f>
        <v>19.600000000000001</v>
      </c>
      <c r="CB27">
        <f>IF($BZ$6="","",IF(ISERROR(INDEX([3]Base!$A$2:$C$207,MATCH($BZ$6,[3]Base!$A$2:$A$207,0),2))=TRUE,"CABLE INCONNU",(INDEX([3]Base!$A$2:$C$207,MATCH($BZ$6,[3]Base!$A$2:$A$207,0),2))))</f>
        <v>0.627</v>
      </c>
      <c r="CD27" t="e">
        <f t="shared" si="13"/>
        <v>#VALUE!</v>
      </c>
      <c r="CF27" t="e">
        <f t="shared" si="8"/>
        <v>#VALUE!</v>
      </c>
      <c r="CG27" t="e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BORD'!$B$13:$B$2000,0),9)))*T27/$P$18)</f>
        <v>#VALUE!</v>
      </c>
      <c r="CI27" t="str">
        <f>'[3]TABLEAU DE BORD'!B25</f>
        <v>63</v>
      </c>
      <c r="CJ27">
        <f>'[3]TABLEAU DE BORD'!E25-'[3]TABLEAU DE BORD'!C25</f>
        <v>-112.08000000000004</v>
      </c>
      <c r="CL27" t="str">
        <f>'[3]TABLEAU DE BORD'!H25</f>
        <v>64</v>
      </c>
      <c r="CM27">
        <f>'[3]TABLEAU DE BORD'!K25-'[3]TABLEAU DE BORD'!I25</f>
        <v>20.550000000000011</v>
      </c>
    </row>
    <row r="28" spans="2:91" ht="15.75" x14ac:dyDescent="0.25">
      <c r="B28" s="89"/>
      <c r="S28" s="45" t="str">
        <f t="shared" si="9"/>
        <v/>
      </c>
      <c r="T28" s="40" t="str">
        <f t="shared" si="11"/>
        <v/>
      </c>
      <c r="U28" s="79">
        <v>14</v>
      </c>
      <c r="V28" s="105" t="str">
        <f t="shared" si="18"/>
        <v/>
      </c>
      <c r="W28" s="105"/>
      <c r="AF28" s="45" t="str">
        <f t="shared" si="2"/>
        <v/>
      </c>
      <c r="AG28" s="40" t="str">
        <f t="shared" si="19"/>
        <v/>
      </c>
      <c r="AH28" s="79">
        <v>14</v>
      </c>
      <c r="AI28" s="104" t="str">
        <f>IF(AG28="","",BT28+BU28+'[3]TABLEAU DE BORD'!$O$6)</f>
        <v/>
      </c>
      <c r="AJ28" s="104"/>
      <c r="AR28" s="45" t="str">
        <f t="shared" si="5"/>
        <v/>
      </c>
      <c r="AS28" s="40" t="str">
        <f t="shared" si="12"/>
        <v/>
      </c>
      <c r="AT28" s="79">
        <v>14</v>
      </c>
      <c r="AU28" s="104" t="str">
        <f>IF(AS28="","",CF28+CG28+'[3]TABLEAU DE BORD'!$O$6)</f>
        <v/>
      </c>
      <c r="AV28" s="104"/>
      <c r="BD28" s="64" t="s">
        <v>73</v>
      </c>
      <c r="BE28" s="68">
        <f>INDEX('[3]TABLEAU DE BORD'!B13:R2000,MATCH('Formalisme RTE'!H2,'[3]TABLEAU DE BORD'!B13:B2000,0),4)-INDEX('[3]TABLEAU DE BORD'!B13:R2000,MATCH('Formalisme RTE'!H2,'[3]TABLEAU DE BORD'!B13:B2000,0),15)*((EXP(BE27)+EXP(-BE27))/2-1)</f>
        <v>395.05667389045584</v>
      </c>
      <c r="BT28" s="43" t="e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BORD'!$B$13:$B$2000,0),11))*T28/INDEX('[3]TABLEAU DE BORD'!$B$13:$R$2000,MATCH('Formalisme RTE'!$H$2,'[3]TABLEAU DE BORD'!$B$13:$B$2000,0),12)</f>
        <v>#VALUE!</v>
      </c>
      <c r="BU28" s="43" t="e">
        <f>BX28*CD28</f>
        <v>#VALUE!</v>
      </c>
      <c r="BX28" s="44">
        <f t="shared" si="10"/>
        <v>0.60748217536470928</v>
      </c>
      <c r="BZ28">
        <f>IF($BZ$6="","",IF(ISERROR(INDEX([3]Base!$A$2:$C$207,MATCH($BZ$6,[3]Base!$A$2:$A$207,0),2))=TRUE,"CABLE INCONNU",(INDEX([3]Base!$A$2:$C$207,MATCH($BZ$6,[3]Base!$A$2:$A$207,0),3))))</f>
        <v>19.600000000000001</v>
      </c>
      <c r="CB28">
        <f>IF($BZ$6="","",IF(ISERROR(INDEX([3]Base!$A$2:$C$207,MATCH($BZ$6,[3]Base!$A$2:$A$207,0),2))=TRUE,"CABLE INCONNU",(INDEX([3]Base!$A$2:$C$207,MATCH($BZ$6,[3]Base!$A$2:$A$207,0),2))))</f>
        <v>0.627</v>
      </c>
      <c r="CD28" t="e">
        <f t="shared" si="13"/>
        <v>#VALUE!</v>
      </c>
      <c r="CF28" t="e">
        <f t="shared" si="8"/>
        <v>#VALUE!</v>
      </c>
      <c r="CG28" t="e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BORD'!$B$13:$B$2000,0),9)))*T28/$P$18)</f>
        <v>#VALUE!</v>
      </c>
      <c r="CI28" t="str">
        <f>'[3]TABLEAU DE BORD'!B26</f>
        <v/>
      </c>
      <c r="CJ28" t="e">
        <f>'[3]TABLEAU DE BORD'!E26-'[3]TABLEAU DE BORD'!C26</f>
        <v>#VALUE!</v>
      </c>
      <c r="CL28" t="str">
        <f>'[3]TABLEAU DE BORD'!H26</f>
        <v/>
      </c>
      <c r="CM28" t="e">
        <f>'[3]TABLEAU DE BORD'!K26-'[3]TABLEAU DE BORD'!I26</f>
        <v>#VALUE!</v>
      </c>
    </row>
    <row r="29" spans="2:91" x14ac:dyDescent="0.25">
      <c r="S29" s="45" t="str">
        <f t="shared" si="9"/>
        <v/>
      </c>
      <c r="T29" s="40" t="str">
        <f t="shared" si="11"/>
        <v/>
      </c>
      <c r="U29" s="79">
        <v>15</v>
      </c>
      <c r="V29" s="105" t="str">
        <f t="shared" si="18"/>
        <v/>
      </c>
      <c r="W29" s="105"/>
      <c r="AF29" s="45" t="str">
        <f t="shared" si="2"/>
        <v/>
      </c>
      <c r="AG29" s="40" t="str">
        <f t="shared" si="19"/>
        <v/>
      </c>
      <c r="AH29" s="79">
        <v>15</v>
      </c>
      <c r="AI29" s="104" t="str">
        <f>IF(AG29="","",BT29+BU29+'[3]TABLEAU DE BORD'!$O$6)</f>
        <v/>
      </c>
      <c r="AJ29" s="104"/>
      <c r="AR29" s="45" t="str">
        <f t="shared" si="5"/>
        <v/>
      </c>
      <c r="AS29" s="40" t="str">
        <f t="shared" si="12"/>
        <v/>
      </c>
      <c r="AT29" s="79">
        <v>15</v>
      </c>
      <c r="AU29" s="104" t="str">
        <f>IF(AS29="","",CF29+CG29+'[3]TABLEAU DE BORD'!$O$6)</f>
        <v/>
      </c>
      <c r="AV29" s="104"/>
      <c r="BD29" s="90"/>
      <c r="BE29" s="90"/>
      <c r="BT29" s="43" t="e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BORD'!$B$13:$B$2000,0),11))*T29/INDEX('[3]TABLEAU DE BORD'!$B$13:$R$2000,MATCH('Formalisme RTE'!$H$2,'[3]TABLEAU DE BORD'!$B$13:$B$2000,0),12)</f>
        <v>#VALUE!</v>
      </c>
      <c r="BU29" s="43" t="e">
        <f t="shared" si="15"/>
        <v>#VALUE!</v>
      </c>
      <c r="BX29" s="44">
        <f t="shared" si="10"/>
        <v>0.60748217536470928</v>
      </c>
      <c r="BZ29">
        <f>IF($BZ$6="","",IF(ISERROR(INDEX([3]Base!$A$2:$C$207,MATCH($BZ$6,[3]Base!$A$2:$A$207,0),2))=TRUE,"CABLE INCONNU",(INDEX([3]Base!$A$2:$C$207,MATCH($BZ$6,[3]Base!$A$2:$A$207,0),3))))</f>
        <v>19.600000000000001</v>
      </c>
      <c r="CB29">
        <f>IF($BZ$6="","",IF(ISERROR(INDEX([3]Base!$A$2:$C$207,MATCH($BZ$6,[3]Base!$A$2:$A$207,0),2))=TRUE,"CABLE INCONNU",(INDEX([3]Base!$A$2:$C$207,MATCH($BZ$6,[3]Base!$A$2:$A$207,0),2))))</f>
        <v>0.627</v>
      </c>
      <c r="CD29" t="e">
        <f t="shared" si="13"/>
        <v>#VALUE!</v>
      </c>
      <c r="CF29" t="e">
        <f t="shared" si="8"/>
        <v>#VALUE!</v>
      </c>
      <c r="CG29" t="e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BORD'!$B$13:$B$2000,0),9)))*T29/$P$18)</f>
        <v>#VALUE!</v>
      </c>
      <c r="CI29" t="str">
        <f>'[3]TABLEAU DE BORD'!B27</f>
        <v/>
      </c>
      <c r="CJ29" t="e">
        <f>'[3]TABLEAU DE BORD'!E27-'[3]TABLEAU DE BORD'!C27</f>
        <v>#VALUE!</v>
      </c>
      <c r="CL29" t="str">
        <f>'[3]TABLEAU DE BORD'!H27</f>
        <v/>
      </c>
      <c r="CM29" t="e">
        <f>'[3]TABLEAU DE BORD'!K27-'[3]TABLEAU DE BORD'!I27</f>
        <v>#VALUE!</v>
      </c>
    </row>
    <row r="30" spans="2:91" ht="15.75" x14ac:dyDescent="0.25">
      <c r="B30" s="91">
        <f>IF(D8="240 Pa : ZVN zone normale",240,"360")</f>
        <v>240</v>
      </c>
      <c r="C30" s="91"/>
      <c r="D30" s="92"/>
      <c r="E30" s="91"/>
      <c r="F30" s="91"/>
      <c r="G30" s="91"/>
      <c r="H30" s="91"/>
      <c r="I30" s="91"/>
      <c r="J30" s="91"/>
      <c r="K30" s="91"/>
      <c r="L30" s="91"/>
      <c r="M30" s="91"/>
      <c r="N30" s="91"/>
      <c r="O30" s="91"/>
      <c r="P30" s="91"/>
      <c r="S30" s="45" t="str">
        <f t="shared" si="9"/>
        <v/>
      </c>
      <c r="T30" s="40" t="str">
        <f t="shared" si="11"/>
        <v/>
      </c>
      <c r="U30" s="79">
        <v>16</v>
      </c>
      <c r="V30" s="105" t="str">
        <f t="shared" si="18"/>
        <v/>
      </c>
      <c r="W30" s="105"/>
      <c r="AF30" s="45" t="str">
        <f>IF(OR(AG30="",$P$18=""),"",CONCATENATE($C$17,"-",AH30))</f>
        <v/>
      </c>
      <c r="AG30" s="40" t="str">
        <f t="shared" si="19"/>
        <v/>
      </c>
      <c r="AH30" s="79">
        <v>16</v>
      </c>
      <c r="AI30" s="104" t="str">
        <f>IF(AG30="","",BT30+BU30+'[3]TABLEAU DE BORD'!$O$6)</f>
        <v/>
      </c>
      <c r="AJ30" s="104"/>
      <c r="AR30" s="45" t="str">
        <f t="shared" si="5"/>
        <v/>
      </c>
      <c r="AS30" s="40" t="str">
        <f t="shared" si="12"/>
        <v/>
      </c>
      <c r="AT30" s="79">
        <v>16</v>
      </c>
      <c r="AU30" s="104" t="str">
        <f>IF(AS30="","",CF30+CG30+'[3]TABLEAU DE BORD'!$O$6)</f>
        <v/>
      </c>
      <c r="AV30" s="104"/>
      <c r="BD30" s="93" t="s">
        <v>74</v>
      </c>
      <c r="BE30" s="94">
        <f>(INDEX('[3]TABLEAU DE BORD'!B13:R2000,MATCH('Formalisme RTE'!H2,'[3]TABLEAU DE BORD'!B13:B2000,0),4)-(((INDEX('[3]TABLEAU DE BORD'!B13:R2000,MATCH('Formalisme RTE'!H2,'[3]TABLEAU DE BORD'!B13:B2000,0),4)-INDEX('[3]TABLEAU DE BORD'!B13:R2000,MATCH('Formalisme RTE'!H2,'[3]TABLEAU DE BORD'!B13:B2000,0),10))/2))-(BE28+INDEX('[3]TABLEAU DE BORD'!B13:R2000,MATCH('Formalisme RTE'!H2,'[3]TABLEAU DE BORD'!B13:B2000,0),15)*((EXP((BE26-(INDEX('[3]TABLEAU DE BORD'!B13:R2000,MATCH('Formalisme RTE'!H2,'[3]TABLEAU DE BORD'!B13:B2000,0),12)/2))/INDEX('[3]TABLEAU DE BORD'!B13:R2000,MATCH('Formalisme RTE'!H2,'[3]TABLEAU DE BORD'!B13:B2000,0),15))+EXP(-(BE26-(INDEX('[3]TABLEAU DE BORD'!B13:R2000,MATCH('Formalisme RTE'!H2,'[3]TABLEAU DE BORD'!B13:B2000,0),12)/2))/INDEX('[3]TABLEAU DE BORD'!B13:R2000,MATCH('Formalisme RTE'!H2,'[3]TABLEAU DE BORD'!B13:B2000,0),15)))/2-1)))</f>
        <v>8.2562515294198988</v>
      </c>
      <c r="BT30" s="43" t="e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BORD'!$B$13:$B$2000,0),11))*T30/INDEX('[3]TABLEAU DE BORD'!$B$13:$R$2000,MATCH('Formalisme RTE'!$H$2,'[3]TABLEAU DE BORD'!$B$13:$B$2000,0),12)</f>
        <v>#VALUE!</v>
      </c>
      <c r="BU30" s="43" t="e">
        <f t="shared" si="15"/>
        <v>#VALUE!</v>
      </c>
      <c r="BX30" s="44">
        <f t="shared" si="10"/>
        <v>0.60748217536470928</v>
      </c>
      <c r="BZ30">
        <f>IF($BZ$6="","",IF(ISERROR(INDEX([3]Base!$A$2:$C$207,MATCH($BZ$6,[3]Base!$A$2:$A$207,0),2))=TRUE,"CABLE INCONNU",(INDEX([3]Base!$A$2:$C$207,MATCH($BZ$6,[3]Base!$A$2:$A$207,0),3))))</f>
        <v>19.600000000000001</v>
      </c>
      <c r="CB30">
        <f>IF($BZ$6="","",IF(ISERROR(INDEX([3]Base!$A$2:$C$207,MATCH($BZ$6,[3]Base!$A$2:$A$207,0),2))=TRUE,"CABLE INCONNU",(INDEX([3]Base!$A$2:$C$207,MATCH($BZ$6,[3]Base!$A$2:$A$207,0),2))))</f>
        <v>0.627</v>
      </c>
      <c r="CD30" t="e">
        <f t="shared" si="13"/>
        <v>#VALUE!</v>
      </c>
      <c r="CF30" t="e">
        <f t="shared" si="8"/>
        <v>#VALUE!</v>
      </c>
      <c r="CG30" t="e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BORD'!$B$13:$B$2000,0),9)))*T30/$P$18)</f>
        <v>#VALUE!</v>
      </c>
      <c r="CI30" t="str">
        <f>'[3]TABLEAU DE BORD'!B28</f>
        <v/>
      </c>
      <c r="CJ30" t="e">
        <f>'[3]TABLEAU DE BORD'!E28-'[3]TABLEAU DE BORD'!C28</f>
        <v>#VALUE!</v>
      </c>
      <c r="CL30" t="str">
        <f>'[3]TABLEAU DE BORD'!H28</f>
        <v/>
      </c>
      <c r="CM30" t="e">
        <f>'[3]TABLEAU DE BORD'!K28-'[3]TABLEAU DE BORD'!I28</f>
        <v>#VALUE!</v>
      </c>
    </row>
    <row r="31" spans="2:91" x14ac:dyDescent="0.25">
      <c r="B31" s="95" t="str">
        <f>CONCATENATE("1/",'[3]TABLEAU DE BORD'!U6)</f>
        <v>1/8</v>
      </c>
      <c r="C31" s="91"/>
      <c r="D31" s="96"/>
      <c r="E31" s="97"/>
      <c r="F31" s="91"/>
      <c r="G31" s="98"/>
      <c r="H31" s="91"/>
      <c r="I31" s="91"/>
      <c r="J31" s="91"/>
      <c r="K31" s="91"/>
      <c r="L31" s="91"/>
      <c r="M31" s="91"/>
      <c r="N31" s="91"/>
      <c r="O31" s="91"/>
      <c r="P31" s="91"/>
      <c r="S31" s="45" t="str">
        <f t="shared" si="9"/>
        <v/>
      </c>
      <c r="T31" s="40" t="str">
        <f t="shared" si="11"/>
        <v/>
      </c>
      <c r="U31" s="79">
        <v>17</v>
      </c>
      <c r="V31" s="105" t="str">
        <f t="shared" si="18"/>
        <v/>
      </c>
      <c r="W31" s="105"/>
      <c r="AF31" s="45" t="str">
        <f>IF(OR(AG31="",$P$18=""),"",CONCATENATE($C$17,"-",AH31))</f>
        <v/>
      </c>
      <c r="AG31" s="40" t="str">
        <f t="shared" si="19"/>
        <v/>
      </c>
      <c r="AH31" s="79">
        <v>17</v>
      </c>
      <c r="AI31" s="104" t="str">
        <f>IF(AG31="","",BT31+BU31+'[3]TABLEAU DE BORD'!$O$6)</f>
        <v/>
      </c>
      <c r="AJ31" s="104"/>
      <c r="AR31" s="45" t="str">
        <f t="shared" si="5"/>
        <v/>
      </c>
      <c r="AS31" s="40" t="str">
        <f t="shared" si="12"/>
        <v/>
      </c>
      <c r="AT31" s="79">
        <v>17</v>
      </c>
      <c r="AU31" s="104" t="str">
        <f>IF(AS31="","",CF31+CG31+'[3]TABLEAU DE BORD'!$O$6)</f>
        <v/>
      </c>
      <c r="AV31" s="104"/>
      <c r="BT31" s="43" t="e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BORD'!$B$13:$B$2000,0),11))*T31/INDEX('[3]TABLEAU DE BORD'!$B$13:$R$2000,MATCH('Formalisme RTE'!$H$2,'[3]TABLEAU DE BORD'!$B$13:$B$2000,0),12)</f>
        <v>#VALUE!</v>
      </c>
      <c r="BU31" s="43" t="e">
        <f t="shared" si="15"/>
        <v>#VALUE!</v>
      </c>
      <c r="BX31" s="44">
        <f t="shared" si="10"/>
        <v>0.60748217536470928</v>
      </c>
      <c r="BZ31">
        <f>IF($BZ$6="","",IF(ISERROR(INDEX([3]Base!$A$2:$C$207,MATCH($BZ$6,[3]Base!$A$2:$A$207,0),2))=TRUE,"CABLE INCONNU",(INDEX([3]Base!$A$2:$C$207,MATCH($BZ$6,[3]Base!$A$2:$A$207,0),3))))</f>
        <v>19.600000000000001</v>
      </c>
      <c r="CB31">
        <f>IF($BZ$6="","",IF(ISERROR(INDEX([3]Base!$A$2:$C$207,MATCH($BZ$6,[3]Base!$A$2:$A$207,0),2))=TRUE,"CABLE INCONNU",(INDEX([3]Base!$A$2:$C$207,MATCH($BZ$6,[3]Base!$A$2:$A$207,0),2))))</f>
        <v>0.627</v>
      </c>
      <c r="CD31" t="e">
        <f t="shared" si="13"/>
        <v>#VALUE!</v>
      </c>
      <c r="CF31" t="e">
        <f t="shared" si="8"/>
        <v>#VALUE!</v>
      </c>
      <c r="CG31" t="e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BORD'!$B$13:$B$2000,0),9)))*T31/$P$18)</f>
        <v>#VALUE!</v>
      </c>
      <c r="CI31" t="str">
        <f>'[3]TABLEAU DE BORD'!B29</f>
        <v/>
      </c>
      <c r="CJ31" t="e">
        <f>'[3]TABLEAU DE BORD'!E29-'[3]TABLEAU DE BORD'!C29</f>
        <v>#VALUE!</v>
      </c>
      <c r="CL31" t="str">
        <f>'[3]TABLEAU DE BORD'!H29</f>
        <v/>
      </c>
      <c r="CM31" t="e">
        <f>'[3]TABLEAU DE BORD'!K29-'[3]TABLEAU DE BORD'!I29</f>
        <v>#VALUE!</v>
      </c>
    </row>
    <row r="32" spans="2:91" x14ac:dyDescent="0.25">
      <c r="B32" s="91"/>
      <c r="C32" s="99">
        <v>0</v>
      </c>
      <c r="D32" s="99" t="str">
        <f>_xlfn.IFS($B$31="1/8","1/8",$B$31="1/7","1/7",$B$31="1/6","1/6",$B$31="1/5","1/5",$B$31="1/4","1/4")</f>
        <v>1/8</v>
      </c>
      <c r="E32" s="99" t="str">
        <f>_xlfn.IFS($B$31="1/8","1/4",$B$31="1/7","2/7",$B$31="1/6","1/3",$B$31="1/5","2/5",$B$31="1/4","1/2")</f>
        <v>1/4</v>
      </c>
      <c r="F32" s="99" t="str">
        <f>_xlfn.IFS($B$31="1/8","3/8",$B$31="1/7","3/7",$B$31="1/6","1/2",$B$31="1/5","3/5",$B$31="1/4","3/4")</f>
        <v>3/8</v>
      </c>
      <c r="G32" s="99" t="str">
        <f>_xlfn.IFS($B$31="1/8","1/2",$B$31="1/7","4/7",$B$31="1/6","2/3",$B$31="1/5","4/5",$B$31="1/4","1")</f>
        <v>1/2</v>
      </c>
      <c r="H32" s="99" t="str">
        <f>_xlfn.IFS($B$31="1/8","5/8",$B$31="1/7","5/7",$B$31="1/6","5/6",$B$31="1/5","1",TRUE,"")</f>
        <v>5/8</v>
      </c>
      <c r="I32" s="99" t="str">
        <f>_xlfn.IFS($B$31="1/8","3/4",$B$31="1/7","6/7",$B$31="1/6","1",TRUE,"")</f>
        <v>3/4</v>
      </c>
      <c r="J32" s="99" t="str">
        <f>_xlfn.IFS($B$31="1/8","7/8",TRUE,"")</f>
        <v>7/8</v>
      </c>
      <c r="K32" s="99"/>
      <c r="L32" s="99"/>
      <c r="M32" s="99"/>
      <c r="N32" s="99"/>
      <c r="O32" s="99"/>
      <c r="P32" s="99">
        <v>1</v>
      </c>
      <c r="S32" s="45" t="str">
        <f t="shared" ref="S32:S64" si="22">IF(OR(T32="",$P$18=""),"",CONCATENATE($P$17,"-",U32))</f>
        <v/>
      </c>
      <c r="T32" s="40" t="str">
        <f t="shared" si="11"/>
        <v/>
      </c>
      <c r="U32" s="79">
        <v>18</v>
      </c>
      <c r="V32" s="105" t="str">
        <f t="shared" si="18"/>
        <v/>
      </c>
      <c r="W32" s="105"/>
      <c r="AF32" s="45" t="str">
        <f>IF(OR(AG32="",$P$18=""),"",CONCATENATE($C$17,"-",AH32))</f>
        <v/>
      </c>
      <c r="AG32" s="40" t="str">
        <f t="shared" si="19"/>
        <v/>
      </c>
      <c r="AH32" s="79">
        <v>18</v>
      </c>
      <c r="AI32" s="104" t="str">
        <f>IF(AG32="","",BT32+BU32+'[3]TABLEAU DE BORD'!$O$6)</f>
        <v/>
      </c>
      <c r="AJ32" s="104"/>
      <c r="AR32" s="45" t="str">
        <f t="shared" si="5"/>
        <v/>
      </c>
      <c r="AS32" s="40" t="str">
        <f t="shared" si="12"/>
        <v/>
      </c>
      <c r="AT32" s="79">
        <v>18</v>
      </c>
      <c r="AU32" s="104" t="str">
        <f>IF(AS32="","",CF32+CG32+'[3]TABLEAU DE BORD'!$O$6)</f>
        <v/>
      </c>
      <c r="AV32" s="104"/>
      <c r="BT32" s="43" t="e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BORD'!$B$13:$B$2000,0),11))*T32/INDEX('[3]TABLEAU DE BORD'!$B$13:$R$2000,MATCH('Formalisme RTE'!$H$2,'[3]TABLEAU DE BORD'!$B$13:$B$2000,0),12)</f>
        <v>#VALUE!</v>
      </c>
      <c r="BU32" s="43" t="e">
        <f t="shared" si="15"/>
        <v>#VALUE!</v>
      </c>
      <c r="BX32" s="44">
        <f t="shared" si="10"/>
        <v>0.60748217536470928</v>
      </c>
      <c r="BZ32">
        <f>IF($BZ$6="","",IF(ISERROR(INDEX([3]Base!$A$2:$C$207,MATCH($BZ$6,[3]Base!$A$2:$A$207,0),2))=TRUE,"CABLE INCONNU",(INDEX([3]Base!$A$2:$C$207,MATCH($BZ$6,[3]Base!$A$2:$A$207,0),3))))</f>
        <v>19.600000000000001</v>
      </c>
      <c r="CB32">
        <f>IF($BZ$6="","",IF(ISERROR(INDEX([3]Base!$A$2:$C$207,MATCH($BZ$6,[3]Base!$A$2:$A$207,0),2))=TRUE,"CABLE INCONNU",(INDEX([3]Base!$A$2:$C$207,MATCH($BZ$6,[3]Base!$A$2:$A$207,0),2))))</f>
        <v>0.627</v>
      </c>
      <c r="CD32" t="e">
        <f t="shared" si="13"/>
        <v>#VALUE!</v>
      </c>
      <c r="CF32" t="e">
        <f t="shared" si="8"/>
        <v>#VALUE!</v>
      </c>
      <c r="CG32" t="e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BORD'!$B$13:$B$2000,0),9)))*T32/$P$18)</f>
        <v>#VALUE!</v>
      </c>
      <c r="CI32" t="str">
        <f>'[3]TABLEAU DE BORD'!B30</f>
        <v/>
      </c>
      <c r="CJ32" t="e">
        <f>'[3]TABLEAU DE BORD'!E30-'[3]TABLEAU DE BORD'!C30</f>
        <v>#VALUE!</v>
      </c>
      <c r="CL32" t="str">
        <f>'[3]TABLEAU DE BORD'!H30</f>
        <v/>
      </c>
      <c r="CM32" t="e">
        <f>'[3]TABLEAU DE BORD'!K30-'[3]TABLEAU DE BORD'!I30</f>
        <v>#VALUE!</v>
      </c>
    </row>
    <row r="33" spans="2:91" x14ac:dyDescent="0.25">
      <c r="B33" s="91"/>
      <c r="C33" s="99">
        <f>C32</f>
        <v>0</v>
      </c>
      <c r="D33" s="100" t="str">
        <f>_xlfn.IFS(D32="1/8","0.125",D32="1/7","0.1428",D32="1/6","0.1666",D32="1/5","0.2",D32="1/4","0.25")</f>
        <v>0.125</v>
      </c>
      <c r="E33" s="100" t="str">
        <f>_xlfn.IFS(E32="1/4","0.25",E32="2/7","0.2857",E32="1/3","0.333",E32="2/5","0.4",E32="1/2","0.5")</f>
        <v>0.25</v>
      </c>
      <c r="F33" s="100" t="str">
        <f>_xlfn.IFS(F32="3/8","0.375",F32="3/7","0.4285",F32="1/2","0.5",F32="3/5","0.6",F32="3/4","0.75")</f>
        <v>0.375</v>
      </c>
      <c r="G33" s="100" t="str">
        <f>_xlfn.IFS(G32="1/2","0.5",G32="4/7","0.5714",G32="2/3","0.666",G32="4/5","0.8",G32="1","1")</f>
        <v>0.5</v>
      </c>
      <c r="H33" s="100" t="str">
        <f>_xlfn.IFS(H32="5/8","0.625",H32="5/7","0.7142",H32="5/6","0.8333",H32="1","1")</f>
        <v>0.625</v>
      </c>
      <c r="I33" s="100" t="str">
        <f>_xlfn.IFS(I32="3/4","0.75",I32="6/7","0.8571",I32="1","1")</f>
        <v>0.75</v>
      </c>
      <c r="J33" s="100" t="str">
        <f>_xlfn.IFS(J32="7/8","0.875",J32="1","1")</f>
        <v>0.875</v>
      </c>
      <c r="K33" s="100"/>
      <c r="L33" s="100"/>
      <c r="M33" s="100"/>
      <c r="N33" s="100"/>
      <c r="O33" s="100"/>
      <c r="P33" s="100">
        <v>1</v>
      </c>
      <c r="S33" s="101" t="str">
        <f t="shared" si="22"/>
        <v/>
      </c>
      <c r="T33" s="40" t="str">
        <f t="shared" si="11"/>
        <v/>
      </c>
      <c r="U33" s="79">
        <v>19</v>
      </c>
      <c r="AF33" s="45" t="str">
        <f>IF(OR(AG33="",$P$18=""),"",CONCATENATE($C$17,"-",AH33))</f>
        <v/>
      </c>
      <c r="AH33" s="79">
        <v>19</v>
      </c>
      <c r="AI33" s="104" t="str">
        <f>IF(AG33="","",BT33+BU33+'[3]TABLEAU DE BORD'!$O$6)</f>
        <v/>
      </c>
      <c r="AJ33" s="104"/>
      <c r="AR33" s="45" t="str">
        <f t="shared" si="5"/>
        <v/>
      </c>
      <c r="AS33" s="40" t="str">
        <f t="shared" si="12"/>
        <v/>
      </c>
      <c r="AT33" s="79">
        <v>19</v>
      </c>
      <c r="AU33" s="104" t="str">
        <f>IF(AS33="","",CF33+CG33+'[3]TABLEAU DE BORD'!$O$6)</f>
        <v/>
      </c>
      <c r="AV33" s="104"/>
      <c r="BT33" s="43" t="e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BORD'!$B$13:$B$2000,0),11))*T33/INDEX('[3]TABLEAU DE BORD'!$B$13:$R$2000,MATCH('Formalisme RTE'!$H$2,'[3]TABLEAU DE BORD'!$B$13:$B$2000,0),12)</f>
        <v>#VALUE!</v>
      </c>
      <c r="BU33" s="43" t="e">
        <f t="shared" si="15"/>
        <v>#VALUE!</v>
      </c>
      <c r="BX33" s="44">
        <f t="shared" si="10"/>
        <v>0.60748217536470928</v>
      </c>
      <c r="BZ33">
        <f>IF($BZ$6="","",IF(ISERROR(INDEX([3]Base!$A$2:$C$207,MATCH($BZ$6,[3]Base!$A$2:$A$207,0),2))=TRUE,"CABLE INCONNU",(INDEX([3]Base!$A$2:$C$207,MATCH($BZ$6,[3]Base!$A$2:$A$207,0),3))))</f>
        <v>19.600000000000001</v>
      </c>
      <c r="CB33">
        <f>IF($BZ$6="","",IF(ISERROR(INDEX([3]Base!$A$2:$C$207,MATCH($BZ$6,[3]Base!$A$2:$A$207,0),2))=TRUE,"CABLE INCONNU",(INDEX([3]Base!$A$2:$C$207,MATCH($BZ$6,[3]Base!$A$2:$A$207,0),2))))</f>
        <v>0.627</v>
      </c>
      <c r="CD33" t="e">
        <f t="shared" si="13"/>
        <v>#VALUE!</v>
      </c>
      <c r="CF33" t="e">
        <f t="shared" si="8"/>
        <v>#VALUE!</v>
      </c>
      <c r="CG33" t="e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BORD'!$B$13:$B$2000,0),9)))*T33/$P$18)</f>
        <v>#VALUE!</v>
      </c>
      <c r="CI33" t="str">
        <f>'[3]TABLEAU DE BORD'!B31</f>
        <v/>
      </c>
      <c r="CJ33" t="e">
        <f>'[3]TABLEAU DE BORD'!E31-'[3]TABLEAU DE BORD'!C31</f>
        <v>#VALUE!</v>
      </c>
      <c r="CL33" t="str">
        <f>'[3]TABLEAU DE BORD'!H31</f>
        <v/>
      </c>
      <c r="CM33" t="e">
        <f>'[3]TABLEAU DE BORD'!K31-'[3]TABLEAU DE BORD'!I31</f>
        <v>#VALUE!</v>
      </c>
    </row>
    <row r="34" spans="2:91" x14ac:dyDescent="0.25">
      <c r="B34" s="91"/>
      <c r="C34" s="99">
        <f>C33</f>
        <v>0</v>
      </c>
      <c r="D34" s="99">
        <f t="shared" ref="D34:J34" si="23">$P$18*D33</f>
        <v>30.65</v>
      </c>
      <c r="E34" s="99">
        <f t="shared" si="23"/>
        <v>61.3</v>
      </c>
      <c r="F34" s="99">
        <f t="shared" si="23"/>
        <v>91.949999999999989</v>
      </c>
      <c r="G34" s="99">
        <f t="shared" si="23"/>
        <v>122.6</v>
      </c>
      <c r="H34" s="99">
        <f t="shared" si="23"/>
        <v>153.25</v>
      </c>
      <c r="I34" s="99">
        <f t="shared" si="23"/>
        <v>183.89999999999998</v>
      </c>
      <c r="J34" s="99">
        <f t="shared" si="23"/>
        <v>214.54999999999998</v>
      </c>
      <c r="K34" s="99"/>
      <c r="L34" s="99"/>
      <c r="M34" s="99"/>
      <c r="N34" s="99"/>
      <c r="O34" s="99"/>
      <c r="P34" s="99">
        <f>$P$18*P33</f>
        <v>245.2</v>
      </c>
      <c r="S34" s="101" t="str">
        <f t="shared" si="22"/>
        <v/>
      </c>
      <c r="T34" s="40" t="str">
        <f t="shared" si="11"/>
        <v/>
      </c>
      <c r="U34" s="79">
        <v>20</v>
      </c>
      <c r="AF34" s="101" t="str">
        <f t="shared" ref="AF34:AF39" si="24">IF(OR(AG34="",$P$18=""),"",CONCATENATE($P$17,"-",AH34))</f>
        <v/>
      </c>
      <c r="AH34" s="79">
        <v>20</v>
      </c>
      <c r="AI34" s="104" t="str">
        <f>IF(AG34="","",BT34+BU34+'[3]TABLEAU DE BORD'!$O$6)</f>
        <v/>
      </c>
      <c r="AJ34" s="104"/>
      <c r="AR34" s="101" t="str">
        <f t="shared" ref="AR34:AR39" si="25">IF(OR(AS34="",$P$18=""),"",CONCATENATE($P$17,"-",AT34))</f>
        <v/>
      </c>
      <c r="AS34" s="40" t="str">
        <f t="shared" si="12"/>
        <v/>
      </c>
      <c r="AT34" s="79">
        <v>20</v>
      </c>
      <c r="AU34" s="104" t="str">
        <f>IF(AS34="","",CF34+CG34+'[3]TABLEAU DE BORD'!$O$6)</f>
        <v/>
      </c>
      <c r="AV34" s="104"/>
      <c r="BT34" s="43" t="e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BORD'!$B$13:$B$2000,0),11))*T34/INDEX('[3]TABLEAU DE BORD'!$B$13:$R$2000,MATCH('Formalisme RTE'!$H$2,'[3]TABLEAU DE BORD'!$B$13:$B$2000,0),12)</f>
        <v>#VALUE!</v>
      </c>
      <c r="BU34" s="43" t="e">
        <f t="shared" si="15"/>
        <v>#VALUE!</v>
      </c>
      <c r="BX34" s="44">
        <f t="shared" si="10"/>
        <v>0.60748217536470928</v>
      </c>
      <c r="BZ34">
        <f>IF($BZ$6="","",IF(ISERROR(INDEX([3]Base!$A$2:$C$207,MATCH($BZ$6,[3]Base!$A$2:$A$207,0),2))=TRUE,"CABLE INCONNU",(INDEX([3]Base!$A$2:$C$207,MATCH($BZ$6,[3]Base!$A$2:$A$207,0),3))))</f>
        <v>19.600000000000001</v>
      </c>
      <c r="CB34">
        <f>IF($BZ$6="","",IF(ISERROR(INDEX([3]Base!$A$2:$C$207,MATCH($BZ$6,[3]Base!$A$2:$A$207,0),2))=TRUE,"CABLE INCONNU",(INDEX([3]Base!$A$2:$C$207,MATCH($BZ$6,[3]Base!$A$2:$A$207,0),2))))</f>
        <v>0.627</v>
      </c>
      <c r="CD34" t="e">
        <f t="shared" si="13"/>
        <v>#VALUE!</v>
      </c>
      <c r="CF34" t="e">
        <f t="shared" si="8"/>
        <v>#VALUE!</v>
      </c>
      <c r="CG34" t="e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BORD'!$B$13:$B$2000,0),9)))*T34/$P$18)</f>
        <v>#VALUE!</v>
      </c>
      <c r="CI34" t="str">
        <f>'[3]TABLEAU DE BORD'!B32</f>
        <v/>
      </c>
      <c r="CJ34" t="e">
        <f>'[3]TABLEAU DE BORD'!E32-'[3]TABLEAU DE BORD'!C32</f>
        <v>#VALUE!</v>
      </c>
      <c r="CL34" t="str">
        <f>'[3]TABLEAU DE BORD'!H32</f>
        <v/>
      </c>
      <c r="CM34" t="e">
        <f>'[3]TABLEAU DE BORD'!K32-'[3]TABLEAU DE BORD'!I32</f>
        <v>#VALUE!</v>
      </c>
    </row>
    <row r="35" spans="2:91" x14ac:dyDescent="0.25">
      <c r="S35" s="101" t="str">
        <f t="shared" si="22"/>
        <v/>
      </c>
      <c r="T35" s="40" t="str">
        <f t="shared" si="11"/>
        <v/>
      </c>
      <c r="U35" s="79">
        <v>21</v>
      </c>
      <c r="AF35" s="101" t="str">
        <f t="shared" si="24"/>
        <v/>
      </c>
      <c r="AH35" s="79">
        <v>21</v>
      </c>
      <c r="AI35" s="104" t="str">
        <f>IF(AG35="","",BT35+BU35+'[3]TABLEAU DE BORD'!$O$6)</f>
        <v/>
      </c>
      <c r="AJ35" s="104"/>
      <c r="AR35" s="101" t="str">
        <f t="shared" si="25"/>
        <v/>
      </c>
      <c r="AS35" s="40" t="str">
        <f t="shared" si="12"/>
        <v/>
      </c>
      <c r="AT35" s="79">
        <v>21</v>
      </c>
      <c r="AU35" s="104" t="str">
        <f>IF(AS35="","",CF35+CG35+'[3]TABLEAU DE BORD'!$O$6)</f>
        <v/>
      </c>
      <c r="AV35" s="104"/>
      <c r="BO35">
        <f>ASIN(SQRT(1-(1/(SQRT((CB15*0.981)^2+((240/10)*BZ15*0.001)^2)/(CB15*0.981))^2)))*180/PI()</f>
        <v>37.407669666585839</v>
      </c>
      <c r="BT35" s="43" t="e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BORD'!$B$13:$B$2000,0),11))*T35/INDEX('[3]TABLEAU DE BORD'!$B$13:$R$2000,MATCH('Formalisme RTE'!$H$2,'[3]TABLEAU DE BORD'!$B$13:$B$2000,0),12)</f>
        <v>#VALUE!</v>
      </c>
      <c r="BU35" s="43" t="e">
        <f t="shared" si="15"/>
        <v>#VALUE!</v>
      </c>
      <c r="BX35" s="44">
        <f t="shared" si="10"/>
        <v>0.60748217536470928</v>
      </c>
      <c r="BZ35">
        <f>IF($BZ$6="","",IF(ISERROR(INDEX([3]Base!$A$2:$C$207,MATCH($BZ$6,[3]Base!$A$2:$A$207,0),2))=TRUE,"CABLE INCONNU",(INDEX([3]Base!$A$2:$C$207,MATCH($BZ$6,[3]Base!$A$2:$A$207,0),3))))</f>
        <v>19.600000000000001</v>
      </c>
      <c r="CB35">
        <f>IF($BZ$6="","",IF(ISERROR(INDEX([3]Base!$A$2:$C$207,MATCH($BZ$6,[3]Base!$A$2:$A$207,0),2))=TRUE,"CABLE INCONNU",(INDEX([3]Base!$A$2:$C$207,MATCH($BZ$6,[3]Base!$A$2:$A$207,0),2))))</f>
        <v>0.627</v>
      </c>
      <c r="CD35" t="e">
        <f t="shared" si="13"/>
        <v>#VALUE!</v>
      </c>
      <c r="CF35" t="e">
        <f t="shared" si="8"/>
        <v>#VALUE!</v>
      </c>
      <c r="CG35" t="e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BORD'!$B$13:$B$2000,0),9)))*T35/$P$18)</f>
        <v>#VALUE!</v>
      </c>
      <c r="CI35" t="str">
        <f>'[3]TABLEAU DE BORD'!B33</f>
        <v/>
      </c>
      <c r="CJ35" t="e">
        <f>'[3]TABLEAU DE BORD'!E33-'[3]TABLEAU DE BORD'!C33</f>
        <v>#VALUE!</v>
      </c>
      <c r="CL35" t="str">
        <f>'[3]TABLEAU DE BORD'!H33</f>
        <v/>
      </c>
      <c r="CM35" t="e">
        <f>'[3]TABLEAU DE BORD'!K33-'[3]TABLEAU DE BORD'!I33</f>
        <v>#VALUE!</v>
      </c>
    </row>
    <row r="36" spans="2:91" x14ac:dyDescent="0.25">
      <c r="S36" s="101" t="str">
        <f t="shared" si="22"/>
        <v/>
      </c>
      <c r="T36" s="40" t="str">
        <f t="shared" si="11"/>
        <v/>
      </c>
      <c r="U36" s="79">
        <v>22</v>
      </c>
      <c r="AF36" s="101" t="str">
        <f t="shared" si="24"/>
        <v/>
      </c>
      <c r="AH36" s="79">
        <v>22</v>
      </c>
      <c r="AI36" s="104" t="str">
        <f>IF(AG36="","",BT36+BU36+'[3]TABLEAU DE BORD'!$O$6)</f>
        <v/>
      </c>
      <c r="AJ36" s="104"/>
      <c r="AR36" s="101" t="str">
        <f t="shared" si="25"/>
        <v/>
      </c>
      <c r="AS36" s="40" t="str">
        <f t="shared" si="12"/>
        <v/>
      </c>
      <c r="AT36" s="79">
        <v>22</v>
      </c>
      <c r="AU36" s="104" t="str">
        <f>IF(AS36="","",CF36+CG36+'[3]TABLEAU DE BORD'!$O$6)</f>
        <v/>
      </c>
      <c r="AV36" s="104"/>
      <c r="BT36" s="43" t="e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BORD'!$B$13:$B$2000,0),11))*T36/INDEX('[3]TABLEAU DE BORD'!$B$13:$R$2000,MATCH('Formalisme RTE'!$H$2,'[3]TABLEAU DE BORD'!$B$13:$B$2000,0),12)</f>
        <v>#VALUE!</v>
      </c>
      <c r="BU36" s="43" t="e">
        <f t="shared" si="15"/>
        <v>#VALUE!</v>
      </c>
      <c r="BX36" s="44">
        <f t="shared" si="10"/>
        <v>0.60748217536470928</v>
      </c>
      <c r="BZ36">
        <f>IF($BZ$6="","",IF(ISERROR(INDEX([3]Base!$A$2:$C$207,MATCH($BZ$6,[3]Base!$A$2:$A$207,0),2))=TRUE,"CABLE INCONNU",(INDEX([3]Base!$A$2:$C$207,MATCH($BZ$6,[3]Base!$A$2:$A$207,0),3))))</f>
        <v>19.600000000000001</v>
      </c>
      <c r="CB36">
        <f>IF($BZ$6="","",IF(ISERROR(INDEX([3]Base!$A$2:$C$207,MATCH($BZ$6,[3]Base!$A$2:$A$207,0),2))=TRUE,"CABLE INCONNU",(INDEX([3]Base!$A$2:$C$207,MATCH($BZ$6,[3]Base!$A$2:$A$207,0),2))))</f>
        <v>0.627</v>
      </c>
      <c r="CD36" t="e">
        <f t="shared" si="13"/>
        <v>#VALUE!</v>
      </c>
      <c r="CF36" t="e">
        <f t="shared" si="8"/>
        <v>#VALUE!</v>
      </c>
      <c r="CG36" t="e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BORD'!$B$13:$B$2000,0),9)))*T36/$P$18)</f>
        <v>#VALUE!</v>
      </c>
      <c r="CI36" t="str">
        <f>'[3]TABLEAU DE BORD'!B34</f>
        <v/>
      </c>
      <c r="CJ36" t="e">
        <f>'[3]TABLEAU DE BORD'!E34-'[3]TABLEAU DE BORD'!C34</f>
        <v>#VALUE!</v>
      </c>
      <c r="CL36" t="str">
        <f>'[3]TABLEAU DE BORD'!H34</f>
        <v/>
      </c>
      <c r="CM36" t="e">
        <f>'[3]TABLEAU DE BORD'!K34-'[3]TABLEAU DE BORD'!I34</f>
        <v>#VALUE!</v>
      </c>
    </row>
    <row r="37" spans="2:91" x14ac:dyDescent="0.25">
      <c r="S37" s="101" t="str">
        <f t="shared" si="22"/>
        <v/>
      </c>
      <c r="T37" s="40" t="str">
        <f t="shared" si="11"/>
        <v/>
      </c>
      <c r="U37" s="79">
        <v>23</v>
      </c>
      <c r="AF37" s="101" t="str">
        <f t="shared" si="24"/>
        <v/>
      </c>
      <c r="AH37" s="79">
        <v>23</v>
      </c>
      <c r="AI37" s="104" t="str">
        <f>IF(AG37="","",BT37+BU37+'[3]TABLEAU DE BORD'!$O$6)</f>
        <v/>
      </c>
      <c r="AJ37" s="104"/>
      <c r="AR37" s="101" t="str">
        <f t="shared" si="25"/>
        <v/>
      </c>
      <c r="AS37" s="40" t="str">
        <f t="shared" si="12"/>
        <v/>
      </c>
      <c r="AT37" s="79">
        <v>23</v>
      </c>
      <c r="AU37" s="104" t="str">
        <f>IF(AS37="","",CF37+CG37+'[3]TABLEAU DE BORD'!$O$6)</f>
        <v/>
      </c>
      <c r="AV37" s="104"/>
      <c r="BT37" s="43" t="e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BORD'!$B$13:$B$2000,0),11))*T37/INDEX('[3]TABLEAU DE BORD'!$B$13:$R$2000,MATCH('Formalisme RTE'!$H$2,'[3]TABLEAU DE BORD'!$B$13:$B$2000,0),12)</f>
        <v>#VALUE!</v>
      </c>
      <c r="BU37" s="43" t="e">
        <f t="shared" si="15"/>
        <v>#VALUE!</v>
      </c>
      <c r="BX37" s="44">
        <f t="shared" si="10"/>
        <v>0.60748217536470928</v>
      </c>
      <c r="BZ37">
        <f>IF($BZ$6="","",IF(ISERROR(INDEX([3]Base!$A$2:$C$207,MATCH($BZ$6,[3]Base!$A$2:$A$207,0),2))=TRUE,"CABLE INCONNU",(INDEX([3]Base!$A$2:$C$207,MATCH($BZ$6,[3]Base!$A$2:$A$207,0),3))))</f>
        <v>19.600000000000001</v>
      </c>
      <c r="CB37">
        <f>IF($BZ$6="","",IF(ISERROR(INDEX([3]Base!$A$2:$C$207,MATCH($BZ$6,[3]Base!$A$2:$A$207,0),2))=TRUE,"CABLE INCONNU",(INDEX([3]Base!$A$2:$C$207,MATCH($BZ$6,[3]Base!$A$2:$A$207,0),2))))</f>
        <v>0.627</v>
      </c>
      <c r="CD37" t="e">
        <f t="shared" si="13"/>
        <v>#VALUE!</v>
      </c>
      <c r="CF37" t="e">
        <f t="shared" si="8"/>
        <v>#VALUE!</v>
      </c>
      <c r="CG37" t="e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BORD'!$B$13:$B$2000,0),9)))*T37/$P$18)</f>
        <v>#VALUE!</v>
      </c>
      <c r="CI37" t="str">
        <f>'[3]TABLEAU DE BORD'!B35</f>
        <v/>
      </c>
      <c r="CJ37" t="e">
        <f>'[3]TABLEAU DE BORD'!E35-'[3]TABLEAU DE BORD'!C35</f>
        <v>#VALUE!</v>
      </c>
      <c r="CL37" t="str">
        <f>'[3]TABLEAU DE BORD'!H35</f>
        <v/>
      </c>
      <c r="CM37" t="e">
        <f>'[3]TABLEAU DE BORD'!K35-'[3]TABLEAU DE BORD'!I35</f>
        <v>#VALUE!</v>
      </c>
    </row>
    <row r="38" spans="2:91" x14ac:dyDescent="0.25">
      <c r="S38" s="101" t="str">
        <f t="shared" si="22"/>
        <v/>
      </c>
      <c r="T38" s="40" t="str">
        <f t="shared" si="11"/>
        <v/>
      </c>
      <c r="U38" s="79">
        <v>24</v>
      </c>
      <c r="AF38" s="101" t="str">
        <f t="shared" si="24"/>
        <v/>
      </c>
      <c r="AH38" s="79">
        <v>24</v>
      </c>
      <c r="AI38" s="104" t="str">
        <f>IF(AG38="","",BT38+BU38+'[3]TABLEAU DE BORD'!$O$6)</f>
        <v/>
      </c>
      <c r="AJ38" s="104"/>
      <c r="AR38" s="101" t="str">
        <f t="shared" si="25"/>
        <v/>
      </c>
      <c r="AS38" s="40" t="str">
        <f t="shared" si="12"/>
        <v/>
      </c>
      <c r="AT38" s="79">
        <v>24</v>
      </c>
      <c r="AU38" s="104" t="str">
        <f>IF(AS38="","",CF38+CG38+'[3]TABLEAU DE BORD'!$O$6)</f>
        <v/>
      </c>
      <c r="AV38" s="104"/>
      <c r="BT38" s="43" t="e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BORD'!$B$13:$B$2000,0),11))*T38/INDEX('[3]TABLEAU DE BORD'!$B$13:$R$2000,MATCH('Formalisme RTE'!$H$2,'[3]TABLEAU DE BORD'!$B$13:$B$2000,0),12)</f>
        <v>#VALUE!</v>
      </c>
      <c r="BU38" s="43" t="e">
        <f t="shared" si="15"/>
        <v>#VALUE!</v>
      </c>
      <c r="BX38" s="44">
        <f t="shared" si="10"/>
        <v>0.60748217536470928</v>
      </c>
      <c r="BZ38">
        <f>IF($BZ$6="","",IF(ISERROR(INDEX([3]Base!$A$2:$C$207,MATCH($BZ$6,[3]Base!$A$2:$A$207,0),2))=TRUE,"CABLE INCONNU",(INDEX([3]Base!$A$2:$C$207,MATCH($BZ$6,[3]Base!$A$2:$A$207,0),3))))</f>
        <v>19.600000000000001</v>
      </c>
      <c r="CB38">
        <f>IF($BZ$6="","",IF(ISERROR(INDEX([3]Base!$A$2:$C$207,MATCH($BZ$6,[3]Base!$A$2:$A$207,0),2))=TRUE,"CABLE INCONNU",(INDEX([3]Base!$A$2:$C$207,MATCH($BZ$6,[3]Base!$A$2:$A$207,0),2))))</f>
        <v>0.627</v>
      </c>
      <c r="CD38" t="e">
        <f t="shared" si="13"/>
        <v>#VALUE!</v>
      </c>
      <c r="CF38" t="e">
        <f t="shared" si="8"/>
        <v>#VALUE!</v>
      </c>
      <c r="CG38" t="e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BORD'!$B$13:$B$2000,0),9)))*T38/$P$18)</f>
        <v>#VALUE!</v>
      </c>
      <c r="CI38" t="str">
        <f>'[3]TABLEAU DE BORD'!B36</f>
        <v/>
      </c>
      <c r="CJ38" t="e">
        <f>'[3]TABLEAU DE BORD'!E36-'[3]TABLEAU DE BORD'!C36</f>
        <v>#VALUE!</v>
      </c>
      <c r="CL38" t="str">
        <f>'[3]TABLEAU DE BORD'!H36</f>
        <v/>
      </c>
      <c r="CM38" t="e">
        <f>'[3]TABLEAU DE BORD'!K36-'[3]TABLEAU DE BORD'!I36</f>
        <v>#VALUE!</v>
      </c>
    </row>
    <row r="39" spans="2:91" x14ac:dyDescent="0.25">
      <c r="S39" s="101" t="str">
        <f t="shared" si="22"/>
        <v/>
      </c>
      <c r="T39" s="40" t="str">
        <f t="shared" si="11"/>
        <v/>
      </c>
      <c r="U39" s="79">
        <v>25</v>
      </c>
      <c r="AF39" s="101" t="str">
        <f t="shared" si="24"/>
        <v/>
      </c>
      <c r="AH39" s="79">
        <v>25</v>
      </c>
      <c r="AI39" s="104" t="str">
        <f>IF(AG39="","",BT39+BU39+'[3]TABLEAU DE BORD'!$O$6)</f>
        <v/>
      </c>
      <c r="AJ39" s="104"/>
      <c r="AR39" s="101" t="str">
        <f t="shared" si="25"/>
        <v/>
      </c>
      <c r="AS39" s="40" t="str">
        <f t="shared" si="12"/>
        <v/>
      </c>
      <c r="AT39" s="79">
        <v>25</v>
      </c>
      <c r="AU39" s="104" t="str">
        <f>IF(AS39="","",CF39+CG39+'[3]TABLEAU DE BORD'!$O$6)</f>
        <v/>
      </c>
      <c r="AV39" s="104"/>
      <c r="BT39" s="43" t="e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BORD'!$B$13:$B$2000,0),11))*T39/INDEX('[3]TABLEAU DE BORD'!$B$13:$R$2000,MATCH('Formalisme RTE'!$H$2,'[3]TABLEAU DE BORD'!$B$13:$B$2000,0),12)</f>
        <v>#VALUE!</v>
      </c>
      <c r="BU39" s="43" t="e">
        <f t="shared" si="15"/>
        <v>#VALUE!</v>
      </c>
      <c r="BX39" s="44">
        <f t="shared" si="10"/>
        <v>0.60748217536470928</v>
      </c>
      <c r="BZ39">
        <f>IF($BZ$6="","",IF(ISERROR(INDEX([3]Base!$A$2:$C$207,MATCH($BZ$6,[3]Base!$A$2:$A$207,0),2))=TRUE,"CABLE INCONNU",(INDEX([3]Base!$A$2:$C$207,MATCH($BZ$6,[3]Base!$A$2:$A$207,0),3))))</f>
        <v>19.600000000000001</v>
      </c>
      <c r="CB39">
        <f>IF($BZ$6="","",IF(ISERROR(INDEX([3]Base!$A$2:$C$207,MATCH($BZ$6,[3]Base!$A$2:$A$207,0),2))=TRUE,"CABLE INCONNU",(INDEX([3]Base!$A$2:$C$207,MATCH($BZ$6,[3]Base!$A$2:$A$207,0),2))))</f>
        <v>0.627</v>
      </c>
      <c r="CD39" t="e">
        <f t="shared" si="13"/>
        <v>#VALUE!</v>
      </c>
      <c r="CF39" t="e">
        <f t="shared" si="8"/>
        <v>#VALUE!</v>
      </c>
      <c r="CG39" t="e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BORD'!$B$13:$B$2000,0),9)))*T39/$P$18)</f>
        <v>#VALUE!</v>
      </c>
      <c r="CI39" t="str">
        <f>'[3]TABLEAU DE BORD'!B37</f>
        <v/>
      </c>
      <c r="CJ39" t="e">
        <f>'[3]TABLEAU DE BORD'!E37-'[3]TABLEAU DE BORD'!C37</f>
        <v>#VALUE!</v>
      </c>
      <c r="CL39" t="str">
        <f>'[3]TABLEAU DE BORD'!H37</f>
        <v/>
      </c>
      <c r="CM39" t="e">
        <f>'[3]TABLEAU DE BORD'!K37-'[3]TABLEAU DE BORD'!I37</f>
        <v>#VALUE!</v>
      </c>
    </row>
    <row r="40" spans="2:91" x14ac:dyDescent="0.25">
      <c r="S40" s="101" t="str">
        <f t="shared" si="22"/>
        <v/>
      </c>
      <c r="T40" s="40" t="str">
        <f t="shared" si="11"/>
        <v/>
      </c>
      <c r="U40" s="79">
        <v>26</v>
      </c>
      <c r="AI40" s="104" t="str">
        <f>IF(AG40="","",BT40+BU40+'[3]TABLEAU DE BORD'!$O$6)</f>
        <v/>
      </c>
      <c r="AJ40" s="104"/>
      <c r="AU40" s="104" t="str">
        <f>IF(AS40="","",CF40+CG40+'[3]TABLEAU DE BORD'!$O$6)</f>
        <v/>
      </c>
      <c r="AV40" s="104"/>
      <c r="BT40" s="43" t="e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BORD'!$B$13:$B$2000,0),11))*T40/INDEX('[3]TABLEAU DE BORD'!$B$13:$R$2000,MATCH('Formalisme RTE'!$H$2,'[3]TABLEAU DE BORD'!$B$13:$B$2000,0),12)</f>
        <v>#VALUE!</v>
      </c>
      <c r="BU40" s="43" t="e">
        <f t="shared" si="15"/>
        <v>#VALUE!</v>
      </c>
      <c r="BX40" s="44">
        <f t="shared" si="10"/>
        <v>0.60748217536470928</v>
      </c>
      <c r="BZ40">
        <f>IF($BZ$6="","",IF(ISERROR(INDEX([3]Base!$A$2:$C$207,MATCH($BZ$6,[3]Base!$A$2:$A$207,0),2))=TRUE,"CABLE INCONNU",(INDEX([3]Base!$A$2:$C$207,MATCH($BZ$6,[3]Base!$A$2:$A$207,0),3))))</f>
        <v>19.600000000000001</v>
      </c>
      <c r="CB40">
        <f>IF($BZ$6="","",IF(ISERROR(INDEX([3]Base!$A$2:$C$207,MATCH($BZ$6,[3]Base!$A$2:$A$207,0),2))=TRUE,"CABLE INCONNU",(INDEX([3]Base!$A$2:$C$207,MATCH($BZ$6,[3]Base!$A$2:$A$207,0),2))))</f>
        <v>0.627</v>
      </c>
      <c r="CD40" t="e">
        <f t="shared" si="13"/>
        <v>#VALUE!</v>
      </c>
      <c r="CF40" t="e">
        <f t="shared" si="8"/>
        <v>#VALUE!</v>
      </c>
      <c r="CG40" t="e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BORD'!$B$13:$B$2000,0),9)))*T40/$P$18)</f>
        <v>#VALUE!</v>
      </c>
      <c r="CI40" t="str">
        <f>'[3]TABLEAU DE BORD'!B38</f>
        <v/>
      </c>
      <c r="CJ40" t="e">
        <f>'[3]TABLEAU DE BORD'!E38-'[3]TABLEAU DE BORD'!C38</f>
        <v>#VALUE!</v>
      </c>
      <c r="CL40" t="str">
        <f>'[3]TABLEAU DE BORD'!H38</f>
        <v/>
      </c>
      <c r="CM40" t="e">
        <f>'[3]TABLEAU DE BORD'!K38-'[3]TABLEAU DE BORD'!I38</f>
        <v>#VALUE!</v>
      </c>
    </row>
    <row r="41" spans="2:91" x14ac:dyDescent="0.25">
      <c r="S41" s="101" t="str">
        <f t="shared" si="22"/>
        <v/>
      </c>
      <c r="T41" s="40" t="str">
        <f t="shared" si="11"/>
        <v/>
      </c>
      <c r="U41" s="79">
        <v>27</v>
      </c>
      <c r="AI41" s="104" t="str">
        <f>IF(AG41="","",BT41+BU41+'[3]TABLEAU DE BORD'!$O$6)</f>
        <v/>
      </c>
      <c r="AJ41" s="104"/>
      <c r="AU41" s="104" t="str">
        <f>IF(AS41="","",CF41+CG41+'[3]TABLEAU DE BORD'!$O$6)</f>
        <v/>
      </c>
      <c r="AV41" s="104"/>
      <c r="BT41" s="43" t="e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BORD'!$B$13:$B$2000,0),11))*T41/INDEX('[3]TABLEAU DE BORD'!$B$13:$R$2000,MATCH('Formalisme RTE'!$H$2,'[3]TABLEAU DE BORD'!$B$13:$B$2000,0),12)</f>
        <v>#VALUE!</v>
      </c>
      <c r="BU41" s="43" t="e">
        <f t="shared" si="15"/>
        <v>#VALUE!</v>
      </c>
      <c r="BX41" s="44">
        <f t="shared" si="10"/>
        <v>0.60748217536470928</v>
      </c>
      <c r="BZ41">
        <f>IF($BZ$6="","",IF(ISERROR(INDEX([3]Base!$A$2:$C$207,MATCH($BZ$6,[3]Base!$A$2:$A$207,0),2))=TRUE,"CABLE INCONNU",(INDEX([3]Base!$A$2:$C$207,MATCH($BZ$6,[3]Base!$A$2:$A$207,0),3))))</f>
        <v>19.600000000000001</v>
      </c>
      <c r="CB41">
        <f>IF($BZ$6="","",IF(ISERROR(INDEX([3]Base!$A$2:$C$207,MATCH($BZ$6,[3]Base!$A$2:$A$207,0),2))=TRUE,"CABLE INCONNU",(INDEX([3]Base!$A$2:$C$207,MATCH($BZ$6,[3]Base!$A$2:$A$207,0),2))))</f>
        <v>0.627</v>
      </c>
      <c r="CD41" t="e">
        <f t="shared" si="13"/>
        <v>#VALUE!</v>
      </c>
      <c r="CF41" t="e">
        <f t="shared" si="8"/>
        <v>#VALUE!</v>
      </c>
      <c r="CG41" t="e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BORD'!$B$13:$B$2000,0),9)))*T41/$P$18)</f>
        <v>#VALUE!</v>
      </c>
      <c r="CI41" t="str">
        <f>'[3]TABLEAU DE BORD'!B39</f>
        <v/>
      </c>
      <c r="CJ41" t="e">
        <f>'[3]TABLEAU DE BORD'!E39-'[3]TABLEAU DE BORD'!C39</f>
        <v>#VALUE!</v>
      </c>
      <c r="CL41" t="str">
        <f>'[3]TABLEAU DE BORD'!H39</f>
        <v/>
      </c>
      <c r="CM41" t="e">
        <f>'[3]TABLEAU DE BORD'!K39-'[3]TABLEAU DE BORD'!I39</f>
        <v>#VALUE!</v>
      </c>
    </row>
    <row r="42" spans="2:91" x14ac:dyDescent="0.25">
      <c r="S42" s="101" t="str">
        <f t="shared" si="22"/>
        <v/>
      </c>
      <c r="T42" s="40" t="str">
        <f t="shared" si="11"/>
        <v/>
      </c>
      <c r="U42" s="79">
        <v>28</v>
      </c>
      <c r="AI42" s="104" t="str">
        <f>IF(AG42="","",BT42+BU42+'[3]TABLEAU DE BORD'!$O$6)</f>
        <v/>
      </c>
      <c r="AJ42" s="104"/>
      <c r="AU42" s="104" t="str">
        <f>IF(AS42="","",CF42+CG42+'[3]TABLEAU DE BORD'!$O$6)</f>
        <v/>
      </c>
      <c r="AV42" s="104"/>
      <c r="BT42" s="43" t="e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BORD'!$B$13:$B$2000,0),11))*T42/INDEX('[3]TABLEAU DE BORD'!$B$13:$R$2000,MATCH('Formalisme RTE'!$H$2,'[3]TABLEAU DE BORD'!$B$13:$B$2000,0),12)</f>
        <v>#VALUE!</v>
      </c>
      <c r="BU42" s="43" t="e">
        <f t="shared" si="15"/>
        <v>#VALUE!</v>
      </c>
      <c r="BX42" s="44">
        <f t="shared" si="10"/>
        <v>0.60748217536470928</v>
      </c>
      <c r="BZ42">
        <f>IF($BZ$6="","",IF(ISERROR(INDEX([3]Base!$A$2:$C$207,MATCH($BZ$6,[3]Base!$A$2:$A$207,0),2))=TRUE,"CABLE INCONNU",(INDEX([3]Base!$A$2:$C$207,MATCH($BZ$6,[3]Base!$A$2:$A$207,0),3))))</f>
        <v>19.600000000000001</v>
      </c>
      <c r="CB42">
        <f>IF($BZ$6="","",IF(ISERROR(INDEX([3]Base!$A$2:$C$207,MATCH($BZ$6,[3]Base!$A$2:$A$207,0),2))=TRUE,"CABLE INCONNU",(INDEX([3]Base!$A$2:$C$207,MATCH($BZ$6,[3]Base!$A$2:$A$207,0),2))))</f>
        <v>0.627</v>
      </c>
      <c r="CD42" t="e">
        <f t="shared" si="13"/>
        <v>#VALUE!</v>
      </c>
      <c r="CF42" t="e">
        <f t="shared" si="8"/>
        <v>#VALUE!</v>
      </c>
      <c r="CG42" t="e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BORD'!$B$13:$B$2000,0),9)))*T42/$P$18)</f>
        <v>#VALUE!</v>
      </c>
      <c r="CI42" t="str">
        <f>'[3]TABLEAU DE BORD'!B40</f>
        <v/>
      </c>
      <c r="CJ42" t="e">
        <f>'[3]TABLEAU DE BORD'!E40-'[3]TABLEAU DE BORD'!C40</f>
        <v>#VALUE!</v>
      </c>
      <c r="CL42" t="str">
        <f>'[3]TABLEAU DE BORD'!H40</f>
        <v/>
      </c>
      <c r="CM42" t="e">
        <f>'[3]TABLEAU DE BORD'!K40-'[3]TABLEAU DE BORD'!I40</f>
        <v>#VALUE!</v>
      </c>
    </row>
    <row r="43" spans="2:91" x14ac:dyDescent="0.25">
      <c r="S43" s="101" t="str">
        <f t="shared" si="22"/>
        <v/>
      </c>
      <c r="T43" s="40" t="str">
        <f t="shared" si="11"/>
        <v/>
      </c>
      <c r="U43" s="79">
        <v>29</v>
      </c>
      <c r="BT43" s="43" t="e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BORD'!$B$13:$B$2000,0),11))*T43/INDEX('[3]TABLEAU DE BORD'!$B$13:$R$2000,MATCH('Formalisme RTE'!$H$2,'[3]TABLEAU DE BORD'!$B$13:$B$2000,0),12)</f>
        <v>#VALUE!</v>
      </c>
      <c r="BU43" s="43" t="e">
        <f t="shared" si="15"/>
        <v>#VALUE!</v>
      </c>
      <c r="BX43" s="44">
        <f t="shared" si="10"/>
        <v>0.60748217536470928</v>
      </c>
      <c r="BZ43">
        <f>IF($BZ$6="","",IF(ISERROR(INDEX([3]Base!$A$2:$C$207,MATCH($BZ$6,[3]Base!$A$2:$A$207,0),2))=TRUE,"CABLE INCONNU",(INDEX([3]Base!$A$2:$C$207,MATCH($BZ$6,[3]Base!$A$2:$A$207,0),3))))</f>
        <v>19.600000000000001</v>
      </c>
      <c r="CB43">
        <f>IF($BZ$6="","",IF(ISERROR(INDEX([3]Base!$A$2:$C$207,MATCH($BZ$6,[3]Base!$A$2:$A$207,0),2))=TRUE,"CABLE INCONNU",(INDEX([3]Base!$A$2:$C$207,MATCH($BZ$6,[3]Base!$A$2:$A$207,0),2))))</f>
        <v>0.627</v>
      </c>
      <c r="CD43" t="e">
        <f t="shared" si="13"/>
        <v>#VALUE!</v>
      </c>
      <c r="CF43" t="e">
        <f t="shared" si="8"/>
        <v>#VALUE!</v>
      </c>
      <c r="CG43" t="e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BORD'!$B$13:$B$2000,0),9)))*T43/$P$18)</f>
        <v>#VALUE!</v>
      </c>
      <c r="CI43" t="str">
        <f>'[3]TABLEAU DE BORD'!B41</f>
        <v/>
      </c>
      <c r="CJ43" t="e">
        <f>'[3]TABLEAU DE BORD'!E41-'[3]TABLEAU DE BORD'!C41</f>
        <v>#VALUE!</v>
      </c>
      <c r="CL43" t="str">
        <f>'[3]TABLEAU DE BORD'!H41</f>
        <v/>
      </c>
      <c r="CM43" t="e">
        <f>'[3]TABLEAU DE BORD'!K41-'[3]TABLEAU DE BORD'!I41</f>
        <v>#VALUE!</v>
      </c>
    </row>
    <row r="44" spans="2:91" x14ac:dyDescent="0.25">
      <c r="S44" s="101" t="str">
        <f t="shared" si="22"/>
        <v/>
      </c>
      <c r="U44" s="79">
        <v>30</v>
      </c>
      <c r="BT44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BORD'!$B$13:$B$2000,0),11))*T44/INDEX('[3]TABLEAU DE BORD'!$B$13:$R$2000,MATCH('Formalisme RTE'!$H$2,'[3]TABLEAU DE BORD'!$B$13:$B$2000,0),12)</f>
        <v>3.102830965870556</v>
      </c>
      <c r="BU44" s="43">
        <f t="shared" si="15"/>
        <v>0.93577891975241945</v>
      </c>
      <c r="BX44" s="44">
        <f t="shared" si="10"/>
        <v>0.60748217536470928</v>
      </c>
      <c r="BZ44">
        <f>IF($BZ$6="","",IF(ISERROR(INDEX([3]Base!$A$2:$C$207,MATCH($BZ$6,[3]Base!$A$2:$A$207,0),2))=TRUE,"CABLE INCONNU",(INDEX([3]Base!$A$2:$C$207,MATCH($BZ$6,[3]Base!$A$2:$A$207,0),3))))</f>
        <v>19.600000000000001</v>
      </c>
      <c r="CB44">
        <f>IF($BZ$6="","",IF(ISERROR(INDEX([3]Base!$A$2:$C$207,MATCH($BZ$6,[3]Base!$A$2:$A$207,0),2))=TRUE,"CABLE INCONNU",(INDEX([3]Base!$A$2:$C$207,MATCH($BZ$6,[3]Base!$A$2:$A$207,0),2))))</f>
        <v>0.627</v>
      </c>
      <c r="CD44">
        <f t="shared" si="13"/>
        <v>1.5404220201039038</v>
      </c>
      <c r="CF44">
        <f t="shared" si="8"/>
        <v>404.81000000000006</v>
      </c>
      <c r="CG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BORD'!$B$13:$B$2000,0),9)))*T44/$P$18)</f>
        <v>406.35042202010396</v>
      </c>
      <c r="CI44" t="str">
        <f>'[3]TABLEAU DE BORD'!B42</f>
        <v/>
      </c>
      <c r="CJ44" t="e">
        <f>'[3]TABLEAU DE BORD'!E42-'[3]TABLEAU DE BORD'!C42</f>
        <v>#VALUE!</v>
      </c>
      <c r="CL44" t="str">
        <f>'[3]TABLEAU DE BORD'!H42</f>
        <v/>
      </c>
      <c r="CM44" t="e">
        <f>'[3]TABLEAU DE BORD'!K42-'[3]TABLEAU DE BORD'!I42</f>
        <v>#VALUE!</v>
      </c>
    </row>
    <row r="45" spans="2:91" x14ac:dyDescent="0.25">
      <c r="S45" s="101" t="str">
        <f t="shared" si="22"/>
        <v/>
      </c>
      <c r="U45" s="79">
        <v>31</v>
      </c>
      <c r="BT45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BORD'!$B$13:$B$2000,0),11))*T45/INDEX('[3]TABLEAU DE BORD'!$B$13:$R$2000,MATCH('Formalisme RTE'!$H$2,'[3]TABLEAU DE BORD'!$B$13:$B$2000,0),12)</f>
        <v>3.102830965870556</v>
      </c>
      <c r="BU45" s="43">
        <f t="shared" si="15"/>
        <v>0.93577891975241945</v>
      </c>
      <c r="BX45" s="44">
        <f t="shared" si="10"/>
        <v>0.60748217536470928</v>
      </c>
      <c r="BZ45">
        <f>IF($BZ$6="","",IF(ISERROR(INDEX([3]Base!$A$2:$C$207,MATCH($BZ$6,[3]Base!$A$2:$A$207,0),2))=TRUE,"CABLE INCONNU",(INDEX([3]Base!$A$2:$C$207,MATCH($BZ$6,[3]Base!$A$2:$A$207,0),3))))</f>
        <v>19.600000000000001</v>
      </c>
      <c r="CB45">
        <f>IF($BZ$6="","",IF(ISERROR(INDEX([3]Base!$A$2:$C$207,MATCH($BZ$6,[3]Base!$A$2:$A$207,0),2))=TRUE,"CABLE INCONNU",(INDEX([3]Base!$A$2:$C$207,MATCH($BZ$6,[3]Base!$A$2:$A$207,0),2))))</f>
        <v>0.627</v>
      </c>
      <c r="CD45">
        <f t="shared" si="13"/>
        <v>1.5404220201039038</v>
      </c>
      <c r="CF45">
        <f t="shared" si="8"/>
        <v>404.81000000000006</v>
      </c>
      <c r="CG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BORD'!$B$13:$B$2000,0),9)))*T45/$P$18)</f>
        <v>406.35042202010396</v>
      </c>
      <c r="CI45" t="str">
        <f>'[3]TABLEAU DE BORD'!B43</f>
        <v/>
      </c>
      <c r="CJ45" t="e">
        <f>'[3]TABLEAU DE BORD'!E43-'[3]TABLEAU DE BORD'!C43</f>
        <v>#VALUE!</v>
      </c>
      <c r="CL45" t="str">
        <f>'[3]TABLEAU DE BORD'!H43</f>
        <v/>
      </c>
      <c r="CM45" t="e">
        <f>'[3]TABLEAU DE BORD'!K43-'[3]TABLEAU DE BORD'!I43</f>
        <v>#VALUE!</v>
      </c>
    </row>
    <row r="46" spans="2:91" x14ac:dyDescent="0.25">
      <c r="S46" s="101" t="str">
        <f t="shared" si="22"/>
        <v/>
      </c>
      <c r="U46" s="79">
        <v>32</v>
      </c>
      <c r="BI46" s="102" t="s">
        <v>53</v>
      </c>
      <c r="BJ46" s="103">
        <f>IF(D7=63,IF(D14&lt;22,3.5,IF(D14&gt;50,6.5,5)),IF(D7=90,IF(D14&lt;22,3.5,IF(D14&gt;50,6.5,5)),IF(D7=225,IF(D14&lt;22,4.5,IF(D14&gt;50,7.5,6)),IF(D7=400,IF(D14&lt;22,6,IF(D14&gt;50,9,7.5))))))</f>
        <v>3.5</v>
      </c>
      <c r="BK46" s="103" t="s">
        <v>15</v>
      </c>
      <c r="BT46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BORD'!$B$13:$B$2000,0),11))*T46/INDEX('[3]TABLEAU DE BORD'!$B$13:$R$2000,MATCH('Formalisme RTE'!$H$2,'[3]TABLEAU DE BORD'!$B$13:$B$2000,0),12)</f>
        <v>3.102830965870556</v>
      </c>
      <c r="BU46" s="43">
        <f t="shared" si="15"/>
        <v>0.93577891975241945</v>
      </c>
      <c r="BX46" s="44">
        <f t="shared" si="10"/>
        <v>0.60748217536470928</v>
      </c>
      <c r="BZ46">
        <f>IF($BZ$6="","",IF(ISERROR(INDEX([3]Base!$A$2:$C$207,MATCH($BZ$6,[3]Base!$A$2:$A$207,0),2))=TRUE,"CABLE INCONNU",(INDEX([3]Base!$A$2:$C$207,MATCH($BZ$6,[3]Base!$A$2:$A$207,0),3))))</f>
        <v>19.600000000000001</v>
      </c>
      <c r="CB46">
        <f>IF($BZ$6="","",IF(ISERROR(INDEX([3]Base!$A$2:$C$207,MATCH($BZ$6,[3]Base!$A$2:$A$207,0),2))=TRUE,"CABLE INCONNU",(INDEX([3]Base!$A$2:$C$207,MATCH($BZ$6,[3]Base!$A$2:$A$207,0),2))))</f>
        <v>0.627</v>
      </c>
      <c r="CD46">
        <f t="shared" si="13"/>
        <v>1.5404220201039038</v>
      </c>
      <c r="CF46">
        <f t="shared" si="8"/>
        <v>404.81000000000006</v>
      </c>
      <c r="CG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BORD'!$B$13:$B$2000,0),9)))*T46/$P$18)</f>
        <v>406.35042202010396</v>
      </c>
      <c r="CI46" t="str">
        <f>'[3]TABLEAU DE BORD'!B44</f>
        <v/>
      </c>
      <c r="CJ46" t="e">
        <f>'[3]TABLEAU DE BORD'!E44-'[3]TABLEAU DE BORD'!C44</f>
        <v>#VALUE!</v>
      </c>
      <c r="CL46" t="str">
        <f>'[3]TABLEAU DE BORD'!H44</f>
        <v/>
      </c>
      <c r="CM46" t="e">
        <f>'[3]TABLEAU DE BORD'!K44-'[3]TABLEAU DE BORD'!I44</f>
        <v>#VALUE!</v>
      </c>
    </row>
    <row r="47" spans="2:91" x14ac:dyDescent="0.25">
      <c r="S47" s="101" t="str">
        <f t="shared" si="22"/>
        <v/>
      </c>
      <c r="U47" s="79">
        <v>33</v>
      </c>
      <c r="BI47" s="102" t="s">
        <v>59</v>
      </c>
      <c r="BJ47" s="103">
        <f>IF(D7=225,4.5,IF(D7=400,6,3.5))</f>
        <v>3.5</v>
      </c>
      <c r="BK47" s="103" t="s">
        <v>15</v>
      </c>
      <c r="BT47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BORD'!$B$13:$B$2000,0),11))*T47/INDEX('[3]TABLEAU DE BORD'!$B$13:$R$2000,MATCH('Formalisme RTE'!$H$2,'[3]TABLEAU DE BORD'!$B$13:$B$2000,0),12)</f>
        <v>3.102830965870556</v>
      </c>
      <c r="BU47" s="43">
        <f t="shared" si="15"/>
        <v>0.93577891975241945</v>
      </c>
      <c r="BX47" s="44">
        <f t="shared" si="10"/>
        <v>0.60748217536470928</v>
      </c>
      <c r="BZ47">
        <f>IF($BZ$6="","",IF(ISERROR(INDEX([3]Base!$A$2:$C$207,MATCH($BZ$6,[3]Base!$A$2:$A$207,0),2))=TRUE,"CABLE INCONNU",(INDEX([3]Base!$A$2:$C$207,MATCH($BZ$6,[3]Base!$A$2:$A$207,0),3))))</f>
        <v>19.600000000000001</v>
      </c>
      <c r="CB47">
        <f>IF($BZ$6="","",IF(ISERROR(INDEX([3]Base!$A$2:$C$207,MATCH($BZ$6,[3]Base!$A$2:$A$207,0),2))=TRUE,"CABLE INCONNU",(INDEX([3]Base!$A$2:$C$207,MATCH($BZ$6,[3]Base!$A$2:$A$207,0),2))))</f>
        <v>0.627</v>
      </c>
      <c r="CD47">
        <f t="shared" si="13"/>
        <v>1.5404220201039038</v>
      </c>
      <c r="CF47">
        <f t="shared" si="8"/>
        <v>404.81000000000006</v>
      </c>
      <c r="CG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BORD'!$B$13:$B$2000,0),9)))*T47/$P$18)</f>
        <v>406.35042202010396</v>
      </c>
      <c r="CI47" t="str">
        <f>'[3]TABLEAU DE BORD'!B45</f>
        <v/>
      </c>
      <c r="CJ47" t="e">
        <f>'[3]TABLEAU DE BORD'!E45-'[3]TABLEAU DE BORD'!C45</f>
        <v>#VALUE!</v>
      </c>
      <c r="CL47" t="str">
        <f>'[3]TABLEAU DE BORD'!H45</f>
        <v/>
      </c>
      <c r="CM47" t="e">
        <f>'[3]TABLEAU DE BORD'!K45-'[3]TABLEAU DE BORD'!I45</f>
        <v>#VALUE!</v>
      </c>
    </row>
    <row r="48" spans="2:91" x14ac:dyDescent="0.25">
      <c r="S48" s="101" t="str">
        <f t="shared" si="22"/>
        <v/>
      </c>
      <c r="U48" s="79">
        <v>34</v>
      </c>
      <c r="BT48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BORD'!$B$13:$B$2000,0),11))*T48/INDEX('[3]TABLEAU DE BORD'!$B$13:$R$2000,MATCH('Formalisme RTE'!$H$2,'[3]TABLEAU DE BORD'!$B$13:$B$2000,0),12)</f>
        <v>3.102830965870556</v>
      </c>
      <c r="BU48" s="43">
        <f t="shared" si="15"/>
        <v>0.93577891975241945</v>
      </c>
      <c r="BX48" s="44">
        <f t="shared" si="10"/>
        <v>0.60748217536470928</v>
      </c>
      <c r="BZ48">
        <f>IF($BZ$6="","",IF(ISERROR(INDEX([3]Base!$A$2:$C$207,MATCH($BZ$6,[3]Base!$A$2:$A$207,0),2))=TRUE,"CABLE INCONNU",(INDEX([3]Base!$A$2:$C$207,MATCH($BZ$6,[3]Base!$A$2:$A$207,0),3))))</f>
        <v>19.600000000000001</v>
      </c>
      <c r="CB48">
        <f>IF($BZ$6="","",IF(ISERROR(INDEX([3]Base!$A$2:$C$207,MATCH($BZ$6,[3]Base!$A$2:$A$207,0),2))=TRUE,"CABLE INCONNU",(INDEX([3]Base!$A$2:$C$207,MATCH($BZ$6,[3]Base!$A$2:$A$207,0),2))))</f>
        <v>0.627</v>
      </c>
      <c r="CD48">
        <f t="shared" si="13"/>
        <v>1.5404220201039038</v>
      </c>
      <c r="CF48">
        <f t="shared" si="8"/>
        <v>404.81000000000006</v>
      </c>
      <c r="CG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BORD'!$B$13:$B$2000,0),9)))*T48/$P$18)</f>
        <v>406.35042202010396</v>
      </c>
      <c r="CI48" t="str">
        <f>'[3]TABLEAU DE BORD'!B46</f>
        <v/>
      </c>
      <c r="CJ48" t="e">
        <f>'[3]TABLEAU DE BORD'!E46-'[3]TABLEAU DE BORD'!C46</f>
        <v>#VALUE!</v>
      </c>
      <c r="CL48" t="str">
        <f>'[3]TABLEAU DE BORD'!H46</f>
        <v/>
      </c>
      <c r="CM48" t="e">
        <f>'[3]TABLEAU DE BORD'!K46-'[3]TABLEAU DE BORD'!I46</f>
        <v>#VALUE!</v>
      </c>
    </row>
    <row r="49" spans="19:91" x14ac:dyDescent="0.25">
      <c r="S49" s="101" t="str">
        <f t="shared" si="22"/>
        <v/>
      </c>
      <c r="U49" s="79">
        <v>35</v>
      </c>
      <c r="BT49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BORD'!$B$13:$B$2000,0),11))*T49/INDEX('[3]TABLEAU DE BORD'!$B$13:$R$2000,MATCH('Formalisme RTE'!$H$2,'[3]TABLEAU DE BORD'!$B$13:$B$2000,0),12)</f>
        <v>3.102830965870556</v>
      </c>
      <c r="BU49" s="43">
        <f t="shared" si="15"/>
        <v>0.93577891975241945</v>
      </c>
      <c r="BX49" s="44">
        <f t="shared" si="10"/>
        <v>0.60748217536470928</v>
      </c>
      <c r="BZ49">
        <f>IF($BZ$6="","",IF(ISERROR(INDEX([3]Base!$A$2:$C$207,MATCH($BZ$6,[3]Base!$A$2:$A$207,0),2))=TRUE,"CABLE INCONNU",(INDEX([3]Base!$A$2:$C$207,MATCH($BZ$6,[3]Base!$A$2:$A$207,0),3))))</f>
        <v>19.600000000000001</v>
      </c>
      <c r="CB49">
        <f>IF($BZ$6="","",IF(ISERROR(INDEX([3]Base!$A$2:$C$207,MATCH($BZ$6,[3]Base!$A$2:$A$207,0),2))=TRUE,"CABLE INCONNU",(INDEX([3]Base!$A$2:$C$207,MATCH($BZ$6,[3]Base!$A$2:$A$207,0),2))))</f>
        <v>0.627</v>
      </c>
      <c r="CD49">
        <f t="shared" si="13"/>
        <v>1.5404220201039038</v>
      </c>
      <c r="CF49">
        <f t="shared" si="8"/>
        <v>404.81000000000006</v>
      </c>
      <c r="CG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BORD'!$B$13:$B$2000,0),9)))*T49/$P$18)</f>
        <v>406.35042202010396</v>
      </c>
      <c r="CI49" t="str">
        <f>'[3]TABLEAU DE BORD'!B47</f>
        <v/>
      </c>
      <c r="CJ49" t="e">
        <f>'[3]TABLEAU DE BORD'!E47-'[3]TABLEAU DE BORD'!C47</f>
        <v>#VALUE!</v>
      </c>
      <c r="CL49" t="str">
        <f>'[3]TABLEAU DE BORD'!H47</f>
        <v/>
      </c>
      <c r="CM49" t="e">
        <f>'[3]TABLEAU DE BORD'!K47-'[3]TABLEAU DE BORD'!I47</f>
        <v>#VALUE!</v>
      </c>
    </row>
    <row r="50" spans="19:91" x14ac:dyDescent="0.25">
      <c r="S50" s="101" t="str">
        <f t="shared" si="22"/>
        <v/>
      </c>
      <c r="U50" s="79">
        <v>36</v>
      </c>
      <c r="BT50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BORD'!$B$13:$B$2000,0),11))*T50/INDEX('[3]TABLEAU DE BORD'!$B$13:$R$2000,MATCH('Formalisme RTE'!$H$2,'[3]TABLEAU DE BORD'!$B$13:$B$2000,0),12)</f>
        <v>3.102830965870556</v>
      </c>
      <c r="BU50" s="43">
        <f t="shared" si="15"/>
        <v>0.93577891975241945</v>
      </c>
      <c r="BX50" s="44">
        <f t="shared" si="10"/>
        <v>0.60748217536470928</v>
      </c>
      <c r="BZ50">
        <f>IF($BZ$6="","",IF(ISERROR(INDEX([3]Base!$A$2:$C$207,MATCH($BZ$6,[3]Base!$A$2:$A$207,0),2))=TRUE,"CABLE INCONNU",(INDEX([3]Base!$A$2:$C$207,MATCH($BZ$6,[3]Base!$A$2:$A$207,0),3))))</f>
        <v>19.600000000000001</v>
      </c>
      <c r="CB50">
        <f>IF($BZ$6="","",IF(ISERROR(INDEX([3]Base!$A$2:$C$207,MATCH($BZ$6,[3]Base!$A$2:$A$207,0),2))=TRUE,"CABLE INCONNU",(INDEX([3]Base!$A$2:$C$207,MATCH($BZ$6,[3]Base!$A$2:$A$207,0),2))))</f>
        <v>0.627</v>
      </c>
      <c r="CD50">
        <f t="shared" si="13"/>
        <v>1.5404220201039038</v>
      </c>
      <c r="CF50">
        <f t="shared" si="8"/>
        <v>404.81000000000006</v>
      </c>
      <c r="CG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BORD'!$B$13:$B$2000,0),9)))*T50/$P$18)</f>
        <v>406.35042202010396</v>
      </c>
      <c r="CI50" t="str">
        <f>'[3]TABLEAU DE BORD'!B48</f>
        <v/>
      </c>
      <c r="CJ50" t="e">
        <f>'[3]TABLEAU DE BORD'!E48-'[3]TABLEAU DE BORD'!C48</f>
        <v>#VALUE!</v>
      </c>
      <c r="CL50" t="str">
        <f>'[3]TABLEAU DE BORD'!H48</f>
        <v/>
      </c>
      <c r="CM50" t="e">
        <f>'[3]TABLEAU DE BORD'!K48-'[3]TABLEAU DE BORD'!I48</f>
        <v>#VALUE!</v>
      </c>
    </row>
    <row r="51" spans="19:91" x14ac:dyDescent="0.25">
      <c r="S51" s="101" t="str">
        <f t="shared" si="22"/>
        <v/>
      </c>
      <c r="U51" s="79">
        <v>37</v>
      </c>
      <c r="BT51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BORD'!$B$13:$B$2000,0),11))*T51/INDEX('[3]TABLEAU DE BORD'!$B$13:$R$2000,MATCH('Formalisme RTE'!$H$2,'[3]TABLEAU DE BORD'!$B$13:$B$2000,0),12)</f>
        <v>3.102830965870556</v>
      </c>
      <c r="BU51" s="43">
        <f t="shared" si="15"/>
        <v>0.93577891975241945</v>
      </c>
      <c r="BX51" s="44">
        <f t="shared" si="10"/>
        <v>0.60748217536470928</v>
      </c>
      <c r="BZ51">
        <f>IF($BZ$6="","",IF(ISERROR(INDEX([3]Base!$A$2:$C$207,MATCH($BZ$6,[3]Base!$A$2:$A$207,0),2))=TRUE,"CABLE INCONNU",(INDEX([3]Base!$A$2:$C$207,MATCH($BZ$6,[3]Base!$A$2:$A$207,0),3))))</f>
        <v>19.600000000000001</v>
      </c>
      <c r="CB51">
        <f>IF($BZ$6="","",IF(ISERROR(INDEX([3]Base!$A$2:$C$207,MATCH($BZ$6,[3]Base!$A$2:$A$207,0),2))=TRUE,"CABLE INCONNU",(INDEX([3]Base!$A$2:$C$207,MATCH($BZ$6,[3]Base!$A$2:$A$207,0),2))))</f>
        <v>0.627</v>
      </c>
      <c r="CD51">
        <f t="shared" si="13"/>
        <v>1.5404220201039038</v>
      </c>
      <c r="CF51">
        <f t="shared" si="8"/>
        <v>404.81000000000006</v>
      </c>
      <c r="CG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BORD'!$B$13:$B$2000,0),9)))*T51/$P$18)</f>
        <v>406.35042202010396</v>
      </c>
      <c r="CI51" t="str">
        <f>'[3]TABLEAU DE BORD'!B49</f>
        <v/>
      </c>
      <c r="CJ51" t="e">
        <f>'[3]TABLEAU DE BORD'!E49-'[3]TABLEAU DE BORD'!C49</f>
        <v>#VALUE!</v>
      </c>
      <c r="CL51" t="str">
        <f>'[3]TABLEAU DE BORD'!H49</f>
        <v/>
      </c>
      <c r="CM51" t="e">
        <f>'[3]TABLEAU DE BORD'!K49-'[3]TABLEAU DE BORD'!I49</f>
        <v>#VALUE!</v>
      </c>
    </row>
    <row r="52" spans="19:91" x14ac:dyDescent="0.25">
      <c r="S52" s="101" t="str">
        <f t="shared" si="22"/>
        <v/>
      </c>
      <c r="U52" s="79">
        <v>38</v>
      </c>
      <c r="BT52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BORD'!$B$13:$B$2000,0),11))*T52/INDEX('[3]TABLEAU DE BORD'!$B$13:$R$2000,MATCH('Formalisme RTE'!$H$2,'[3]TABLEAU DE BORD'!$B$13:$B$2000,0),12)</f>
        <v>3.102830965870556</v>
      </c>
      <c r="BU52" s="43">
        <f t="shared" si="15"/>
        <v>0.93577891975241945</v>
      </c>
      <c r="BX52" s="44">
        <f t="shared" si="10"/>
        <v>0.60748217536470928</v>
      </c>
      <c r="BZ52">
        <f>IF($BZ$6="","",IF(ISERROR(INDEX([3]Base!$A$2:$C$207,MATCH($BZ$6,[3]Base!$A$2:$A$207,0),2))=TRUE,"CABLE INCONNU",(INDEX([3]Base!$A$2:$C$207,MATCH($BZ$6,[3]Base!$A$2:$A$207,0),3))))</f>
        <v>19.600000000000001</v>
      </c>
      <c r="CB52">
        <f>IF($BZ$6="","",IF(ISERROR(INDEX([3]Base!$A$2:$C$207,MATCH($BZ$6,[3]Base!$A$2:$A$207,0),2))=TRUE,"CABLE INCONNU",(INDEX([3]Base!$A$2:$C$207,MATCH($BZ$6,[3]Base!$A$2:$A$207,0),2))))</f>
        <v>0.627</v>
      </c>
      <c r="CD52">
        <f t="shared" si="13"/>
        <v>1.5404220201039038</v>
      </c>
      <c r="CF52">
        <f t="shared" si="8"/>
        <v>404.81000000000006</v>
      </c>
      <c r="CG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BORD'!$B$13:$B$2000,0),9)))*T52/$P$18)</f>
        <v>406.35042202010396</v>
      </c>
      <c r="CI52" t="str">
        <f>'[3]TABLEAU DE BORD'!B50</f>
        <v/>
      </c>
      <c r="CJ52" t="e">
        <f>'[3]TABLEAU DE BORD'!E50-'[3]TABLEAU DE BORD'!C50</f>
        <v>#VALUE!</v>
      </c>
      <c r="CL52" t="str">
        <f>'[3]TABLEAU DE BORD'!H50</f>
        <v/>
      </c>
      <c r="CM52" t="e">
        <f>'[3]TABLEAU DE BORD'!K50-'[3]TABLEAU DE BORD'!I50</f>
        <v>#VALUE!</v>
      </c>
    </row>
    <row r="53" spans="19:91" x14ac:dyDescent="0.25">
      <c r="S53" s="101" t="str">
        <f t="shared" si="22"/>
        <v/>
      </c>
      <c r="U53" s="79">
        <v>39</v>
      </c>
      <c r="BT53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BORD'!$B$13:$B$2000,0),11))*T53/INDEX('[3]TABLEAU DE BORD'!$B$13:$R$2000,MATCH('Formalisme RTE'!$H$2,'[3]TABLEAU DE BORD'!$B$13:$B$2000,0),12)</f>
        <v>3.102830965870556</v>
      </c>
      <c r="BU53" s="43">
        <f t="shared" si="15"/>
        <v>0.93577891975241945</v>
      </c>
      <c r="BX53" s="44">
        <f t="shared" si="10"/>
        <v>0.60748217536470928</v>
      </c>
      <c r="BZ53">
        <f>IF($BZ$6="","",IF(ISERROR(INDEX([3]Base!$A$2:$C$207,MATCH($BZ$6,[3]Base!$A$2:$A$207,0),2))=TRUE,"CABLE INCONNU",(INDEX([3]Base!$A$2:$C$207,MATCH($BZ$6,[3]Base!$A$2:$A$207,0),3))))</f>
        <v>19.600000000000001</v>
      </c>
      <c r="CB53">
        <f>IF($BZ$6="","",IF(ISERROR(INDEX([3]Base!$A$2:$C$207,MATCH($BZ$6,[3]Base!$A$2:$A$207,0),2))=TRUE,"CABLE INCONNU",(INDEX([3]Base!$A$2:$C$207,MATCH($BZ$6,[3]Base!$A$2:$A$207,0),2))))</f>
        <v>0.627</v>
      </c>
      <c r="CD53">
        <f t="shared" si="13"/>
        <v>1.5404220201039038</v>
      </c>
      <c r="CF53">
        <f t="shared" si="8"/>
        <v>404.81000000000006</v>
      </c>
      <c r="CG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BORD'!$B$13:$B$2000,0),9)))*T53/$P$18)</f>
        <v>406.35042202010396</v>
      </c>
      <c r="CI53" t="str">
        <f>'[3]TABLEAU DE BORD'!B51</f>
        <v/>
      </c>
      <c r="CJ53" t="e">
        <f>'[3]TABLEAU DE BORD'!E51-'[3]TABLEAU DE BORD'!C51</f>
        <v>#VALUE!</v>
      </c>
      <c r="CL53" t="str">
        <f>'[3]TABLEAU DE BORD'!H51</f>
        <v/>
      </c>
      <c r="CM53" t="e">
        <f>'[3]TABLEAU DE BORD'!K51-'[3]TABLEAU DE BORD'!I51</f>
        <v>#VALUE!</v>
      </c>
    </row>
    <row r="54" spans="19:91" x14ac:dyDescent="0.25">
      <c r="S54" s="101" t="str">
        <f t="shared" si="22"/>
        <v/>
      </c>
      <c r="U54" s="79">
        <v>40</v>
      </c>
      <c r="BT54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BORD'!$B$13:$B$2000,0),11))*T54/INDEX('[3]TABLEAU DE BORD'!$B$13:$R$2000,MATCH('Formalisme RTE'!$H$2,'[3]TABLEAU DE BORD'!$B$13:$B$2000,0),12)</f>
        <v>3.102830965870556</v>
      </c>
      <c r="BU54" s="43">
        <f t="shared" si="15"/>
        <v>0.93577891975241945</v>
      </c>
      <c r="BX54" s="44">
        <f t="shared" si="10"/>
        <v>0.60748217536470928</v>
      </c>
      <c r="BZ54">
        <f>IF($BZ$6="","",IF(ISERROR(INDEX([3]Base!$A$2:$C$207,MATCH($BZ$6,[3]Base!$A$2:$A$207,0),2))=TRUE,"CABLE INCONNU",(INDEX([3]Base!$A$2:$C$207,MATCH($BZ$6,[3]Base!$A$2:$A$207,0),3))))</f>
        <v>19.600000000000001</v>
      </c>
      <c r="CB54">
        <f>IF($BZ$6="","",IF(ISERROR(INDEX([3]Base!$A$2:$C$207,MATCH($BZ$6,[3]Base!$A$2:$A$207,0),2))=TRUE,"CABLE INCONNU",(INDEX([3]Base!$A$2:$C$207,MATCH($BZ$6,[3]Base!$A$2:$A$207,0),2))))</f>
        <v>0.627</v>
      </c>
      <c r="CD54">
        <f t="shared" si="13"/>
        <v>1.5404220201039038</v>
      </c>
      <c r="CF54">
        <f t="shared" si="8"/>
        <v>404.81000000000006</v>
      </c>
      <c r="CG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BORD'!$B$13:$B$2000,0),9)))*T54/$P$18)</f>
        <v>406.35042202010396</v>
      </c>
      <c r="CI54" t="str">
        <f>'[3]TABLEAU DE BORD'!B52</f>
        <v/>
      </c>
      <c r="CJ54" t="e">
        <f>'[3]TABLEAU DE BORD'!E52-'[3]TABLEAU DE BORD'!C52</f>
        <v>#VALUE!</v>
      </c>
      <c r="CL54" t="str">
        <f>'[3]TABLEAU DE BORD'!H52</f>
        <v/>
      </c>
      <c r="CM54" t="e">
        <f>'[3]TABLEAU DE BORD'!K52-'[3]TABLEAU DE BORD'!I52</f>
        <v>#VALUE!</v>
      </c>
    </row>
    <row r="55" spans="19:91" x14ac:dyDescent="0.25">
      <c r="S55" s="101" t="str">
        <f t="shared" si="22"/>
        <v/>
      </c>
      <c r="U55" s="79">
        <v>41</v>
      </c>
      <c r="BT55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BORD'!$B$13:$B$2000,0),11))*T55/INDEX('[3]TABLEAU DE BORD'!$B$13:$R$2000,MATCH('Formalisme RTE'!$H$2,'[3]TABLEAU DE BORD'!$B$13:$B$2000,0),12)</f>
        <v>3.102830965870556</v>
      </c>
      <c r="BU55" s="43">
        <f t="shared" si="15"/>
        <v>0.93577891975241945</v>
      </c>
      <c r="BX55" s="44">
        <f t="shared" si="10"/>
        <v>0.60748217536470928</v>
      </c>
      <c r="BZ55">
        <f>IF($BZ$6="","",IF(ISERROR(INDEX([3]Base!$A$2:$C$207,MATCH($BZ$6,[3]Base!$A$2:$A$207,0),2))=TRUE,"CABLE INCONNU",(INDEX([3]Base!$A$2:$C$207,MATCH($BZ$6,[3]Base!$A$2:$A$207,0),3))))</f>
        <v>19.600000000000001</v>
      </c>
      <c r="CB55">
        <f>IF($BZ$6="","",IF(ISERROR(INDEX([3]Base!$A$2:$C$207,MATCH($BZ$6,[3]Base!$A$2:$A$207,0),2))=TRUE,"CABLE INCONNU",(INDEX([3]Base!$A$2:$C$207,MATCH($BZ$6,[3]Base!$A$2:$A$207,0),2))))</f>
        <v>0.627</v>
      </c>
      <c r="CD55">
        <f t="shared" si="13"/>
        <v>1.5404220201039038</v>
      </c>
      <c r="CF55">
        <f t="shared" si="8"/>
        <v>404.81000000000006</v>
      </c>
      <c r="CG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BORD'!$B$13:$B$2000,0),9)))*T55/$P$18)</f>
        <v>406.35042202010396</v>
      </c>
      <c r="CI55" t="str">
        <f>'[3]TABLEAU DE BORD'!B53</f>
        <v/>
      </c>
      <c r="CJ55" t="e">
        <f>'[3]TABLEAU DE BORD'!E53-'[3]TABLEAU DE BORD'!C53</f>
        <v>#VALUE!</v>
      </c>
      <c r="CL55" t="str">
        <f>'[3]TABLEAU DE BORD'!H53</f>
        <v/>
      </c>
      <c r="CM55" t="e">
        <f>'[3]TABLEAU DE BORD'!K53-'[3]TABLEAU DE BORD'!I53</f>
        <v>#VALUE!</v>
      </c>
    </row>
    <row r="56" spans="19:91" x14ac:dyDescent="0.25">
      <c r="S56" s="101" t="str">
        <f t="shared" si="22"/>
        <v/>
      </c>
      <c r="U56" s="79">
        <v>42</v>
      </c>
      <c r="BT56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BORD'!$B$13:$B$2000,0),11))*T56/INDEX('[3]TABLEAU DE BORD'!$B$13:$R$2000,MATCH('Formalisme RTE'!$H$2,'[3]TABLEAU DE BORD'!$B$13:$B$2000,0),12)</f>
        <v>3.102830965870556</v>
      </c>
      <c r="BU56" s="43">
        <f t="shared" si="15"/>
        <v>0.93577891975241945</v>
      </c>
      <c r="BX56" s="44">
        <f t="shared" si="10"/>
        <v>0.60748217536470928</v>
      </c>
      <c r="BZ56">
        <f>IF($BZ$6="","",IF(ISERROR(INDEX([3]Base!$A$2:$C$207,MATCH($BZ$6,[3]Base!$A$2:$A$207,0),2))=TRUE,"CABLE INCONNU",(INDEX([3]Base!$A$2:$C$207,MATCH($BZ$6,[3]Base!$A$2:$A$207,0),3))))</f>
        <v>19.600000000000001</v>
      </c>
      <c r="CB56">
        <f>IF($BZ$6="","",IF(ISERROR(INDEX([3]Base!$A$2:$C$207,MATCH($BZ$6,[3]Base!$A$2:$A$207,0),2))=TRUE,"CABLE INCONNU",(INDEX([3]Base!$A$2:$C$207,MATCH($BZ$6,[3]Base!$A$2:$A$207,0),2))))</f>
        <v>0.627</v>
      </c>
      <c r="CD56">
        <f t="shared" si="13"/>
        <v>1.5404220201039038</v>
      </c>
      <c r="CF56">
        <f t="shared" si="8"/>
        <v>404.81000000000006</v>
      </c>
      <c r="CG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BORD'!$B$13:$B$2000,0),9)))*T56/$P$18)</f>
        <v>406.35042202010396</v>
      </c>
      <c r="CI56" t="str">
        <f>'[3]TABLEAU DE BORD'!B54</f>
        <v/>
      </c>
      <c r="CJ56" t="e">
        <f>'[3]TABLEAU DE BORD'!E54-'[3]TABLEAU DE BORD'!C54</f>
        <v>#VALUE!</v>
      </c>
      <c r="CL56" t="str">
        <f>'[3]TABLEAU DE BORD'!H54</f>
        <v/>
      </c>
      <c r="CM56" t="e">
        <f>'[3]TABLEAU DE BORD'!K54-'[3]TABLEAU DE BORD'!I54</f>
        <v>#VALUE!</v>
      </c>
    </row>
    <row r="57" spans="19:91" x14ac:dyDescent="0.25">
      <c r="S57" s="101" t="str">
        <f t="shared" si="22"/>
        <v/>
      </c>
      <c r="U57" s="79">
        <v>43</v>
      </c>
      <c r="BT57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BORD'!$B$13:$B$2000,0),11))*T57/INDEX('[3]TABLEAU DE BORD'!$B$13:$R$2000,MATCH('Formalisme RTE'!$H$2,'[3]TABLEAU DE BORD'!$B$13:$B$2000,0),12)</f>
        <v>3.102830965870556</v>
      </c>
      <c r="BU57" s="43">
        <f t="shared" si="15"/>
        <v>0.93577891975241945</v>
      </c>
      <c r="BX57" s="44">
        <f t="shared" si="10"/>
        <v>0.60748217536470928</v>
      </c>
      <c r="BZ57">
        <f>IF($BZ$6="","",IF(ISERROR(INDEX([3]Base!$A$2:$C$207,MATCH($BZ$6,[3]Base!$A$2:$A$207,0),2))=TRUE,"CABLE INCONNU",(INDEX([3]Base!$A$2:$C$207,MATCH($BZ$6,[3]Base!$A$2:$A$207,0),3))))</f>
        <v>19.600000000000001</v>
      </c>
      <c r="CB57">
        <f>IF($BZ$6="","",IF(ISERROR(INDEX([3]Base!$A$2:$C$207,MATCH($BZ$6,[3]Base!$A$2:$A$207,0),2))=TRUE,"CABLE INCONNU",(INDEX([3]Base!$A$2:$C$207,MATCH($BZ$6,[3]Base!$A$2:$A$207,0),2))))</f>
        <v>0.627</v>
      </c>
      <c r="CD57">
        <f t="shared" si="13"/>
        <v>1.5404220201039038</v>
      </c>
      <c r="CF57">
        <f t="shared" si="8"/>
        <v>404.81000000000006</v>
      </c>
      <c r="CG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BORD'!$B$13:$B$2000,0),9)))*T57/$P$18)</f>
        <v>406.35042202010396</v>
      </c>
      <c r="CI57" t="str">
        <f>'[3]TABLEAU DE BORD'!B55</f>
        <v/>
      </c>
      <c r="CJ57" t="e">
        <f>'[3]TABLEAU DE BORD'!E55-'[3]TABLEAU DE BORD'!C55</f>
        <v>#VALUE!</v>
      </c>
      <c r="CL57" t="str">
        <f>'[3]TABLEAU DE BORD'!H55</f>
        <v/>
      </c>
      <c r="CM57" t="e">
        <f>'[3]TABLEAU DE BORD'!K55-'[3]TABLEAU DE BORD'!I55</f>
        <v>#VALUE!</v>
      </c>
    </row>
    <row r="58" spans="19:91" x14ac:dyDescent="0.25">
      <c r="S58" s="101" t="str">
        <f t="shared" si="22"/>
        <v/>
      </c>
      <c r="U58" s="79">
        <v>44</v>
      </c>
      <c r="BT58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BORD'!$B$13:$B$2000,0),11))*T58/INDEX('[3]TABLEAU DE BORD'!$B$13:$R$2000,MATCH('Formalisme RTE'!$H$2,'[3]TABLEAU DE BORD'!$B$13:$B$2000,0),12)</f>
        <v>3.102830965870556</v>
      </c>
      <c r="BU58" s="43">
        <f t="shared" si="15"/>
        <v>0.93577891975241945</v>
      </c>
      <c r="BX58" s="44">
        <f t="shared" si="10"/>
        <v>0.60748217536470928</v>
      </c>
      <c r="BZ58">
        <f>IF($BZ$6="","",IF(ISERROR(INDEX([3]Base!$A$2:$C$207,MATCH($BZ$6,[3]Base!$A$2:$A$207,0),2))=TRUE,"CABLE INCONNU",(INDEX([3]Base!$A$2:$C$207,MATCH($BZ$6,[3]Base!$A$2:$A$207,0),3))))</f>
        <v>19.600000000000001</v>
      </c>
      <c r="CB58">
        <f>IF($BZ$6="","",IF(ISERROR(INDEX([3]Base!$A$2:$C$207,MATCH($BZ$6,[3]Base!$A$2:$A$207,0),2))=TRUE,"CABLE INCONNU",(INDEX([3]Base!$A$2:$C$207,MATCH($BZ$6,[3]Base!$A$2:$A$207,0),2))))</f>
        <v>0.627</v>
      </c>
      <c r="CD58">
        <f t="shared" si="13"/>
        <v>1.5404220201039038</v>
      </c>
      <c r="CF58">
        <f t="shared" si="8"/>
        <v>404.81000000000006</v>
      </c>
      <c r="CG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BORD'!$B$13:$B$2000,0),9)))*T58/$P$18)</f>
        <v>406.35042202010396</v>
      </c>
      <c r="CI58" t="str">
        <f>'[3]TABLEAU DE BORD'!B56</f>
        <v/>
      </c>
      <c r="CJ58" t="e">
        <f>'[3]TABLEAU DE BORD'!E56-'[3]TABLEAU DE BORD'!C56</f>
        <v>#VALUE!</v>
      </c>
      <c r="CL58" t="str">
        <f>'[3]TABLEAU DE BORD'!H56</f>
        <v/>
      </c>
      <c r="CM58" t="e">
        <f>'[3]TABLEAU DE BORD'!K56-'[3]TABLEAU DE BORD'!I56</f>
        <v>#VALUE!</v>
      </c>
    </row>
    <row r="59" spans="19:91" x14ac:dyDescent="0.25">
      <c r="S59" s="101" t="str">
        <f t="shared" si="22"/>
        <v/>
      </c>
      <c r="U59" s="79">
        <v>45</v>
      </c>
      <c r="BT59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BORD'!$B$13:$B$2000,0),11))*T59/INDEX('[3]TABLEAU DE BORD'!$B$13:$R$2000,MATCH('Formalisme RTE'!$H$2,'[3]TABLEAU DE BORD'!$B$13:$B$2000,0),12)</f>
        <v>3.102830965870556</v>
      </c>
      <c r="BU59" s="43">
        <f t="shared" si="15"/>
        <v>0.93577891975241945</v>
      </c>
      <c r="BX59" s="44">
        <f t="shared" si="10"/>
        <v>0.60748217536470928</v>
      </c>
      <c r="BZ59">
        <f>IF($BZ$6="","",IF(ISERROR(INDEX([3]Base!$A$2:$C$207,MATCH($BZ$6,[3]Base!$A$2:$A$207,0),2))=TRUE,"CABLE INCONNU",(INDEX([3]Base!$A$2:$C$207,MATCH($BZ$6,[3]Base!$A$2:$A$207,0),3))))</f>
        <v>19.600000000000001</v>
      </c>
      <c r="CB59">
        <f>IF($BZ$6="","",IF(ISERROR(INDEX([3]Base!$A$2:$C$207,MATCH($BZ$6,[3]Base!$A$2:$A$207,0),2))=TRUE,"CABLE INCONNU",(INDEX([3]Base!$A$2:$C$207,MATCH($BZ$6,[3]Base!$A$2:$A$207,0),2))))</f>
        <v>0.627</v>
      </c>
      <c r="CD59">
        <f t="shared" si="13"/>
        <v>1.5404220201039038</v>
      </c>
      <c r="CF59">
        <f t="shared" si="8"/>
        <v>404.81000000000006</v>
      </c>
      <c r="CG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BORD'!$B$13:$B$2000,0),9)))*T59/$P$18)</f>
        <v>406.35042202010396</v>
      </c>
      <c r="CI59" t="str">
        <f>'[3]TABLEAU DE BORD'!B57</f>
        <v/>
      </c>
      <c r="CJ59" t="e">
        <f>'[3]TABLEAU DE BORD'!E57-'[3]TABLEAU DE BORD'!C57</f>
        <v>#VALUE!</v>
      </c>
      <c r="CL59" t="str">
        <f>'[3]TABLEAU DE BORD'!H57</f>
        <v/>
      </c>
      <c r="CM59" t="e">
        <f>'[3]TABLEAU DE BORD'!K57-'[3]TABLEAU DE BORD'!I57</f>
        <v>#VALUE!</v>
      </c>
    </row>
    <row r="60" spans="19:91" x14ac:dyDescent="0.25">
      <c r="S60" s="101" t="str">
        <f t="shared" si="22"/>
        <v/>
      </c>
      <c r="U60" s="79">
        <v>46</v>
      </c>
      <c r="BT60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BORD'!$B$13:$B$2000,0),11))*T60/INDEX('[3]TABLEAU DE BORD'!$B$13:$R$2000,MATCH('Formalisme RTE'!$H$2,'[3]TABLEAU DE BORD'!$B$13:$B$2000,0),12)</f>
        <v>3.102830965870556</v>
      </c>
      <c r="BU60" s="43">
        <f t="shared" si="15"/>
        <v>0.93577891975241945</v>
      </c>
      <c r="BX60" s="44">
        <f t="shared" si="10"/>
        <v>0.60748217536470928</v>
      </c>
      <c r="BZ60">
        <f>IF($BZ$6="","",IF(ISERROR(INDEX([3]Base!$A$2:$C$207,MATCH($BZ$6,[3]Base!$A$2:$A$207,0),2))=TRUE,"CABLE INCONNU",(INDEX([3]Base!$A$2:$C$207,MATCH($BZ$6,[3]Base!$A$2:$A$207,0),3))))</f>
        <v>19.600000000000001</v>
      </c>
      <c r="CB60">
        <f>IF($BZ$6="","",IF(ISERROR(INDEX([3]Base!$A$2:$C$207,MATCH($BZ$6,[3]Base!$A$2:$A$207,0),2))=TRUE,"CABLE INCONNU",(INDEX([3]Base!$A$2:$C$207,MATCH($BZ$6,[3]Base!$A$2:$A$207,0),2))))</f>
        <v>0.627</v>
      </c>
      <c r="CD60">
        <f t="shared" si="13"/>
        <v>1.5404220201039038</v>
      </c>
      <c r="CF60">
        <f t="shared" si="8"/>
        <v>404.81000000000006</v>
      </c>
      <c r="CG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BORD'!$B$13:$B$2000,0),9)))*T60/$P$18)</f>
        <v>406.35042202010396</v>
      </c>
      <c r="CI60" t="str">
        <f>'[3]TABLEAU DE BORD'!B58</f>
        <v/>
      </c>
      <c r="CJ60" t="e">
        <f>'[3]TABLEAU DE BORD'!E58-'[3]TABLEAU DE BORD'!C58</f>
        <v>#VALUE!</v>
      </c>
      <c r="CL60" t="str">
        <f>'[3]TABLEAU DE BORD'!H58</f>
        <v/>
      </c>
      <c r="CM60" t="e">
        <f>'[3]TABLEAU DE BORD'!K58-'[3]TABLEAU DE BORD'!I58</f>
        <v>#VALUE!</v>
      </c>
    </row>
    <row r="61" spans="19:91" x14ac:dyDescent="0.25">
      <c r="S61" s="101" t="str">
        <f t="shared" si="22"/>
        <v/>
      </c>
      <c r="U61" s="79">
        <v>47</v>
      </c>
      <c r="BT61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BORD'!$B$13:$B$2000,0),11))*T61/INDEX('[3]TABLEAU DE BORD'!$B$13:$R$2000,MATCH('Formalisme RTE'!$H$2,'[3]TABLEAU DE BORD'!$B$13:$B$2000,0),12)</f>
        <v>3.102830965870556</v>
      </c>
      <c r="BU61" s="43">
        <f t="shared" si="15"/>
        <v>0.93577891975241945</v>
      </c>
      <c r="BX61" s="44">
        <f t="shared" si="10"/>
        <v>0.60748217536470928</v>
      </c>
      <c r="BZ61">
        <f>IF($BZ$6="","",IF(ISERROR(INDEX([3]Base!$A$2:$C$207,MATCH($BZ$6,[3]Base!$A$2:$A$207,0),2))=TRUE,"CABLE INCONNU",(INDEX([3]Base!$A$2:$C$207,MATCH($BZ$6,[3]Base!$A$2:$A$207,0),3))))</f>
        <v>19.600000000000001</v>
      </c>
      <c r="CB61">
        <f>IF($BZ$6="","",IF(ISERROR(INDEX([3]Base!$A$2:$C$207,MATCH($BZ$6,[3]Base!$A$2:$A$207,0),2))=TRUE,"CABLE INCONNU",(INDEX([3]Base!$A$2:$C$207,MATCH($BZ$6,[3]Base!$A$2:$A$207,0),2))))</f>
        <v>0.627</v>
      </c>
      <c r="CD61">
        <f t="shared" si="13"/>
        <v>1.5404220201039038</v>
      </c>
      <c r="CF61">
        <f t="shared" si="8"/>
        <v>404.81000000000006</v>
      </c>
      <c r="CG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BORD'!$B$13:$B$2000,0),9)))*T61/$P$18)</f>
        <v>406.35042202010396</v>
      </c>
      <c r="CI61" t="str">
        <f>'[3]TABLEAU DE BORD'!B59</f>
        <v/>
      </c>
      <c r="CJ61" t="e">
        <f>'[3]TABLEAU DE BORD'!E59-'[3]TABLEAU DE BORD'!C59</f>
        <v>#VALUE!</v>
      </c>
      <c r="CL61" t="str">
        <f>'[3]TABLEAU DE BORD'!H59</f>
        <v/>
      </c>
      <c r="CM61" t="e">
        <f>'[3]TABLEAU DE BORD'!K59-'[3]TABLEAU DE BORD'!I59</f>
        <v>#VALUE!</v>
      </c>
    </row>
    <row r="62" spans="19:91" x14ac:dyDescent="0.25">
      <c r="S62" s="101" t="str">
        <f t="shared" si="22"/>
        <v/>
      </c>
      <c r="U62" s="79">
        <v>48</v>
      </c>
      <c r="BT62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BORD'!$B$13:$B$2000,0),11))*T62/INDEX('[3]TABLEAU DE BORD'!$B$13:$R$2000,MATCH('Formalisme RTE'!$H$2,'[3]TABLEAU DE BORD'!$B$13:$B$2000,0),12)</f>
        <v>3.102830965870556</v>
      </c>
      <c r="BU62" s="43">
        <f t="shared" si="15"/>
        <v>0.93577891975241945</v>
      </c>
      <c r="BX62" s="44">
        <f t="shared" si="10"/>
        <v>0.60748217536470928</v>
      </c>
      <c r="BZ62">
        <f>IF($BZ$6="","",IF(ISERROR(INDEX([3]Base!$A$2:$C$207,MATCH($BZ$6,[3]Base!$A$2:$A$207,0),2))=TRUE,"CABLE INCONNU",(INDEX([3]Base!$A$2:$C$207,MATCH($BZ$6,[3]Base!$A$2:$A$207,0),3))))</f>
        <v>19.600000000000001</v>
      </c>
      <c r="CB62">
        <f>IF($BZ$6="","",IF(ISERROR(INDEX([3]Base!$A$2:$C$207,MATCH($BZ$6,[3]Base!$A$2:$A$207,0),2))=TRUE,"CABLE INCONNU",(INDEX([3]Base!$A$2:$C$207,MATCH($BZ$6,[3]Base!$A$2:$A$207,0),2))))</f>
        <v>0.627</v>
      </c>
      <c r="CD62">
        <f t="shared" si="13"/>
        <v>1.5404220201039038</v>
      </c>
      <c r="CF62">
        <f t="shared" si="8"/>
        <v>404.81000000000006</v>
      </c>
      <c r="CG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BORD'!$B$13:$B$2000,0),9)))*T62/$P$18)</f>
        <v>406.35042202010396</v>
      </c>
      <c r="CI62" t="str">
        <f>'[3]TABLEAU DE BORD'!B60</f>
        <v/>
      </c>
      <c r="CJ62" t="e">
        <f>'[3]TABLEAU DE BORD'!E60-'[3]TABLEAU DE BORD'!C60</f>
        <v>#VALUE!</v>
      </c>
      <c r="CL62" t="str">
        <f>'[3]TABLEAU DE BORD'!H60</f>
        <v/>
      </c>
      <c r="CM62" t="e">
        <f>'[3]TABLEAU DE BORD'!K60-'[3]TABLEAU DE BORD'!I60</f>
        <v>#VALUE!</v>
      </c>
    </row>
    <row r="63" spans="19:91" x14ac:dyDescent="0.25">
      <c r="S63" s="101" t="str">
        <f t="shared" si="22"/>
        <v/>
      </c>
      <c r="U63" s="79">
        <v>49</v>
      </c>
      <c r="BT63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BORD'!$B$13:$B$2000,0),11))*T63/INDEX('[3]TABLEAU DE BORD'!$B$13:$R$2000,MATCH('Formalisme RTE'!$H$2,'[3]TABLEAU DE BORD'!$B$13:$B$2000,0),12)</f>
        <v>3.102830965870556</v>
      </c>
      <c r="BU63" s="43">
        <f t="shared" si="15"/>
        <v>0.93577891975241945</v>
      </c>
      <c r="BX63" s="44">
        <f t="shared" si="10"/>
        <v>0.60748217536470928</v>
      </c>
      <c r="BZ63">
        <f>IF($BZ$6="","",IF(ISERROR(INDEX([3]Base!$A$2:$C$207,MATCH($BZ$6,[3]Base!$A$2:$A$207,0),2))=TRUE,"CABLE INCONNU",(INDEX([3]Base!$A$2:$C$207,MATCH($BZ$6,[3]Base!$A$2:$A$207,0),3))))</f>
        <v>19.600000000000001</v>
      </c>
      <c r="CB63">
        <f>IF($BZ$6="","",IF(ISERROR(INDEX([3]Base!$A$2:$C$207,MATCH($BZ$6,[3]Base!$A$2:$A$207,0),2))=TRUE,"CABLE INCONNU",(INDEX([3]Base!$A$2:$C$207,MATCH($BZ$6,[3]Base!$A$2:$A$207,0),2))))</f>
        <v>0.627</v>
      </c>
      <c r="CD63">
        <f t="shared" si="13"/>
        <v>1.5404220201039038</v>
      </c>
      <c r="CF63">
        <f t="shared" si="8"/>
        <v>404.81000000000006</v>
      </c>
      <c r="CG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BORD'!$B$13:$B$2000,0),9)))*T63/$P$18)</f>
        <v>406.35042202010396</v>
      </c>
      <c r="CI63" t="str">
        <f>'[3]TABLEAU DE BORD'!B61</f>
        <v/>
      </c>
      <c r="CJ63" t="e">
        <f>'[3]TABLEAU DE BORD'!E61-'[3]TABLEAU DE BORD'!C61</f>
        <v>#VALUE!</v>
      </c>
      <c r="CL63" t="str">
        <f>'[3]TABLEAU DE BORD'!H61</f>
        <v/>
      </c>
      <c r="CM63" t="e">
        <f>'[3]TABLEAU DE BORD'!K61-'[3]TABLEAU DE BORD'!I61</f>
        <v>#VALUE!</v>
      </c>
    </row>
    <row r="64" spans="19:91" x14ac:dyDescent="0.25">
      <c r="S64" s="101" t="str">
        <f t="shared" si="22"/>
        <v/>
      </c>
      <c r="U64" s="79">
        <v>50</v>
      </c>
      <c r="BT64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BORD'!$B$13:$B$2000,0),11))*T64/INDEX('[3]TABLEAU DE BORD'!$B$13:$R$2000,MATCH('Formalisme RTE'!$H$2,'[3]TABLEAU DE BORD'!$B$13:$B$2000,0),12)</f>
        <v>3.102830965870556</v>
      </c>
      <c r="BU64" s="43">
        <f t="shared" si="15"/>
        <v>0.93577891975241945</v>
      </c>
      <c r="BX64" s="44">
        <f t="shared" si="10"/>
        <v>0.60748217536470928</v>
      </c>
      <c r="BZ64">
        <f>IF($BZ$6="","",IF(ISERROR(INDEX([3]Base!$A$2:$C$207,MATCH($BZ$6,[3]Base!$A$2:$A$207,0),2))=TRUE,"CABLE INCONNU",(INDEX([3]Base!$A$2:$C$207,MATCH($BZ$6,[3]Base!$A$2:$A$207,0),3))))</f>
        <v>19.600000000000001</v>
      </c>
      <c r="CB64">
        <f>IF($BZ$6="","",IF(ISERROR(INDEX([3]Base!$A$2:$C$207,MATCH($BZ$6,[3]Base!$A$2:$A$207,0),2))=TRUE,"CABLE INCONNU",(INDEX([3]Base!$A$2:$C$207,MATCH($BZ$6,[3]Base!$A$2:$A$207,0),2))))</f>
        <v>0.627</v>
      </c>
      <c r="CD64">
        <f t="shared" si="13"/>
        <v>1.5404220201039038</v>
      </c>
      <c r="CF64">
        <f t="shared" si="8"/>
        <v>404.81000000000006</v>
      </c>
      <c r="CG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BORD'!$B$13:$B$2000,0),9)))*T64/$P$18)</f>
        <v>406.35042202010396</v>
      </c>
      <c r="CI64" t="str">
        <f>'[3]TABLEAU DE BORD'!B62</f>
        <v/>
      </c>
      <c r="CJ64" t="e">
        <f>'[3]TABLEAU DE BORD'!E62-'[3]TABLEAU DE BORD'!C62</f>
        <v>#VALUE!</v>
      </c>
      <c r="CL64" t="str">
        <f>'[3]TABLEAU DE BORD'!H62</f>
        <v/>
      </c>
      <c r="CM64" t="e">
        <f>'[3]TABLEAU DE BORD'!K62-'[3]TABLEAU DE BORD'!I62</f>
        <v>#VALUE!</v>
      </c>
    </row>
    <row r="65" spans="72:91" x14ac:dyDescent="0.25">
      <c r="BT65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BORD'!$B$13:$B$2000,0),11))*T65/INDEX('[3]TABLEAU DE BORD'!$B$13:$R$2000,MATCH('Formalisme RTE'!$H$2,'[3]TABLEAU DE BORD'!$B$13:$B$2000,0),12)</f>
        <v>3.102830965870556</v>
      </c>
      <c r="BU65" s="43">
        <f t="shared" si="15"/>
        <v>0.93577891975241945</v>
      </c>
      <c r="BX65" s="44">
        <f t="shared" si="10"/>
        <v>0.60748217536470928</v>
      </c>
      <c r="BZ65">
        <f>IF($BZ$6="","",IF(ISERROR(INDEX([3]Base!$A$2:$C$207,MATCH($BZ$6,[3]Base!$A$2:$A$207,0),2))=TRUE,"CABLE INCONNU",(INDEX([3]Base!$A$2:$C$207,MATCH($BZ$6,[3]Base!$A$2:$A$207,0),3))))</f>
        <v>19.600000000000001</v>
      </c>
      <c r="CB65">
        <f>IF($BZ$6="","",IF(ISERROR(INDEX([3]Base!$A$2:$C$207,MATCH($BZ$6,[3]Base!$A$2:$A$207,0),2))=TRUE,"CABLE INCONNU",(INDEX([3]Base!$A$2:$C$207,MATCH($BZ$6,[3]Base!$A$2:$A$207,0),2))))</f>
        <v>0.627</v>
      </c>
      <c r="CD65">
        <f t="shared" si="13"/>
        <v>1.5404220201039038</v>
      </c>
      <c r="CF65">
        <f t="shared" si="8"/>
        <v>404.81000000000006</v>
      </c>
      <c r="CG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BORD'!$B$13:$B$2000,0),9)))*T65/$P$18)</f>
        <v>406.35042202010396</v>
      </c>
      <c r="CI65" t="str">
        <f>'[3]TABLEAU DE BORD'!B63</f>
        <v/>
      </c>
      <c r="CJ65" t="e">
        <f>'[3]TABLEAU DE BORD'!E63-'[3]TABLEAU DE BORD'!C63</f>
        <v>#VALUE!</v>
      </c>
      <c r="CL65" t="str">
        <f>'[3]TABLEAU DE BORD'!H63</f>
        <v/>
      </c>
      <c r="CM65" t="e">
        <f>'[3]TABLEAU DE BORD'!K63-'[3]TABLEAU DE BORD'!I63</f>
        <v>#VALUE!</v>
      </c>
    </row>
    <row r="66" spans="72:91" x14ac:dyDescent="0.25">
      <c r="BT66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BORD'!$B$13:$B$2000,0),11))*T66/INDEX('[3]TABLEAU DE BORD'!$B$13:$R$2000,MATCH('Formalisme RTE'!$H$2,'[3]TABLEAU DE BORD'!$B$13:$B$2000,0),12)</f>
        <v>3.102830965870556</v>
      </c>
      <c r="BU66" s="43">
        <f t="shared" si="15"/>
        <v>0.93577891975241945</v>
      </c>
      <c r="BX66" s="44">
        <f t="shared" si="10"/>
        <v>0.60748217536470928</v>
      </c>
      <c r="BZ66">
        <f>IF($BZ$6="","",IF(ISERROR(INDEX([3]Base!$A$2:$C$207,MATCH($BZ$6,[3]Base!$A$2:$A$207,0),2))=TRUE,"CABLE INCONNU",(INDEX([3]Base!$A$2:$C$207,MATCH($BZ$6,[3]Base!$A$2:$A$207,0),3))))</f>
        <v>19.600000000000001</v>
      </c>
      <c r="CB66">
        <f>IF($BZ$6="","",IF(ISERROR(INDEX([3]Base!$A$2:$C$207,MATCH($BZ$6,[3]Base!$A$2:$A$207,0),2))=TRUE,"CABLE INCONNU",(INDEX([3]Base!$A$2:$C$207,MATCH($BZ$6,[3]Base!$A$2:$A$207,0),2))))</f>
        <v>0.627</v>
      </c>
      <c r="CD66">
        <f t="shared" si="13"/>
        <v>1.5404220201039038</v>
      </c>
      <c r="CF66">
        <f t="shared" si="8"/>
        <v>404.81000000000006</v>
      </c>
      <c r="CG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BORD'!$B$13:$B$2000,0),9)))*T66/$P$18)</f>
        <v>406.35042202010396</v>
      </c>
      <c r="CI66" t="str">
        <f>'[3]TABLEAU DE BORD'!B64</f>
        <v/>
      </c>
      <c r="CJ66" t="e">
        <f>'[3]TABLEAU DE BORD'!E64-'[3]TABLEAU DE BORD'!C64</f>
        <v>#VALUE!</v>
      </c>
      <c r="CL66" t="str">
        <f>'[3]TABLEAU DE BORD'!H64</f>
        <v/>
      </c>
      <c r="CM66" t="e">
        <f>'[3]TABLEAU DE BORD'!K64-'[3]TABLEAU DE BORD'!I64</f>
        <v>#VALUE!</v>
      </c>
    </row>
    <row r="67" spans="72:91" x14ac:dyDescent="0.25">
      <c r="BT67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BORD'!$B$13:$B$2000,0),11))*T67/INDEX('[3]TABLEAU DE BORD'!$B$13:$R$2000,MATCH('Formalisme RTE'!$H$2,'[3]TABLEAU DE BORD'!$B$13:$B$2000,0),12)</f>
        <v>3.102830965870556</v>
      </c>
      <c r="BU67" s="43">
        <f t="shared" si="15"/>
        <v>0.93577891975241945</v>
      </c>
      <c r="BX67" s="44">
        <f t="shared" si="10"/>
        <v>0.60748217536470928</v>
      </c>
      <c r="BZ67">
        <f>IF($BZ$6="","",IF(ISERROR(INDEX([3]Base!$A$2:$C$207,MATCH($BZ$6,[3]Base!$A$2:$A$207,0),2))=TRUE,"CABLE INCONNU",(INDEX([3]Base!$A$2:$C$207,MATCH($BZ$6,[3]Base!$A$2:$A$207,0),3))))</f>
        <v>19.600000000000001</v>
      </c>
      <c r="CB67">
        <f>IF($BZ$6="","",IF(ISERROR(INDEX([3]Base!$A$2:$C$207,MATCH($BZ$6,[3]Base!$A$2:$A$207,0),2))=TRUE,"CABLE INCONNU",(INDEX([3]Base!$A$2:$C$207,MATCH($BZ$6,[3]Base!$A$2:$A$207,0),2))))</f>
        <v>0.627</v>
      </c>
      <c r="CD67">
        <f t="shared" si="13"/>
        <v>1.5404220201039038</v>
      </c>
      <c r="CF67">
        <f t="shared" si="8"/>
        <v>404.81000000000006</v>
      </c>
      <c r="CG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BORD'!$B$13:$B$2000,0),9)))*T67/$P$18)</f>
        <v>406.35042202010396</v>
      </c>
      <c r="CI67" t="str">
        <f>'[3]TABLEAU DE BORD'!B65</f>
        <v/>
      </c>
      <c r="CJ67" t="e">
        <f>'[3]TABLEAU DE BORD'!E65-'[3]TABLEAU DE BORD'!C65</f>
        <v>#VALUE!</v>
      </c>
      <c r="CL67" t="str">
        <f>'[3]TABLEAU DE BORD'!H65</f>
        <v/>
      </c>
      <c r="CM67" t="e">
        <f>'[3]TABLEAU DE BORD'!K65-'[3]TABLEAU DE BORD'!I65</f>
        <v>#VALUE!</v>
      </c>
    </row>
    <row r="68" spans="72:91" x14ac:dyDescent="0.25">
      <c r="BT68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BORD'!$B$13:$B$2000,0),11))*T68/INDEX('[3]TABLEAU DE BORD'!$B$13:$R$2000,MATCH('Formalisme RTE'!$H$2,'[3]TABLEAU DE BORD'!$B$13:$B$2000,0),12)</f>
        <v>3.102830965870556</v>
      </c>
      <c r="BU68" s="43">
        <f t="shared" si="15"/>
        <v>0.93577891975241945</v>
      </c>
      <c r="BX68" s="44">
        <f t="shared" si="10"/>
        <v>0.60748217536470928</v>
      </c>
      <c r="BZ68">
        <f>IF($BZ$6="","",IF(ISERROR(INDEX([3]Base!$A$2:$C$207,MATCH($BZ$6,[3]Base!$A$2:$A$207,0),2))=TRUE,"CABLE INCONNU",(INDEX([3]Base!$A$2:$C$207,MATCH($BZ$6,[3]Base!$A$2:$A$207,0),3))))</f>
        <v>19.600000000000001</v>
      </c>
      <c r="CB68">
        <f>IF($BZ$6="","",IF(ISERROR(INDEX([3]Base!$A$2:$C$207,MATCH($BZ$6,[3]Base!$A$2:$A$207,0),2))=TRUE,"CABLE INCONNU",(INDEX([3]Base!$A$2:$C$207,MATCH($BZ$6,[3]Base!$A$2:$A$207,0),2))))</f>
        <v>0.627</v>
      </c>
      <c r="CD68">
        <f t="shared" si="13"/>
        <v>1.5404220201039038</v>
      </c>
      <c r="CF68">
        <f t="shared" si="8"/>
        <v>404.81000000000006</v>
      </c>
      <c r="CG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BORD'!$B$13:$B$2000,0),9)))*T68/$P$18)</f>
        <v>406.35042202010396</v>
      </c>
      <c r="CI68" t="str">
        <f>'[3]TABLEAU DE BORD'!B66</f>
        <v/>
      </c>
      <c r="CJ68" t="e">
        <f>'[3]TABLEAU DE BORD'!E66-'[3]TABLEAU DE BORD'!C66</f>
        <v>#VALUE!</v>
      </c>
      <c r="CL68" t="str">
        <f>'[3]TABLEAU DE BORD'!H66</f>
        <v/>
      </c>
      <c r="CM68" t="e">
        <f>'[3]TABLEAU DE BORD'!K66-'[3]TABLEAU DE BORD'!I66</f>
        <v>#VALUE!</v>
      </c>
    </row>
    <row r="69" spans="72:91" x14ac:dyDescent="0.25">
      <c r="BT69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BORD'!$B$13:$B$2000,0),11))*T69/INDEX('[3]TABLEAU DE BORD'!$B$13:$R$2000,MATCH('Formalisme RTE'!$H$2,'[3]TABLEAU DE BORD'!$B$13:$B$2000,0),12)</f>
        <v>3.102830965870556</v>
      </c>
      <c r="BU69" s="43">
        <f t="shared" si="15"/>
        <v>0.93577891975241945</v>
      </c>
      <c r="BX69" s="44">
        <f t="shared" si="10"/>
        <v>0.60748217536470928</v>
      </c>
      <c r="BZ69">
        <f>IF($BZ$6="","",IF(ISERROR(INDEX([3]Base!$A$2:$C$207,MATCH($BZ$6,[3]Base!$A$2:$A$207,0),2))=TRUE,"CABLE INCONNU",(INDEX([3]Base!$A$2:$C$207,MATCH($BZ$6,[3]Base!$A$2:$A$207,0),3))))</f>
        <v>19.600000000000001</v>
      </c>
      <c r="CB69">
        <f>IF($BZ$6="","",IF(ISERROR(INDEX([3]Base!$A$2:$C$207,MATCH($BZ$6,[3]Base!$A$2:$A$207,0),2))=TRUE,"CABLE INCONNU",(INDEX([3]Base!$A$2:$C$207,MATCH($BZ$6,[3]Base!$A$2:$A$207,0),2))))</f>
        <v>0.627</v>
      </c>
      <c r="CD69">
        <f t="shared" si="13"/>
        <v>1.5404220201039038</v>
      </c>
      <c r="CF69">
        <f t="shared" si="8"/>
        <v>404.81000000000006</v>
      </c>
      <c r="CG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BORD'!$B$13:$B$2000,0),9)))*T69/$P$18)</f>
        <v>406.35042202010396</v>
      </c>
      <c r="CI69" t="str">
        <f>'[3]TABLEAU DE BORD'!B67</f>
        <v/>
      </c>
      <c r="CJ69" t="e">
        <f>'[3]TABLEAU DE BORD'!E67-'[3]TABLEAU DE BORD'!C67</f>
        <v>#VALUE!</v>
      </c>
      <c r="CL69" t="str">
        <f>'[3]TABLEAU DE BORD'!H67</f>
        <v/>
      </c>
      <c r="CM69" t="e">
        <f>'[3]TABLEAU DE BORD'!K67-'[3]TABLEAU DE BORD'!I67</f>
        <v>#VALUE!</v>
      </c>
    </row>
    <row r="70" spans="72:91" x14ac:dyDescent="0.25">
      <c r="BT70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BORD'!$B$13:$B$2000,0),11))*T70/INDEX('[3]TABLEAU DE BORD'!$B$13:$R$2000,MATCH('Formalisme RTE'!$H$2,'[3]TABLEAU DE BORD'!$B$13:$B$2000,0),12)</f>
        <v>3.102830965870556</v>
      </c>
      <c r="BU70" s="43">
        <f t="shared" si="15"/>
        <v>0.93577891975241945</v>
      </c>
      <c r="BX70" s="44">
        <f t="shared" si="10"/>
        <v>0.60748217536470928</v>
      </c>
      <c r="BZ70">
        <f>IF($BZ$6="","",IF(ISERROR(INDEX([3]Base!$A$2:$C$207,MATCH($BZ$6,[3]Base!$A$2:$A$207,0),2))=TRUE,"CABLE INCONNU",(INDEX([3]Base!$A$2:$C$207,MATCH($BZ$6,[3]Base!$A$2:$A$207,0),3))))</f>
        <v>19.600000000000001</v>
      </c>
      <c r="CB70">
        <f>IF($BZ$6="","",IF(ISERROR(INDEX([3]Base!$A$2:$C$207,MATCH($BZ$6,[3]Base!$A$2:$A$207,0),2))=TRUE,"CABLE INCONNU",(INDEX([3]Base!$A$2:$C$207,MATCH($BZ$6,[3]Base!$A$2:$A$207,0),2))))</f>
        <v>0.627</v>
      </c>
      <c r="CD70">
        <f t="shared" si="13"/>
        <v>1.5404220201039038</v>
      </c>
      <c r="CF70">
        <f t="shared" si="8"/>
        <v>404.81000000000006</v>
      </c>
      <c r="CG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BORD'!$B$13:$B$2000,0),9)))*T70/$P$18)</f>
        <v>406.35042202010396</v>
      </c>
      <c r="CI70" t="str">
        <f>'[3]TABLEAU DE BORD'!B68</f>
        <v/>
      </c>
      <c r="CJ70" t="e">
        <f>'[3]TABLEAU DE BORD'!E68-'[3]TABLEAU DE BORD'!C68</f>
        <v>#VALUE!</v>
      </c>
      <c r="CL70" t="str">
        <f>'[3]TABLEAU DE BORD'!H68</f>
        <v/>
      </c>
      <c r="CM70" t="e">
        <f>'[3]TABLEAU DE BORD'!K68-'[3]TABLEAU DE BORD'!I68</f>
        <v>#VALUE!</v>
      </c>
    </row>
    <row r="71" spans="72:91" x14ac:dyDescent="0.25">
      <c r="BT71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BORD'!$B$13:$B$2000,0),11))*T71/INDEX('[3]TABLEAU DE BORD'!$B$13:$R$2000,MATCH('Formalisme RTE'!$H$2,'[3]TABLEAU DE BORD'!$B$13:$B$2000,0),12)</f>
        <v>3.102830965870556</v>
      </c>
      <c r="BU71" s="43">
        <f t="shared" si="15"/>
        <v>0.93577891975241945</v>
      </c>
      <c r="BX71" s="44">
        <f t="shared" si="10"/>
        <v>0.60748217536470928</v>
      </c>
      <c r="BZ71">
        <f>IF($BZ$6="","",IF(ISERROR(INDEX([3]Base!$A$2:$C$207,MATCH($BZ$6,[3]Base!$A$2:$A$207,0),2))=TRUE,"CABLE INCONNU",(INDEX([3]Base!$A$2:$C$207,MATCH($BZ$6,[3]Base!$A$2:$A$207,0),3))))</f>
        <v>19.600000000000001</v>
      </c>
      <c r="CB71">
        <f>IF($BZ$6="","",IF(ISERROR(INDEX([3]Base!$A$2:$C$207,MATCH($BZ$6,[3]Base!$A$2:$A$207,0),2))=TRUE,"CABLE INCONNU",(INDEX([3]Base!$A$2:$C$207,MATCH($BZ$6,[3]Base!$A$2:$A$207,0),2))))</f>
        <v>0.627</v>
      </c>
      <c r="CD71">
        <f t="shared" si="13"/>
        <v>1.5404220201039038</v>
      </c>
      <c r="CF71">
        <f t="shared" si="8"/>
        <v>404.81000000000006</v>
      </c>
      <c r="CG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BORD'!$B$13:$B$2000,0),9)))*T71/$P$18)</f>
        <v>406.35042202010396</v>
      </c>
      <c r="CI71" t="str">
        <f>'[3]TABLEAU DE BORD'!B69</f>
        <v/>
      </c>
      <c r="CJ71" t="e">
        <f>'[3]TABLEAU DE BORD'!E69-'[3]TABLEAU DE BORD'!C69</f>
        <v>#VALUE!</v>
      </c>
      <c r="CL71" t="str">
        <f>'[3]TABLEAU DE BORD'!H69</f>
        <v/>
      </c>
      <c r="CM71" t="e">
        <f>'[3]TABLEAU DE BORD'!K69-'[3]TABLEAU DE BORD'!I69</f>
        <v>#VALUE!</v>
      </c>
    </row>
    <row r="72" spans="72:91" x14ac:dyDescent="0.25">
      <c r="BT72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BORD'!$B$13:$B$2000,0),11))*T72/INDEX('[3]TABLEAU DE BORD'!$B$13:$R$2000,MATCH('Formalisme RTE'!$H$2,'[3]TABLEAU DE BORD'!$B$13:$B$2000,0),12)</f>
        <v>3.102830965870556</v>
      </c>
      <c r="BU72" s="43">
        <f t="shared" si="15"/>
        <v>0.93577891975241945</v>
      </c>
      <c r="BX72" s="44">
        <f t="shared" si="10"/>
        <v>0.60748217536470928</v>
      </c>
      <c r="BZ72">
        <f>IF($BZ$6="","",IF(ISERROR(INDEX([3]Base!$A$2:$C$207,MATCH($BZ$6,[3]Base!$A$2:$A$207,0),2))=TRUE,"CABLE INCONNU",(INDEX([3]Base!$A$2:$C$207,MATCH($BZ$6,[3]Base!$A$2:$A$207,0),3))))</f>
        <v>19.600000000000001</v>
      </c>
      <c r="CB72">
        <f>IF($BZ$6="","",IF(ISERROR(INDEX([3]Base!$A$2:$C$207,MATCH($BZ$6,[3]Base!$A$2:$A$207,0),2))=TRUE,"CABLE INCONNU",(INDEX([3]Base!$A$2:$C$207,MATCH($BZ$6,[3]Base!$A$2:$A$207,0),2))))</f>
        <v>0.627</v>
      </c>
      <c r="CD72">
        <f t="shared" si="13"/>
        <v>1.5404220201039038</v>
      </c>
      <c r="CF72">
        <f t="shared" si="8"/>
        <v>404.81000000000006</v>
      </c>
      <c r="CG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BORD'!$B$13:$B$2000,0),9)))*T72/$P$18)</f>
        <v>406.35042202010396</v>
      </c>
      <c r="CI72" t="str">
        <f>'[3]TABLEAU DE BORD'!B70</f>
        <v/>
      </c>
      <c r="CJ72" t="e">
        <f>'[3]TABLEAU DE BORD'!E70-'[3]TABLEAU DE BORD'!C70</f>
        <v>#VALUE!</v>
      </c>
      <c r="CL72" t="str">
        <f>'[3]TABLEAU DE BORD'!H70</f>
        <v/>
      </c>
      <c r="CM72" t="e">
        <f>'[3]TABLEAU DE BORD'!K70-'[3]TABLEAU DE BORD'!I70</f>
        <v>#VALUE!</v>
      </c>
    </row>
    <row r="73" spans="72:91" x14ac:dyDescent="0.25">
      <c r="BT73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BORD'!$B$13:$B$2000,0),11))*T73/INDEX('[3]TABLEAU DE BORD'!$B$13:$R$2000,MATCH('Formalisme RTE'!$H$2,'[3]TABLEAU DE BORD'!$B$13:$B$2000,0),12)</f>
        <v>3.102830965870556</v>
      </c>
      <c r="BU73" s="43">
        <f t="shared" si="15"/>
        <v>0.93577891975241945</v>
      </c>
      <c r="BX73" s="44">
        <f t="shared" si="10"/>
        <v>0.60748217536470928</v>
      </c>
      <c r="BZ73">
        <f>IF($BZ$6="","",IF(ISERROR(INDEX([3]Base!$A$2:$C$207,MATCH($BZ$6,[3]Base!$A$2:$A$207,0),2))=TRUE,"CABLE INCONNU",(INDEX([3]Base!$A$2:$C$207,MATCH($BZ$6,[3]Base!$A$2:$A$207,0),3))))</f>
        <v>19.600000000000001</v>
      </c>
      <c r="CB73">
        <f>IF($BZ$6="","",IF(ISERROR(INDEX([3]Base!$A$2:$C$207,MATCH($BZ$6,[3]Base!$A$2:$A$207,0),2))=TRUE,"CABLE INCONNU",(INDEX([3]Base!$A$2:$C$207,MATCH($BZ$6,[3]Base!$A$2:$A$207,0),2))))</f>
        <v>0.627</v>
      </c>
      <c r="CD73">
        <f t="shared" si="13"/>
        <v>1.5404220201039038</v>
      </c>
      <c r="CF73">
        <f t="shared" si="8"/>
        <v>404.81000000000006</v>
      </c>
      <c r="CG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BORD'!$B$13:$B$2000,0),9)))*T73/$P$18)</f>
        <v>406.35042202010396</v>
      </c>
      <c r="CI73" t="str">
        <f>'[3]TABLEAU DE BORD'!B71</f>
        <v/>
      </c>
      <c r="CJ73" t="e">
        <f>'[3]TABLEAU DE BORD'!E71-'[3]TABLEAU DE BORD'!C71</f>
        <v>#VALUE!</v>
      </c>
      <c r="CL73" t="str">
        <f>'[3]TABLEAU DE BORD'!H71</f>
        <v/>
      </c>
      <c r="CM73" t="e">
        <f>'[3]TABLEAU DE BORD'!K71-'[3]TABLEAU DE BORD'!I71</f>
        <v>#VALUE!</v>
      </c>
    </row>
    <row r="74" spans="72:91" x14ac:dyDescent="0.25">
      <c r="BT74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BORD'!$B$13:$B$2000,0),11))*T74/INDEX('[3]TABLEAU DE BORD'!$B$13:$R$2000,MATCH('Formalisme RTE'!$H$2,'[3]TABLEAU DE BORD'!$B$13:$B$2000,0),12)</f>
        <v>3.102830965870556</v>
      </c>
      <c r="BU74" s="43">
        <f t="shared" si="15"/>
        <v>0.93577891975241945</v>
      </c>
      <c r="BX74" s="44">
        <f t="shared" si="10"/>
        <v>0.60748217536470928</v>
      </c>
      <c r="BZ74">
        <f>IF($BZ$6="","",IF(ISERROR(INDEX([3]Base!$A$2:$C$207,MATCH($BZ$6,[3]Base!$A$2:$A$207,0),2))=TRUE,"CABLE INCONNU",(INDEX([3]Base!$A$2:$C$207,MATCH($BZ$6,[3]Base!$A$2:$A$207,0),3))))</f>
        <v>19.600000000000001</v>
      </c>
      <c r="CB74">
        <f>IF($BZ$6="","",IF(ISERROR(INDEX([3]Base!$A$2:$C$207,MATCH($BZ$6,[3]Base!$A$2:$A$207,0),2))=TRUE,"CABLE INCONNU",(INDEX([3]Base!$A$2:$C$207,MATCH($BZ$6,[3]Base!$A$2:$A$207,0),2))))</f>
        <v>0.627</v>
      </c>
      <c r="CD74">
        <f t="shared" si="13"/>
        <v>1.5404220201039038</v>
      </c>
      <c r="CF74">
        <f t="shared" si="8"/>
        <v>404.81000000000006</v>
      </c>
      <c r="CG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BORD'!$B$13:$B$2000,0),9)))*T74/$P$18)</f>
        <v>406.35042202010396</v>
      </c>
      <c r="CI74" t="str">
        <f>'[3]TABLEAU DE BORD'!B72</f>
        <v/>
      </c>
      <c r="CJ74" t="e">
        <f>'[3]TABLEAU DE BORD'!E72-'[3]TABLEAU DE BORD'!C72</f>
        <v>#VALUE!</v>
      </c>
      <c r="CL74" t="str">
        <f>'[3]TABLEAU DE BORD'!H72</f>
        <v/>
      </c>
      <c r="CM74" t="e">
        <f>'[3]TABLEAU DE BORD'!K72-'[3]TABLEAU DE BORD'!I72</f>
        <v>#VALUE!</v>
      </c>
    </row>
    <row r="75" spans="72:91" x14ac:dyDescent="0.25">
      <c r="BT75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BORD'!$B$13:$B$2000,0),11))*T75/INDEX('[3]TABLEAU DE BORD'!$B$13:$R$2000,MATCH('Formalisme RTE'!$H$2,'[3]TABLEAU DE BORD'!$B$13:$B$2000,0),12)</f>
        <v>3.102830965870556</v>
      </c>
      <c r="BU75" s="43">
        <f t="shared" si="15"/>
        <v>0.93577891975241945</v>
      </c>
      <c r="BX75" s="44">
        <f t="shared" si="10"/>
        <v>0.60748217536470928</v>
      </c>
      <c r="BZ75">
        <f>IF($BZ$6="","",IF(ISERROR(INDEX([3]Base!$A$2:$C$207,MATCH($BZ$6,[3]Base!$A$2:$A$207,0),2))=TRUE,"CABLE INCONNU",(INDEX([3]Base!$A$2:$C$207,MATCH($BZ$6,[3]Base!$A$2:$A$207,0),3))))</f>
        <v>19.600000000000001</v>
      </c>
      <c r="CB75">
        <f>IF($BZ$6="","",IF(ISERROR(INDEX([3]Base!$A$2:$C$207,MATCH($BZ$6,[3]Base!$A$2:$A$207,0),2))=TRUE,"CABLE INCONNU",(INDEX([3]Base!$A$2:$C$207,MATCH($BZ$6,[3]Base!$A$2:$A$207,0),2))))</f>
        <v>0.627</v>
      </c>
      <c r="CD75">
        <f t="shared" si="13"/>
        <v>1.5404220201039038</v>
      </c>
      <c r="CF75">
        <f t="shared" si="8"/>
        <v>404.81000000000006</v>
      </c>
      <c r="CG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BORD'!$B$13:$B$2000,0),9)))*T75/$P$18)</f>
        <v>406.35042202010396</v>
      </c>
      <c r="CI75" t="str">
        <f>'[3]TABLEAU DE BORD'!B73</f>
        <v/>
      </c>
      <c r="CJ75" t="e">
        <f>'[3]TABLEAU DE BORD'!E73-'[3]TABLEAU DE BORD'!C73</f>
        <v>#VALUE!</v>
      </c>
      <c r="CL75" t="str">
        <f>'[3]TABLEAU DE BORD'!H73</f>
        <v/>
      </c>
      <c r="CM75" t="e">
        <f>'[3]TABLEAU DE BORD'!K73-'[3]TABLEAU DE BORD'!I73</f>
        <v>#VALUE!</v>
      </c>
    </row>
    <row r="76" spans="72:91" x14ac:dyDescent="0.25">
      <c r="BT76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BORD'!$B$13:$B$2000,0),11))*T76/INDEX('[3]TABLEAU DE BORD'!$B$13:$R$2000,MATCH('Formalisme RTE'!$H$2,'[3]TABLEAU DE BORD'!$B$13:$B$2000,0),12)</f>
        <v>3.102830965870556</v>
      </c>
      <c r="BU76" s="43">
        <f t="shared" si="15"/>
        <v>0.93577891975241945</v>
      </c>
      <c r="BX76" s="44">
        <f t="shared" si="10"/>
        <v>0.60748217536470928</v>
      </c>
      <c r="BZ76">
        <f>IF($BZ$6="","",IF(ISERROR(INDEX([3]Base!$A$2:$C$207,MATCH($BZ$6,[3]Base!$A$2:$A$207,0),2))=TRUE,"CABLE INCONNU",(INDEX([3]Base!$A$2:$C$207,MATCH($BZ$6,[3]Base!$A$2:$A$207,0),3))))</f>
        <v>19.600000000000001</v>
      </c>
      <c r="CB76">
        <f>IF($BZ$6="","",IF(ISERROR(INDEX([3]Base!$A$2:$C$207,MATCH($BZ$6,[3]Base!$A$2:$A$207,0),2))=TRUE,"CABLE INCONNU",(INDEX([3]Base!$A$2:$C$207,MATCH($BZ$6,[3]Base!$A$2:$A$207,0),2))))</f>
        <v>0.627</v>
      </c>
      <c r="CD76">
        <f t="shared" si="13"/>
        <v>1.5404220201039038</v>
      </c>
      <c r="CF76">
        <f t="shared" si="8"/>
        <v>404.81000000000006</v>
      </c>
      <c r="CG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BORD'!$B$13:$B$2000,0),9)))*T76/$P$18)</f>
        <v>406.35042202010396</v>
      </c>
      <c r="CI76" t="str">
        <f>'[3]TABLEAU DE BORD'!B74</f>
        <v/>
      </c>
      <c r="CJ76" t="e">
        <f>'[3]TABLEAU DE BORD'!E74-'[3]TABLEAU DE BORD'!C74</f>
        <v>#VALUE!</v>
      </c>
      <c r="CL76" t="str">
        <f>'[3]TABLEAU DE BORD'!H74</f>
        <v/>
      </c>
      <c r="CM76" t="e">
        <f>'[3]TABLEAU DE BORD'!K74-'[3]TABLEAU DE BORD'!I74</f>
        <v>#VALUE!</v>
      </c>
    </row>
    <row r="77" spans="72:91" x14ac:dyDescent="0.25">
      <c r="BT77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BORD'!$B$13:$B$2000,0),11))*T77/INDEX('[3]TABLEAU DE BORD'!$B$13:$R$2000,MATCH('Formalisme RTE'!$H$2,'[3]TABLEAU DE BORD'!$B$13:$B$2000,0),12)</f>
        <v>3.102830965870556</v>
      </c>
      <c r="BU77" s="43">
        <f t="shared" si="15"/>
        <v>0.93577891975241945</v>
      </c>
      <c r="BX77" s="44">
        <f t="shared" si="10"/>
        <v>0.60748217536470928</v>
      </c>
      <c r="BZ77">
        <f>IF($BZ$6="","",IF(ISERROR(INDEX([3]Base!$A$2:$C$207,MATCH($BZ$6,[3]Base!$A$2:$A$207,0),2))=TRUE,"CABLE INCONNU",(INDEX([3]Base!$A$2:$C$207,MATCH($BZ$6,[3]Base!$A$2:$A$207,0),3))))</f>
        <v>19.600000000000001</v>
      </c>
      <c r="CB77">
        <f>IF($BZ$6="","",IF(ISERROR(INDEX([3]Base!$A$2:$C$207,MATCH($BZ$6,[3]Base!$A$2:$A$207,0),2))=TRUE,"CABLE INCONNU",(INDEX([3]Base!$A$2:$C$207,MATCH($BZ$6,[3]Base!$A$2:$A$207,0),2))))</f>
        <v>0.627</v>
      </c>
      <c r="CD77">
        <f t="shared" si="13"/>
        <v>1.5404220201039038</v>
      </c>
      <c r="CF77">
        <f t="shared" si="8"/>
        <v>404.81000000000006</v>
      </c>
      <c r="CG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BORD'!$B$13:$B$2000,0),9)))*T77/$P$18)</f>
        <v>406.35042202010396</v>
      </c>
      <c r="CI77" t="str">
        <f>'[3]TABLEAU DE BORD'!B75</f>
        <v/>
      </c>
      <c r="CJ77" t="e">
        <f>'[3]TABLEAU DE BORD'!E75-'[3]TABLEAU DE BORD'!C75</f>
        <v>#VALUE!</v>
      </c>
      <c r="CL77" t="str">
        <f>'[3]TABLEAU DE BORD'!H75</f>
        <v/>
      </c>
      <c r="CM77" t="e">
        <f>'[3]TABLEAU DE BORD'!K75-'[3]TABLEAU DE BORD'!I75</f>
        <v>#VALUE!</v>
      </c>
    </row>
    <row r="78" spans="72:91" x14ac:dyDescent="0.25">
      <c r="BT78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BORD'!$B$13:$B$2000,0),11))*T78/INDEX('[3]TABLEAU DE BORD'!$B$13:$R$2000,MATCH('Formalisme RTE'!$H$2,'[3]TABLEAU DE BORD'!$B$13:$B$2000,0),12)</f>
        <v>3.102830965870556</v>
      </c>
      <c r="BU78" s="43">
        <f t="shared" si="15"/>
        <v>0.93577891975241945</v>
      </c>
      <c r="BX78" s="44">
        <f t="shared" si="10"/>
        <v>0.60748217536470928</v>
      </c>
      <c r="BZ78">
        <f>IF($BZ$6="","",IF(ISERROR(INDEX([3]Base!$A$2:$C$207,MATCH($BZ$6,[3]Base!$A$2:$A$207,0),2))=TRUE,"CABLE INCONNU",(INDEX([3]Base!$A$2:$C$207,MATCH($BZ$6,[3]Base!$A$2:$A$207,0),3))))</f>
        <v>19.600000000000001</v>
      </c>
      <c r="CB78">
        <f>IF($BZ$6="","",IF(ISERROR(INDEX([3]Base!$A$2:$C$207,MATCH($BZ$6,[3]Base!$A$2:$A$207,0),2))=TRUE,"CABLE INCONNU",(INDEX([3]Base!$A$2:$C$207,MATCH($BZ$6,[3]Base!$A$2:$A$207,0),2))))</f>
        <v>0.627</v>
      </c>
      <c r="CD78">
        <f t="shared" si="13"/>
        <v>1.5404220201039038</v>
      </c>
      <c r="CF78">
        <f t="shared" si="8"/>
        <v>404.81000000000006</v>
      </c>
      <c r="CG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BORD'!$B$13:$B$2000,0),9)))*T78/$P$18)</f>
        <v>406.35042202010396</v>
      </c>
      <c r="CI78" t="str">
        <f>'[3]TABLEAU DE BORD'!B76</f>
        <v/>
      </c>
      <c r="CJ78" t="e">
        <f>'[3]TABLEAU DE BORD'!E76-'[3]TABLEAU DE BORD'!C76</f>
        <v>#VALUE!</v>
      </c>
      <c r="CL78" t="str">
        <f>'[3]TABLEAU DE BORD'!H76</f>
        <v/>
      </c>
      <c r="CM78" t="e">
        <f>'[3]TABLEAU DE BORD'!K76-'[3]TABLEAU DE BORD'!I76</f>
        <v>#VALUE!</v>
      </c>
    </row>
    <row r="79" spans="72:91" x14ac:dyDescent="0.25">
      <c r="BT79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BORD'!$B$13:$B$2000,0),11))*T79/INDEX('[3]TABLEAU DE BORD'!$B$13:$R$2000,MATCH('Formalisme RTE'!$H$2,'[3]TABLEAU DE BORD'!$B$13:$B$2000,0),12)</f>
        <v>3.102830965870556</v>
      </c>
      <c r="BU79" s="43">
        <f t="shared" si="15"/>
        <v>0.93577891975241945</v>
      </c>
      <c r="BX79" s="44">
        <f t="shared" si="10"/>
        <v>0.60748217536470928</v>
      </c>
      <c r="BZ79">
        <f>IF($BZ$6="","",IF(ISERROR(INDEX([3]Base!$A$2:$C$207,MATCH($BZ$6,[3]Base!$A$2:$A$207,0),2))=TRUE,"CABLE INCONNU",(INDEX([3]Base!$A$2:$C$207,MATCH($BZ$6,[3]Base!$A$2:$A$207,0),3))))</f>
        <v>19.600000000000001</v>
      </c>
      <c r="CB79">
        <f>IF($BZ$6="","",IF(ISERROR(INDEX([3]Base!$A$2:$C$207,MATCH($BZ$6,[3]Base!$A$2:$A$207,0),2))=TRUE,"CABLE INCONNU",(INDEX([3]Base!$A$2:$C$207,MATCH($BZ$6,[3]Base!$A$2:$A$207,0),2))))</f>
        <v>0.627</v>
      </c>
      <c r="CD79">
        <f t="shared" si="13"/>
        <v>1.5404220201039038</v>
      </c>
      <c r="CF79">
        <f t="shared" ref="CF79:CF142" si="26">$BE$28+$D$10*((EXP(($BE$26-T79)/$D$10)+EXP(-($BE$26-T79)/$D$10))/2-1)</f>
        <v>404.81000000000006</v>
      </c>
      <c r="CG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BORD'!$B$13:$B$2000,0),9)))*T79/$P$18)</f>
        <v>406.35042202010396</v>
      </c>
      <c r="CI79" t="str">
        <f>'[3]TABLEAU DE BORD'!B77</f>
        <v/>
      </c>
      <c r="CJ79" t="e">
        <f>'[3]TABLEAU DE BORD'!E77-'[3]TABLEAU DE BORD'!C77</f>
        <v>#VALUE!</v>
      </c>
      <c r="CL79" t="str">
        <f>'[3]TABLEAU DE BORD'!H77</f>
        <v/>
      </c>
      <c r="CM79" t="e">
        <f>'[3]TABLEAU DE BORD'!K77-'[3]TABLEAU DE BORD'!I77</f>
        <v>#VALUE!</v>
      </c>
    </row>
    <row r="80" spans="72:91" x14ac:dyDescent="0.25">
      <c r="BT80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BORD'!$B$13:$B$2000,0),11))*T80/INDEX('[3]TABLEAU DE BORD'!$B$13:$R$2000,MATCH('Formalisme RTE'!$H$2,'[3]TABLEAU DE BORD'!$B$13:$B$2000,0),12)</f>
        <v>3.102830965870556</v>
      </c>
      <c r="BU80" s="43">
        <f t="shared" si="15"/>
        <v>0.93577891975241945</v>
      </c>
      <c r="BX80" s="44">
        <f t="shared" ref="BX80:BX143" si="27">SQRT(1-(1/(SQRT((CB80*0.981)^2+(($B$30/10)*BZ80*0.001)^2)/(CB80*0.981))^2))</f>
        <v>0.60748217536470928</v>
      </c>
      <c r="BZ80">
        <f>IF($BZ$6="","",IF(ISERROR(INDEX([3]Base!$A$2:$C$207,MATCH($BZ$6,[3]Base!$A$2:$A$207,0),2))=TRUE,"CABLE INCONNU",(INDEX([3]Base!$A$2:$C$207,MATCH($BZ$6,[3]Base!$A$2:$A$207,0),3))))</f>
        <v>19.600000000000001</v>
      </c>
      <c r="CB80">
        <f>IF($BZ$6="","",IF(ISERROR(INDEX([3]Base!$A$2:$C$207,MATCH($BZ$6,[3]Base!$A$2:$A$207,0),2))=TRUE,"CABLE INCONNU",(INDEX([3]Base!$A$2:$C$207,MATCH($BZ$6,[3]Base!$A$2:$A$207,0),2))))</f>
        <v>0.627</v>
      </c>
      <c r="CD80">
        <f t="shared" si="13"/>
        <v>1.5404220201039038</v>
      </c>
      <c r="CF80">
        <f t="shared" si="26"/>
        <v>404.81000000000006</v>
      </c>
      <c r="CG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BORD'!$B$13:$B$2000,0),9)))*T80/$P$18)</f>
        <v>406.35042202010396</v>
      </c>
      <c r="CI80" t="str">
        <f>'[3]TABLEAU DE BORD'!B78</f>
        <v/>
      </c>
      <c r="CJ80" t="e">
        <f>'[3]TABLEAU DE BORD'!E78-'[3]TABLEAU DE BORD'!C78</f>
        <v>#VALUE!</v>
      </c>
      <c r="CL80" t="str">
        <f>'[3]TABLEAU DE BORD'!H78</f>
        <v/>
      </c>
      <c r="CM80" t="e">
        <f>'[3]TABLEAU DE BORD'!K78-'[3]TABLEAU DE BORD'!I78</f>
        <v>#VALUE!</v>
      </c>
    </row>
    <row r="81" spans="72:91" x14ac:dyDescent="0.25">
      <c r="BT81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BORD'!$B$13:$B$2000,0),11))*T81/INDEX('[3]TABLEAU DE BORD'!$B$13:$R$2000,MATCH('Formalisme RTE'!$H$2,'[3]TABLEAU DE BORD'!$B$13:$B$2000,0),12)</f>
        <v>3.102830965870556</v>
      </c>
      <c r="BU81" s="43">
        <f t="shared" si="15"/>
        <v>0.93577891975241945</v>
      </c>
      <c r="BX81" s="44">
        <f t="shared" si="27"/>
        <v>0.60748217536470928</v>
      </c>
      <c r="BZ81">
        <f>IF($BZ$6="","",IF(ISERROR(INDEX([3]Base!$A$2:$C$207,MATCH($BZ$6,[3]Base!$A$2:$A$207,0),2))=TRUE,"CABLE INCONNU",(INDEX([3]Base!$A$2:$C$207,MATCH($BZ$6,[3]Base!$A$2:$A$207,0),3))))</f>
        <v>19.600000000000001</v>
      </c>
      <c r="CB81">
        <f>IF($BZ$6="","",IF(ISERROR(INDEX([3]Base!$A$2:$C$207,MATCH($BZ$6,[3]Base!$A$2:$A$207,0),2))=TRUE,"CABLE INCONNU",(INDEX([3]Base!$A$2:$C$207,MATCH($BZ$6,[3]Base!$A$2:$A$207,0),2))))</f>
        <v>0.627</v>
      </c>
      <c r="CD81">
        <f t="shared" ref="CD81:CD144" si="28">CG81-CF81</f>
        <v>1.5404220201039038</v>
      </c>
      <c r="CF81">
        <f t="shared" si="26"/>
        <v>404.81000000000006</v>
      </c>
      <c r="CG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BORD'!$B$13:$B$2000,0),9)))*T81/$P$18)</f>
        <v>406.35042202010396</v>
      </c>
      <c r="CI81" t="str">
        <f>'[3]TABLEAU DE BORD'!B79</f>
        <v/>
      </c>
      <c r="CJ81" t="e">
        <f>'[3]TABLEAU DE BORD'!E79-'[3]TABLEAU DE BORD'!C79</f>
        <v>#VALUE!</v>
      </c>
      <c r="CL81" t="str">
        <f>'[3]TABLEAU DE BORD'!H79</f>
        <v/>
      </c>
      <c r="CM81" t="e">
        <f>'[3]TABLEAU DE BORD'!K79-'[3]TABLEAU DE BORD'!I79</f>
        <v>#VALUE!</v>
      </c>
    </row>
    <row r="82" spans="72:91" x14ac:dyDescent="0.25">
      <c r="BT82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BORD'!$B$13:$B$2000,0),11))*T82/INDEX('[3]TABLEAU DE BORD'!$B$13:$R$2000,MATCH('Formalisme RTE'!$H$2,'[3]TABLEAU DE BORD'!$B$13:$B$2000,0),12)</f>
        <v>3.102830965870556</v>
      </c>
      <c r="BU82" s="43">
        <f t="shared" ref="BU82:BU145" si="29">BX82*CD82</f>
        <v>0.93577891975241945</v>
      </c>
      <c r="BX82" s="44">
        <f t="shared" si="27"/>
        <v>0.60748217536470928</v>
      </c>
      <c r="BZ82">
        <f>IF($BZ$6="","",IF(ISERROR(INDEX([3]Base!$A$2:$C$207,MATCH($BZ$6,[3]Base!$A$2:$A$207,0),2))=TRUE,"CABLE INCONNU",(INDEX([3]Base!$A$2:$C$207,MATCH($BZ$6,[3]Base!$A$2:$A$207,0),3))))</f>
        <v>19.600000000000001</v>
      </c>
      <c r="CB82">
        <f>IF($BZ$6="","",IF(ISERROR(INDEX([3]Base!$A$2:$C$207,MATCH($BZ$6,[3]Base!$A$2:$A$207,0),2))=TRUE,"CABLE INCONNU",(INDEX([3]Base!$A$2:$C$207,MATCH($BZ$6,[3]Base!$A$2:$A$207,0),2))))</f>
        <v>0.627</v>
      </c>
      <c r="CD82">
        <f t="shared" si="28"/>
        <v>1.5404220201039038</v>
      </c>
      <c r="CF82">
        <f t="shared" si="26"/>
        <v>404.81000000000006</v>
      </c>
      <c r="CG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BORD'!$B$13:$B$2000,0),9)))*T82/$P$18)</f>
        <v>406.35042202010396</v>
      </c>
      <c r="CI82" t="str">
        <f>'[3]TABLEAU DE BORD'!B80</f>
        <v/>
      </c>
      <c r="CJ82" t="e">
        <f>'[3]TABLEAU DE BORD'!E80-'[3]TABLEAU DE BORD'!C80</f>
        <v>#VALUE!</v>
      </c>
      <c r="CL82" t="str">
        <f>'[3]TABLEAU DE BORD'!H80</f>
        <v/>
      </c>
      <c r="CM82" t="e">
        <f>'[3]TABLEAU DE BORD'!K80-'[3]TABLEAU DE BORD'!I80</f>
        <v>#VALUE!</v>
      </c>
    </row>
    <row r="83" spans="72:91" x14ac:dyDescent="0.25">
      <c r="BT83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BORD'!$B$13:$B$2000,0),11))*T83/INDEX('[3]TABLEAU DE BORD'!$B$13:$R$2000,MATCH('Formalisme RTE'!$H$2,'[3]TABLEAU DE BORD'!$B$13:$B$2000,0),12)</f>
        <v>3.102830965870556</v>
      </c>
      <c r="BU83" s="43">
        <f t="shared" si="29"/>
        <v>0.93577891975241945</v>
      </c>
      <c r="BX83" s="44">
        <f t="shared" si="27"/>
        <v>0.60748217536470928</v>
      </c>
      <c r="BZ83">
        <f>IF($BZ$6="","",IF(ISERROR(INDEX([3]Base!$A$2:$C$207,MATCH($BZ$6,[3]Base!$A$2:$A$207,0),2))=TRUE,"CABLE INCONNU",(INDEX([3]Base!$A$2:$C$207,MATCH($BZ$6,[3]Base!$A$2:$A$207,0),3))))</f>
        <v>19.600000000000001</v>
      </c>
      <c r="CB83">
        <f>IF($BZ$6="","",IF(ISERROR(INDEX([3]Base!$A$2:$C$207,MATCH($BZ$6,[3]Base!$A$2:$A$207,0),2))=TRUE,"CABLE INCONNU",(INDEX([3]Base!$A$2:$C$207,MATCH($BZ$6,[3]Base!$A$2:$A$207,0),2))))</f>
        <v>0.627</v>
      </c>
      <c r="CD83">
        <f t="shared" si="28"/>
        <v>1.5404220201039038</v>
      </c>
      <c r="CF83">
        <f t="shared" si="26"/>
        <v>404.81000000000006</v>
      </c>
      <c r="CG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BORD'!$B$13:$B$2000,0),9)))*T83/$P$18)</f>
        <v>406.35042202010396</v>
      </c>
      <c r="CI83" t="str">
        <f>'[3]TABLEAU DE BORD'!B81</f>
        <v/>
      </c>
      <c r="CJ83" t="e">
        <f>'[3]TABLEAU DE BORD'!E81-'[3]TABLEAU DE BORD'!C81</f>
        <v>#VALUE!</v>
      </c>
      <c r="CL83" t="str">
        <f>'[3]TABLEAU DE BORD'!H81</f>
        <v/>
      </c>
      <c r="CM83" t="e">
        <f>'[3]TABLEAU DE BORD'!K81-'[3]TABLEAU DE BORD'!I81</f>
        <v>#VALUE!</v>
      </c>
    </row>
    <row r="84" spans="72:91" x14ac:dyDescent="0.25">
      <c r="BT84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BORD'!$B$13:$B$2000,0),11))*T84/INDEX('[3]TABLEAU DE BORD'!$B$13:$R$2000,MATCH('Formalisme RTE'!$H$2,'[3]TABLEAU DE BORD'!$B$13:$B$2000,0),12)</f>
        <v>3.102830965870556</v>
      </c>
      <c r="BU84" s="43">
        <f t="shared" si="29"/>
        <v>0.93577891975241945</v>
      </c>
      <c r="BX84">
        <f t="shared" si="27"/>
        <v>0.60748217536470928</v>
      </c>
      <c r="BZ84">
        <f>IF($BZ$6="","",IF(ISERROR(INDEX([3]Base!$A$2:$C$207,MATCH($BZ$6,[3]Base!$A$2:$A$207,0),2))=TRUE,"CABLE INCONNU",(INDEX([3]Base!$A$2:$C$207,MATCH($BZ$6,[3]Base!$A$2:$A$207,0),3))))</f>
        <v>19.600000000000001</v>
      </c>
      <c r="CB84">
        <f>IF($BZ$6="","",IF(ISERROR(INDEX([3]Base!$A$2:$C$207,MATCH($BZ$6,[3]Base!$A$2:$A$207,0),2))=TRUE,"CABLE INCONNU",(INDEX([3]Base!$A$2:$C$207,MATCH($BZ$6,[3]Base!$A$2:$A$207,0),2))))</f>
        <v>0.627</v>
      </c>
      <c r="CD84">
        <f t="shared" si="28"/>
        <v>1.5404220201039038</v>
      </c>
      <c r="CF84">
        <f t="shared" si="26"/>
        <v>404.81000000000006</v>
      </c>
      <c r="CG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BORD'!$B$13:$B$2000,0),9)))*T84/$P$18)</f>
        <v>406.35042202010396</v>
      </c>
      <c r="CI84" t="str">
        <f>'[3]TABLEAU DE BORD'!B82</f>
        <v/>
      </c>
      <c r="CJ84" t="e">
        <f>'[3]TABLEAU DE BORD'!E82-'[3]TABLEAU DE BORD'!C82</f>
        <v>#VALUE!</v>
      </c>
      <c r="CL84" t="str">
        <f>'[3]TABLEAU DE BORD'!H82</f>
        <v/>
      </c>
      <c r="CM84" t="e">
        <f>'[3]TABLEAU DE BORD'!K82-'[3]TABLEAU DE BORD'!I82</f>
        <v>#VALUE!</v>
      </c>
    </row>
    <row r="85" spans="72:91" x14ac:dyDescent="0.25">
      <c r="BT85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BORD'!$B$13:$B$2000,0),11))*T85/INDEX('[3]TABLEAU DE BORD'!$B$13:$R$2000,MATCH('Formalisme RTE'!$H$2,'[3]TABLEAU DE BORD'!$B$13:$B$2000,0),12)</f>
        <v>3.102830965870556</v>
      </c>
      <c r="BU85" s="43">
        <f t="shared" si="29"/>
        <v>0.93577891975241945</v>
      </c>
      <c r="BX85">
        <f t="shared" si="27"/>
        <v>0.60748217536470928</v>
      </c>
      <c r="BZ85">
        <f>IF($BZ$6="","",IF(ISERROR(INDEX([3]Base!$A$2:$C$207,MATCH($BZ$6,[3]Base!$A$2:$A$207,0),2))=TRUE,"CABLE INCONNU",(INDEX([3]Base!$A$2:$C$207,MATCH($BZ$6,[3]Base!$A$2:$A$207,0),3))))</f>
        <v>19.600000000000001</v>
      </c>
      <c r="CB85">
        <f>IF($BZ$6="","",IF(ISERROR(INDEX([3]Base!$A$2:$C$207,MATCH($BZ$6,[3]Base!$A$2:$A$207,0),2))=TRUE,"CABLE INCONNU",(INDEX([3]Base!$A$2:$C$207,MATCH($BZ$6,[3]Base!$A$2:$A$207,0),2))))</f>
        <v>0.627</v>
      </c>
      <c r="CD85">
        <f t="shared" si="28"/>
        <v>1.5404220201039038</v>
      </c>
      <c r="CF85">
        <f t="shared" si="26"/>
        <v>404.81000000000006</v>
      </c>
      <c r="CG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BORD'!$B$13:$B$2000,0),9)))*T85/$P$18)</f>
        <v>406.35042202010396</v>
      </c>
      <c r="CI85" t="str">
        <f>'[3]TABLEAU DE BORD'!B83</f>
        <v/>
      </c>
      <c r="CJ85" t="e">
        <f>'[3]TABLEAU DE BORD'!E83-'[3]TABLEAU DE BORD'!C83</f>
        <v>#VALUE!</v>
      </c>
      <c r="CL85" t="str">
        <f>'[3]TABLEAU DE BORD'!H83</f>
        <v/>
      </c>
      <c r="CM85" t="e">
        <f>'[3]TABLEAU DE BORD'!K83-'[3]TABLEAU DE BORD'!I83</f>
        <v>#VALUE!</v>
      </c>
    </row>
    <row r="86" spans="72:91" x14ac:dyDescent="0.25">
      <c r="BT86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BORD'!$B$13:$B$2000,0),11))*T86/INDEX('[3]TABLEAU DE BORD'!$B$13:$R$2000,MATCH('Formalisme RTE'!$H$2,'[3]TABLEAU DE BORD'!$B$13:$B$2000,0),12)</f>
        <v>3.102830965870556</v>
      </c>
      <c r="BU86" s="43">
        <f t="shared" si="29"/>
        <v>0.93577891975241945</v>
      </c>
      <c r="BX86">
        <f t="shared" si="27"/>
        <v>0.60748217536470928</v>
      </c>
      <c r="BZ86">
        <f>IF($BZ$6="","",IF(ISERROR(INDEX([3]Base!$A$2:$C$207,MATCH($BZ$6,[3]Base!$A$2:$A$207,0),2))=TRUE,"CABLE INCONNU",(INDEX([3]Base!$A$2:$C$207,MATCH($BZ$6,[3]Base!$A$2:$A$207,0),3))))</f>
        <v>19.600000000000001</v>
      </c>
      <c r="CB86">
        <f>IF($BZ$6="","",IF(ISERROR(INDEX([3]Base!$A$2:$C$207,MATCH($BZ$6,[3]Base!$A$2:$A$207,0),2))=TRUE,"CABLE INCONNU",(INDEX([3]Base!$A$2:$C$207,MATCH($BZ$6,[3]Base!$A$2:$A$207,0),2))))</f>
        <v>0.627</v>
      </c>
      <c r="CD86">
        <f t="shared" si="28"/>
        <v>1.5404220201039038</v>
      </c>
      <c r="CF86">
        <f t="shared" si="26"/>
        <v>404.81000000000006</v>
      </c>
      <c r="CG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BORD'!$B$13:$B$2000,0),9)))*T86/$P$18)</f>
        <v>406.35042202010396</v>
      </c>
      <c r="CI86" t="str">
        <f>'[3]TABLEAU DE BORD'!B84</f>
        <v/>
      </c>
      <c r="CJ86" t="e">
        <f>'[3]TABLEAU DE BORD'!E84-'[3]TABLEAU DE BORD'!C84</f>
        <v>#VALUE!</v>
      </c>
      <c r="CL86" t="str">
        <f>'[3]TABLEAU DE BORD'!H84</f>
        <v/>
      </c>
      <c r="CM86" t="e">
        <f>'[3]TABLEAU DE BORD'!K84-'[3]TABLEAU DE BORD'!I84</f>
        <v>#VALUE!</v>
      </c>
    </row>
    <row r="87" spans="72:91" x14ac:dyDescent="0.25">
      <c r="BT87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BORD'!$B$13:$B$2000,0),11))*T87/INDEX('[3]TABLEAU DE BORD'!$B$13:$R$2000,MATCH('Formalisme RTE'!$H$2,'[3]TABLEAU DE BORD'!$B$13:$B$2000,0),12)</f>
        <v>3.102830965870556</v>
      </c>
      <c r="BU87" s="43">
        <f t="shared" si="29"/>
        <v>0.93577891975241945</v>
      </c>
      <c r="BX87">
        <f t="shared" si="27"/>
        <v>0.60748217536470928</v>
      </c>
      <c r="BZ87">
        <f>IF($BZ$6="","",IF(ISERROR(INDEX([3]Base!$A$2:$C$207,MATCH($BZ$6,[3]Base!$A$2:$A$207,0),2))=TRUE,"CABLE INCONNU",(INDEX([3]Base!$A$2:$C$207,MATCH($BZ$6,[3]Base!$A$2:$A$207,0),3))))</f>
        <v>19.600000000000001</v>
      </c>
      <c r="CB87">
        <f>IF($BZ$6="","",IF(ISERROR(INDEX([3]Base!$A$2:$C$207,MATCH($BZ$6,[3]Base!$A$2:$A$207,0),2))=TRUE,"CABLE INCONNU",(INDEX([3]Base!$A$2:$C$207,MATCH($BZ$6,[3]Base!$A$2:$A$207,0),2))))</f>
        <v>0.627</v>
      </c>
      <c r="CD87">
        <f t="shared" si="28"/>
        <v>1.5404220201039038</v>
      </c>
      <c r="CF87">
        <f t="shared" si="26"/>
        <v>404.81000000000006</v>
      </c>
      <c r="CG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BORD'!$B$13:$B$2000,0),9)))*T87/$P$18)</f>
        <v>406.35042202010396</v>
      </c>
      <c r="CI87" t="str">
        <f>'[3]TABLEAU DE BORD'!B85</f>
        <v/>
      </c>
      <c r="CJ87" t="e">
        <f>'[3]TABLEAU DE BORD'!E85-'[3]TABLEAU DE BORD'!C85</f>
        <v>#VALUE!</v>
      </c>
      <c r="CL87" t="str">
        <f>'[3]TABLEAU DE BORD'!H85</f>
        <v/>
      </c>
      <c r="CM87" t="e">
        <f>'[3]TABLEAU DE BORD'!K85-'[3]TABLEAU DE BORD'!I85</f>
        <v>#VALUE!</v>
      </c>
    </row>
    <row r="88" spans="72:91" x14ac:dyDescent="0.25">
      <c r="BT88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BORD'!$B$13:$B$2000,0),11))*T88/INDEX('[3]TABLEAU DE BORD'!$B$13:$R$2000,MATCH('Formalisme RTE'!$H$2,'[3]TABLEAU DE BORD'!$B$13:$B$2000,0),12)</f>
        <v>3.102830965870556</v>
      </c>
      <c r="BU88" s="43">
        <f t="shared" si="29"/>
        <v>0.93577891975241945</v>
      </c>
      <c r="BX88">
        <f t="shared" si="27"/>
        <v>0.60748217536470928</v>
      </c>
      <c r="BZ88">
        <f>IF($BZ$6="","",IF(ISERROR(INDEX([3]Base!$A$2:$C$207,MATCH($BZ$6,[3]Base!$A$2:$A$207,0),2))=TRUE,"CABLE INCONNU",(INDEX([3]Base!$A$2:$C$207,MATCH($BZ$6,[3]Base!$A$2:$A$207,0),3))))</f>
        <v>19.600000000000001</v>
      </c>
      <c r="CB88">
        <f>IF($BZ$6="","",IF(ISERROR(INDEX([3]Base!$A$2:$C$207,MATCH($BZ$6,[3]Base!$A$2:$A$207,0),2))=TRUE,"CABLE INCONNU",(INDEX([3]Base!$A$2:$C$207,MATCH($BZ$6,[3]Base!$A$2:$A$207,0),2))))</f>
        <v>0.627</v>
      </c>
      <c r="CD88">
        <f t="shared" si="28"/>
        <v>1.5404220201039038</v>
      </c>
      <c r="CF88">
        <f t="shared" si="26"/>
        <v>404.81000000000006</v>
      </c>
      <c r="CG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BORD'!$B$13:$B$2000,0),9)))*T88/$P$18)</f>
        <v>406.35042202010396</v>
      </c>
      <c r="CI88" t="str">
        <f>'[3]TABLEAU DE BORD'!B86</f>
        <v/>
      </c>
      <c r="CJ88" t="e">
        <f>'[3]TABLEAU DE BORD'!E86-'[3]TABLEAU DE BORD'!C86</f>
        <v>#VALUE!</v>
      </c>
      <c r="CL88" t="str">
        <f>'[3]TABLEAU DE BORD'!H86</f>
        <v/>
      </c>
      <c r="CM88" t="e">
        <f>'[3]TABLEAU DE BORD'!K86-'[3]TABLEAU DE BORD'!I86</f>
        <v>#VALUE!</v>
      </c>
    </row>
    <row r="89" spans="72:91" x14ac:dyDescent="0.25">
      <c r="BT89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BORD'!$B$13:$B$2000,0),11))*T89/INDEX('[3]TABLEAU DE BORD'!$B$13:$R$2000,MATCH('Formalisme RTE'!$H$2,'[3]TABLEAU DE BORD'!$B$13:$B$2000,0),12)</f>
        <v>3.102830965870556</v>
      </c>
      <c r="BU89" s="43">
        <f t="shared" si="29"/>
        <v>0.93577891975241945</v>
      </c>
      <c r="BX89">
        <f t="shared" si="27"/>
        <v>0.60748217536470928</v>
      </c>
      <c r="BZ89">
        <f>IF($BZ$6="","",IF(ISERROR(INDEX([3]Base!$A$2:$C$207,MATCH($BZ$6,[3]Base!$A$2:$A$207,0),2))=TRUE,"CABLE INCONNU",(INDEX([3]Base!$A$2:$C$207,MATCH($BZ$6,[3]Base!$A$2:$A$207,0),3))))</f>
        <v>19.600000000000001</v>
      </c>
      <c r="CB89">
        <f>IF($BZ$6="","",IF(ISERROR(INDEX([3]Base!$A$2:$C$207,MATCH($BZ$6,[3]Base!$A$2:$A$207,0),2))=TRUE,"CABLE INCONNU",(INDEX([3]Base!$A$2:$C$207,MATCH($BZ$6,[3]Base!$A$2:$A$207,0),2))))</f>
        <v>0.627</v>
      </c>
      <c r="CD89">
        <f t="shared" si="28"/>
        <v>1.5404220201039038</v>
      </c>
      <c r="CF89">
        <f t="shared" si="26"/>
        <v>404.81000000000006</v>
      </c>
      <c r="CG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BORD'!$B$13:$B$2000,0),9)))*T89/$P$18)</f>
        <v>406.35042202010396</v>
      </c>
      <c r="CI89" t="str">
        <f>'[3]TABLEAU DE BORD'!B87</f>
        <v/>
      </c>
      <c r="CJ89" t="e">
        <f>'[3]TABLEAU DE BORD'!E87-'[3]TABLEAU DE BORD'!C87</f>
        <v>#VALUE!</v>
      </c>
      <c r="CL89" t="str">
        <f>'[3]TABLEAU DE BORD'!H87</f>
        <v/>
      </c>
      <c r="CM89" t="e">
        <f>'[3]TABLEAU DE BORD'!K87-'[3]TABLEAU DE BORD'!I87</f>
        <v>#VALUE!</v>
      </c>
    </row>
    <row r="90" spans="72:91" x14ac:dyDescent="0.25">
      <c r="BT90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BORD'!$B$13:$B$2000,0),11))*T90/INDEX('[3]TABLEAU DE BORD'!$B$13:$R$2000,MATCH('Formalisme RTE'!$H$2,'[3]TABLEAU DE BORD'!$B$13:$B$2000,0),12)</f>
        <v>3.102830965870556</v>
      </c>
      <c r="BU90" s="43">
        <f t="shared" si="29"/>
        <v>0.93577891975241945</v>
      </c>
      <c r="BX90">
        <f t="shared" si="27"/>
        <v>0.60748217536470928</v>
      </c>
      <c r="BZ90">
        <f>IF($BZ$6="","",IF(ISERROR(INDEX([3]Base!$A$2:$C$207,MATCH($BZ$6,[3]Base!$A$2:$A$207,0),2))=TRUE,"CABLE INCONNU",(INDEX([3]Base!$A$2:$C$207,MATCH($BZ$6,[3]Base!$A$2:$A$207,0),3))))</f>
        <v>19.600000000000001</v>
      </c>
      <c r="CB90">
        <f>IF($BZ$6="","",IF(ISERROR(INDEX([3]Base!$A$2:$C$207,MATCH($BZ$6,[3]Base!$A$2:$A$207,0),2))=TRUE,"CABLE INCONNU",(INDEX([3]Base!$A$2:$C$207,MATCH($BZ$6,[3]Base!$A$2:$A$207,0),2))))</f>
        <v>0.627</v>
      </c>
      <c r="CD90">
        <f t="shared" si="28"/>
        <v>1.5404220201039038</v>
      </c>
      <c r="CF90">
        <f t="shared" si="26"/>
        <v>404.81000000000006</v>
      </c>
      <c r="CG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BORD'!$B$13:$B$2000,0),9)))*T90/$P$18)</f>
        <v>406.35042202010396</v>
      </c>
      <c r="CI90" t="str">
        <f>'[3]TABLEAU DE BORD'!B88</f>
        <v/>
      </c>
      <c r="CJ90" t="e">
        <f>'[3]TABLEAU DE BORD'!E88-'[3]TABLEAU DE BORD'!C88</f>
        <v>#VALUE!</v>
      </c>
      <c r="CL90" t="str">
        <f>'[3]TABLEAU DE BORD'!H88</f>
        <v/>
      </c>
      <c r="CM90" t="e">
        <f>'[3]TABLEAU DE BORD'!K88-'[3]TABLEAU DE BORD'!I88</f>
        <v>#VALUE!</v>
      </c>
    </row>
    <row r="91" spans="72:91" x14ac:dyDescent="0.25">
      <c r="BT91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BORD'!$B$13:$B$2000,0),11))*T91/INDEX('[3]TABLEAU DE BORD'!$B$13:$R$2000,MATCH('Formalisme RTE'!$H$2,'[3]TABLEAU DE BORD'!$B$13:$B$2000,0),12)</f>
        <v>3.102830965870556</v>
      </c>
      <c r="BU91" s="43">
        <f t="shared" si="29"/>
        <v>0.93577891975241945</v>
      </c>
      <c r="BX91">
        <f t="shared" si="27"/>
        <v>0.60748217536470928</v>
      </c>
      <c r="BZ91">
        <f>IF($BZ$6="","",IF(ISERROR(INDEX([3]Base!$A$2:$C$207,MATCH($BZ$6,[3]Base!$A$2:$A$207,0),2))=TRUE,"CABLE INCONNU",(INDEX([3]Base!$A$2:$C$207,MATCH($BZ$6,[3]Base!$A$2:$A$207,0),3))))</f>
        <v>19.600000000000001</v>
      </c>
      <c r="CB91">
        <f>IF($BZ$6="","",IF(ISERROR(INDEX([3]Base!$A$2:$C$207,MATCH($BZ$6,[3]Base!$A$2:$A$207,0),2))=TRUE,"CABLE INCONNU",(INDEX([3]Base!$A$2:$C$207,MATCH($BZ$6,[3]Base!$A$2:$A$207,0),2))))</f>
        <v>0.627</v>
      </c>
      <c r="CD91">
        <f t="shared" si="28"/>
        <v>1.5404220201039038</v>
      </c>
      <c r="CF91">
        <f t="shared" si="26"/>
        <v>404.81000000000006</v>
      </c>
      <c r="CG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BORD'!$B$13:$B$2000,0),9)))*T91/$P$18)</f>
        <v>406.35042202010396</v>
      </c>
      <c r="CI91" t="str">
        <f>'[3]TABLEAU DE BORD'!B89</f>
        <v/>
      </c>
      <c r="CJ91" t="e">
        <f>'[3]TABLEAU DE BORD'!E89-'[3]TABLEAU DE BORD'!C89</f>
        <v>#VALUE!</v>
      </c>
      <c r="CL91" t="str">
        <f>'[3]TABLEAU DE BORD'!H89</f>
        <v/>
      </c>
      <c r="CM91" t="e">
        <f>'[3]TABLEAU DE BORD'!K89-'[3]TABLEAU DE BORD'!I89</f>
        <v>#VALUE!</v>
      </c>
    </row>
    <row r="92" spans="72:91" x14ac:dyDescent="0.25">
      <c r="BT92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BORD'!$B$13:$B$2000,0),11))*T92/INDEX('[3]TABLEAU DE BORD'!$B$13:$R$2000,MATCH('Formalisme RTE'!$H$2,'[3]TABLEAU DE BORD'!$B$13:$B$2000,0),12)</f>
        <v>3.102830965870556</v>
      </c>
      <c r="BU92" s="43">
        <f t="shared" si="29"/>
        <v>0.93577891975241945</v>
      </c>
      <c r="BX92">
        <f t="shared" si="27"/>
        <v>0.60748217536470928</v>
      </c>
      <c r="BZ92">
        <f>IF($BZ$6="","",IF(ISERROR(INDEX([3]Base!$A$2:$C$207,MATCH($BZ$6,[3]Base!$A$2:$A$207,0),2))=TRUE,"CABLE INCONNU",(INDEX([3]Base!$A$2:$C$207,MATCH($BZ$6,[3]Base!$A$2:$A$207,0),3))))</f>
        <v>19.600000000000001</v>
      </c>
      <c r="CB92">
        <f>IF($BZ$6="","",IF(ISERROR(INDEX([3]Base!$A$2:$C$207,MATCH($BZ$6,[3]Base!$A$2:$A$207,0),2))=TRUE,"CABLE INCONNU",(INDEX([3]Base!$A$2:$C$207,MATCH($BZ$6,[3]Base!$A$2:$A$207,0),2))))</f>
        <v>0.627</v>
      </c>
      <c r="CD92">
        <f t="shared" si="28"/>
        <v>1.5404220201039038</v>
      </c>
      <c r="CF92">
        <f t="shared" si="26"/>
        <v>404.81000000000006</v>
      </c>
      <c r="CG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BORD'!$B$13:$B$2000,0),9)))*T92/$P$18)</f>
        <v>406.35042202010396</v>
      </c>
      <c r="CI92" t="str">
        <f>'[3]TABLEAU DE BORD'!B90</f>
        <v/>
      </c>
      <c r="CJ92" t="e">
        <f>'[3]TABLEAU DE BORD'!E90-'[3]TABLEAU DE BORD'!C90</f>
        <v>#VALUE!</v>
      </c>
      <c r="CL92" t="str">
        <f>'[3]TABLEAU DE BORD'!H90</f>
        <v/>
      </c>
      <c r="CM92" t="e">
        <f>'[3]TABLEAU DE BORD'!K90-'[3]TABLEAU DE BORD'!I90</f>
        <v>#VALUE!</v>
      </c>
    </row>
    <row r="93" spans="72:91" x14ac:dyDescent="0.25">
      <c r="BT93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BORD'!$B$13:$B$2000,0),11))*T93/INDEX('[3]TABLEAU DE BORD'!$B$13:$R$2000,MATCH('Formalisme RTE'!$H$2,'[3]TABLEAU DE BORD'!$B$13:$B$2000,0),12)</f>
        <v>3.102830965870556</v>
      </c>
      <c r="BU93" s="43">
        <f t="shared" si="29"/>
        <v>0.93577891975241945</v>
      </c>
      <c r="BX93">
        <f t="shared" si="27"/>
        <v>0.60748217536470928</v>
      </c>
      <c r="BZ93">
        <f>IF($BZ$6="","",IF(ISERROR(INDEX([3]Base!$A$2:$C$207,MATCH($BZ$6,[3]Base!$A$2:$A$207,0),2))=TRUE,"CABLE INCONNU",(INDEX([3]Base!$A$2:$C$207,MATCH($BZ$6,[3]Base!$A$2:$A$207,0),3))))</f>
        <v>19.600000000000001</v>
      </c>
      <c r="CB93">
        <f>IF($BZ$6="","",IF(ISERROR(INDEX([3]Base!$A$2:$C$207,MATCH($BZ$6,[3]Base!$A$2:$A$207,0),2))=TRUE,"CABLE INCONNU",(INDEX([3]Base!$A$2:$C$207,MATCH($BZ$6,[3]Base!$A$2:$A$207,0),2))))</f>
        <v>0.627</v>
      </c>
      <c r="CD93">
        <f t="shared" si="28"/>
        <v>1.5404220201039038</v>
      </c>
      <c r="CF93">
        <f t="shared" si="26"/>
        <v>404.81000000000006</v>
      </c>
      <c r="CG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BORD'!$B$13:$B$2000,0),9)))*T93/$P$18)</f>
        <v>406.35042202010396</v>
      </c>
      <c r="CI93" t="str">
        <f>'[3]TABLEAU DE BORD'!B91</f>
        <v/>
      </c>
      <c r="CJ93" t="e">
        <f>'[3]TABLEAU DE BORD'!E91-'[3]TABLEAU DE BORD'!C91</f>
        <v>#VALUE!</v>
      </c>
      <c r="CL93" t="str">
        <f>'[3]TABLEAU DE BORD'!H91</f>
        <v/>
      </c>
      <c r="CM93" t="e">
        <f>'[3]TABLEAU DE BORD'!K91-'[3]TABLEAU DE BORD'!I91</f>
        <v>#VALUE!</v>
      </c>
    </row>
    <row r="94" spans="72:91" x14ac:dyDescent="0.25">
      <c r="BT94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BORD'!$B$13:$B$2000,0),11))*T94/INDEX('[3]TABLEAU DE BORD'!$B$13:$R$2000,MATCH('Formalisme RTE'!$H$2,'[3]TABLEAU DE BORD'!$B$13:$B$2000,0),12)</f>
        <v>3.102830965870556</v>
      </c>
      <c r="BU94" s="43">
        <f t="shared" si="29"/>
        <v>0.93577891975241945</v>
      </c>
      <c r="BX94">
        <f t="shared" si="27"/>
        <v>0.60748217536470928</v>
      </c>
      <c r="BZ94">
        <f>IF($BZ$6="","",IF(ISERROR(INDEX([3]Base!$A$2:$C$207,MATCH($BZ$6,[3]Base!$A$2:$A$207,0),2))=TRUE,"CABLE INCONNU",(INDEX([3]Base!$A$2:$C$207,MATCH($BZ$6,[3]Base!$A$2:$A$207,0),3))))</f>
        <v>19.600000000000001</v>
      </c>
      <c r="CB94">
        <f>IF($BZ$6="","",IF(ISERROR(INDEX([3]Base!$A$2:$C$207,MATCH($BZ$6,[3]Base!$A$2:$A$207,0),2))=TRUE,"CABLE INCONNU",(INDEX([3]Base!$A$2:$C$207,MATCH($BZ$6,[3]Base!$A$2:$A$207,0),2))))</f>
        <v>0.627</v>
      </c>
      <c r="CD94">
        <f t="shared" si="28"/>
        <v>1.5404220201039038</v>
      </c>
      <c r="CF94">
        <f t="shared" si="26"/>
        <v>404.81000000000006</v>
      </c>
      <c r="CG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BORD'!$B$13:$B$2000,0),9)))*T94/$P$18)</f>
        <v>406.35042202010396</v>
      </c>
      <c r="CI94" t="str">
        <f>'[3]TABLEAU DE BORD'!B92</f>
        <v/>
      </c>
      <c r="CJ94" t="e">
        <f>'[3]TABLEAU DE BORD'!E92-'[3]TABLEAU DE BORD'!C92</f>
        <v>#VALUE!</v>
      </c>
      <c r="CL94" t="str">
        <f>'[3]TABLEAU DE BORD'!H92</f>
        <v/>
      </c>
      <c r="CM94" t="e">
        <f>'[3]TABLEAU DE BORD'!K92-'[3]TABLEAU DE BORD'!I92</f>
        <v>#VALUE!</v>
      </c>
    </row>
    <row r="95" spans="72:91" x14ac:dyDescent="0.25">
      <c r="BT95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BORD'!$B$13:$B$2000,0),11))*T95/INDEX('[3]TABLEAU DE BORD'!$B$13:$R$2000,MATCH('Formalisme RTE'!$H$2,'[3]TABLEAU DE BORD'!$B$13:$B$2000,0),12)</f>
        <v>3.102830965870556</v>
      </c>
      <c r="BU95" s="43">
        <f t="shared" si="29"/>
        <v>0.93577891975241945</v>
      </c>
      <c r="BX95">
        <f t="shared" si="27"/>
        <v>0.60748217536470928</v>
      </c>
      <c r="BZ95">
        <f>IF($BZ$6="","",IF(ISERROR(INDEX([3]Base!$A$2:$C$207,MATCH($BZ$6,[3]Base!$A$2:$A$207,0),2))=TRUE,"CABLE INCONNU",(INDEX([3]Base!$A$2:$C$207,MATCH($BZ$6,[3]Base!$A$2:$A$207,0),3))))</f>
        <v>19.600000000000001</v>
      </c>
      <c r="CB95">
        <f>IF($BZ$6="","",IF(ISERROR(INDEX([3]Base!$A$2:$C$207,MATCH($BZ$6,[3]Base!$A$2:$A$207,0),2))=TRUE,"CABLE INCONNU",(INDEX([3]Base!$A$2:$C$207,MATCH($BZ$6,[3]Base!$A$2:$A$207,0),2))))</f>
        <v>0.627</v>
      </c>
      <c r="CD95">
        <f t="shared" si="28"/>
        <v>1.5404220201039038</v>
      </c>
      <c r="CF95">
        <f t="shared" si="26"/>
        <v>404.81000000000006</v>
      </c>
      <c r="CG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BORD'!$B$13:$B$2000,0),9)))*T95/$P$18)</f>
        <v>406.35042202010396</v>
      </c>
      <c r="CI95" t="str">
        <f>'[3]TABLEAU DE BORD'!B93</f>
        <v/>
      </c>
      <c r="CJ95" t="e">
        <f>'[3]TABLEAU DE BORD'!E93-'[3]TABLEAU DE BORD'!C93</f>
        <v>#VALUE!</v>
      </c>
      <c r="CL95" t="str">
        <f>'[3]TABLEAU DE BORD'!H93</f>
        <v/>
      </c>
      <c r="CM95" t="e">
        <f>'[3]TABLEAU DE BORD'!K93-'[3]TABLEAU DE BORD'!I93</f>
        <v>#VALUE!</v>
      </c>
    </row>
    <row r="96" spans="72:91" x14ac:dyDescent="0.25">
      <c r="BT96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BORD'!$B$13:$B$2000,0),11))*T96/INDEX('[3]TABLEAU DE BORD'!$B$13:$R$2000,MATCH('Formalisme RTE'!$H$2,'[3]TABLEAU DE BORD'!$B$13:$B$2000,0),12)</f>
        <v>3.102830965870556</v>
      </c>
      <c r="BU96" s="43">
        <f t="shared" si="29"/>
        <v>0.93577891975241945</v>
      </c>
      <c r="BX96">
        <f t="shared" si="27"/>
        <v>0.60748217536470928</v>
      </c>
      <c r="BZ96">
        <f>IF($BZ$6="","",IF(ISERROR(INDEX([3]Base!$A$2:$C$207,MATCH($BZ$6,[3]Base!$A$2:$A$207,0),2))=TRUE,"CABLE INCONNU",(INDEX([3]Base!$A$2:$C$207,MATCH($BZ$6,[3]Base!$A$2:$A$207,0),3))))</f>
        <v>19.600000000000001</v>
      </c>
      <c r="CB96">
        <f>IF($BZ$6="","",IF(ISERROR(INDEX([3]Base!$A$2:$C$207,MATCH($BZ$6,[3]Base!$A$2:$A$207,0),2))=TRUE,"CABLE INCONNU",(INDEX([3]Base!$A$2:$C$207,MATCH($BZ$6,[3]Base!$A$2:$A$207,0),2))))</f>
        <v>0.627</v>
      </c>
      <c r="CD96">
        <f t="shared" si="28"/>
        <v>1.5404220201039038</v>
      </c>
      <c r="CF96">
        <f t="shared" si="26"/>
        <v>404.81000000000006</v>
      </c>
      <c r="CG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BORD'!$B$13:$B$2000,0),9)))*T96/$P$18)</f>
        <v>406.35042202010396</v>
      </c>
      <c r="CI96" t="str">
        <f>'[3]TABLEAU DE BORD'!B94</f>
        <v/>
      </c>
      <c r="CJ96" t="e">
        <f>'[3]TABLEAU DE BORD'!E94-'[3]TABLEAU DE BORD'!C94</f>
        <v>#VALUE!</v>
      </c>
      <c r="CL96" t="str">
        <f>'[3]TABLEAU DE BORD'!H94</f>
        <v/>
      </c>
      <c r="CM96" t="e">
        <f>'[3]TABLEAU DE BORD'!K94-'[3]TABLEAU DE BORD'!I94</f>
        <v>#VALUE!</v>
      </c>
    </row>
    <row r="97" spans="72:91" x14ac:dyDescent="0.25">
      <c r="BT97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BORD'!$B$13:$B$2000,0),11))*T97/INDEX('[3]TABLEAU DE BORD'!$B$13:$R$2000,MATCH('Formalisme RTE'!$H$2,'[3]TABLEAU DE BORD'!$B$13:$B$2000,0),12)</f>
        <v>3.102830965870556</v>
      </c>
      <c r="BU97" s="43">
        <f t="shared" si="29"/>
        <v>0.93577891975241945</v>
      </c>
      <c r="BX97">
        <f t="shared" si="27"/>
        <v>0.60748217536470928</v>
      </c>
      <c r="BZ97">
        <f>IF($BZ$6="","",IF(ISERROR(INDEX([3]Base!$A$2:$C$207,MATCH($BZ$6,[3]Base!$A$2:$A$207,0),2))=TRUE,"CABLE INCONNU",(INDEX([3]Base!$A$2:$C$207,MATCH($BZ$6,[3]Base!$A$2:$A$207,0),3))))</f>
        <v>19.600000000000001</v>
      </c>
      <c r="CB97">
        <f>IF($BZ$6="","",IF(ISERROR(INDEX([3]Base!$A$2:$C$207,MATCH($BZ$6,[3]Base!$A$2:$A$207,0),2))=TRUE,"CABLE INCONNU",(INDEX([3]Base!$A$2:$C$207,MATCH($BZ$6,[3]Base!$A$2:$A$207,0),2))))</f>
        <v>0.627</v>
      </c>
      <c r="CD97">
        <f t="shared" si="28"/>
        <v>1.5404220201039038</v>
      </c>
      <c r="CF97">
        <f t="shared" si="26"/>
        <v>404.81000000000006</v>
      </c>
      <c r="CG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BORD'!$B$13:$B$2000,0),9)))*T97/$P$18)</f>
        <v>406.35042202010396</v>
      </c>
      <c r="CI97" t="str">
        <f>'[3]TABLEAU DE BORD'!B95</f>
        <v/>
      </c>
      <c r="CJ97" t="e">
        <f>'[3]TABLEAU DE BORD'!E95-'[3]TABLEAU DE BORD'!C95</f>
        <v>#VALUE!</v>
      </c>
      <c r="CL97" t="str">
        <f>'[3]TABLEAU DE BORD'!H95</f>
        <v/>
      </c>
      <c r="CM97" t="e">
        <f>'[3]TABLEAU DE BORD'!K95-'[3]TABLEAU DE BORD'!I95</f>
        <v>#VALUE!</v>
      </c>
    </row>
    <row r="98" spans="72:91" x14ac:dyDescent="0.25">
      <c r="BT98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BORD'!$B$13:$B$2000,0),11))*T98/INDEX('[3]TABLEAU DE BORD'!$B$13:$R$2000,MATCH('Formalisme RTE'!$H$2,'[3]TABLEAU DE BORD'!$B$13:$B$2000,0),12)</f>
        <v>3.102830965870556</v>
      </c>
      <c r="BU98" s="43">
        <f t="shared" si="29"/>
        <v>0.93577891975241945</v>
      </c>
      <c r="BX98">
        <f t="shared" si="27"/>
        <v>0.60748217536470928</v>
      </c>
      <c r="BZ98">
        <f>IF($BZ$6="","",IF(ISERROR(INDEX([3]Base!$A$2:$C$207,MATCH($BZ$6,[3]Base!$A$2:$A$207,0),2))=TRUE,"CABLE INCONNU",(INDEX([3]Base!$A$2:$C$207,MATCH($BZ$6,[3]Base!$A$2:$A$207,0),3))))</f>
        <v>19.600000000000001</v>
      </c>
      <c r="CB98">
        <f>IF($BZ$6="","",IF(ISERROR(INDEX([3]Base!$A$2:$C$207,MATCH($BZ$6,[3]Base!$A$2:$A$207,0),2))=TRUE,"CABLE INCONNU",(INDEX([3]Base!$A$2:$C$207,MATCH($BZ$6,[3]Base!$A$2:$A$207,0),2))))</f>
        <v>0.627</v>
      </c>
      <c r="CD98">
        <f t="shared" si="28"/>
        <v>1.5404220201039038</v>
      </c>
      <c r="CF98">
        <f t="shared" si="26"/>
        <v>404.81000000000006</v>
      </c>
      <c r="CG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BORD'!$B$13:$B$2000,0),9)))*T98/$P$18)</f>
        <v>406.35042202010396</v>
      </c>
      <c r="CI98" t="str">
        <f>'[3]TABLEAU DE BORD'!B96</f>
        <v/>
      </c>
      <c r="CJ98" t="e">
        <f>'[3]TABLEAU DE BORD'!E96-'[3]TABLEAU DE BORD'!C96</f>
        <v>#VALUE!</v>
      </c>
      <c r="CL98" t="str">
        <f>'[3]TABLEAU DE BORD'!H96</f>
        <v/>
      </c>
      <c r="CM98" t="e">
        <f>'[3]TABLEAU DE BORD'!K96-'[3]TABLEAU DE BORD'!I96</f>
        <v>#VALUE!</v>
      </c>
    </row>
    <row r="99" spans="72:91" x14ac:dyDescent="0.25">
      <c r="BT99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BORD'!$B$13:$B$2000,0),11))*T99/INDEX('[3]TABLEAU DE BORD'!$B$13:$R$2000,MATCH('Formalisme RTE'!$H$2,'[3]TABLEAU DE BORD'!$B$13:$B$2000,0),12)</f>
        <v>3.102830965870556</v>
      </c>
      <c r="BU99" s="43">
        <f t="shared" si="29"/>
        <v>0.93577891975241945</v>
      </c>
      <c r="BX99">
        <f t="shared" si="27"/>
        <v>0.60748217536470928</v>
      </c>
      <c r="BZ99">
        <f>IF($BZ$6="","",IF(ISERROR(INDEX([3]Base!$A$2:$C$207,MATCH($BZ$6,[3]Base!$A$2:$A$207,0),2))=TRUE,"CABLE INCONNU",(INDEX([3]Base!$A$2:$C$207,MATCH($BZ$6,[3]Base!$A$2:$A$207,0),3))))</f>
        <v>19.600000000000001</v>
      </c>
      <c r="CB99">
        <f>IF($BZ$6="","",IF(ISERROR(INDEX([3]Base!$A$2:$C$207,MATCH($BZ$6,[3]Base!$A$2:$A$207,0),2))=TRUE,"CABLE INCONNU",(INDEX([3]Base!$A$2:$C$207,MATCH($BZ$6,[3]Base!$A$2:$A$207,0),2))))</f>
        <v>0.627</v>
      </c>
      <c r="CD99">
        <f t="shared" si="28"/>
        <v>1.5404220201039038</v>
      </c>
      <c r="CF99">
        <f t="shared" si="26"/>
        <v>404.81000000000006</v>
      </c>
      <c r="CG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BORD'!$B$13:$B$2000,0),9)))*T99/$P$18)</f>
        <v>406.35042202010396</v>
      </c>
      <c r="CI99" t="str">
        <f>'[3]TABLEAU DE BORD'!B97</f>
        <v/>
      </c>
      <c r="CJ99" t="e">
        <f>'[3]TABLEAU DE BORD'!E97-'[3]TABLEAU DE BORD'!C97</f>
        <v>#VALUE!</v>
      </c>
      <c r="CL99" t="str">
        <f>'[3]TABLEAU DE BORD'!H97</f>
        <v/>
      </c>
      <c r="CM99" t="e">
        <f>'[3]TABLEAU DE BORD'!K97-'[3]TABLEAU DE BORD'!I97</f>
        <v>#VALUE!</v>
      </c>
    </row>
    <row r="100" spans="72:91" x14ac:dyDescent="0.25">
      <c r="BT100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BORD'!$B$13:$B$2000,0),11))*T100/INDEX('[3]TABLEAU DE BORD'!$B$13:$R$2000,MATCH('Formalisme RTE'!$H$2,'[3]TABLEAU DE BORD'!$B$13:$B$2000,0),12)</f>
        <v>3.102830965870556</v>
      </c>
      <c r="BU100" s="43">
        <f t="shared" si="29"/>
        <v>0.93577891975241945</v>
      </c>
      <c r="BX100">
        <f t="shared" si="27"/>
        <v>0.60748217536470928</v>
      </c>
      <c r="BZ100">
        <f>IF($BZ$6="","",IF(ISERROR(INDEX([3]Base!$A$2:$C$207,MATCH($BZ$6,[3]Base!$A$2:$A$207,0),2))=TRUE,"CABLE INCONNU",(INDEX([3]Base!$A$2:$C$207,MATCH($BZ$6,[3]Base!$A$2:$A$207,0),3))))</f>
        <v>19.600000000000001</v>
      </c>
      <c r="CB100">
        <f>IF($BZ$6="","",IF(ISERROR(INDEX([3]Base!$A$2:$C$207,MATCH($BZ$6,[3]Base!$A$2:$A$207,0),2))=TRUE,"CABLE INCONNU",(INDEX([3]Base!$A$2:$C$207,MATCH($BZ$6,[3]Base!$A$2:$A$207,0),2))))</f>
        <v>0.627</v>
      </c>
      <c r="CD100">
        <f t="shared" si="28"/>
        <v>1.5404220201039038</v>
      </c>
      <c r="CF100">
        <f t="shared" si="26"/>
        <v>404.81000000000006</v>
      </c>
      <c r="CG1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BORD'!$B$13:$B$2000,0),9)))*T100/$P$18)</f>
        <v>406.35042202010396</v>
      </c>
      <c r="CI100" t="str">
        <f>'[3]TABLEAU DE BORD'!B98</f>
        <v/>
      </c>
      <c r="CJ100" t="e">
        <f>'[3]TABLEAU DE BORD'!E98-'[3]TABLEAU DE BORD'!C98</f>
        <v>#VALUE!</v>
      </c>
      <c r="CL100" t="str">
        <f>'[3]TABLEAU DE BORD'!H98</f>
        <v/>
      </c>
      <c r="CM100" t="e">
        <f>'[3]TABLEAU DE BORD'!K98-'[3]TABLEAU DE BORD'!I98</f>
        <v>#VALUE!</v>
      </c>
    </row>
    <row r="101" spans="72:91" x14ac:dyDescent="0.25">
      <c r="BT101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BORD'!$B$13:$B$2000,0),11))*T101/INDEX('[3]TABLEAU DE BORD'!$B$13:$R$2000,MATCH('Formalisme RTE'!$H$2,'[3]TABLEAU DE BORD'!$B$13:$B$2000,0),12)</f>
        <v>3.102830965870556</v>
      </c>
      <c r="BU101" s="43">
        <f t="shared" si="29"/>
        <v>0.93577891975241945</v>
      </c>
      <c r="BX101">
        <f t="shared" si="27"/>
        <v>0.60748217536470928</v>
      </c>
      <c r="BZ101">
        <f>IF($BZ$6="","",IF(ISERROR(INDEX([3]Base!$A$2:$C$207,MATCH($BZ$6,[3]Base!$A$2:$A$207,0),2))=TRUE,"CABLE INCONNU",(INDEX([3]Base!$A$2:$C$207,MATCH($BZ$6,[3]Base!$A$2:$A$207,0),3))))</f>
        <v>19.600000000000001</v>
      </c>
      <c r="CB101">
        <f>IF($BZ$6="","",IF(ISERROR(INDEX([3]Base!$A$2:$C$207,MATCH($BZ$6,[3]Base!$A$2:$A$207,0),2))=TRUE,"CABLE INCONNU",(INDEX([3]Base!$A$2:$C$207,MATCH($BZ$6,[3]Base!$A$2:$A$207,0),2))))</f>
        <v>0.627</v>
      </c>
      <c r="CD101">
        <f t="shared" si="28"/>
        <v>1.5404220201039038</v>
      </c>
      <c r="CF101">
        <f t="shared" si="26"/>
        <v>404.81000000000006</v>
      </c>
      <c r="CG1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BORD'!$B$13:$B$2000,0),9)))*T101/$P$18)</f>
        <v>406.35042202010396</v>
      </c>
      <c r="CI101" t="str">
        <f>'[3]TABLEAU DE BORD'!B99</f>
        <v/>
      </c>
      <c r="CJ101" t="e">
        <f>'[3]TABLEAU DE BORD'!E99-'[3]TABLEAU DE BORD'!C99</f>
        <v>#VALUE!</v>
      </c>
      <c r="CL101" t="str">
        <f>'[3]TABLEAU DE BORD'!H99</f>
        <v/>
      </c>
      <c r="CM101" t="e">
        <f>'[3]TABLEAU DE BORD'!K99-'[3]TABLEAU DE BORD'!I99</f>
        <v>#VALUE!</v>
      </c>
    </row>
    <row r="102" spans="72:91" x14ac:dyDescent="0.25">
      <c r="BT102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BORD'!$B$13:$B$2000,0),11))*T102/INDEX('[3]TABLEAU DE BORD'!$B$13:$R$2000,MATCH('Formalisme RTE'!$H$2,'[3]TABLEAU DE BORD'!$B$13:$B$2000,0),12)</f>
        <v>3.102830965870556</v>
      </c>
      <c r="BU102" s="43">
        <f t="shared" si="29"/>
        <v>0.93577891975241945</v>
      </c>
      <c r="BX102">
        <f t="shared" si="27"/>
        <v>0.60748217536470928</v>
      </c>
      <c r="BZ102">
        <f>IF($BZ$6="","",IF(ISERROR(INDEX([3]Base!$A$2:$C$207,MATCH($BZ$6,[3]Base!$A$2:$A$207,0),2))=TRUE,"CABLE INCONNU",(INDEX([3]Base!$A$2:$C$207,MATCH($BZ$6,[3]Base!$A$2:$A$207,0),3))))</f>
        <v>19.600000000000001</v>
      </c>
      <c r="CB102">
        <f>IF($BZ$6="","",IF(ISERROR(INDEX([3]Base!$A$2:$C$207,MATCH($BZ$6,[3]Base!$A$2:$A$207,0),2))=TRUE,"CABLE INCONNU",(INDEX([3]Base!$A$2:$C$207,MATCH($BZ$6,[3]Base!$A$2:$A$207,0),2))))</f>
        <v>0.627</v>
      </c>
      <c r="CD102">
        <f t="shared" si="28"/>
        <v>1.5404220201039038</v>
      </c>
      <c r="CF102">
        <f t="shared" si="26"/>
        <v>404.81000000000006</v>
      </c>
      <c r="CG1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BORD'!$B$13:$B$2000,0),9)))*T102/$P$18)</f>
        <v>406.35042202010396</v>
      </c>
      <c r="CI102" t="str">
        <f>'[3]TABLEAU DE BORD'!B100</f>
        <v/>
      </c>
      <c r="CJ102" t="e">
        <f>'[3]TABLEAU DE BORD'!E100-'[3]TABLEAU DE BORD'!C100</f>
        <v>#VALUE!</v>
      </c>
      <c r="CL102" t="str">
        <f>'[3]TABLEAU DE BORD'!H100</f>
        <v/>
      </c>
      <c r="CM102" t="e">
        <f>'[3]TABLEAU DE BORD'!K100-'[3]TABLEAU DE BORD'!I100</f>
        <v>#VALUE!</v>
      </c>
    </row>
    <row r="103" spans="72:91" x14ac:dyDescent="0.25">
      <c r="BT103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BORD'!$B$13:$B$2000,0),11))*T103/INDEX('[3]TABLEAU DE BORD'!$B$13:$R$2000,MATCH('Formalisme RTE'!$H$2,'[3]TABLEAU DE BORD'!$B$13:$B$2000,0),12)</f>
        <v>3.102830965870556</v>
      </c>
      <c r="BU103" s="43">
        <f t="shared" si="29"/>
        <v>0.93577891975241945</v>
      </c>
      <c r="BX103">
        <f t="shared" si="27"/>
        <v>0.60748217536470928</v>
      </c>
      <c r="BZ103">
        <f>IF($BZ$6="","",IF(ISERROR(INDEX([3]Base!$A$2:$C$207,MATCH($BZ$6,[3]Base!$A$2:$A$207,0),2))=TRUE,"CABLE INCONNU",(INDEX([3]Base!$A$2:$C$207,MATCH($BZ$6,[3]Base!$A$2:$A$207,0),3))))</f>
        <v>19.600000000000001</v>
      </c>
      <c r="CB103">
        <f>IF($BZ$6="","",IF(ISERROR(INDEX([3]Base!$A$2:$C$207,MATCH($BZ$6,[3]Base!$A$2:$A$207,0),2))=TRUE,"CABLE INCONNU",(INDEX([3]Base!$A$2:$C$207,MATCH($BZ$6,[3]Base!$A$2:$A$207,0),2))))</f>
        <v>0.627</v>
      </c>
      <c r="CD103">
        <f t="shared" si="28"/>
        <v>1.5404220201039038</v>
      </c>
      <c r="CF103">
        <f t="shared" si="26"/>
        <v>404.81000000000006</v>
      </c>
      <c r="CG1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BORD'!$B$13:$B$2000,0),9)))*T103/$P$18)</f>
        <v>406.35042202010396</v>
      </c>
      <c r="CI103" t="str">
        <f>'[3]TABLEAU DE BORD'!B101</f>
        <v/>
      </c>
      <c r="CJ103" t="e">
        <f>'[3]TABLEAU DE BORD'!E101-'[3]TABLEAU DE BORD'!C101</f>
        <v>#VALUE!</v>
      </c>
      <c r="CL103" t="str">
        <f>'[3]TABLEAU DE BORD'!H101</f>
        <v/>
      </c>
      <c r="CM103" t="e">
        <f>'[3]TABLEAU DE BORD'!K101-'[3]TABLEAU DE BORD'!I101</f>
        <v>#VALUE!</v>
      </c>
    </row>
    <row r="104" spans="72:91" x14ac:dyDescent="0.25">
      <c r="BT104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BORD'!$B$13:$B$2000,0),11))*T104/INDEX('[3]TABLEAU DE BORD'!$B$13:$R$2000,MATCH('Formalisme RTE'!$H$2,'[3]TABLEAU DE BORD'!$B$13:$B$2000,0),12)</f>
        <v>3.102830965870556</v>
      </c>
      <c r="BU104" s="43">
        <f t="shared" si="29"/>
        <v>0.93577891975241945</v>
      </c>
      <c r="BX104">
        <f t="shared" si="27"/>
        <v>0.60748217536470928</v>
      </c>
      <c r="BZ104">
        <f>IF($BZ$6="","",IF(ISERROR(INDEX([3]Base!$A$2:$C$207,MATCH($BZ$6,[3]Base!$A$2:$A$207,0),2))=TRUE,"CABLE INCONNU",(INDEX([3]Base!$A$2:$C$207,MATCH($BZ$6,[3]Base!$A$2:$A$207,0),3))))</f>
        <v>19.600000000000001</v>
      </c>
      <c r="CB104">
        <f>IF($BZ$6="","",IF(ISERROR(INDEX([3]Base!$A$2:$C$207,MATCH($BZ$6,[3]Base!$A$2:$A$207,0),2))=TRUE,"CABLE INCONNU",(INDEX([3]Base!$A$2:$C$207,MATCH($BZ$6,[3]Base!$A$2:$A$207,0),2))))</f>
        <v>0.627</v>
      </c>
      <c r="CD104">
        <f t="shared" si="28"/>
        <v>1.5404220201039038</v>
      </c>
      <c r="CF104">
        <f t="shared" si="26"/>
        <v>404.81000000000006</v>
      </c>
      <c r="CG1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BORD'!$B$13:$B$2000,0),9)))*T104/$P$18)</f>
        <v>406.35042202010396</v>
      </c>
      <c r="CI104" t="str">
        <f>'[3]TABLEAU DE BORD'!B102</f>
        <v/>
      </c>
      <c r="CJ104" t="e">
        <f>'[3]TABLEAU DE BORD'!E102-'[3]TABLEAU DE BORD'!C102</f>
        <v>#VALUE!</v>
      </c>
      <c r="CL104" t="str">
        <f>'[3]TABLEAU DE BORD'!H102</f>
        <v/>
      </c>
      <c r="CM104" t="e">
        <f>'[3]TABLEAU DE BORD'!K102-'[3]TABLEAU DE BORD'!I102</f>
        <v>#VALUE!</v>
      </c>
    </row>
    <row r="105" spans="72:91" x14ac:dyDescent="0.25">
      <c r="BT105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BORD'!$B$13:$B$2000,0),11))*T105/INDEX('[3]TABLEAU DE BORD'!$B$13:$R$2000,MATCH('Formalisme RTE'!$H$2,'[3]TABLEAU DE BORD'!$B$13:$B$2000,0),12)</f>
        <v>3.102830965870556</v>
      </c>
      <c r="BU105" s="43">
        <f t="shared" si="29"/>
        <v>0.93577891975241945</v>
      </c>
      <c r="BX105">
        <f t="shared" si="27"/>
        <v>0.60748217536470928</v>
      </c>
      <c r="BZ105">
        <f>IF($BZ$6="","",IF(ISERROR(INDEX([3]Base!$A$2:$C$207,MATCH($BZ$6,[3]Base!$A$2:$A$207,0),2))=TRUE,"CABLE INCONNU",(INDEX([3]Base!$A$2:$C$207,MATCH($BZ$6,[3]Base!$A$2:$A$207,0),3))))</f>
        <v>19.600000000000001</v>
      </c>
      <c r="CB105">
        <f>IF($BZ$6="","",IF(ISERROR(INDEX([3]Base!$A$2:$C$207,MATCH($BZ$6,[3]Base!$A$2:$A$207,0),2))=TRUE,"CABLE INCONNU",(INDEX([3]Base!$A$2:$C$207,MATCH($BZ$6,[3]Base!$A$2:$A$207,0),2))))</f>
        <v>0.627</v>
      </c>
      <c r="CD105">
        <f t="shared" si="28"/>
        <v>1.5404220201039038</v>
      </c>
      <c r="CF105">
        <f t="shared" si="26"/>
        <v>404.81000000000006</v>
      </c>
      <c r="CG1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BORD'!$B$13:$B$2000,0),9)))*T105/$P$18)</f>
        <v>406.35042202010396</v>
      </c>
      <c r="CI105" t="str">
        <f>'[3]TABLEAU DE BORD'!B103</f>
        <v/>
      </c>
      <c r="CJ105" t="e">
        <f>'[3]TABLEAU DE BORD'!E103-'[3]TABLEAU DE BORD'!C103</f>
        <v>#VALUE!</v>
      </c>
      <c r="CL105" t="str">
        <f>'[3]TABLEAU DE BORD'!H103</f>
        <v/>
      </c>
      <c r="CM105" t="e">
        <f>'[3]TABLEAU DE BORD'!K103-'[3]TABLEAU DE BORD'!I103</f>
        <v>#VALUE!</v>
      </c>
    </row>
    <row r="106" spans="72:91" x14ac:dyDescent="0.25">
      <c r="BT106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BORD'!$B$13:$B$2000,0),11))*T106/INDEX('[3]TABLEAU DE BORD'!$B$13:$R$2000,MATCH('Formalisme RTE'!$H$2,'[3]TABLEAU DE BORD'!$B$13:$B$2000,0),12)</f>
        <v>3.102830965870556</v>
      </c>
      <c r="BU106" s="43">
        <f t="shared" si="29"/>
        <v>0.93577891975241945</v>
      </c>
      <c r="BX106">
        <f t="shared" si="27"/>
        <v>0.60748217536470928</v>
      </c>
      <c r="BZ106">
        <f>IF($BZ$6="","",IF(ISERROR(INDEX([3]Base!$A$2:$C$207,MATCH($BZ$6,[3]Base!$A$2:$A$207,0),2))=TRUE,"CABLE INCONNU",(INDEX([3]Base!$A$2:$C$207,MATCH($BZ$6,[3]Base!$A$2:$A$207,0),3))))</f>
        <v>19.600000000000001</v>
      </c>
      <c r="CB106">
        <f>IF($BZ$6="","",IF(ISERROR(INDEX([3]Base!$A$2:$C$207,MATCH($BZ$6,[3]Base!$A$2:$A$207,0),2))=TRUE,"CABLE INCONNU",(INDEX([3]Base!$A$2:$C$207,MATCH($BZ$6,[3]Base!$A$2:$A$207,0),2))))</f>
        <v>0.627</v>
      </c>
      <c r="CD106">
        <f t="shared" si="28"/>
        <v>1.5404220201039038</v>
      </c>
      <c r="CF106">
        <f t="shared" si="26"/>
        <v>404.81000000000006</v>
      </c>
      <c r="CG10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BORD'!$B$13:$B$2000,0),9)))*T106/$P$18)</f>
        <v>406.35042202010396</v>
      </c>
      <c r="CI106" t="str">
        <f>'[3]TABLEAU DE BORD'!B104</f>
        <v/>
      </c>
      <c r="CJ106" t="e">
        <f>'[3]TABLEAU DE BORD'!E104-'[3]TABLEAU DE BORD'!C104</f>
        <v>#VALUE!</v>
      </c>
      <c r="CL106" t="str">
        <f>'[3]TABLEAU DE BORD'!H104</f>
        <v/>
      </c>
      <c r="CM106" t="e">
        <f>'[3]TABLEAU DE BORD'!K104-'[3]TABLEAU DE BORD'!I104</f>
        <v>#VALUE!</v>
      </c>
    </row>
    <row r="107" spans="72:91" x14ac:dyDescent="0.25">
      <c r="BT107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BORD'!$B$13:$B$2000,0),11))*T107/INDEX('[3]TABLEAU DE BORD'!$B$13:$R$2000,MATCH('Formalisme RTE'!$H$2,'[3]TABLEAU DE BORD'!$B$13:$B$2000,0),12)</f>
        <v>3.102830965870556</v>
      </c>
      <c r="BU107" s="43">
        <f t="shared" si="29"/>
        <v>0.93577891975241945</v>
      </c>
      <c r="BX107">
        <f t="shared" si="27"/>
        <v>0.60748217536470928</v>
      </c>
      <c r="BZ107">
        <f>IF($BZ$6="","",IF(ISERROR(INDEX([3]Base!$A$2:$C$207,MATCH($BZ$6,[3]Base!$A$2:$A$207,0),2))=TRUE,"CABLE INCONNU",(INDEX([3]Base!$A$2:$C$207,MATCH($BZ$6,[3]Base!$A$2:$A$207,0),3))))</f>
        <v>19.600000000000001</v>
      </c>
      <c r="CB107">
        <f>IF($BZ$6="","",IF(ISERROR(INDEX([3]Base!$A$2:$C$207,MATCH($BZ$6,[3]Base!$A$2:$A$207,0),2))=TRUE,"CABLE INCONNU",(INDEX([3]Base!$A$2:$C$207,MATCH($BZ$6,[3]Base!$A$2:$A$207,0),2))))</f>
        <v>0.627</v>
      </c>
      <c r="CD107">
        <f t="shared" si="28"/>
        <v>1.5404220201039038</v>
      </c>
      <c r="CF107">
        <f t="shared" si="26"/>
        <v>404.81000000000006</v>
      </c>
      <c r="CG10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BORD'!$B$13:$B$2000,0),9)))*T107/$P$18)</f>
        <v>406.35042202010396</v>
      </c>
      <c r="CI107" t="str">
        <f>'[3]TABLEAU DE BORD'!B105</f>
        <v/>
      </c>
      <c r="CJ107" t="e">
        <f>'[3]TABLEAU DE BORD'!E105-'[3]TABLEAU DE BORD'!C105</f>
        <v>#VALUE!</v>
      </c>
      <c r="CL107" t="str">
        <f>'[3]TABLEAU DE BORD'!H105</f>
        <v/>
      </c>
      <c r="CM107" t="e">
        <f>'[3]TABLEAU DE BORD'!K105-'[3]TABLEAU DE BORD'!I105</f>
        <v>#VALUE!</v>
      </c>
    </row>
    <row r="108" spans="72:91" x14ac:dyDescent="0.25">
      <c r="BT108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BORD'!$B$13:$B$2000,0),11))*T108/INDEX('[3]TABLEAU DE BORD'!$B$13:$R$2000,MATCH('Formalisme RTE'!$H$2,'[3]TABLEAU DE BORD'!$B$13:$B$2000,0),12)</f>
        <v>3.102830965870556</v>
      </c>
      <c r="BU108" s="43">
        <f t="shared" si="29"/>
        <v>0.93577891975241945</v>
      </c>
      <c r="BX108">
        <f t="shared" si="27"/>
        <v>0.60748217536470928</v>
      </c>
      <c r="BZ108">
        <f>IF($BZ$6="","",IF(ISERROR(INDEX([3]Base!$A$2:$C$207,MATCH($BZ$6,[3]Base!$A$2:$A$207,0),2))=TRUE,"CABLE INCONNU",(INDEX([3]Base!$A$2:$C$207,MATCH($BZ$6,[3]Base!$A$2:$A$207,0),3))))</f>
        <v>19.600000000000001</v>
      </c>
      <c r="CB108">
        <f>IF($BZ$6="","",IF(ISERROR(INDEX([3]Base!$A$2:$C$207,MATCH($BZ$6,[3]Base!$A$2:$A$207,0),2))=TRUE,"CABLE INCONNU",(INDEX([3]Base!$A$2:$C$207,MATCH($BZ$6,[3]Base!$A$2:$A$207,0),2))))</f>
        <v>0.627</v>
      </c>
      <c r="CD108">
        <f t="shared" si="28"/>
        <v>1.5404220201039038</v>
      </c>
      <c r="CF108">
        <f t="shared" si="26"/>
        <v>404.81000000000006</v>
      </c>
      <c r="CG10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BORD'!$B$13:$B$2000,0),9)))*T108/$P$18)</f>
        <v>406.35042202010396</v>
      </c>
      <c r="CI108" t="str">
        <f>'[3]TABLEAU DE BORD'!B106</f>
        <v/>
      </c>
      <c r="CJ108" t="e">
        <f>'[3]TABLEAU DE BORD'!E106-'[3]TABLEAU DE BORD'!C106</f>
        <v>#VALUE!</v>
      </c>
      <c r="CL108" t="str">
        <f>'[3]TABLEAU DE BORD'!H106</f>
        <v/>
      </c>
      <c r="CM108" t="e">
        <f>'[3]TABLEAU DE BORD'!K106-'[3]TABLEAU DE BORD'!I106</f>
        <v>#VALUE!</v>
      </c>
    </row>
    <row r="109" spans="72:91" x14ac:dyDescent="0.25">
      <c r="BT109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BORD'!$B$13:$B$2000,0),11))*T109/INDEX('[3]TABLEAU DE BORD'!$B$13:$R$2000,MATCH('Formalisme RTE'!$H$2,'[3]TABLEAU DE BORD'!$B$13:$B$2000,0),12)</f>
        <v>3.102830965870556</v>
      </c>
      <c r="BU109" s="43">
        <f t="shared" si="29"/>
        <v>0.93577891975241945</v>
      </c>
      <c r="BX109">
        <f t="shared" si="27"/>
        <v>0.60748217536470928</v>
      </c>
      <c r="BZ109">
        <f>IF($BZ$6="","",IF(ISERROR(INDEX([3]Base!$A$2:$C$207,MATCH($BZ$6,[3]Base!$A$2:$A$207,0),2))=TRUE,"CABLE INCONNU",(INDEX([3]Base!$A$2:$C$207,MATCH($BZ$6,[3]Base!$A$2:$A$207,0),3))))</f>
        <v>19.600000000000001</v>
      </c>
      <c r="CB109">
        <f>IF($BZ$6="","",IF(ISERROR(INDEX([3]Base!$A$2:$C$207,MATCH($BZ$6,[3]Base!$A$2:$A$207,0),2))=TRUE,"CABLE INCONNU",(INDEX([3]Base!$A$2:$C$207,MATCH($BZ$6,[3]Base!$A$2:$A$207,0),2))))</f>
        <v>0.627</v>
      </c>
      <c r="CD109">
        <f t="shared" si="28"/>
        <v>1.5404220201039038</v>
      </c>
      <c r="CF109">
        <f t="shared" si="26"/>
        <v>404.81000000000006</v>
      </c>
      <c r="CG10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BORD'!$B$13:$B$2000,0),9)))*T109/$P$18)</f>
        <v>406.35042202010396</v>
      </c>
      <c r="CI109" t="str">
        <f>'[3]TABLEAU DE BORD'!B107</f>
        <v/>
      </c>
      <c r="CJ109" t="e">
        <f>'[3]TABLEAU DE BORD'!E107-'[3]TABLEAU DE BORD'!C107</f>
        <v>#VALUE!</v>
      </c>
      <c r="CL109" t="str">
        <f>'[3]TABLEAU DE BORD'!H107</f>
        <v/>
      </c>
      <c r="CM109" t="e">
        <f>'[3]TABLEAU DE BORD'!K107-'[3]TABLEAU DE BORD'!I107</f>
        <v>#VALUE!</v>
      </c>
    </row>
    <row r="110" spans="72:91" x14ac:dyDescent="0.25">
      <c r="BT110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BORD'!$B$13:$B$2000,0),11))*T110/INDEX('[3]TABLEAU DE BORD'!$B$13:$R$2000,MATCH('Formalisme RTE'!$H$2,'[3]TABLEAU DE BORD'!$B$13:$B$2000,0),12)</f>
        <v>3.102830965870556</v>
      </c>
      <c r="BU110" s="43">
        <f t="shared" si="29"/>
        <v>0.93577891975241945</v>
      </c>
      <c r="BX110">
        <f t="shared" si="27"/>
        <v>0.60748217536470928</v>
      </c>
      <c r="BZ110">
        <f>IF($BZ$6="","",IF(ISERROR(INDEX([3]Base!$A$2:$C$207,MATCH($BZ$6,[3]Base!$A$2:$A$207,0),2))=TRUE,"CABLE INCONNU",(INDEX([3]Base!$A$2:$C$207,MATCH($BZ$6,[3]Base!$A$2:$A$207,0),3))))</f>
        <v>19.600000000000001</v>
      </c>
      <c r="CB110">
        <f>IF($BZ$6="","",IF(ISERROR(INDEX([3]Base!$A$2:$C$207,MATCH($BZ$6,[3]Base!$A$2:$A$207,0),2))=TRUE,"CABLE INCONNU",(INDEX([3]Base!$A$2:$C$207,MATCH($BZ$6,[3]Base!$A$2:$A$207,0),2))))</f>
        <v>0.627</v>
      </c>
      <c r="CD110">
        <f t="shared" si="28"/>
        <v>1.5404220201039038</v>
      </c>
      <c r="CF110">
        <f t="shared" si="26"/>
        <v>404.81000000000006</v>
      </c>
      <c r="CG11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BORD'!$B$13:$B$2000,0),9)))*T110/$P$18)</f>
        <v>406.35042202010396</v>
      </c>
      <c r="CI110" t="str">
        <f>'[3]TABLEAU DE BORD'!B108</f>
        <v/>
      </c>
      <c r="CJ110" t="e">
        <f>'[3]TABLEAU DE BORD'!E108-'[3]TABLEAU DE BORD'!C108</f>
        <v>#VALUE!</v>
      </c>
      <c r="CL110" t="str">
        <f>'[3]TABLEAU DE BORD'!H108</f>
        <v/>
      </c>
      <c r="CM110" t="e">
        <f>'[3]TABLEAU DE BORD'!K108-'[3]TABLEAU DE BORD'!I108</f>
        <v>#VALUE!</v>
      </c>
    </row>
    <row r="111" spans="72:91" x14ac:dyDescent="0.25">
      <c r="BT111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BORD'!$B$13:$B$2000,0),11))*T111/INDEX('[3]TABLEAU DE BORD'!$B$13:$R$2000,MATCH('Formalisme RTE'!$H$2,'[3]TABLEAU DE BORD'!$B$13:$B$2000,0),12)</f>
        <v>3.102830965870556</v>
      </c>
      <c r="BU111" s="43">
        <f t="shared" si="29"/>
        <v>0.93577891975241945</v>
      </c>
      <c r="BX111">
        <f t="shared" si="27"/>
        <v>0.60748217536470928</v>
      </c>
      <c r="BZ111">
        <f>IF($BZ$6="","",IF(ISERROR(INDEX([3]Base!$A$2:$C$207,MATCH($BZ$6,[3]Base!$A$2:$A$207,0),2))=TRUE,"CABLE INCONNU",(INDEX([3]Base!$A$2:$C$207,MATCH($BZ$6,[3]Base!$A$2:$A$207,0),3))))</f>
        <v>19.600000000000001</v>
      </c>
      <c r="CB111">
        <f>IF($BZ$6="","",IF(ISERROR(INDEX([3]Base!$A$2:$C$207,MATCH($BZ$6,[3]Base!$A$2:$A$207,0),2))=TRUE,"CABLE INCONNU",(INDEX([3]Base!$A$2:$C$207,MATCH($BZ$6,[3]Base!$A$2:$A$207,0),2))))</f>
        <v>0.627</v>
      </c>
      <c r="CD111">
        <f t="shared" si="28"/>
        <v>1.5404220201039038</v>
      </c>
      <c r="CF111">
        <f t="shared" si="26"/>
        <v>404.81000000000006</v>
      </c>
      <c r="CG11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BORD'!$B$13:$B$2000,0),9)))*T111/$P$18)</f>
        <v>406.35042202010396</v>
      </c>
      <c r="CI111" t="str">
        <f>'[3]TABLEAU DE BORD'!B109</f>
        <v/>
      </c>
      <c r="CJ111" t="e">
        <f>'[3]TABLEAU DE BORD'!E109-'[3]TABLEAU DE BORD'!C109</f>
        <v>#VALUE!</v>
      </c>
      <c r="CL111" t="str">
        <f>'[3]TABLEAU DE BORD'!H109</f>
        <v/>
      </c>
      <c r="CM111" t="e">
        <f>'[3]TABLEAU DE BORD'!K109-'[3]TABLEAU DE BORD'!I109</f>
        <v>#VALUE!</v>
      </c>
    </row>
    <row r="112" spans="72:91" x14ac:dyDescent="0.25">
      <c r="BT112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BORD'!$B$13:$B$2000,0),11))*T112/INDEX('[3]TABLEAU DE BORD'!$B$13:$R$2000,MATCH('Formalisme RTE'!$H$2,'[3]TABLEAU DE BORD'!$B$13:$B$2000,0),12)</f>
        <v>3.102830965870556</v>
      </c>
      <c r="BU112" s="43">
        <f t="shared" si="29"/>
        <v>0.93577891975241945</v>
      </c>
      <c r="BX112">
        <f t="shared" si="27"/>
        <v>0.60748217536470928</v>
      </c>
      <c r="BZ112">
        <f>IF($BZ$6="","",IF(ISERROR(INDEX([3]Base!$A$2:$C$207,MATCH($BZ$6,[3]Base!$A$2:$A$207,0),2))=TRUE,"CABLE INCONNU",(INDEX([3]Base!$A$2:$C$207,MATCH($BZ$6,[3]Base!$A$2:$A$207,0),3))))</f>
        <v>19.600000000000001</v>
      </c>
      <c r="CB112">
        <f>IF($BZ$6="","",IF(ISERROR(INDEX([3]Base!$A$2:$C$207,MATCH($BZ$6,[3]Base!$A$2:$A$207,0),2))=TRUE,"CABLE INCONNU",(INDEX([3]Base!$A$2:$C$207,MATCH($BZ$6,[3]Base!$A$2:$A$207,0),2))))</f>
        <v>0.627</v>
      </c>
      <c r="CD112">
        <f t="shared" si="28"/>
        <v>1.5404220201039038</v>
      </c>
      <c r="CF112">
        <f t="shared" si="26"/>
        <v>404.81000000000006</v>
      </c>
      <c r="CG11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BORD'!$B$13:$B$2000,0),9)))*T112/$P$18)</f>
        <v>406.35042202010396</v>
      </c>
      <c r="CI112" t="str">
        <f>'[3]TABLEAU DE BORD'!B110</f>
        <v/>
      </c>
      <c r="CJ112" t="e">
        <f>'[3]TABLEAU DE BORD'!E110-'[3]TABLEAU DE BORD'!C110</f>
        <v>#VALUE!</v>
      </c>
      <c r="CL112" t="str">
        <f>'[3]TABLEAU DE BORD'!H110</f>
        <v/>
      </c>
      <c r="CM112" t="e">
        <f>'[3]TABLEAU DE BORD'!K110-'[3]TABLEAU DE BORD'!I110</f>
        <v>#VALUE!</v>
      </c>
    </row>
    <row r="113" spans="72:91" x14ac:dyDescent="0.25">
      <c r="BT113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BORD'!$B$13:$B$2000,0),11))*T113/INDEX('[3]TABLEAU DE BORD'!$B$13:$R$2000,MATCH('Formalisme RTE'!$H$2,'[3]TABLEAU DE BORD'!$B$13:$B$2000,0),12)</f>
        <v>3.102830965870556</v>
      </c>
      <c r="BU113" s="43">
        <f t="shared" si="29"/>
        <v>0.93577891975241945</v>
      </c>
      <c r="BX113">
        <f t="shared" si="27"/>
        <v>0.60748217536470928</v>
      </c>
      <c r="BZ113">
        <f>IF($BZ$6="","",IF(ISERROR(INDEX([3]Base!$A$2:$C$207,MATCH($BZ$6,[3]Base!$A$2:$A$207,0),2))=TRUE,"CABLE INCONNU",(INDEX([3]Base!$A$2:$C$207,MATCH($BZ$6,[3]Base!$A$2:$A$207,0),3))))</f>
        <v>19.600000000000001</v>
      </c>
      <c r="CB113">
        <f>IF($BZ$6="","",IF(ISERROR(INDEX([3]Base!$A$2:$C$207,MATCH($BZ$6,[3]Base!$A$2:$A$207,0),2))=TRUE,"CABLE INCONNU",(INDEX([3]Base!$A$2:$C$207,MATCH($BZ$6,[3]Base!$A$2:$A$207,0),2))))</f>
        <v>0.627</v>
      </c>
      <c r="CD113">
        <f t="shared" si="28"/>
        <v>1.5404220201039038</v>
      </c>
      <c r="CF113">
        <f t="shared" si="26"/>
        <v>404.81000000000006</v>
      </c>
      <c r="CG11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BORD'!$B$13:$B$2000,0),9)))*T113/$P$18)</f>
        <v>406.35042202010396</v>
      </c>
      <c r="CI113" t="str">
        <f>'[3]TABLEAU DE BORD'!B111</f>
        <v/>
      </c>
      <c r="CJ113" t="e">
        <f>'[3]TABLEAU DE BORD'!E111-'[3]TABLEAU DE BORD'!C111</f>
        <v>#VALUE!</v>
      </c>
      <c r="CL113" t="str">
        <f>'[3]TABLEAU DE BORD'!H111</f>
        <v/>
      </c>
      <c r="CM113" t="e">
        <f>'[3]TABLEAU DE BORD'!K111-'[3]TABLEAU DE BORD'!I111</f>
        <v>#VALUE!</v>
      </c>
    </row>
    <row r="114" spans="72:91" x14ac:dyDescent="0.25">
      <c r="BT114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BORD'!$B$13:$B$2000,0),11))*T114/INDEX('[3]TABLEAU DE BORD'!$B$13:$R$2000,MATCH('Formalisme RTE'!$H$2,'[3]TABLEAU DE BORD'!$B$13:$B$2000,0),12)</f>
        <v>3.102830965870556</v>
      </c>
      <c r="BU114" s="43">
        <f t="shared" si="29"/>
        <v>0.93577891975241945</v>
      </c>
      <c r="BX114">
        <f t="shared" si="27"/>
        <v>0.60748217536470928</v>
      </c>
      <c r="BZ114">
        <f>IF($BZ$6="","",IF(ISERROR(INDEX([3]Base!$A$2:$C$207,MATCH($BZ$6,[3]Base!$A$2:$A$207,0),2))=TRUE,"CABLE INCONNU",(INDEX([3]Base!$A$2:$C$207,MATCH($BZ$6,[3]Base!$A$2:$A$207,0),3))))</f>
        <v>19.600000000000001</v>
      </c>
      <c r="CB114">
        <f>IF($BZ$6="","",IF(ISERROR(INDEX([3]Base!$A$2:$C$207,MATCH($BZ$6,[3]Base!$A$2:$A$207,0),2))=TRUE,"CABLE INCONNU",(INDEX([3]Base!$A$2:$C$207,MATCH($BZ$6,[3]Base!$A$2:$A$207,0),2))))</f>
        <v>0.627</v>
      </c>
      <c r="CD114">
        <f t="shared" si="28"/>
        <v>1.5404220201039038</v>
      </c>
      <c r="CF114">
        <f t="shared" si="26"/>
        <v>404.81000000000006</v>
      </c>
      <c r="CG11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BORD'!$B$13:$B$2000,0),9)))*T114/$P$18)</f>
        <v>406.35042202010396</v>
      </c>
      <c r="CI114" t="str">
        <f>'[3]TABLEAU DE BORD'!B112</f>
        <v/>
      </c>
      <c r="CJ114" t="e">
        <f>'[3]TABLEAU DE BORD'!E112-'[3]TABLEAU DE BORD'!C112</f>
        <v>#VALUE!</v>
      </c>
      <c r="CL114" t="str">
        <f>'[3]TABLEAU DE BORD'!H112</f>
        <v/>
      </c>
      <c r="CM114" t="e">
        <f>'[3]TABLEAU DE BORD'!K112-'[3]TABLEAU DE BORD'!I112</f>
        <v>#VALUE!</v>
      </c>
    </row>
    <row r="115" spans="72:91" x14ac:dyDescent="0.25">
      <c r="BT115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BORD'!$B$13:$B$2000,0),11))*T115/INDEX('[3]TABLEAU DE BORD'!$B$13:$R$2000,MATCH('Formalisme RTE'!$H$2,'[3]TABLEAU DE BORD'!$B$13:$B$2000,0),12)</f>
        <v>3.102830965870556</v>
      </c>
      <c r="BU115" s="43">
        <f t="shared" si="29"/>
        <v>0.93577891975241945</v>
      </c>
      <c r="BX115">
        <f t="shared" si="27"/>
        <v>0.60748217536470928</v>
      </c>
      <c r="BZ115">
        <f>IF($BZ$6="","",IF(ISERROR(INDEX([3]Base!$A$2:$C$207,MATCH($BZ$6,[3]Base!$A$2:$A$207,0),2))=TRUE,"CABLE INCONNU",(INDEX([3]Base!$A$2:$C$207,MATCH($BZ$6,[3]Base!$A$2:$A$207,0),3))))</f>
        <v>19.600000000000001</v>
      </c>
      <c r="CB115">
        <f>IF($BZ$6="","",IF(ISERROR(INDEX([3]Base!$A$2:$C$207,MATCH($BZ$6,[3]Base!$A$2:$A$207,0),2))=TRUE,"CABLE INCONNU",(INDEX([3]Base!$A$2:$C$207,MATCH($BZ$6,[3]Base!$A$2:$A$207,0),2))))</f>
        <v>0.627</v>
      </c>
      <c r="CD115">
        <f t="shared" si="28"/>
        <v>1.5404220201039038</v>
      </c>
      <c r="CF115">
        <f t="shared" si="26"/>
        <v>404.81000000000006</v>
      </c>
      <c r="CG11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BORD'!$B$13:$B$2000,0),9)))*T115/$P$18)</f>
        <v>406.35042202010396</v>
      </c>
      <c r="CI115" t="str">
        <f>'[3]TABLEAU DE BORD'!B113</f>
        <v/>
      </c>
      <c r="CJ115" t="e">
        <f>'[3]TABLEAU DE BORD'!E113-'[3]TABLEAU DE BORD'!C113</f>
        <v>#VALUE!</v>
      </c>
      <c r="CL115" t="str">
        <f>'[3]TABLEAU DE BORD'!H113</f>
        <v/>
      </c>
      <c r="CM115" t="e">
        <f>'[3]TABLEAU DE BORD'!K113-'[3]TABLEAU DE BORD'!I113</f>
        <v>#VALUE!</v>
      </c>
    </row>
    <row r="116" spans="72:91" x14ac:dyDescent="0.25">
      <c r="BT116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BORD'!$B$13:$B$2000,0),11))*T116/INDEX('[3]TABLEAU DE BORD'!$B$13:$R$2000,MATCH('Formalisme RTE'!$H$2,'[3]TABLEAU DE BORD'!$B$13:$B$2000,0),12)</f>
        <v>3.102830965870556</v>
      </c>
      <c r="BU116" s="43">
        <f t="shared" si="29"/>
        <v>0.93577891975241945</v>
      </c>
      <c r="BX116">
        <f t="shared" si="27"/>
        <v>0.60748217536470928</v>
      </c>
      <c r="BZ116">
        <f>IF($BZ$6="","",IF(ISERROR(INDEX([3]Base!$A$2:$C$207,MATCH($BZ$6,[3]Base!$A$2:$A$207,0),2))=TRUE,"CABLE INCONNU",(INDEX([3]Base!$A$2:$C$207,MATCH($BZ$6,[3]Base!$A$2:$A$207,0),3))))</f>
        <v>19.600000000000001</v>
      </c>
      <c r="CB116">
        <f>IF($BZ$6="","",IF(ISERROR(INDEX([3]Base!$A$2:$C$207,MATCH($BZ$6,[3]Base!$A$2:$A$207,0),2))=TRUE,"CABLE INCONNU",(INDEX([3]Base!$A$2:$C$207,MATCH($BZ$6,[3]Base!$A$2:$A$207,0),2))))</f>
        <v>0.627</v>
      </c>
      <c r="CD116">
        <f t="shared" si="28"/>
        <v>1.5404220201039038</v>
      </c>
      <c r="CF116">
        <f t="shared" si="26"/>
        <v>404.81000000000006</v>
      </c>
      <c r="CG1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BORD'!$B$13:$B$2000,0),9)))*T116/$P$18)</f>
        <v>406.35042202010396</v>
      </c>
      <c r="CI116" t="str">
        <f>'[3]TABLEAU DE BORD'!B114</f>
        <v/>
      </c>
      <c r="CJ116" t="e">
        <f>'[3]TABLEAU DE BORD'!E114-'[3]TABLEAU DE BORD'!C114</f>
        <v>#VALUE!</v>
      </c>
      <c r="CL116" t="str">
        <f>'[3]TABLEAU DE BORD'!H114</f>
        <v/>
      </c>
      <c r="CM116" t="e">
        <f>'[3]TABLEAU DE BORD'!K114-'[3]TABLEAU DE BORD'!I114</f>
        <v>#VALUE!</v>
      </c>
    </row>
    <row r="117" spans="72:91" x14ac:dyDescent="0.25">
      <c r="BT117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BORD'!$B$13:$B$2000,0),11))*T117/INDEX('[3]TABLEAU DE BORD'!$B$13:$R$2000,MATCH('Formalisme RTE'!$H$2,'[3]TABLEAU DE BORD'!$B$13:$B$2000,0),12)</f>
        <v>3.102830965870556</v>
      </c>
      <c r="BU117" s="43">
        <f t="shared" si="29"/>
        <v>0.93577891975241945</v>
      </c>
      <c r="BX117">
        <f t="shared" si="27"/>
        <v>0.60748217536470928</v>
      </c>
      <c r="BZ117">
        <f>IF($BZ$6="","",IF(ISERROR(INDEX([3]Base!$A$2:$C$207,MATCH($BZ$6,[3]Base!$A$2:$A$207,0),2))=TRUE,"CABLE INCONNU",(INDEX([3]Base!$A$2:$C$207,MATCH($BZ$6,[3]Base!$A$2:$A$207,0),3))))</f>
        <v>19.600000000000001</v>
      </c>
      <c r="CB117">
        <f>IF($BZ$6="","",IF(ISERROR(INDEX([3]Base!$A$2:$C$207,MATCH($BZ$6,[3]Base!$A$2:$A$207,0),2))=TRUE,"CABLE INCONNU",(INDEX([3]Base!$A$2:$C$207,MATCH($BZ$6,[3]Base!$A$2:$A$207,0),2))))</f>
        <v>0.627</v>
      </c>
      <c r="CD117">
        <f t="shared" si="28"/>
        <v>1.5404220201039038</v>
      </c>
      <c r="CF117">
        <f t="shared" si="26"/>
        <v>404.81000000000006</v>
      </c>
      <c r="CG1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BORD'!$B$13:$B$2000,0),9)))*T117/$P$18)</f>
        <v>406.35042202010396</v>
      </c>
      <c r="CI117" t="str">
        <f>'[3]TABLEAU DE BORD'!B115</f>
        <v/>
      </c>
      <c r="CJ117" t="e">
        <f>'[3]TABLEAU DE BORD'!E115-'[3]TABLEAU DE BORD'!C115</f>
        <v>#VALUE!</v>
      </c>
      <c r="CL117" t="str">
        <f>'[3]TABLEAU DE BORD'!H115</f>
        <v/>
      </c>
      <c r="CM117" t="e">
        <f>'[3]TABLEAU DE BORD'!K115-'[3]TABLEAU DE BORD'!I115</f>
        <v>#VALUE!</v>
      </c>
    </row>
    <row r="118" spans="72:91" x14ac:dyDescent="0.25">
      <c r="BT118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BORD'!$B$13:$B$2000,0),11))*T118/INDEX('[3]TABLEAU DE BORD'!$B$13:$R$2000,MATCH('Formalisme RTE'!$H$2,'[3]TABLEAU DE BORD'!$B$13:$B$2000,0),12)</f>
        <v>3.102830965870556</v>
      </c>
      <c r="BU118" s="43">
        <f t="shared" si="29"/>
        <v>0.93577891975241945</v>
      </c>
      <c r="BX118">
        <f t="shared" si="27"/>
        <v>0.60748217536470928</v>
      </c>
      <c r="BZ118">
        <f>IF($BZ$6="","",IF(ISERROR(INDEX([3]Base!$A$2:$C$207,MATCH($BZ$6,[3]Base!$A$2:$A$207,0),2))=TRUE,"CABLE INCONNU",(INDEX([3]Base!$A$2:$C$207,MATCH($BZ$6,[3]Base!$A$2:$A$207,0),3))))</f>
        <v>19.600000000000001</v>
      </c>
      <c r="CB118">
        <f>IF($BZ$6="","",IF(ISERROR(INDEX([3]Base!$A$2:$C$207,MATCH($BZ$6,[3]Base!$A$2:$A$207,0),2))=TRUE,"CABLE INCONNU",(INDEX([3]Base!$A$2:$C$207,MATCH($BZ$6,[3]Base!$A$2:$A$207,0),2))))</f>
        <v>0.627</v>
      </c>
      <c r="CD118">
        <f t="shared" si="28"/>
        <v>1.5404220201039038</v>
      </c>
      <c r="CF118">
        <f t="shared" si="26"/>
        <v>404.81000000000006</v>
      </c>
      <c r="CG1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BORD'!$B$13:$B$2000,0),9)))*T118/$P$18)</f>
        <v>406.35042202010396</v>
      </c>
      <c r="CI118" t="str">
        <f>'[3]TABLEAU DE BORD'!B116</f>
        <v/>
      </c>
      <c r="CJ118" t="e">
        <f>'[3]TABLEAU DE BORD'!E116-'[3]TABLEAU DE BORD'!C116</f>
        <v>#VALUE!</v>
      </c>
      <c r="CL118" t="str">
        <f>'[3]TABLEAU DE BORD'!H116</f>
        <v/>
      </c>
      <c r="CM118" t="e">
        <f>'[3]TABLEAU DE BORD'!K116-'[3]TABLEAU DE BORD'!I116</f>
        <v>#VALUE!</v>
      </c>
    </row>
    <row r="119" spans="72:91" x14ac:dyDescent="0.25">
      <c r="BT119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BORD'!$B$13:$B$2000,0),11))*T119/INDEX('[3]TABLEAU DE BORD'!$B$13:$R$2000,MATCH('Formalisme RTE'!$H$2,'[3]TABLEAU DE BORD'!$B$13:$B$2000,0),12)</f>
        <v>3.102830965870556</v>
      </c>
      <c r="BU119" s="43">
        <f t="shared" si="29"/>
        <v>0.93577891975241945</v>
      </c>
      <c r="BX119">
        <f t="shared" si="27"/>
        <v>0.60748217536470928</v>
      </c>
      <c r="BZ119">
        <f>IF($BZ$6="","",IF(ISERROR(INDEX([3]Base!$A$2:$C$207,MATCH($BZ$6,[3]Base!$A$2:$A$207,0),2))=TRUE,"CABLE INCONNU",(INDEX([3]Base!$A$2:$C$207,MATCH($BZ$6,[3]Base!$A$2:$A$207,0),3))))</f>
        <v>19.600000000000001</v>
      </c>
      <c r="CB119">
        <f>IF($BZ$6="","",IF(ISERROR(INDEX([3]Base!$A$2:$C$207,MATCH($BZ$6,[3]Base!$A$2:$A$207,0),2))=TRUE,"CABLE INCONNU",(INDEX([3]Base!$A$2:$C$207,MATCH($BZ$6,[3]Base!$A$2:$A$207,0),2))))</f>
        <v>0.627</v>
      </c>
      <c r="CD119">
        <f t="shared" si="28"/>
        <v>1.5404220201039038</v>
      </c>
      <c r="CF119">
        <f t="shared" si="26"/>
        <v>404.81000000000006</v>
      </c>
      <c r="CG1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BORD'!$B$13:$B$2000,0),9)))*T119/$P$18)</f>
        <v>406.35042202010396</v>
      </c>
      <c r="CI119" t="str">
        <f>'[3]TABLEAU DE BORD'!B117</f>
        <v/>
      </c>
      <c r="CJ119" t="e">
        <f>'[3]TABLEAU DE BORD'!E117-'[3]TABLEAU DE BORD'!C117</f>
        <v>#VALUE!</v>
      </c>
      <c r="CL119" t="str">
        <f>'[3]TABLEAU DE BORD'!H117</f>
        <v/>
      </c>
      <c r="CM119" t="e">
        <f>'[3]TABLEAU DE BORD'!K117-'[3]TABLEAU DE BORD'!I117</f>
        <v>#VALUE!</v>
      </c>
    </row>
    <row r="120" spans="72:91" x14ac:dyDescent="0.25">
      <c r="BT120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BORD'!$B$13:$B$2000,0),11))*T120/INDEX('[3]TABLEAU DE BORD'!$B$13:$R$2000,MATCH('Formalisme RTE'!$H$2,'[3]TABLEAU DE BORD'!$B$13:$B$2000,0),12)</f>
        <v>3.102830965870556</v>
      </c>
      <c r="BU120" s="43">
        <f t="shared" si="29"/>
        <v>0.93577891975241945</v>
      </c>
      <c r="BX120">
        <f t="shared" si="27"/>
        <v>0.60748217536470928</v>
      </c>
      <c r="BZ120">
        <f>IF($BZ$6="","",IF(ISERROR(INDEX([3]Base!$A$2:$C$207,MATCH($BZ$6,[3]Base!$A$2:$A$207,0),2))=TRUE,"CABLE INCONNU",(INDEX([3]Base!$A$2:$C$207,MATCH($BZ$6,[3]Base!$A$2:$A$207,0),3))))</f>
        <v>19.600000000000001</v>
      </c>
      <c r="CB120">
        <f>IF($BZ$6="","",IF(ISERROR(INDEX([3]Base!$A$2:$C$207,MATCH($BZ$6,[3]Base!$A$2:$A$207,0),2))=TRUE,"CABLE INCONNU",(INDEX([3]Base!$A$2:$C$207,MATCH($BZ$6,[3]Base!$A$2:$A$207,0),2))))</f>
        <v>0.627</v>
      </c>
      <c r="CD120">
        <f t="shared" si="28"/>
        <v>1.5404220201039038</v>
      </c>
      <c r="CF120">
        <f t="shared" si="26"/>
        <v>404.81000000000006</v>
      </c>
      <c r="CG1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BORD'!$B$13:$B$2000,0),9)))*T120/$P$18)</f>
        <v>406.35042202010396</v>
      </c>
      <c r="CI120" t="str">
        <f>'[3]TABLEAU DE BORD'!B118</f>
        <v/>
      </c>
      <c r="CJ120" t="e">
        <f>'[3]TABLEAU DE BORD'!E118-'[3]TABLEAU DE BORD'!C118</f>
        <v>#VALUE!</v>
      </c>
      <c r="CL120" t="str">
        <f>'[3]TABLEAU DE BORD'!H118</f>
        <v/>
      </c>
      <c r="CM120" t="e">
        <f>'[3]TABLEAU DE BORD'!K118-'[3]TABLEAU DE BORD'!I118</f>
        <v>#VALUE!</v>
      </c>
    </row>
    <row r="121" spans="72:91" x14ac:dyDescent="0.25">
      <c r="BT121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BORD'!$B$13:$B$2000,0),11))*T121/INDEX('[3]TABLEAU DE BORD'!$B$13:$R$2000,MATCH('Formalisme RTE'!$H$2,'[3]TABLEAU DE BORD'!$B$13:$B$2000,0),12)</f>
        <v>3.102830965870556</v>
      </c>
      <c r="BU121" s="43">
        <f t="shared" si="29"/>
        <v>0.93577891975241945</v>
      </c>
      <c r="BX121">
        <f t="shared" si="27"/>
        <v>0.60748217536470928</v>
      </c>
      <c r="BZ121">
        <f>IF($BZ$6="","",IF(ISERROR(INDEX([3]Base!$A$2:$C$207,MATCH($BZ$6,[3]Base!$A$2:$A$207,0),2))=TRUE,"CABLE INCONNU",(INDEX([3]Base!$A$2:$C$207,MATCH($BZ$6,[3]Base!$A$2:$A$207,0),3))))</f>
        <v>19.600000000000001</v>
      </c>
      <c r="CB121">
        <f>IF($BZ$6="","",IF(ISERROR(INDEX([3]Base!$A$2:$C$207,MATCH($BZ$6,[3]Base!$A$2:$A$207,0),2))=TRUE,"CABLE INCONNU",(INDEX([3]Base!$A$2:$C$207,MATCH($BZ$6,[3]Base!$A$2:$A$207,0),2))))</f>
        <v>0.627</v>
      </c>
      <c r="CD121">
        <f t="shared" si="28"/>
        <v>1.5404220201039038</v>
      </c>
      <c r="CF121">
        <f t="shared" si="26"/>
        <v>404.81000000000006</v>
      </c>
      <c r="CG1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BORD'!$B$13:$B$2000,0),9)))*T121/$P$18)</f>
        <v>406.35042202010396</v>
      </c>
      <c r="CI121" t="str">
        <f>'[3]TABLEAU DE BORD'!B119</f>
        <v/>
      </c>
      <c r="CJ121" t="e">
        <f>'[3]TABLEAU DE BORD'!E119-'[3]TABLEAU DE BORD'!C119</f>
        <v>#VALUE!</v>
      </c>
      <c r="CL121" t="str">
        <f>'[3]TABLEAU DE BORD'!H119</f>
        <v/>
      </c>
      <c r="CM121" t="e">
        <f>'[3]TABLEAU DE BORD'!K119-'[3]TABLEAU DE BORD'!I119</f>
        <v>#VALUE!</v>
      </c>
    </row>
    <row r="122" spans="72:91" x14ac:dyDescent="0.25">
      <c r="BT122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BORD'!$B$13:$B$2000,0),11))*T122/INDEX('[3]TABLEAU DE BORD'!$B$13:$R$2000,MATCH('Formalisme RTE'!$H$2,'[3]TABLEAU DE BORD'!$B$13:$B$2000,0),12)</f>
        <v>3.102830965870556</v>
      </c>
      <c r="BU122" s="43">
        <f t="shared" si="29"/>
        <v>0.93577891975241945</v>
      </c>
      <c r="BX122">
        <f t="shared" si="27"/>
        <v>0.60748217536470928</v>
      </c>
      <c r="BZ122">
        <f>IF($BZ$6="","",IF(ISERROR(INDEX([3]Base!$A$2:$C$207,MATCH($BZ$6,[3]Base!$A$2:$A$207,0),2))=TRUE,"CABLE INCONNU",(INDEX([3]Base!$A$2:$C$207,MATCH($BZ$6,[3]Base!$A$2:$A$207,0),3))))</f>
        <v>19.600000000000001</v>
      </c>
      <c r="CB122">
        <f>IF($BZ$6="","",IF(ISERROR(INDEX([3]Base!$A$2:$C$207,MATCH($BZ$6,[3]Base!$A$2:$A$207,0),2))=TRUE,"CABLE INCONNU",(INDEX([3]Base!$A$2:$C$207,MATCH($BZ$6,[3]Base!$A$2:$A$207,0),2))))</f>
        <v>0.627</v>
      </c>
      <c r="CD122">
        <f t="shared" si="28"/>
        <v>1.5404220201039038</v>
      </c>
      <c r="CF122">
        <f t="shared" si="26"/>
        <v>404.81000000000006</v>
      </c>
      <c r="CG1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BORD'!$B$13:$B$2000,0),9)))*T122/$P$18)</f>
        <v>406.35042202010396</v>
      </c>
      <c r="CI122" t="str">
        <f>'[3]TABLEAU DE BORD'!B120</f>
        <v/>
      </c>
      <c r="CJ122" t="e">
        <f>'[3]TABLEAU DE BORD'!E120-'[3]TABLEAU DE BORD'!C120</f>
        <v>#VALUE!</v>
      </c>
      <c r="CL122" t="str">
        <f>'[3]TABLEAU DE BORD'!H120</f>
        <v/>
      </c>
      <c r="CM122" t="e">
        <f>'[3]TABLEAU DE BORD'!K120-'[3]TABLEAU DE BORD'!I120</f>
        <v>#VALUE!</v>
      </c>
    </row>
    <row r="123" spans="72:91" x14ac:dyDescent="0.25">
      <c r="BT123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BORD'!$B$13:$B$2000,0),11))*T123/INDEX('[3]TABLEAU DE BORD'!$B$13:$R$2000,MATCH('Formalisme RTE'!$H$2,'[3]TABLEAU DE BORD'!$B$13:$B$2000,0),12)</f>
        <v>3.102830965870556</v>
      </c>
      <c r="BU123" s="43">
        <f t="shared" si="29"/>
        <v>0.93577891975241945</v>
      </c>
      <c r="BX123">
        <f t="shared" si="27"/>
        <v>0.60748217536470928</v>
      </c>
      <c r="BZ123">
        <f>IF($BZ$6="","",IF(ISERROR(INDEX([3]Base!$A$2:$C$207,MATCH($BZ$6,[3]Base!$A$2:$A$207,0),2))=TRUE,"CABLE INCONNU",(INDEX([3]Base!$A$2:$C$207,MATCH($BZ$6,[3]Base!$A$2:$A$207,0),3))))</f>
        <v>19.600000000000001</v>
      </c>
      <c r="CB123">
        <f>IF($BZ$6="","",IF(ISERROR(INDEX([3]Base!$A$2:$C$207,MATCH($BZ$6,[3]Base!$A$2:$A$207,0),2))=TRUE,"CABLE INCONNU",(INDEX([3]Base!$A$2:$C$207,MATCH($BZ$6,[3]Base!$A$2:$A$207,0),2))))</f>
        <v>0.627</v>
      </c>
      <c r="CD123">
        <f t="shared" si="28"/>
        <v>1.5404220201039038</v>
      </c>
      <c r="CF123">
        <f t="shared" si="26"/>
        <v>404.81000000000006</v>
      </c>
      <c r="CG1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BORD'!$B$13:$B$2000,0),9)))*T123/$P$18)</f>
        <v>406.35042202010396</v>
      </c>
      <c r="CI123" t="str">
        <f>'[3]TABLEAU DE BORD'!B121</f>
        <v/>
      </c>
      <c r="CJ123" t="e">
        <f>'[3]TABLEAU DE BORD'!E121-'[3]TABLEAU DE BORD'!C121</f>
        <v>#VALUE!</v>
      </c>
      <c r="CL123" t="str">
        <f>'[3]TABLEAU DE BORD'!H121</f>
        <v/>
      </c>
      <c r="CM123" t="e">
        <f>'[3]TABLEAU DE BORD'!K121-'[3]TABLEAU DE BORD'!I121</f>
        <v>#VALUE!</v>
      </c>
    </row>
    <row r="124" spans="72:91" x14ac:dyDescent="0.25">
      <c r="BT124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BORD'!$B$13:$B$2000,0),11))*T124/INDEX('[3]TABLEAU DE BORD'!$B$13:$R$2000,MATCH('Formalisme RTE'!$H$2,'[3]TABLEAU DE BORD'!$B$13:$B$2000,0),12)</f>
        <v>3.102830965870556</v>
      </c>
      <c r="BU124" s="43">
        <f t="shared" si="29"/>
        <v>0.93577891975241945</v>
      </c>
      <c r="BX124">
        <f t="shared" si="27"/>
        <v>0.60748217536470928</v>
      </c>
      <c r="BZ124">
        <f>IF($BZ$6="","",IF(ISERROR(INDEX([3]Base!$A$2:$C$207,MATCH($BZ$6,[3]Base!$A$2:$A$207,0),2))=TRUE,"CABLE INCONNU",(INDEX([3]Base!$A$2:$C$207,MATCH($BZ$6,[3]Base!$A$2:$A$207,0),3))))</f>
        <v>19.600000000000001</v>
      </c>
      <c r="CB124">
        <f>IF($BZ$6="","",IF(ISERROR(INDEX([3]Base!$A$2:$C$207,MATCH($BZ$6,[3]Base!$A$2:$A$207,0),2))=TRUE,"CABLE INCONNU",(INDEX([3]Base!$A$2:$C$207,MATCH($BZ$6,[3]Base!$A$2:$A$207,0),2))))</f>
        <v>0.627</v>
      </c>
      <c r="CD124">
        <f t="shared" si="28"/>
        <v>1.5404220201039038</v>
      </c>
      <c r="CF124">
        <f t="shared" si="26"/>
        <v>404.81000000000006</v>
      </c>
      <c r="CG12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BORD'!$B$13:$B$2000,0),9)))*T124/$P$18)</f>
        <v>406.35042202010396</v>
      </c>
      <c r="CI124" t="str">
        <f>'[3]TABLEAU DE BORD'!B122</f>
        <v/>
      </c>
      <c r="CJ124" t="e">
        <f>'[3]TABLEAU DE BORD'!E122-'[3]TABLEAU DE BORD'!C122</f>
        <v>#VALUE!</v>
      </c>
      <c r="CL124" t="str">
        <f>'[3]TABLEAU DE BORD'!H122</f>
        <v/>
      </c>
      <c r="CM124" t="e">
        <f>'[3]TABLEAU DE BORD'!K122-'[3]TABLEAU DE BORD'!I122</f>
        <v>#VALUE!</v>
      </c>
    </row>
    <row r="125" spans="72:91" x14ac:dyDescent="0.25">
      <c r="BT125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BORD'!$B$13:$B$2000,0),11))*T125/INDEX('[3]TABLEAU DE BORD'!$B$13:$R$2000,MATCH('Formalisme RTE'!$H$2,'[3]TABLEAU DE BORD'!$B$13:$B$2000,0),12)</f>
        <v>3.102830965870556</v>
      </c>
      <c r="BU125" s="43">
        <f t="shared" si="29"/>
        <v>0.93577891975241945</v>
      </c>
      <c r="BX125">
        <f t="shared" si="27"/>
        <v>0.60748217536470928</v>
      </c>
      <c r="BZ125">
        <f>IF($BZ$6="","",IF(ISERROR(INDEX([3]Base!$A$2:$C$207,MATCH($BZ$6,[3]Base!$A$2:$A$207,0),2))=TRUE,"CABLE INCONNU",(INDEX([3]Base!$A$2:$C$207,MATCH($BZ$6,[3]Base!$A$2:$A$207,0),3))))</f>
        <v>19.600000000000001</v>
      </c>
      <c r="CB125">
        <f>IF($BZ$6="","",IF(ISERROR(INDEX([3]Base!$A$2:$C$207,MATCH($BZ$6,[3]Base!$A$2:$A$207,0),2))=TRUE,"CABLE INCONNU",(INDEX([3]Base!$A$2:$C$207,MATCH($BZ$6,[3]Base!$A$2:$A$207,0),2))))</f>
        <v>0.627</v>
      </c>
      <c r="CD125">
        <f t="shared" si="28"/>
        <v>1.5404220201039038</v>
      </c>
      <c r="CF125">
        <f t="shared" si="26"/>
        <v>404.81000000000006</v>
      </c>
      <c r="CG12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BORD'!$B$13:$B$2000,0),9)))*T125/$P$18)</f>
        <v>406.35042202010396</v>
      </c>
      <c r="CI125" t="str">
        <f>'[3]TABLEAU DE BORD'!B123</f>
        <v/>
      </c>
      <c r="CJ125" t="e">
        <f>'[3]TABLEAU DE BORD'!E123-'[3]TABLEAU DE BORD'!C123</f>
        <v>#VALUE!</v>
      </c>
      <c r="CL125" t="str">
        <f>'[3]TABLEAU DE BORD'!H123</f>
        <v/>
      </c>
      <c r="CM125" t="e">
        <f>'[3]TABLEAU DE BORD'!K123-'[3]TABLEAU DE BORD'!I123</f>
        <v>#VALUE!</v>
      </c>
    </row>
    <row r="126" spans="72:91" x14ac:dyDescent="0.25">
      <c r="BT126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BORD'!$B$13:$B$2000,0),11))*T126/INDEX('[3]TABLEAU DE BORD'!$B$13:$R$2000,MATCH('Formalisme RTE'!$H$2,'[3]TABLEAU DE BORD'!$B$13:$B$2000,0),12)</f>
        <v>3.102830965870556</v>
      </c>
      <c r="BU126" s="43">
        <f t="shared" si="29"/>
        <v>0.93577891975241945</v>
      </c>
      <c r="BX126">
        <f t="shared" si="27"/>
        <v>0.60748217536470928</v>
      </c>
      <c r="BZ126">
        <f>IF($BZ$6="","",IF(ISERROR(INDEX([3]Base!$A$2:$C$207,MATCH($BZ$6,[3]Base!$A$2:$A$207,0),2))=TRUE,"CABLE INCONNU",(INDEX([3]Base!$A$2:$C$207,MATCH($BZ$6,[3]Base!$A$2:$A$207,0),3))))</f>
        <v>19.600000000000001</v>
      </c>
      <c r="CB126">
        <f>IF($BZ$6="","",IF(ISERROR(INDEX([3]Base!$A$2:$C$207,MATCH($BZ$6,[3]Base!$A$2:$A$207,0),2))=TRUE,"CABLE INCONNU",(INDEX([3]Base!$A$2:$C$207,MATCH($BZ$6,[3]Base!$A$2:$A$207,0),2))))</f>
        <v>0.627</v>
      </c>
      <c r="CD126">
        <f t="shared" si="28"/>
        <v>1.5404220201039038</v>
      </c>
      <c r="CF126">
        <f t="shared" si="26"/>
        <v>404.81000000000006</v>
      </c>
      <c r="CG12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BORD'!$B$13:$B$2000,0),9)))*T126/$P$18)</f>
        <v>406.35042202010396</v>
      </c>
      <c r="CI126" t="str">
        <f>'[3]TABLEAU DE BORD'!B124</f>
        <v/>
      </c>
      <c r="CJ126" t="e">
        <f>'[3]TABLEAU DE BORD'!E124-'[3]TABLEAU DE BORD'!C124</f>
        <v>#VALUE!</v>
      </c>
      <c r="CL126" t="str">
        <f>'[3]TABLEAU DE BORD'!H124</f>
        <v/>
      </c>
      <c r="CM126" t="e">
        <f>'[3]TABLEAU DE BORD'!K124-'[3]TABLEAU DE BORD'!I124</f>
        <v>#VALUE!</v>
      </c>
    </row>
    <row r="127" spans="72:91" x14ac:dyDescent="0.25">
      <c r="BT127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BORD'!$B$13:$B$2000,0),11))*T127/INDEX('[3]TABLEAU DE BORD'!$B$13:$R$2000,MATCH('Formalisme RTE'!$H$2,'[3]TABLEAU DE BORD'!$B$13:$B$2000,0),12)</f>
        <v>3.102830965870556</v>
      </c>
      <c r="BU127" s="43">
        <f t="shared" si="29"/>
        <v>0.93577891975241945</v>
      </c>
      <c r="BX127">
        <f t="shared" si="27"/>
        <v>0.60748217536470928</v>
      </c>
      <c r="BZ127">
        <f>IF($BZ$6="","",IF(ISERROR(INDEX([3]Base!$A$2:$C$207,MATCH($BZ$6,[3]Base!$A$2:$A$207,0),2))=TRUE,"CABLE INCONNU",(INDEX([3]Base!$A$2:$C$207,MATCH($BZ$6,[3]Base!$A$2:$A$207,0),3))))</f>
        <v>19.600000000000001</v>
      </c>
      <c r="CB127">
        <f>IF($BZ$6="","",IF(ISERROR(INDEX([3]Base!$A$2:$C$207,MATCH($BZ$6,[3]Base!$A$2:$A$207,0),2))=TRUE,"CABLE INCONNU",(INDEX([3]Base!$A$2:$C$207,MATCH($BZ$6,[3]Base!$A$2:$A$207,0),2))))</f>
        <v>0.627</v>
      </c>
      <c r="CD127">
        <f t="shared" si="28"/>
        <v>1.5404220201039038</v>
      </c>
      <c r="CF127">
        <f t="shared" si="26"/>
        <v>404.81000000000006</v>
      </c>
      <c r="CG12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BORD'!$B$13:$B$2000,0),9)))*T127/$P$18)</f>
        <v>406.35042202010396</v>
      </c>
      <c r="CI127" t="str">
        <f>'[3]TABLEAU DE BORD'!B125</f>
        <v/>
      </c>
      <c r="CJ127" t="e">
        <f>'[3]TABLEAU DE BORD'!E125-'[3]TABLEAU DE BORD'!C125</f>
        <v>#VALUE!</v>
      </c>
      <c r="CL127" t="str">
        <f>'[3]TABLEAU DE BORD'!H125</f>
        <v/>
      </c>
      <c r="CM127" t="e">
        <f>'[3]TABLEAU DE BORD'!K125-'[3]TABLEAU DE BORD'!I125</f>
        <v>#VALUE!</v>
      </c>
    </row>
    <row r="128" spans="72:91" x14ac:dyDescent="0.25">
      <c r="BT128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BORD'!$B$13:$B$2000,0),11))*T128/INDEX('[3]TABLEAU DE BORD'!$B$13:$R$2000,MATCH('Formalisme RTE'!$H$2,'[3]TABLEAU DE BORD'!$B$13:$B$2000,0),12)</f>
        <v>3.102830965870556</v>
      </c>
      <c r="BU128" s="43">
        <f t="shared" si="29"/>
        <v>0.93577891975241945</v>
      </c>
      <c r="BX128">
        <f t="shared" si="27"/>
        <v>0.60748217536470928</v>
      </c>
      <c r="BZ128">
        <f>IF($BZ$6="","",IF(ISERROR(INDEX([3]Base!$A$2:$C$207,MATCH($BZ$6,[3]Base!$A$2:$A$207,0),2))=TRUE,"CABLE INCONNU",(INDEX([3]Base!$A$2:$C$207,MATCH($BZ$6,[3]Base!$A$2:$A$207,0),3))))</f>
        <v>19.600000000000001</v>
      </c>
      <c r="CB128">
        <f>IF($BZ$6="","",IF(ISERROR(INDEX([3]Base!$A$2:$C$207,MATCH($BZ$6,[3]Base!$A$2:$A$207,0),2))=TRUE,"CABLE INCONNU",(INDEX([3]Base!$A$2:$C$207,MATCH($BZ$6,[3]Base!$A$2:$A$207,0),2))))</f>
        <v>0.627</v>
      </c>
      <c r="CD128">
        <f t="shared" si="28"/>
        <v>1.5404220201039038</v>
      </c>
      <c r="CF128">
        <f t="shared" si="26"/>
        <v>404.81000000000006</v>
      </c>
      <c r="CG12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BORD'!$B$13:$B$2000,0),9)))*T128/$P$18)</f>
        <v>406.35042202010396</v>
      </c>
      <c r="CI128" t="str">
        <f>'[3]TABLEAU DE BORD'!B126</f>
        <v/>
      </c>
      <c r="CJ128" t="e">
        <f>'[3]TABLEAU DE BORD'!E126-'[3]TABLEAU DE BORD'!C126</f>
        <v>#VALUE!</v>
      </c>
      <c r="CL128" t="str">
        <f>'[3]TABLEAU DE BORD'!H126</f>
        <v/>
      </c>
      <c r="CM128" t="e">
        <f>'[3]TABLEAU DE BORD'!K126-'[3]TABLEAU DE BORD'!I126</f>
        <v>#VALUE!</v>
      </c>
    </row>
    <row r="129" spans="72:91" x14ac:dyDescent="0.25">
      <c r="BT129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BORD'!$B$13:$B$2000,0),11))*T129/INDEX('[3]TABLEAU DE BORD'!$B$13:$R$2000,MATCH('Formalisme RTE'!$H$2,'[3]TABLEAU DE BORD'!$B$13:$B$2000,0),12)</f>
        <v>3.102830965870556</v>
      </c>
      <c r="BU129" s="43">
        <f t="shared" si="29"/>
        <v>0.93577891975241945</v>
      </c>
      <c r="BX129">
        <f t="shared" si="27"/>
        <v>0.60748217536470928</v>
      </c>
      <c r="BZ129">
        <f>IF($BZ$6="","",IF(ISERROR(INDEX([3]Base!$A$2:$C$207,MATCH($BZ$6,[3]Base!$A$2:$A$207,0),2))=TRUE,"CABLE INCONNU",(INDEX([3]Base!$A$2:$C$207,MATCH($BZ$6,[3]Base!$A$2:$A$207,0),3))))</f>
        <v>19.600000000000001</v>
      </c>
      <c r="CB129">
        <f>IF($BZ$6="","",IF(ISERROR(INDEX([3]Base!$A$2:$C$207,MATCH($BZ$6,[3]Base!$A$2:$A$207,0),2))=TRUE,"CABLE INCONNU",(INDEX([3]Base!$A$2:$C$207,MATCH($BZ$6,[3]Base!$A$2:$A$207,0),2))))</f>
        <v>0.627</v>
      </c>
      <c r="CD129">
        <f t="shared" si="28"/>
        <v>1.5404220201039038</v>
      </c>
      <c r="CF129">
        <f t="shared" si="26"/>
        <v>404.81000000000006</v>
      </c>
      <c r="CG12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BORD'!$B$13:$B$2000,0),9)))*T129/$P$18)</f>
        <v>406.35042202010396</v>
      </c>
      <c r="CI129" t="str">
        <f>'[3]TABLEAU DE BORD'!B127</f>
        <v/>
      </c>
      <c r="CJ129" t="e">
        <f>'[3]TABLEAU DE BORD'!E127-'[3]TABLEAU DE BORD'!C127</f>
        <v>#VALUE!</v>
      </c>
      <c r="CL129" t="str">
        <f>'[3]TABLEAU DE BORD'!H127</f>
        <v/>
      </c>
      <c r="CM129" t="e">
        <f>'[3]TABLEAU DE BORD'!K127-'[3]TABLEAU DE BORD'!I127</f>
        <v>#VALUE!</v>
      </c>
    </row>
    <row r="130" spans="72:91" x14ac:dyDescent="0.25">
      <c r="BT130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BORD'!$B$13:$B$2000,0),11))*T130/INDEX('[3]TABLEAU DE BORD'!$B$13:$R$2000,MATCH('Formalisme RTE'!$H$2,'[3]TABLEAU DE BORD'!$B$13:$B$2000,0),12)</f>
        <v>3.102830965870556</v>
      </c>
      <c r="BU130" s="43">
        <f t="shared" si="29"/>
        <v>0.93577891975241945</v>
      </c>
      <c r="BX130">
        <f t="shared" si="27"/>
        <v>0.60748217536470928</v>
      </c>
      <c r="BZ130">
        <f>IF($BZ$6="","",IF(ISERROR(INDEX([3]Base!$A$2:$C$207,MATCH($BZ$6,[3]Base!$A$2:$A$207,0),2))=TRUE,"CABLE INCONNU",(INDEX([3]Base!$A$2:$C$207,MATCH($BZ$6,[3]Base!$A$2:$A$207,0),3))))</f>
        <v>19.600000000000001</v>
      </c>
      <c r="CB130">
        <f>IF($BZ$6="","",IF(ISERROR(INDEX([3]Base!$A$2:$C$207,MATCH($BZ$6,[3]Base!$A$2:$A$207,0),2))=TRUE,"CABLE INCONNU",(INDEX([3]Base!$A$2:$C$207,MATCH($BZ$6,[3]Base!$A$2:$A$207,0),2))))</f>
        <v>0.627</v>
      </c>
      <c r="CD130">
        <f t="shared" si="28"/>
        <v>1.5404220201039038</v>
      </c>
      <c r="CF130">
        <f t="shared" si="26"/>
        <v>404.81000000000006</v>
      </c>
      <c r="CG13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BORD'!$B$13:$B$2000,0),9)))*T130/$P$18)</f>
        <v>406.35042202010396</v>
      </c>
      <c r="CI130" t="str">
        <f>'[3]TABLEAU DE BORD'!B128</f>
        <v/>
      </c>
      <c r="CJ130" t="e">
        <f>'[3]TABLEAU DE BORD'!E128-'[3]TABLEAU DE BORD'!C128</f>
        <v>#VALUE!</v>
      </c>
      <c r="CL130" t="str">
        <f>'[3]TABLEAU DE BORD'!H128</f>
        <v/>
      </c>
      <c r="CM130" t="e">
        <f>'[3]TABLEAU DE BORD'!K128-'[3]TABLEAU DE BORD'!I128</f>
        <v>#VALUE!</v>
      </c>
    </row>
    <row r="131" spans="72:91" x14ac:dyDescent="0.25">
      <c r="BT131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BORD'!$B$13:$B$2000,0),11))*T131/INDEX('[3]TABLEAU DE BORD'!$B$13:$R$2000,MATCH('Formalisme RTE'!$H$2,'[3]TABLEAU DE BORD'!$B$13:$B$2000,0),12)</f>
        <v>3.102830965870556</v>
      </c>
      <c r="BU131" s="43">
        <f t="shared" si="29"/>
        <v>0.93577891975241945</v>
      </c>
      <c r="BX131">
        <f t="shared" si="27"/>
        <v>0.60748217536470928</v>
      </c>
      <c r="BZ131">
        <f>IF($BZ$6="","",IF(ISERROR(INDEX([3]Base!$A$2:$C$207,MATCH($BZ$6,[3]Base!$A$2:$A$207,0),2))=TRUE,"CABLE INCONNU",(INDEX([3]Base!$A$2:$C$207,MATCH($BZ$6,[3]Base!$A$2:$A$207,0),3))))</f>
        <v>19.600000000000001</v>
      </c>
      <c r="CB131">
        <f>IF($BZ$6="","",IF(ISERROR(INDEX([3]Base!$A$2:$C$207,MATCH($BZ$6,[3]Base!$A$2:$A$207,0),2))=TRUE,"CABLE INCONNU",(INDEX([3]Base!$A$2:$C$207,MATCH($BZ$6,[3]Base!$A$2:$A$207,0),2))))</f>
        <v>0.627</v>
      </c>
      <c r="CD131">
        <f t="shared" si="28"/>
        <v>1.5404220201039038</v>
      </c>
      <c r="CF131">
        <f t="shared" si="26"/>
        <v>404.81000000000006</v>
      </c>
      <c r="CG13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BORD'!$B$13:$B$2000,0),9)))*T131/$P$18)</f>
        <v>406.35042202010396</v>
      </c>
      <c r="CI131" t="str">
        <f>'[3]TABLEAU DE BORD'!B129</f>
        <v/>
      </c>
      <c r="CJ131" t="e">
        <f>'[3]TABLEAU DE BORD'!E129-'[3]TABLEAU DE BORD'!C129</f>
        <v>#VALUE!</v>
      </c>
      <c r="CL131" t="str">
        <f>'[3]TABLEAU DE BORD'!H129</f>
        <v/>
      </c>
      <c r="CM131" t="e">
        <f>'[3]TABLEAU DE BORD'!K129-'[3]TABLEAU DE BORD'!I129</f>
        <v>#VALUE!</v>
      </c>
    </row>
    <row r="132" spans="72:91" x14ac:dyDescent="0.25">
      <c r="BT132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BORD'!$B$13:$B$2000,0),11))*T132/INDEX('[3]TABLEAU DE BORD'!$B$13:$R$2000,MATCH('Formalisme RTE'!$H$2,'[3]TABLEAU DE BORD'!$B$13:$B$2000,0),12)</f>
        <v>3.102830965870556</v>
      </c>
      <c r="BU132" s="43">
        <f t="shared" si="29"/>
        <v>0.93577891975241945</v>
      </c>
      <c r="BX132">
        <f t="shared" si="27"/>
        <v>0.60748217536470928</v>
      </c>
      <c r="BZ132">
        <f>IF($BZ$6="","",IF(ISERROR(INDEX([3]Base!$A$2:$C$207,MATCH($BZ$6,[3]Base!$A$2:$A$207,0),2))=TRUE,"CABLE INCONNU",(INDEX([3]Base!$A$2:$C$207,MATCH($BZ$6,[3]Base!$A$2:$A$207,0),3))))</f>
        <v>19.600000000000001</v>
      </c>
      <c r="CB132">
        <f>IF($BZ$6="","",IF(ISERROR(INDEX([3]Base!$A$2:$C$207,MATCH($BZ$6,[3]Base!$A$2:$A$207,0),2))=TRUE,"CABLE INCONNU",(INDEX([3]Base!$A$2:$C$207,MATCH($BZ$6,[3]Base!$A$2:$A$207,0),2))))</f>
        <v>0.627</v>
      </c>
      <c r="CD132">
        <f t="shared" si="28"/>
        <v>1.5404220201039038</v>
      </c>
      <c r="CF132">
        <f t="shared" si="26"/>
        <v>404.81000000000006</v>
      </c>
      <c r="CG13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BORD'!$B$13:$B$2000,0),9)))*T132/$P$18)</f>
        <v>406.35042202010396</v>
      </c>
      <c r="CI132" t="str">
        <f>'[3]TABLEAU DE BORD'!B130</f>
        <v/>
      </c>
      <c r="CJ132" t="e">
        <f>'[3]TABLEAU DE BORD'!E130-'[3]TABLEAU DE BORD'!C130</f>
        <v>#VALUE!</v>
      </c>
      <c r="CL132" t="str">
        <f>'[3]TABLEAU DE BORD'!H130</f>
        <v/>
      </c>
      <c r="CM132" t="e">
        <f>'[3]TABLEAU DE BORD'!K130-'[3]TABLEAU DE BORD'!I130</f>
        <v>#VALUE!</v>
      </c>
    </row>
    <row r="133" spans="72:91" x14ac:dyDescent="0.25">
      <c r="BT133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BORD'!$B$13:$B$2000,0),11))*T133/INDEX('[3]TABLEAU DE BORD'!$B$13:$R$2000,MATCH('Formalisme RTE'!$H$2,'[3]TABLEAU DE BORD'!$B$13:$B$2000,0),12)</f>
        <v>3.102830965870556</v>
      </c>
      <c r="BU133" s="43">
        <f t="shared" si="29"/>
        <v>0.93577891975241945</v>
      </c>
      <c r="BX133">
        <f t="shared" si="27"/>
        <v>0.60748217536470928</v>
      </c>
      <c r="BZ133">
        <f>IF($BZ$6="","",IF(ISERROR(INDEX([3]Base!$A$2:$C$207,MATCH($BZ$6,[3]Base!$A$2:$A$207,0),2))=TRUE,"CABLE INCONNU",(INDEX([3]Base!$A$2:$C$207,MATCH($BZ$6,[3]Base!$A$2:$A$207,0),3))))</f>
        <v>19.600000000000001</v>
      </c>
      <c r="CB133">
        <f>IF($BZ$6="","",IF(ISERROR(INDEX([3]Base!$A$2:$C$207,MATCH($BZ$6,[3]Base!$A$2:$A$207,0),2))=TRUE,"CABLE INCONNU",(INDEX([3]Base!$A$2:$C$207,MATCH($BZ$6,[3]Base!$A$2:$A$207,0),2))))</f>
        <v>0.627</v>
      </c>
      <c r="CD133">
        <f t="shared" si="28"/>
        <v>1.5404220201039038</v>
      </c>
      <c r="CF133">
        <f t="shared" si="26"/>
        <v>404.81000000000006</v>
      </c>
      <c r="CG13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BORD'!$B$13:$B$2000,0),9)))*T133/$P$18)</f>
        <v>406.35042202010396</v>
      </c>
      <c r="CI133" t="str">
        <f>'[3]TABLEAU DE BORD'!B131</f>
        <v/>
      </c>
      <c r="CJ133" t="e">
        <f>'[3]TABLEAU DE BORD'!E131-'[3]TABLEAU DE BORD'!C131</f>
        <v>#VALUE!</v>
      </c>
      <c r="CL133" t="str">
        <f>'[3]TABLEAU DE BORD'!H131</f>
        <v/>
      </c>
      <c r="CM133" t="e">
        <f>'[3]TABLEAU DE BORD'!K131-'[3]TABLEAU DE BORD'!I131</f>
        <v>#VALUE!</v>
      </c>
    </row>
    <row r="134" spans="72:91" x14ac:dyDescent="0.25">
      <c r="BT134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BORD'!$B$13:$B$2000,0),11))*T134/INDEX('[3]TABLEAU DE BORD'!$B$13:$R$2000,MATCH('Formalisme RTE'!$H$2,'[3]TABLEAU DE BORD'!$B$13:$B$2000,0),12)</f>
        <v>3.102830965870556</v>
      </c>
      <c r="BU134" s="43">
        <f t="shared" si="29"/>
        <v>0.93577891975241945</v>
      </c>
      <c r="BX134">
        <f t="shared" si="27"/>
        <v>0.60748217536470928</v>
      </c>
      <c r="BZ134">
        <f>IF($BZ$6="","",IF(ISERROR(INDEX([3]Base!$A$2:$C$207,MATCH($BZ$6,[3]Base!$A$2:$A$207,0),2))=TRUE,"CABLE INCONNU",(INDEX([3]Base!$A$2:$C$207,MATCH($BZ$6,[3]Base!$A$2:$A$207,0),3))))</f>
        <v>19.600000000000001</v>
      </c>
      <c r="CB134">
        <f>IF($BZ$6="","",IF(ISERROR(INDEX([3]Base!$A$2:$C$207,MATCH($BZ$6,[3]Base!$A$2:$A$207,0),2))=TRUE,"CABLE INCONNU",(INDEX([3]Base!$A$2:$C$207,MATCH($BZ$6,[3]Base!$A$2:$A$207,0),2))))</f>
        <v>0.627</v>
      </c>
      <c r="CD134">
        <f t="shared" si="28"/>
        <v>1.5404220201039038</v>
      </c>
      <c r="CF134">
        <f t="shared" si="26"/>
        <v>404.81000000000006</v>
      </c>
      <c r="CG13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BORD'!$B$13:$B$2000,0),9)))*T134/$P$18)</f>
        <v>406.35042202010396</v>
      </c>
      <c r="CI134" t="str">
        <f>'[3]TABLEAU DE BORD'!B132</f>
        <v/>
      </c>
      <c r="CJ134" t="e">
        <f>'[3]TABLEAU DE BORD'!E132-'[3]TABLEAU DE BORD'!C132</f>
        <v>#VALUE!</v>
      </c>
      <c r="CL134" t="str">
        <f>'[3]TABLEAU DE BORD'!H132</f>
        <v/>
      </c>
      <c r="CM134" t="e">
        <f>'[3]TABLEAU DE BORD'!K132-'[3]TABLEAU DE BORD'!I132</f>
        <v>#VALUE!</v>
      </c>
    </row>
    <row r="135" spans="72:91" x14ac:dyDescent="0.25">
      <c r="BT135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BORD'!$B$13:$B$2000,0),11))*T135/INDEX('[3]TABLEAU DE BORD'!$B$13:$R$2000,MATCH('Formalisme RTE'!$H$2,'[3]TABLEAU DE BORD'!$B$13:$B$2000,0),12)</f>
        <v>3.102830965870556</v>
      </c>
      <c r="BU135" s="43">
        <f t="shared" si="29"/>
        <v>0.93577891975241945</v>
      </c>
      <c r="BX135">
        <f t="shared" si="27"/>
        <v>0.60748217536470928</v>
      </c>
      <c r="BZ135">
        <f>IF($BZ$6="","",IF(ISERROR(INDEX([3]Base!$A$2:$C$207,MATCH($BZ$6,[3]Base!$A$2:$A$207,0),2))=TRUE,"CABLE INCONNU",(INDEX([3]Base!$A$2:$C$207,MATCH($BZ$6,[3]Base!$A$2:$A$207,0),3))))</f>
        <v>19.600000000000001</v>
      </c>
      <c r="CB135">
        <f>IF($BZ$6="","",IF(ISERROR(INDEX([3]Base!$A$2:$C$207,MATCH($BZ$6,[3]Base!$A$2:$A$207,0),2))=TRUE,"CABLE INCONNU",(INDEX([3]Base!$A$2:$C$207,MATCH($BZ$6,[3]Base!$A$2:$A$207,0),2))))</f>
        <v>0.627</v>
      </c>
      <c r="CD135">
        <f t="shared" si="28"/>
        <v>1.5404220201039038</v>
      </c>
      <c r="CF135">
        <f t="shared" si="26"/>
        <v>404.81000000000006</v>
      </c>
      <c r="CG13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BORD'!$B$13:$B$2000,0),9)))*T135/$P$18)</f>
        <v>406.35042202010396</v>
      </c>
      <c r="CI135" t="str">
        <f>'[3]TABLEAU DE BORD'!B133</f>
        <v/>
      </c>
      <c r="CJ135" t="e">
        <f>'[3]TABLEAU DE BORD'!E133-'[3]TABLEAU DE BORD'!C133</f>
        <v>#VALUE!</v>
      </c>
      <c r="CL135" t="str">
        <f>'[3]TABLEAU DE BORD'!H133</f>
        <v/>
      </c>
      <c r="CM135" t="e">
        <f>'[3]TABLEAU DE BORD'!K133-'[3]TABLEAU DE BORD'!I133</f>
        <v>#VALUE!</v>
      </c>
    </row>
    <row r="136" spans="72:91" x14ac:dyDescent="0.25">
      <c r="BT136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BORD'!$B$13:$B$2000,0),11))*T136/INDEX('[3]TABLEAU DE BORD'!$B$13:$R$2000,MATCH('Formalisme RTE'!$H$2,'[3]TABLEAU DE BORD'!$B$13:$B$2000,0),12)</f>
        <v>3.102830965870556</v>
      </c>
      <c r="BU136" s="43">
        <f t="shared" si="29"/>
        <v>0.93577891975241945</v>
      </c>
      <c r="BX136">
        <f t="shared" si="27"/>
        <v>0.60748217536470928</v>
      </c>
      <c r="BZ136">
        <f>IF($BZ$6="","",IF(ISERROR(INDEX([3]Base!$A$2:$C$207,MATCH($BZ$6,[3]Base!$A$2:$A$207,0),2))=TRUE,"CABLE INCONNU",(INDEX([3]Base!$A$2:$C$207,MATCH($BZ$6,[3]Base!$A$2:$A$207,0),3))))</f>
        <v>19.600000000000001</v>
      </c>
      <c r="CB136">
        <f>IF($BZ$6="","",IF(ISERROR(INDEX([3]Base!$A$2:$C$207,MATCH($BZ$6,[3]Base!$A$2:$A$207,0),2))=TRUE,"CABLE INCONNU",(INDEX([3]Base!$A$2:$C$207,MATCH($BZ$6,[3]Base!$A$2:$A$207,0),2))))</f>
        <v>0.627</v>
      </c>
      <c r="CD136">
        <f t="shared" si="28"/>
        <v>1.5404220201039038</v>
      </c>
      <c r="CF136">
        <f t="shared" si="26"/>
        <v>404.81000000000006</v>
      </c>
      <c r="CG13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BORD'!$B$13:$B$2000,0),9)))*T136/$P$18)</f>
        <v>406.35042202010396</v>
      </c>
      <c r="CI136" t="str">
        <f>'[3]TABLEAU DE BORD'!B134</f>
        <v/>
      </c>
      <c r="CJ136" t="e">
        <f>'[3]TABLEAU DE BORD'!E134-'[3]TABLEAU DE BORD'!C134</f>
        <v>#VALUE!</v>
      </c>
      <c r="CL136" t="str">
        <f>'[3]TABLEAU DE BORD'!H134</f>
        <v/>
      </c>
      <c r="CM136" t="e">
        <f>'[3]TABLEAU DE BORD'!K134-'[3]TABLEAU DE BORD'!I134</f>
        <v>#VALUE!</v>
      </c>
    </row>
    <row r="137" spans="72:91" x14ac:dyDescent="0.25">
      <c r="BT137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BORD'!$B$13:$B$2000,0),11))*T137/INDEX('[3]TABLEAU DE BORD'!$B$13:$R$2000,MATCH('Formalisme RTE'!$H$2,'[3]TABLEAU DE BORD'!$B$13:$B$2000,0),12)</f>
        <v>3.102830965870556</v>
      </c>
      <c r="BU137" s="43">
        <f t="shared" si="29"/>
        <v>0.93577891975241945</v>
      </c>
      <c r="BX137">
        <f t="shared" si="27"/>
        <v>0.60748217536470928</v>
      </c>
      <c r="BZ137">
        <f>IF($BZ$6="","",IF(ISERROR(INDEX([3]Base!$A$2:$C$207,MATCH($BZ$6,[3]Base!$A$2:$A$207,0),2))=TRUE,"CABLE INCONNU",(INDEX([3]Base!$A$2:$C$207,MATCH($BZ$6,[3]Base!$A$2:$A$207,0),3))))</f>
        <v>19.600000000000001</v>
      </c>
      <c r="CB137">
        <f>IF($BZ$6="","",IF(ISERROR(INDEX([3]Base!$A$2:$C$207,MATCH($BZ$6,[3]Base!$A$2:$A$207,0),2))=TRUE,"CABLE INCONNU",(INDEX([3]Base!$A$2:$C$207,MATCH($BZ$6,[3]Base!$A$2:$A$207,0),2))))</f>
        <v>0.627</v>
      </c>
      <c r="CD137">
        <f t="shared" si="28"/>
        <v>1.5404220201039038</v>
      </c>
      <c r="CF137">
        <f t="shared" si="26"/>
        <v>404.81000000000006</v>
      </c>
      <c r="CG13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BORD'!$B$13:$B$2000,0),9)))*T137/$P$18)</f>
        <v>406.35042202010396</v>
      </c>
      <c r="CI137" t="str">
        <f>'[3]TABLEAU DE BORD'!B135</f>
        <v/>
      </c>
      <c r="CJ137" t="e">
        <f>'[3]TABLEAU DE BORD'!E135-'[3]TABLEAU DE BORD'!C135</f>
        <v>#VALUE!</v>
      </c>
      <c r="CL137" t="str">
        <f>'[3]TABLEAU DE BORD'!H135</f>
        <v/>
      </c>
      <c r="CM137" t="e">
        <f>'[3]TABLEAU DE BORD'!K135-'[3]TABLEAU DE BORD'!I135</f>
        <v>#VALUE!</v>
      </c>
    </row>
    <row r="138" spans="72:91" x14ac:dyDescent="0.25">
      <c r="BT138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BORD'!$B$13:$B$2000,0),11))*T138/INDEX('[3]TABLEAU DE BORD'!$B$13:$R$2000,MATCH('Formalisme RTE'!$H$2,'[3]TABLEAU DE BORD'!$B$13:$B$2000,0),12)</f>
        <v>3.102830965870556</v>
      </c>
      <c r="BU138" s="43">
        <f t="shared" si="29"/>
        <v>0.93577891975241945</v>
      </c>
      <c r="BX138">
        <f t="shared" si="27"/>
        <v>0.60748217536470928</v>
      </c>
      <c r="BZ138">
        <f>IF($BZ$6="","",IF(ISERROR(INDEX([3]Base!$A$2:$C$207,MATCH($BZ$6,[3]Base!$A$2:$A$207,0),2))=TRUE,"CABLE INCONNU",(INDEX([3]Base!$A$2:$C$207,MATCH($BZ$6,[3]Base!$A$2:$A$207,0),3))))</f>
        <v>19.600000000000001</v>
      </c>
      <c r="CB138">
        <f>IF($BZ$6="","",IF(ISERROR(INDEX([3]Base!$A$2:$C$207,MATCH($BZ$6,[3]Base!$A$2:$A$207,0),2))=TRUE,"CABLE INCONNU",(INDEX([3]Base!$A$2:$C$207,MATCH($BZ$6,[3]Base!$A$2:$A$207,0),2))))</f>
        <v>0.627</v>
      </c>
      <c r="CD138">
        <f t="shared" si="28"/>
        <v>1.5404220201039038</v>
      </c>
      <c r="CF138">
        <f t="shared" si="26"/>
        <v>404.81000000000006</v>
      </c>
      <c r="CG13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BORD'!$B$13:$B$2000,0),9)))*T138/$P$18)</f>
        <v>406.35042202010396</v>
      </c>
      <c r="CI138" t="str">
        <f>'[3]TABLEAU DE BORD'!B136</f>
        <v/>
      </c>
      <c r="CJ138" t="e">
        <f>'[3]TABLEAU DE BORD'!E136-'[3]TABLEAU DE BORD'!C136</f>
        <v>#VALUE!</v>
      </c>
      <c r="CL138" t="str">
        <f>'[3]TABLEAU DE BORD'!H136</f>
        <v/>
      </c>
      <c r="CM138" t="e">
        <f>'[3]TABLEAU DE BORD'!K136-'[3]TABLEAU DE BORD'!I136</f>
        <v>#VALUE!</v>
      </c>
    </row>
    <row r="139" spans="72:91" x14ac:dyDescent="0.25">
      <c r="BT139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BORD'!$B$13:$B$2000,0),11))*T139/INDEX('[3]TABLEAU DE BORD'!$B$13:$R$2000,MATCH('Formalisme RTE'!$H$2,'[3]TABLEAU DE BORD'!$B$13:$B$2000,0),12)</f>
        <v>3.102830965870556</v>
      </c>
      <c r="BU139" s="43">
        <f t="shared" si="29"/>
        <v>0.93577891975241945</v>
      </c>
      <c r="BX139">
        <f t="shared" si="27"/>
        <v>0.60748217536470928</v>
      </c>
      <c r="BZ139">
        <f>IF($BZ$6="","",IF(ISERROR(INDEX([3]Base!$A$2:$C$207,MATCH($BZ$6,[3]Base!$A$2:$A$207,0),2))=TRUE,"CABLE INCONNU",(INDEX([3]Base!$A$2:$C$207,MATCH($BZ$6,[3]Base!$A$2:$A$207,0),3))))</f>
        <v>19.600000000000001</v>
      </c>
      <c r="CB139">
        <f>IF($BZ$6="","",IF(ISERROR(INDEX([3]Base!$A$2:$C$207,MATCH($BZ$6,[3]Base!$A$2:$A$207,0),2))=TRUE,"CABLE INCONNU",(INDEX([3]Base!$A$2:$C$207,MATCH($BZ$6,[3]Base!$A$2:$A$207,0),2))))</f>
        <v>0.627</v>
      </c>
      <c r="CD139">
        <f t="shared" si="28"/>
        <v>1.5404220201039038</v>
      </c>
      <c r="CF139">
        <f t="shared" si="26"/>
        <v>404.81000000000006</v>
      </c>
      <c r="CG13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BORD'!$B$13:$B$2000,0),9)))*T139/$P$18)</f>
        <v>406.35042202010396</v>
      </c>
      <c r="CI139" t="str">
        <f>'[3]TABLEAU DE BORD'!B137</f>
        <v/>
      </c>
      <c r="CJ139" t="e">
        <f>'[3]TABLEAU DE BORD'!E137-'[3]TABLEAU DE BORD'!C137</f>
        <v>#VALUE!</v>
      </c>
      <c r="CL139" t="str">
        <f>'[3]TABLEAU DE BORD'!H137</f>
        <v/>
      </c>
      <c r="CM139" t="e">
        <f>'[3]TABLEAU DE BORD'!K137-'[3]TABLEAU DE BORD'!I137</f>
        <v>#VALUE!</v>
      </c>
    </row>
    <row r="140" spans="72:91" x14ac:dyDescent="0.25">
      <c r="BT140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BORD'!$B$13:$B$2000,0),11))*T140/INDEX('[3]TABLEAU DE BORD'!$B$13:$R$2000,MATCH('Formalisme RTE'!$H$2,'[3]TABLEAU DE BORD'!$B$13:$B$2000,0),12)</f>
        <v>3.102830965870556</v>
      </c>
      <c r="BU140" s="43">
        <f t="shared" si="29"/>
        <v>0.93577891975241945</v>
      </c>
      <c r="BX140">
        <f t="shared" si="27"/>
        <v>0.60748217536470928</v>
      </c>
      <c r="BZ140">
        <f>IF($BZ$6="","",IF(ISERROR(INDEX([3]Base!$A$2:$C$207,MATCH($BZ$6,[3]Base!$A$2:$A$207,0),2))=TRUE,"CABLE INCONNU",(INDEX([3]Base!$A$2:$C$207,MATCH($BZ$6,[3]Base!$A$2:$A$207,0),3))))</f>
        <v>19.600000000000001</v>
      </c>
      <c r="CB140">
        <f>IF($BZ$6="","",IF(ISERROR(INDEX([3]Base!$A$2:$C$207,MATCH($BZ$6,[3]Base!$A$2:$A$207,0),2))=TRUE,"CABLE INCONNU",(INDEX([3]Base!$A$2:$C$207,MATCH($BZ$6,[3]Base!$A$2:$A$207,0),2))))</f>
        <v>0.627</v>
      </c>
      <c r="CD140">
        <f t="shared" si="28"/>
        <v>1.5404220201039038</v>
      </c>
      <c r="CF140">
        <f t="shared" si="26"/>
        <v>404.81000000000006</v>
      </c>
      <c r="CG14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BORD'!$B$13:$B$2000,0),9)))*T140/$P$18)</f>
        <v>406.35042202010396</v>
      </c>
      <c r="CI140" t="str">
        <f>'[3]TABLEAU DE BORD'!B138</f>
        <v/>
      </c>
      <c r="CJ140" t="e">
        <f>'[3]TABLEAU DE BORD'!E138-'[3]TABLEAU DE BORD'!C138</f>
        <v>#VALUE!</v>
      </c>
      <c r="CL140" t="str">
        <f>'[3]TABLEAU DE BORD'!H138</f>
        <v/>
      </c>
      <c r="CM140" t="e">
        <f>'[3]TABLEAU DE BORD'!K138-'[3]TABLEAU DE BORD'!I138</f>
        <v>#VALUE!</v>
      </c>
    </row>
    <row r="141" spans="72:91" x14ac:dyDescent="0.25">
      <c r="BT141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BORD'!$B$13:$B$2000,0),11))*T141/INDEX('[3]TABLEAU DE BORD'!$B$13:$R$2000,MATCH('Formalisme RTE'!$H$2,'[3]TABLEAU DE BORD'!$B$13:$B$2000,0),12)</f>
        <v>3.102830965870556</v>
      </c>
      <c r="BU141" s="43">
        <f t="shared" si="29"/>
        <v>0.93577891975241945</v>
      </c>
      <c r="BX141">
        <f t="shared" si="27"/>
        <v>0.60748217536470928</v>
      </c>
      <c r="BZ141">
        <f>IF($BZ$6="","",IF(ISERROR(INDEX([3]Base!$A$2:$C$207,MATCH($BZ$6,[3]Base!$A$2:$A$207,0),2))=TRUE,"CABLE INCONNU",(INDEX([3]Base!$A$2:$C$207,MATCH($BZ$6,[3]Base!$A$2:$A$207,0),3))))</f>
        <v>19.600000000000001</v>
      </c>
      <c r="CB141">
        <f>IF($BZ$6="","",IF(ISERROR(INDEX([3]Base!$A$2:$C$207,MATCH($BZ$6,[3]Base!$A$2:$A$207,0),2))=TRUE,"CABLE INCONNU",(INDEX([3]Base!$A$2:$C$207,MATCH($BZ$6,[3]Base!$A$2:$A$207,0),2))))</f>
        <v>0.627</v>
      </c>
      <c r="CD141">
        <f t="shared" si="28"/>
        <v>1.5404220201039038</v>
      </c>
      <c r="CF141">
        <f t="shared" si="26"/>
        <v>404.81000000000006</v>
      </c>
      <c r="CG14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BORD'!$B$13:$B$2000,0),9)))*T141/$P$18)</f>
        <v>406.35042202010396</v>
      </c>
      <c r="CI141" t="str">
        <f>'[3]TABLEAU DE BORD'!B139</f>
        <v/>
      </c>
      <c r="CJ141" t="e">
        <f>'[3]TABLEAU DE BORD'!E139-'[3]TABLEAU DE BORD'!C139</f>
        <v>#VALUE!</v>
      </c>
      <c r="CL141" t="str">
        <f>'[3]TABLEAU DE BORD'!H139</f>
        <v/>
      </c>
      <c r="CM141" t="e">
        <f>'[3]TABLEAU DE BORD'!K139-'[3]TABLEAU DE BORD'!I139</f>
        <v>#VALUE!</v>
      </c>
    </row>
    <row r="142" spans="72:91" x14ac:dyDescent="0.25">
      <c r="BT142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BORD'!$B$13:$B$2000,0),11))*T142/INDEX('[3]TABLEAU DE BORD'!$B$13:$R$2000,MATCH('Formalisme RTE'!$H$2,'[3]TABLEAU DE BORD'!$B$13:$B$2000,0),12)</f>
        <v>3.102830965870556</v>
      </c>
      <c r="BU142" s="43">
        <f t="shared" si="29"/>
        <v>0.93577891975241945</v>
      </c>
      <c r="BX142">
        <f t="shared" si="27"/>
        <v>0.60748217536470928</v>
      </c>
      <c r="BZ142">
        <f>IF($BZ$6="","",IF(ISERROR(INDEX([3]Base!$A$2:$C$207,MATCH($BZ$6,[3]Base!$A$2:$A$207,0),2))=TRUE,"CABLE INCONNU",(INDEX([3]Base!$A$2:$C$207,MATCH($BZ$6,[3]Base!$A$2:$A$207,0),3))))</f>
        <v>19.600000000000001</v>
      </c>
      <c r="CB142">
        <f>IF($BZ$6="","",IF(ISERROR(INDEX([3]Base!$A$2:$C$207,MATCH($BZ$6,[3]Base!$A$2:$A$207,0),2))=TRUE,"CABLE INCONNU",(INDEX([3]Base!$A$2:$C$207,MATCH($BZ$6,[3]Base!$A$2:$A$207,0),2))))</f>
        <v>0.627</v>
      </c>
      <c r="CD142">
        <f t="shared" si="28"/>
        <v>1.5404220201039038</v>
      </c>
      <c r="CF142">
        <f t="shared" si="26"/>
        <v>404.81000000000006</v>
      </c>
      <c r="CG14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BORD'!$B$13:$B$2000,0),9)))*T142/$P$18)</f>
        <v>406.35042202010396</v>
      </c>
      <c r="CI142" t="str">
        <f>'[3]TABLEAU DE BORD'!B140</f>
        <v/>
      </c>
      <c r="CJ142" t="e">
        <f>'[3]TABLEAU DE BORD'!E140-'[3]TABLEAU DE BORD'!C140</f>
        <v>#VALUE!</v>
      </c>
      <c r="CL142" t="str">
        <f>'[3]TABLEAU DE BORD'!H140</f>
        <v/>
      </c>
      <c r="CM142" t="e">
        <f>'[3]TABLEAU DE BORD'!K140-'[3]TABLEAU DE BORD'!I140</f>
        <v>#VALUE!</v>
      </c>
    </row>
    <row r="143" spans="72:91" x14ac:dyDescent="0.25">
      <c r="BT143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BORD'!$B$13:$B$2000,0),11))*T143/INDEX('[3]TABLEAU DE BORD'!$B$13:$R$2000,MATCH('Formalisme RTE'!$H$2,'[3]TABLEAU DE BORD'!$B$13:$B$2000,0),12)</f>
        <v>3.102830965870556</v>
      </c>
      <c r="BU143" s="43">
        <f t="shared" si="29"/>
        <v>0.93577891975241945</v>
      </c>
      <c r="BX143">
        <f t="shared" si="27"/>
        <v>0.60748217536470928</v>
      </c>
      <c r="BZ143">
        <f>IF($BZ$6="","",IF(ISERROR(INDEX([3]Base!$A$2:$C$207,MATCH($BZ$6,[3]Base!$A$2:$A$207,0),2))=TRUE,"CABLE INCONNU",(INDEX([3]Base!$A$2:$C$207,MATCH($BZ$6,[3]Base!$A$2:$A$207,0),3))))</f>
        <v>19.600000000000001</v>
      </c>
      <c r="CB143">
        <f>IF($BZ$6="","",IF(ISERROR(INDEX([3]Base!$A$2:$C$207,MATCH($BZ$6,[3]Base!$A$2:$A$207,0),2))=TRUE,"CABLE INCONNU",(INDEX([3]Base!$A$2:$C$207,MATCH($BZ$6,[3]Base!$A$2:$A$207,0),2))))</f>
        <v>0.627</v>
      </c>
      <c r="CD143">
        <f t="shared" si="28"/>
        <v>1.5404220201039038</v>
      </c>
      <c r="CF143">
        <f t="shared" ref="CF143:CF206" si="30">$BE$28+$D$10*((EXP(($BE$26-T143)/$D$10)+EXP(-($BE$26-T143)/$D$10))/2-1)</f>
        <v>404.81000000000006</v>
      </c>
      <c r="CG14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BORD'!$B$13:$B$2000,0),9)))*T143/$P$18)</f>
        <v>406.35042202010396</v>
      </c>
      <c r="CI143" t="str">
        <f>'[3]TABLEAU DE BORD'!B141</f>
        <v/>
      </c>
      <c r="CJ143" t="e">
        <f>'[3]TABLEAU DE BORD'!E141-'[3]TABLEAU DE BORD'!C141</f>
        <v>#VALUE!</v>
      </c>
      <c r="CL143" t="str">
        <f>'[3]TABLEAU DE BORD'!H141</f>
        <v/>
      </c>
      <c r="CM143" t="e">
        <f>'[3]TABLEAU DE BORD'!K141-'[3]TABLEAU DE BORD'!I141</f>
        <v>#VALUE!</v>
      </c>
    </row>
    <row r="144" spans="72:91" x14ac:dyDescent="0.25">
      <c r="BT144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BORD'!$B$13:$B$2000,0),11))*T144/INDEX('[3]TABLEAU DE BORD'!$B$13:$R$2000,MATCH('Formalisme RTE'!$H$2,'[3]TABLEAU DE BORD'!$B$13:$B$2000,0),12)</f>
        <v>3.102830965870556</v>
      </c>
      <c r="BU144" s="43">
        <f t="shared" si="29"/>
        <v>0.93577891975241945</v>
      </c>
      <c r="BX144">
        <f t="shared" ref="BX144:BX207" si="31">SQRT(1-(1/(SQRT((CB144*0.981)^2+(($B$30/10)*BZ144*0.001)^2)/(CB144*0.981))^2))</f>
        <v>0.60748217536470928</v>
      </c>
      <c r="BZ144">
        <f>IF($BZ$6="","",IF(ISERROR(INDEX([3]Base!$A$2:$C$207,MATCH($BZ$6,[3]Base!$A$2:$A$207,0),2))=TRUE,"CABLE INCONNU",(INDEX([3]Base!$A$2:$C$207,MATCH($BZ$6,[3]Base!$A$2:$A$207,0),3))))</f>
        <v>19.600000000000001</v>
      </c>
      <c r="CB144">
        <f>IF($BZ$6="","",IF(ISERROR(INDEX([3]Base!$A$2:$C$207,MATCH($BZ$6,[3]Base!$A$2:$A$207,0),2))=TRUE,"CABLE INCONNU",(INDEX([3]Base!$A$2:$C$207,MATCH($BZ$6,[3]Base!$A$2:$A$207,0),2))))</f>
        <v>0.627</v>
      </c>
      <c r="CD144">
        <f t="shared" si="28"/>
        <v>1.5404220201039038</v>
      </c>
      <c r="CF144">
        <f t="shared" si="30"/>
        <v>404.81000000000006</v>
      </c>
      <c r="CG1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BORD'!$B$13:$B$2000,0),9)))*T144/$P$18)</f>
        <v>406.35042202010396</v>
      </c>
      <c r="CI144" t="str">
        <f>'[3]TABLEAU DE BORD'!B142</f>
        <v/>
      </c>
      <c r="CJ144" t="e">
        <f>'[3]TABLEAU DE BORD'!E142-'[3]TABLEAU DE BORD'!C142</f>
        <v>#VALUE!</v>
      </c>
      <c r="CL144" t="str">
        <f>'[3]TABLEAU DE BORD'!H142</f>
        <v/>
      </c>
      <c r="CM144" t="e">
        <f>'[3]TABLEAU DE BORD'!K142-'[3]TABLEAU DE BORD'!I142</f>
        <v>#VALUE!</v>
      </c>
    </row>
    <row r="145" spans="72:91" x14ac:dyDescent="0.25">
      <c r="BT145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BORD'!$B$13:$B$2000,0),11))*T145/INDEX('[3]TABLEAU DE BORD'!$B$13:$R$2000,MATCH('Formalisme RTE'!$H$2,'[3]TABLEAU DE BORD'!$B$13:$B$2000,0),12)</f>
        <v>3.102830965870556</v>
      </c>
      <c r="BU145" s="43">
        <f t="shared" si="29"/>
        <v>0.93577891975241945</v>
      </c>
      <c r="BX145">
        <f t="shared" si="31"/>
        <v>0.60748217536470928</v>
      </c>
      <c r="BZ145">
        <f>IF($BZ$6="","",IF(ISERROR(INDEX([3]Base!$A$2:$C$207,MATCH($BZ$6,[3]Base!$A$2:$A$207,0),2))=TRUE,"CABLE INCONNU",(INDEX([3]Base!$A$2:$C$207,MATCH($BZ$6,[3]Base!$A$2:$A$207,0),3))))</f>
        <v>19.600000000000001</v>
      </c>
      <c r="CB145">
        <f>IF($BZ$6="","",IF(ISERROR(INDEX([3]Base!$A$2:$C$207,MATCH($BZ$6,[3]Base!$A$2:$A$207,0),2))=TRUE,"CABLE INCONNU",(INDEX([3]Base!$A$2:$C$207,MATCH($BZ$6,[3]Base!$A$2:$A$207,0),2))))</f>
        <v>0.627</v>
      </c>
      <c r="CD145">
        <f t="shared" ref="CD145:CD208" si="32">CG145-CF145</f>
        <v>1.5404220201039038</v>
      </c>
      <c r="CF145">
        <f t="shared" si="30"/>
        <v>404.81000000000006</v>
      </c>
      <c r="CG1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BORD'!$B$13:$B$2000,0),9)))*T145/$P$18)</f>
        <v>406.35042202010396</v>
      </c>
      <c r="CI145" t="str">
        <f>'[3]TABLEAU DE BORD'!B143</f>
        <v/>
      </c>
      <c r="CJ145" t="e">
        <f>'[3]TABLEAU DE BORD'!E143-'[3]TABLEAU DE BORD'!C143</f>
        <v>#VALUE!</v>
      </c>
      <c r="CL145" t="str">
        <f>'[3]TABLEAU DE BORD'!H143</f>
        <v/>
      </c>
      <c r="CM145" t="e">
        <f>'[3]TABLEAU DE BORD'!K143-'[3]TABLEAU DE BORD'!I143</f>
        <v>#VALUE!</v>
      </c>
    </row>
    <row r="146" spans="72:91" x14ac:dyDescent="0.25">
      <c r="BT146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BORD'!$B$13:$B$2000,0),11))*T146/INDEX('[3]TABLEAU DE BORD'!$B$13:$R$2000,MATCH('Formalisme RTE'!$H$2,'[3]TABLEAU DE BORD'!$B$13:$B$2000,0),12)</f>
        <v>3.102830965870556</v>
      </c>
      <c r="BU146" s="43">
        <f t="shared" ref="BU146:BU209" si="33">BX146*CD146</f>
        <v>0.93577891975241945</v>
      </c>
      <c r="BX146">
        <f t="shared" si="31"/>
        <v>0.60748217536470928</v>
      </c>
      <c r="BZ146">
        <f>IF($BZ$6="","",IF(ISERROR(INDEX([3]Base!$A$2:$C$207,MATCH($BZ$6,[3]Base!$A$2:$A$207,0),2))=TRUE,"CABLE INCONNU",(INDEX([3]Base!$A$2:$C$207,MATCH($BZ$6,[3]Base!$A$2:$A$207,0),3))))</f>
        <v>19.600000000000001</v>
      </c>
      <c r="CB146">
        <f>IF($BZ$6="","",IF(ISERROR(INDEX([3]Base!$A$2:$C$207,MATCH($BZ$6,[3]Base!$A$2:$A$207,0),2))=TRUE,"CABLE INCONNU",(INDEX([3]Base!$A$2:$C$207,MATCH($BZ$6,[3]Base!$A$2:$A$207,0),2))))</f>
        <v>0.627</v>
      </c>
      <c r="CD146">
        <f t="shared" si="32"/>
        <v>1.5404220201039038</v>
      </c>
      <c r="CF146">
        <f t="shared" si="30"/>
        <v>404.81000000000006</v>
      </c>
      <c r="CG1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BORD'!$B$13:$B$2000,0),9)))*T146/$P$18)</f>
        <v>406.35042202010396</v>
      </c>
      <c r="CI146" t="str">
        <f>'[3]TABLEAU DE BORD'!B144</f>
        <v/>
      </c>
      <c r="CJ146" t="e">
        <f>'[3]TABLEAU DE BORD'!E144-'[3]TABLEAU DE BORD'!C144</f>
        <v>#VALUE!</v>
      </c>
      <c r="CL146" t="str">
        <f>'[3]TABLEAU DE BORD'!H144</f>
        <v/>
      </c>
      <c r="CM146" t="e">
        <f>'[3]TABLEAU DE BORD'!K144-'[3]TABLEAU DE BORD'!I144</f>
        <v>#VALUE!</v>
      </c>
    </row>
    <row r="147" spans="72:91" x14ac:dyDescent="0.25">
      <c r="BT147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BORD'!$B$13:$B$2000,0),11))*T147/INDEX('[3]TABLEAU DE BORD'!$B$13:$R$2000,MATCH('Formalisme RTE'!$H$2,'[3]TABLEAU DE BORD'!$B$13:$B$2000,0),12)</f>
        <v>3.102830965870556</v>
      </c>
      <c r="BU147" s="43">
        <f t="shared" si="33"/>
        <v>0.93577891975241945</v>
      </c>
      <c r="BX147">
        <f t="shared" si="31"/>
        <v>0.60748217536470928</v>
      </c>
      <c r="BZ147">
        <f>IF($BZ$6="","",IF(ISERROR(INDEX([3]Base!$A$2:$C$207,MATCH($BZ$6,[3]Base!$A$2:$A$207,0),2))=TRUE,"CABLE INCONNU",(INDEX([3]Base!$A$2:$C$207,MATCH($BZ$6,[3]Base!$A$2:$A$207,0),3))))</f>
        <v>19.600000000000001</v>
      </c>
      <c r="CB147">
        <f>IF($BZ$6="","",IF(ISERROR(INDEX([3]Base!$A$2:$C$207,MATCH($BZ$6,[3]Base!$A$2:$A$207,0),2))=TRUE,"CABLE INCONNU",(INDEX([3]Base!$A$2:$C$207,MATCH($BZ$6,[3]Base!$A$2:$A$207,0),2))))</f>
        <v>0.627</v>
      </c>
      <c r="CD147">
        <f t="shared" si="32"/>
        <v>1.5404220201039038</v>
      </c>
      <c r="CF147">
        <f t="shared" si="30"/>
        <v>404.81000000000006</v>
      </c>
      <c r="CG1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BORD'!$B$13:$B$2000,0),9)))*T147/$P$18)</f>
        <v>406.35042202010396</v>
      </c>
      <c r="CI147" t="str">
        <f>'[3]TABLEAU DE BORD'!B145</f>
        <v/>
      </c>
      <c r="CJ147" t="e">
        <f>'[3]TABLEAU DE BORD'!E145-'[3]TABLEAU DE BORD'!C145</f>
        <v>#VALUE!</v>
      </c>
      <c r="CL147" t="str">
        <f>'[3]TABLEAU DE BORD'!H145</f>
        <v/>
      </c>
      <c r="CM147" t="e">
        <f>'[3]TABLEAU DE BORD'!K145-'[3]TABLEAU DE BORD'!I145</f>
        <v>#VALUE!</v>
      </c>
    </row>
    <row r="148" spans="72:91" x14ac:dyDescent="0.25">
      <c r="BT148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BORD'!$B$13:$B$2000,0),11))*T148/INDEX('[3]TABLEAU DE BORD'!$B$13:$R$2000,MATCH('Formalisme RTE'!$H$2,'[3]TABLEAU DE BORD'!$B$13:$B$2000,0),12)</f>
        <v>3.102830965870556</v>
      </c>
      <c r="BU148" s="43">
        <f t="shared" si="33"/>
        <v>0.93577891975241945</v>
      </c>
      <c r="BX148">
        <f t="shared" si="31"/>
        <v>0.60748217536470928</v>
      </c>
      <c r="BZ148">
        <f>IF($BZ$6="","",IF(ISERROR(INDEX([3]Base!$A$2:$C$207,MATCH($BZ$6,[3]Base!$A$2:$A$207,0),2))=TRUE,"CABLE INCONNU",(INDEX([3]Base!$A$2:$C$207,MATCH($BZ$6,[3]Base!$A$2:$A$207,0),3))))</f>
        <v>19.600000000000001</v>
      </c>
      <c r="CB148">
        <f>IF($BZ$6="","",IF(ISERROR(INDEX([3]Base!$A$2:$C$207,MATCH($BZ$6,[3]Base!$A$2:$A$207,0),2))=TRUE,"CABLE INCONNU",(INDEX([3]Base!$A$2:$C$207,MATCH($BZ$6,[3]Base!$A$2:$A$207,0),2))))</f>
        <v>0.627</v>
      </c>
      <c r="CD148">
        <f t="shared" si="32"/>
        <v>1.5404220201039038</v>
      </c>
      <c r="CF148">
        <f t="shared" si="30"/>
        <v>404.81000000000006</v>
      </c>
      <c r="CG1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BORD'!$B$13:$B$2000,0),9)))*T148/$P$18)</f>
        <v>406.35042202010396</v>
      </c>
      <c r="CI148" t="str">
        <f>'[3]TABLEAU DE BORD'!B146</f>
        <v/>
      </c>
      <c r="CJ148" t="e">
        <f>'[3]TABLEAU DE BORD'!E146-'[3]TABLEAU DE BORD'!C146</f>
        <v>#VALUE!</v>
      </c>
      <c r="CL148" t="str">
        <f>'[3]TABLEAU DE BORD'!H146</f>
        <v/>
      </c>
      <c r="CM148" t="e">
        <f>'[3]TABLEAU DE BORD'!K146-'[3]TABLEAU DE BORD'!I146</f>
        <v>#VALUE!</v>
      </c>
    </row>
    <row r="149" spans="72:91" x14ac:dyDescent="0.25">
      <c r="BT149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BORD'!$B$13:$B$2000,0),11))*T149/INDEX('[3]TABLEAU DE BORD'!$B$13:$R$2000,MATCH('Formalisme RTE'!$H$2,'[3]TABLEAU DE BORD'!$B$13:$B$2000,0),12)</f>
        <v>3.102830965870556</v>
      </c>
      <c r="BU149" s="43">
        <f t="shared" si="33"/>
        <v>0.93577891975241945</v>
      </c>
      <c r="BX149">
        <f t="shared" si="31"/>
        <v>0.60748217536470928</v>
      </c>
      <c r="BZ149">
        <f>IF($BZ$6="","",IF(ISERROR(INDEX([3]Base!$A$2:$C$207,MATCH($BZ$6,[3]Base!$A$2:$A$207,0),2))=TRUE,"CABLE INCONNU",(INDEX([3]Base!$A$2:$C$207,MATCH($BZ$6,[3]Base!$A$2:$A$207,0),3))))</f>
        <v>19.600000000000001</v>
      </c>
      <c r="CB149">
        <f>IF($BZ$6="","",IF(ISERROR(INDEX([3]Base!$A$2:$C$207,MATCH($BZ$6,[3]Base!$A$2:$A$207,0),2))=TRUE,"CABLE INCONNU",(INDEX([3]Base!$A$2:$C$207,MATCH($BZ$6,[3]Base!$A$2:$A$207,0),2))))</f>
        <v>0.627</v>
      </c>
      <c r="CD149">
        <f t="shared" si="32"/>
        <v>1.5404220201039038</v>
      </c>
      <c r="CF149">
        <f t="shared" si="30"/>
        <v>404.81000000000006</v>
      </c>
      <c r="CG1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BORD'!$B$13:$B$2000,0),9)))*T149/$P$18)</f>
        <v>406.35042202010396</v>
      </c>
      <c r="CI149" t="str">
        <f>'[3]TABLEAU DE BORD'!B147</f>
        <v/>
      </c>
      <c r="CJ149" t="e">
        <f>'[3]TABLEAU DE BORD'!E147-'[3]TABLEAU DE BORD'!C147</f>
        <v>#VALUE!</v>
      </c>
      <c r="CL149" t="str">
        <f>'[3]TABLEAU DE BORD'!H147</f>
        <v/>
      </c>
      <c r="CM149" t="e">
        <f>'[3]TABLEAU DE BORD'!K147-'[3]TABLEAU DE BORD'!I147</f>
        <v>#VALUE!</v>
      </c>
    </row>
    <row r="150" spans="72:91" x14ac:dyDescent="0.25">
      <c r="BT150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BORD'!$B$13:$B$2000,0),11))*T150/INDEX('[3]TABLEAU DE BORD'!$B$13:$R$2000,MATCH('Formalisme RTE'!$H$2,'[3]TABLEAU DE BORD'!$B$13:$B$2000,0),12)</f>
        <v>3.102830965870556</v>
      </c>
      <c r="BU150" s="43">
        <f t="shared" si="33"/>
        <v>0.93577891975241945</v>
      </c>
      <c r="BX150">
        <f t="shared" si="31"/>
        <v>0.60748217536470928</v>
      </c>
      <c r="BZ150">
        <f>IF($BZ$6="","",IF(ISERROR(INDEX([3]Base!$A$2:$C$207,MATCH($BZ$6,[3]Base!$A$2:$A$207,0),2))=TRUE,"CABLE INCONNU",(INDEX([3]Base!$A$2:$C$207,MATCH($BZ$6,[3]Base!$A$2:$A$207,0),3))))</f>
        <v>19.600000000000001</v>
      </c>
      <c r="CB150">
        <f>IF($BZ$6="","",IF(ISERROR(INDEX([3]Base!$A$2:$C$207,MATCH($BZ$6,[3]Base!$A$2:$A$207,0),2))=TRUE,"CABLE INCONNU",(INDEX([3]Base!$A$2:$C$207,MATCH($BZ$6,[3]Base!$A$2:$A$207,0),2))))</f>
        <v>0.627</v>
      </c>
      <c r="CD150">
        <f t="shared" si="32"/>
        <v>1.5404220201039038</v>
      </c>
      <c r="CF150">
        <f t="shared" si="30"/>
        <v>404.81000000000006</v>
      </c>
      <c r="CG1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BORD'!$B$13:$B$2000,0),9)))*T150/$P$18)</f>
        <v>406.35042202010396</v>
      </c>
      <c r="CI150" t="str">
        <f>'[3]TABLEAU DE BORD'!B148</f>
        <v/>
      </c>
      <c r="CJ150" t="e">
        <f>'[3]TABLEAU DE BORD'!E148-'[3]TABLEAU DE BORD'!C148</f>
        <v>#VALUE!</v>
      </c>
      <c r="CL150" t="str">
        <f>'[3]TABLEAU DE BORD'!H148</f>
        <v/>
      </c>
      <c r="CM150" t="e">
        <f>'[3]TABLEAU DE BORD'!K148-'[3]TABLEAU DE BORD'!I148</f>
        <v>#VALUE!</v>
      </c>
    </row>
    <row r="151" spans="72:91" x14ac:dyDescent="0.25">
      <c r="BT151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BORD'!$B$13:$B$2000,0),11))*T151/INDEX('[3]TABLEAU DE BORD'!$B$13:$R$2000,MATCH('Formalisme RTE'!$H$2,'[3]TABLEAU DE BORD'!$B$13:$B$2000,0),12)</f>
        <v>3.102830965870556</v>
      </c>
      <c r="BU151" s="43">
        <f t="shared" si="33"/>
        <v>0.93577891975241945</v>
      </c>
      <c r="BX151">
        <f t="shared" si="31"/>
        <v>0.60748217536470928</v>
      </c>
      <c r="BZ151">
        <f>IF($BZ$6="","",IF(ISERROR(INDEX([3]Base!$A$2:$C$207,MATCH($BZ$6,[3]Base!$A$2:$A$207,0),2))=TRUE,"CABLE INCONNU",(INDEX([3]Base!$A$2:$C$207,MATCH($BZ$6,[3]Base!$A$2:$A$207,0),3))))</f>
        <v>19.600000000000001</v>
      </c>
      <c r="CB151">
        <f>IF($BZ$6="","",IF(ISERROR(INDEX([3]Base!$A$2:$C$207,MATCH($BZ$6,[3]Base!$A$2:$A$207,0),2))=TRUE,"CABLE INCONNU",(INDEX([3]Base!$A$2:$C$207,MATCH($BZ$6,[3]Base!$A$2:$A$207,0),2))))</f>
        <v>0.627</v>
      </c>
      <c r="CD151">
        <f t="shared" si="32"/>
        <v>1.5404220201039038</v>
      </c>
      <c r="CF151">
        <f t="shared" si="30"/>
        <v>404.81000000000006</v>
      </c>
      <c r="CG1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BORD'!$B$13:$B$2000,0),9)))*T151/$P$18)</f>
        <v>406.35042202010396</v>
      </c>
      <c r="CI151" t="str">
        <f>'[3]TABLEAU DE BORD'!B149</f>
        <v/>
      </c>
      <c r="CJ151" t="e">
        <f>'[3]TABLEAU DE BORD'!E149-'[3]TABLEAU DE BORD'!C149</f>
        <v>#VALUE!</v>
      </c>
      <c r="CL151" t="str">
        <f>'[3]TABLEAU DE BORD'!H149</f>
        <v/>
      </c>
      <c r="CM151" t="e">
        <f>'[3]TABLEAU DE BORD'!K149-'[3]TABLEAU DE BORD'!I149</f>
        <v>#VALUE!</v>
      </c>
    </row>
    <row r="152" spans="72:91" x14ac:dyDescent="0.25">
      <c r="BT152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BORD'!$B$13:$B$2000,0),11))*T152/INDEX('[3]TABLEAU DE BORD'!$B$13:$R$2000,MATCH('Formalisme RTE'!$H$2,'[3]TABLEAU DE BORD'!$B$13:$B$2000,0),12)</f>
        <v>3.102830965870556</v>
      </c>
      <c r="BU152" s="43">
        <f t="shared" si="33"/>
        <v>0.93577891975241945</v>
      </c>
      <c r="BX152">
        <f t="shared" si="31"/>
        <v>0.60748217536470928</v>
      </c>
      <c r="BZ152">
        <f>IF($BZ$6="","",IF(ISERROR(INDEX([3]Base!$A$2:$C$207,MATCH($BZ$6,[3]Base!$A$2:$A$207,0),2))=TRUE,"CABLE INCONNU",(INDEX([3]Base!$A$2:$C$207,MATCH($BZ$6,[3]Base!$A$2:$A$207,0),3))))</f>
        <v>19.600000000000001</v>
      </c>
      <c r="CB152">
        <f>IF($BZ$6="","",IF(ISERROR(INDEX([3]Base!$A$2:$C$207,MATCH($BZ$6,[3]Base!$A$2:$A$207,0),2))=TRUE,"CABLE INCONNU",(INDEX([3]Base!$A$2:$C$207,MATCH($BZ$6,[3]Base!$A$2:$A$207,0),2))))</f>
        <v>0.627</v>
      </c>
      <c r="CD152">
        <f t="shared" si="32"/>
        <v>1.5404220201039038</v>
      </c>
      <c r="CF152">
        <f t="shared" si="30"/>
        <v>404.81000000000006</v>
      </c>
      <c r="CG1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BORD'!$B$13:$B$2000,0),9)))*T152/$P$18)</f>
        <v>406.35042202010396</v>
      </c>
      <c r="CI152" t="str">
        <f>'[3]TABLEAU DE BORD'!B150</f>
        <v/>
      </c>
      <c r="CJ152" t="e">
        <f>'[3]TABLEAU DE BORD'!E150-'[3]TABLEAU DE BORD'!C150</f>
        <v>#VALUE!</v>
      </c>
      <c r="CL152" t="str">
        <f>'[3]TABLEAU DE BORD'!H150</f>
        <v/>
      </c>
      <c r="CM152" t="e">
        <f>'[3]TABLEAU DE BORD'!K150-'[3]TABLEAU DE BORD'!I150</f>
        <v>#VALUE!</v>
      </c>
    </row>
    <row r="153" spans="72:91" x14ac:dyDescent="0.25">
      <c r="BT153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BORD'!$B$13:$B$2000,0),11))*T153/INDEX('[3]TABLEAU DE BORD'!$B$13:$R$2000,MATCH('Formalisme RTE'!$H$2,'[3]TABLEAU DE BORD'!$B$13:$B$2000,0),12)</f>
        <v>3.102830965870556</v>
      </c>
      <c r="BU153" s="43">
        <f t="shared" si="33"/>
        <v>0.93577891975241945</v>
      </c>
      <c r="BX153">
        <f t="shared" si="31"/>
        <v>0.60748217536470928</v>
      </c>
      <c r="BZ153">
        <f>IF($BZ$6="","",IF(ISERROR(INDEX([3]Base!$A$2:$C$207,MATCH($BZ$6,[3]Base!$A$2:$A$207,0),2))=TRUE,"CABLE INCONNU",(INDEX([3]Base!$A$2:$C$207,MATCH($BZ$6,[3]Base!$A$2:$A$207,0),3))))</f>
        <v>19.600000000000001</v>
      </c>
      <c r="CB153">
        <f>IF($BZ$6="","",IF(ISERROR(INDEX([3]Base!$A$2:$C$207,MATCH($BZ$6,[3]Base!$A$2:$A$207,0),2))=TRUE,"CABLE INCONNU",(INDEX([3]Base!$A$2:$C$207,MATCH($BZ$6,[3]Base!$A$2:$A$207,0),2))))</f>
        <v>0.627</v>
      </c>
      <c r="CD153">
        <f t="shared" si="32"/>
        <v>1.5404220201039038</v>
      </c>
      <c r="CF153">
        <f t="shared" si="30"/>
        <v>404.81000000000006</v>
      </c>
      <c r="CG1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BORD'!$B$13:$B$2000,0),9)))*T153/$P$18)</f>
        <v>406.35042202010396</v>
      </c>
      <c r="CI153" t="str">
        <f>'[3]TABLEAU DE BORD'!B151</f>
        <v/>
      </c>
      <c r="CJ153" t="e">
        <f>'[3]TABLEAU DE BORD'!E151-'[3]TABLEAU DE BORD'!C151</f>
        <v>#VALUE!</v>
      </c>
      <c r="CL153" t="str">
        <f>'[3]TABLEAU DE BORD'!H151</f>
        <v/>
      </c>
      <c r="CM153" t="e">
        <f>'[3]TABLEAU DE BORD'!K151-'[3]TABLEAU DE BORD'!I151</f>
        <v>#VALUE!</v>
      </c>
    </row>
    <row r="154" spans="72:91" x14ac:dyDescent="0.25">
      <c r="BT154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BORD'!$B$13:$B$2000,0),11))*T154/INDEX('[3]TABLEAU DE BORD'!$B$13:$R$2000,MATCH('Formalisme RTE'!$H$2,'[3]TABLEAU DE BORD'!$B$13:$B$2000,0),12)</f>
        <v>3.102830965870556</v>
      </c>
      <c r="BU154" s="43">
        <f t="shared" si="33"/>
        <v>0.93577891975241945</v>
      </c>
      <c r="BX154">
        <f t="shared" si="31"/>
        <v>0.60748217536470928</v>
      </c>
      <c r="BZ154">
        <f>IF($BZ$6="","",IF(ISERROR(INDEX([3]Base!$A$2:$C$207,MATCH($BZ$6,[3]Base!$A$2:$A$207,0),2))=TRUE,"CABLE INCONNU",(INDEX([3]Base!$A$2:$C$207,MATCH($BZ$6,[3]Base!$A$2:$A$207,0),3))))</f>
        <v>19.600000000000001</v>
      </c>
      <c r="CB154">
        <f>IF($BZ$6="","",IF(ISERROR(INDEX([3]Base!$A$2:$C$207,MATCH($BZ$6,[3]Base!$A$2:$A$207,0),2))=TRUE,"CABLE INCONNU",(INDEX([3]Base!$A$2:$C$207,MATCH($BZ$6,[3]Base!$A$2:$A$207,0),2))))</f>
        <v>0.627</v>
      </c>
      <c r="CD154">
        <f t="shared" si="32"/>
        <v>1.5404220201039038</v>
      </c>
      <c r="CF154">
        <f t="shared" si="30"/>
        <v>404.81000000000006</v>
      </c>
      <c r="CG1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BORD'!$B$13:$B$2000,0),9)))*T154/$P$18)</f>
        <v>406.35042202010396</v>
      </c>
      <c r="CI154" t="str">
        <f>'[3]TABLEAU DE BORD'!B152</f>
        <v/>
      </c>
      <c r="CJ154" t="e">
        <f>'[3]TABLEAU DE BORD'!E152-'[3]TABLEAU DE BORD'!C152</f>
        <v>#VALUE!</v>
      </c>
      <c r="CL154" t="str">
        <f>'[3]TABLEAU DE BORD'!H152</f>
        <v/>
      </c>
      <c r="CM154" t="e">
        <f>'[3]TABLEAU DE BORD'!K152-'[3]TABLEAU DE BORD'!I152</f>
        <v>#VALUE!</v>
      </c>
    </row>
    <row r="155" spans="72:91" x14ac:dyDescent="0.25">
      <c r="BT155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BORD'!$B$13:$B$2000,0),11))*T155/INDEX('[3]TABLEAU DE BORD'!$B$13:$R$2000,MATCH('Formalisme RTE'!$H$2,'[3]TABLEAU DE BORD'!$B$13:$B$2000,0),12)</f>
        <v>3.102830965870556</v>
      </c>
      <c r="BU155" s="43">
        <f t="shared" si="33"/>
        <v>0.93577891975241945</v>
      </c>
      <c r="BX155">
        <f t="shared" si="31"/>
        <v>0.60748217536470928</v>
      </c>
      <c r="BZ155">
        <f>IF($BZ$6="","",IF(ISERROR(INDEX([3]Base!$A$2:$C$207,MATCH($BZ$6,[3]Base!$A$2:$A$207,0),2))=TRUE,"CABLE INCONNU",(INDEX([3]Base!$A$2:$C$207,MATCH($BZ$6,[3]Base!$A$2:$A$207,0),3))))</f>
        <v>19.600000000000001</v>
      </c>
      <c r="CB155">
        <f>IF($BZ$6="","",IF(ISERROR(INDEX([3]Base!$A$2:$C$207,MATCH($BZ$6,[3]Base!$A$2:$A$207,0),2))=TRUE,"CABLE INCONNU",(INDEX([3]Base!$A$2:$C$207,MATCH($BZ$6,[3]Base!$A$2:$A$207,0),2))))</f>
        <v>0.627</v>
      </c>
      <c r="CD155">
        <f t="shared" si="32"/>
        <v>1.5404220201039038</v>
      </c>
      <c r="CF155">
        <f t="shared" si="30"/>
        <v>404.81000000000006</v>
      </c>
      <c r="CG1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BORD'!$B$13:$B$2000,0),9)))*T155/$P$18)</f>
        <v>406.35042202010396</v>
      </c>
      <c r="CI155" t="str">
        <f>'[3]TABLEAU DE BORD'!B153</f>
        <v/>
      </c>
      <c r="CJ155" t="e">
        <f>'[3]TABLEAU DE BORD'!E153-'[3]TABLEAU DE BORD'!C153</f>
        <v>#VALUE!</v>
      </c>
      <c r="CL155" t="str">
        <f>'[3]TABLEAU DE BORD'!H153</f>
        <v/>
      </c>
      <c r="CM155" t="e">
        <f>'[3]TABLEAU DE BORD'!K153-'[3]TABLEAU DE BORD'!I153</f>
        <v>#VALUE!</v>
      </c>
    </row>
    <row r="156" spans="72:91" x14ac:dyDescent="0.25">
      <c r="BT156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BORD'!$B$13:$B$2000,0),11))*T156/INDEX('[3]TABLEAU DE BORD'!$B$13:$R$2000,MATCH('Formalisme RTE'!$H$2,'[3]TABLEAU DE BORD'!$B$13:$B$2000,0),12)</f>
        <v>3.102830965870556</v>
      </c>
      <c r="BU156" s="43">
        <f t="shared" si="33"/>
        <v>0.93577891975241945</v>
      </c>
      <c r="BX156">
        <f t="shared" si="31"/>
        <v>0.60748217536470928</v>
      </c>
      <c r="BZ156">
        <f>IF($BZ$6="","",IF(ISERROR(INDEX([3]Base!$A$2:$C$207,MATCH($BZ$6,[3]Base!$A$2:$A$207,0),2))=TRUE,"CABLE INCONNU",(INDEX([3]Base!$A$2:$C$207,MATCH($BZ$6,[3]Base!$A$2:$A$207,0),3))))</f>
        <v>19.600000000000001</v>
      </c>
      <c r="CB156">
        <f>IF($BZ$6="","",IF(ISERROR(INDEX([3]Base!$A$2:$C$207,MATCH($BZ$6,[3]Base!$A$2:$A$207,0),2))=TRUE,"CABLE INCONNU",(INDEX([3]Base!$A$2:$C$207,MATCH($BZ$6,[3]Base!$A$2:$A$207,0),2))))</f>
        <v>0.627</v>
      </c>
      <c r="CD156">
        <f t="shared" si="32"/>
        <v>1.5404220201039038</v>
      </c>
      <c r="CF156">
        <f t="shared" si="30"/>
        <v>404.81000000000006</v>
      </c>
      <c r="CG1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BORD'!$B$13:$B$2000,0),9)))*T156/$P$18)</f>
        <v>406.35042202010396</v>
      </c>
      <c r="CI156" t="str">
        <f>'[3]TABLEAU DE BORD'!B154</f>
        <v/>
      </c>
      <c r="CJ156" t="e">
        <f>'[3]TABLEAU DE BORD'!E154-'[3]TABLEAU DE BORD'!C154</f>
        <v>#VALUE!</v>
      </c>
      <c r="CL156" t="str">
        <f>'[3]TABLEAU DE BORD'!H154</f>
        <v/>
      </c>
      <c r="CM156" t="e">
        <f>'[3]TABLEAU DE BORD'!K154-'[3]TABLEAU DE BORD'!I154</f>
        <v>#VALUE!</v>
      </c>
    </row>
    <row r="157" spans="72:91" x14ac:dyDescent="0.25">
      <c r="BT157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BORD'!$B$13:$B$2000,0),11))*T157/INDEX('[3]TABLEAU DE BORD'!$B$13:$R$2000,MATCH('Formalisme RTE'!$H$2,'[3]TABLEAU DE BORD'!$B$13:$B$2000,0),12)</f>
        <v>3.102830965870556</v>
      </c>
      <c r="BU157" s="43">
        <f t="shared" si="33"/>
        <v>0.93577891975241945</v>
      </c>
      <c r="BX157">
        <f t="shared" si="31"/>
        <v>0.60748217536470928</v>
      </c>
      <c r="BZ157">
        <f>IF($BZ$6="","",IF(ISERROR(INDEX([3]Base!$A$2:$C$207,MATCH($BZ$6,[3]Base!$A$2:$A$207,0),2))=TRUE,"CABLE INCONNU",(INDEX([3]Base!$A$2:$C$207,MATCH($BZ$6,[3]Base!$A$2:$A$207,0),3))))</f>
        <v>19.600000000000001</v>
      </c>
      <c r="CB157">
        <f>IF($BZ$6="","",IF(ISERROR(INDEX([3]Base!$A$2:$C$207,MATCH($BZ$6,[3]Base!$A$2:$A$207,0),2))=TRUE,"CABLE INCONNU",(INDEX([3]Base!$A$2:$C$207,MATCH($BZ$6,[3]Base!$A$2:$A$207,0),2))))</f>
        <v>0.627</v>
      </c>
      <c r="CD157">
        <f t="shared" si="32"/>
        <v>1.5404220201039038</v>
      </c>
      <c r="CF157">
        <f t="shared" si="30"/>
        <v>404.81000000000006</v>
      </c>
      <c r="CG1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BORD'!$B$13:$B$2000,0),9)))*T157/$P$18)</f>
        <v>406.35042202010396</v>
      </c>
      <c r="CI157" t="str">
        <f>'[3]TABLEAU DE BORD'!B155</f>
        <v/>
      </c>
      <c r="CJ157" t="e">
        <f>'[3]TABLEAU DE BORD'!E155-'[3]TABLEAU DE BORD'!C155</f>
        <v>#VALUE!</v>
      </c>
      <c r="CL157" t="str">
        <f>'[3]TABLEAU DE BORD'!H155</f>
        <v/>
      </c>
      <c r="CM157" t="e">
        <f>'[3]TABLEAU DE BORD'!K155-'[3]TABLEAU DE BORD'!I155</f>
        <v>#VALUE!</v>
      </c>
    </row>
    <row r="158" spans="72:91" x14ac:dyDescent="0.25">
      <c r="BT158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BORD'!$B$13:$B$2000,0),11))*T158/INDEX('[3]TABLEAU DE BORD'!$B$13:$R$2000,MATCH('Formalisme RTE'!$H$2,'[3]TABLEAU DE BORD'!$B$13:$B$2000,0),12)</f>
        <v>3.102830965870556</v>
      </c>
      <c r="BU158" s="43">
        <f t="shared" si="33"/>
        <v>0.93577891975241945</v>
      </c>
      <c r="BX158">
        <f t="shared" si="31"/>
        <v>0.60748217536470928</v>
      </c>
      <c r="BZ158">
        <f>IF($BZ$6="","",IF(ISERROR(INDEX([3]Base!$A$2:$C$207,MATCH($BZ$6,[3]Base!$A$2:$A$207,0),2))=TRUE,"CABLE INCONNU",(INDEX([3]Base!$A$2:$C$207,MATCH($BZ$6,[3]Base!$A$2:$A$207,0),3))))</f>
        <v>19.600000000000001</v>
      </c>
      <c r="CB158">
        <f>IF($BZ$6="","",IF(ISERROR(INDEX([3]Base!$A$2:$C$207,MATCH($BZ$6,[3]Base!$A$2:$A$207,0),2))=TRUE,"CABLE INCONNU",(INDEX([3]Base!$A$2:$C$207,MATCH($BZ$6,[3]Base!$A$2:$A$207,0),2))))</f>
        <v>0.627</v>
      </c>
      <c r="CD158">
        <f t="shared" si="32"/>
        <v>1.5404220201039038</v>
      </c>
      <c r="CF158">
        <f t="shared" si="30"/>
        <v>404.81000000000006</v>
      </c>
      <c r="CG1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BORD'!$B$13:$B$2000,0),9)))*T158/$P$18)</f>
        <v>406.35042202010396</v>
      </c>
      <c r="CI158" t="str">
        <f>'[3]TABLEAU DE BORD'!B156</f>
        <v/>
      </c>
      <c r="CJ158" t="e">
        <f>'[3]TABLEAU DE BORD'!E156-'[3]TABLEAU DE BORD'!C156</f>
        <v>#VALUE!</v>
      </c>
      <c r="CL158" t="str">
        <f>'[3]TABLEAU DE BORD'!H156</f>
        <v/>
      </c>
      <c r="CM158" t="e">
        <f>'[3]TABLEAU DE BORD'!K156-'[3]TABLEAU DE BORD'!I156</f>
        <v>#VALUE!</v>
      </c>
    </row>
    <row r="159" spans="72:91" x14ac:dyDescent="0.25">
      <c r="BT159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BORD'!$B$13:$B$2000,0),11))*T159/INDEX('[3]TABLEAU DE BORD'!$B$13:$R$2000,MATCH('Formalisme RTE'!$H$2,'[3]TABLEAU DE BORD'!$B$13:$B$2000,0),12)</f>
        <v>3.102830965870556</v>
      </c>
      <c r="BU159" s="43">
        <f t="shared" si="33"/>
        <v>0.93577891975241945</v>
      </c>
      <c r="BX159">
        <f t="shared" si="31"/>
        <v>0.60748217536470928</v>
      </c>
      <c r="BZ159">
        <f>IF($BZ$6="","",IF(ISERROR(INDEX([3]Base!$A$2:$C$207,MATCH($BZ$6,[3]Base!$A$2:$A$207,0),2))=TRUE,"CABLE INCONNU",(INDEX([3]Base!$A$2:$C$207,MATCH($BZ$6,[3]Base!$A$2:$A$207,0),3))))</f>
        <v>19.600000000000001</v>
      </c>
      <c r="CB159">
        <f>IF($BZ$6="","",IF(ISERROR(INDEX([3]Base!$A$2:$C$207,MATCH($BZ$6,[3]Base!$A$2:$A$207,0),2))=TRUE,"CABLE INCONNU",(INDEX([3]Base!$A$2:$C$207,MATCH($BZ$6,[3]Base!$A$2:$A$207,0),2))))</f>
        <v>0.627</v>
      </c>
      <c r="CD159">
        <f t="shared" si="32"/>
        <v>1.5404220201039038</v>
      </c>
      <c r="CF159">
        <f t="shared" si="30"/>
        <v>404.81000000000006</v>
      </c>
      <c r="CG1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BORD'!$B$13:$B$2000,0),9)))*T159/$P$18)</f>
        <v>406.35042202010396</v>
      </c>
      <c r="CI159" t="str">
        <f>'[3]TABLEAU DE BORD'!B157</f>
        <v/>
      </c>
      <c r="CJ159" t="e">
        <f>'[3]TABLEAU DE BORD'!E157-'[3]TABLEAU DE BORD'!C157</f>
        <v>#VALUE!</v>
      </c>
      <c r="CL159" t="str">
        <f>'[3]TABLEAU DE BORD'!H157</f>
        <v/>
      </c>
      <c r="CM159" t="e">
        <f>'[3]TABLEAU DE BORD'!K157-'[3]TABLEAU DE BORD'!I157</f>
        <v>#VALUE!</v>
      </c>
    </row>
    <row r="160" spans="72:91" x14ac:dyDescent="0.25">
      <c r="BT160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BORD'!$B$13:$B$2000,0),11))*T160/INDEX('[3]TABLEAU DE BORD'!$B$13:$R$2000,MATCH('Formalisme RTE'!$H$2,'[3]TABLEAU DE BORD'!$B$13:$B$2000,0),12)</f>
        <v>3.102830965870556</v>
      </c>
      <c r="BU160" s="43">
        <f t="shared" si="33"/>
        <v>0.93577891975241945</v>
      </c>
      <c r="BX160">
        <f t="shared" si="31"/>
        <v>0.60748217536470928</v>
      </c>
      <c r="BZ160">
        <f>IF($BZ$6="","",IF(ISERROR(INDEX([3]Base!$A$2:$C$207,MATCH($BZ$6,[3]Base!$A$2:$A$207,0),2))=TRUE,"CABLE INCONNU",(INDEX([3]Base!$A$2:$C$207,MATCH($BZ$6,[3]Base!$A$2:$A$207,0),3))))</f>
        <v>19.600000000000001</v>
      </c>
      <c r="CB160">
        <f>IF($BZ$6="","",IF(ISERROR(INDEX([3]Base!$A$2:$C$207,MATCH($BZ$6,[3]Base!$A$2:$A$207,0),2))=TRUE,"CABLE INCONNU",(INDEX([3]Base!$A$2:$C$207,MATCH($BZ$6,[3]Base!$A$2:$A$207,0),2))))</f>
        <v>0.627</v>
      </c>
      <c r="CD160">
        <f t="shared" si="32"/>
        <v>1.5404220201039038</v>
      </c>
      <c r="CF160">
        <f t="shared" si="30"/>
        <v>404.81000000000006</v>
      </c>
      <c r="CG1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BORD'!$B$13:$B$2000,0),9)))*T160/$P$18)</f>
        <v>406.35042202010396</v>
      </c>
      <c r="CI160" t="str">
        <f>'[3]TABLEAU DE BORD'!B158</f>
        <v/>
      </c>
      <c r="CJ160" t="e">
        <f>'[3]TABLEAU DE BORD'!E158-'[3]TABLEAU DE BORD'!C158</f>
        <v>#VALUE!</v>
      </c>
      <c r="CL160" t="str">
        <f>'[3]TABLEAU DE BORD'!H158</f>
        <v/>
      </c>
      <c r="CM160" t="e">
        <f>'[3]TABLEAU DE BORD'!K158-'[3]TABLEAU DE BORD'!I158</f>
        <v>#VALUE!</v>
      </c>
    </row>
    <row r="161" spans="72:91" x14ac:dyDescent="0.25">
      <c r="BT161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BORD'!$B$13:$B$2000,0),11))*T161/INDEX('[3]TABLEAU DE BORD'!$B$13:$R$2000,MATCH('Formalisme RTE'!$H$2,'[3]TABLEAU DE BORD'!$B$13:$B$2000,0),12)</f>
        <v>3.102830965870556</v>
      </c>
      <c r="BU161" s="43">
        <f t="shared" si="33"/>
        <v>0.93577891975241945</v>
      </c>
      <c r="BX161">
        <f t="shared" si="31"/>
        <v>0.60748217536470928</v>
      </c>
      <c r="BZ161">
        <f>IF($BZ$6="","",IF(ISERROR(INDEX([3]Base!$A$2:$C$207,MATCH($BZ$6,[3]Base!$A$2:$A$207,0),2))=TRUE,"CABLE INCONNU",(INDEX([3]Base!$A$2:$C$207,MATCH($BZ$6,[3]Base!$A$2:$A$207,0),3))))</f>
        <v>19.600000000000001</v>
      </c>
      <c r="CB161">
        <f>IF($BZ$6="","",IF(ISERROR(INDEX([3]Base!$A$2:$C$207,MATCH($BZ$6,[3]Base!$A$2:$A$207,0),2))=TRUE,"CABLE INCONNU",(INDEX([3]Base!$A$2:$C$207,MATCH($BZ$6,[3]Base!$A$2:$A$207,0),2))))</f>
        <v>0.627</v>
      </c>
      <c r="CD161">
        <f t="shared" si="32"/>
        <v>1.5404220201039038</v>
      </c>
      <c r="CF161">
        <f t="shared" si="30"/>
        <v>404.81000000000006</v>
      </c>
      <c r="CG1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BORD'!$B$13:$B$2000,0),9)))*T161/$P$18)</f>
        <v>406.35042202010396</v>
      </c>
      <c r="CI161" t="str">
        <f>'[3]TABLEAU DE BORD'!B159</f>
        <v/>
      </c>
      <c r="CJ161" t="e">
        <f>'[3]TABLEAU DE BORD'!E159-'[3]TABLEAU DE BORD'!C159</f>
        <v>#VALUE!</v>
      </c>
      <c r="CL161" t="str">
        <f>'[3]TABLEAU DE BORD'!H159</f>
        <v/>
      </c>
      <c r="CM161" t="e">
        <f>'[3]TABLEAU DE BORD'!K159-'[3]TABLEAU DE BORD'!I159</f>
        <v>#VALUE!</v>
      </c>
    </row>
    <row r="162" spans="72:91" x14ac:dyDescent="0.25">
      <c r="BT162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BORD'!$B$13:$B$2000,0),11))*T162/INDEX('[3]TABLEAU DE BORD'!$B$13:$R$2000,MATCH('Formalisme RTE'!$H$2,'[3]TABLEAU DE BORD'!$B$13:$B$2000,0),12)</f>
        <v>3.102830965870556</v>
      </c>
      <c r="BU162" s="43">
        <f t="shared" si="33"/>
        <v>0.93577891975241945</v>
      </c>
      <c r="BX162">
        <f t="shared" si="31"/>
        <v>0.60748217536470928</v>
      </c>
      <c r="BZ162">
        <f>IF($BZ$6="","",IF(ISERROR(INDEX([3]Base!$A$2:$C$207,MATCH($BZ$6,[3]Base!$A$2:$A$207,0),2))=TRUE,"CABLE INCONNU",(INDEX([3]Base!$A$2:$C$207,MATCH($BZ$6,[3]Base!$A$2:$A$207,0),3))))</f>
        <v>19.600000000000001</v>
      </c>
      <c r="CB162">
        <f>IF($BZ$6="","",IF(ISERROR(INDEX([3]Base!$A$2:$C$207,MATCH($BZ$6,[3]Base!$A$2:$A$207,0),2))=TRUE,"CABLE INCONNU",(INDEX([3]Base!$A$2:$C$207,MATCH($BZ$6,[3]Base!$A$2:$A$207,0),2))))</f>
        <v>0.627</v>
      </c>
      <c r="CD162">
        <f t="shared" si="32"/>
        <v>1.5404220201039038</v>
      </c>
      <c r="CF162">
        <f t="shared" si="30"/>
        <v>404.81000000000006</v>
      </c>
      <c r="CG1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BORD'!$B$13:$B$2000,0),9)))*T162/$P$18)</f>
        <v>406.35042202010396</v>
      </c>
      <c r="CI162" t="str">
        <f>'[3]TABLEAU DE BORD'!B160</f>
        <v/>
      </c>
      <c r="CJ162" t="e">
        <f>'[3]TABLEAU DE BORD'!E160-'[3]TABLEAU DE BORD'!C160</f>
        <v>#VALUE!</v>
      </c>
      <c r="CL162" t="str">
        <f>'[3]TABLEAU DE BORD'!H160</f>
        <v/>
      </c>
      <c r="CM162" t="e">
        <f>'[3]TABLEAU DE BORD'!K160-'[3]TABLEAU DE BORD'!I160</f>
        <v>#VALUE!</v>
      </c>
    </row>
    <row r="163" spans="72:91" x14ac:dyDescent="0.25">
      <c r="BT163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BORD'!$B$13:$B$2000,0),11))*T163/INDEX('[3]TABLEAU DE BORD'!$B$13:$R$2000,MATCH('Formalisme RTE'!$H$2,'[3]TABLEAU DE BORD'!$B$13:$B$2000,0),12)</f>
        <v>3.102830965870556</v>
      </c>
      <c r="BU163" s="43">
        <f t="shared" si="33"/>
        <v>0.93577891975241945</v>
      </c>
      <c r="BX163">
        <f t="shared" si="31"/>
        <v>0.60748217536470928</v>
      </c>
      <c r="BZ163">
        <f>IF($BZ$6="","",IF(ISERROR(INDEX([3]Base!$A$2:$C$207,MATCH($BZ$6,[3]Base!$A$2:$A$207,0),2))=TRUE,"CABLE INCONNU",(INDEX([3]Base!$A$2:$C$207,MATCH($BZ$6,[3]Base!$A$2:$A$207,0),3))))</f>
        <v>19.600000000000001</v>
      </c>
      <c r="CB163">
        <f>IF($BZ$6="","",IF(ISERROR(INDEX([3]Base!$A$2:$C$207,MATCH($BZ$6,[3]Base!$A$2:$A$207,0),2))=TRUE,"CABLE INCONNU",(INDEX([3]Base!$A$2:$C$207,MATCH($BZ$6,[3]Base!$A$2:$A$207,0),2))))</f>
        <v>0.627</v>
      </c>
      <c r="CD163">
        <f t="shared" si="32"/>
        <v>1.5404220201039038</v>
      </c>
      <c r="CF163">
        <f t="shared" si="30"/>
        <v>404.81000000000006</v>
      </c>
      <c r="CG1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BORD'!$B$13:$B$2000,0),9)))*T163/$P$18)</f>
        <v>406.35042202010396</v>
      </c>
      <c r="CI163" t="str">
        <f>'[3]TABLEAU DE BORD'!B161</f>
        <v/>
      </c>
      <c r="CJ163" t="e">
        <f>'[3]TABLEAU DE BORD'!E161-'[3]TABLEAU DE BORD'!C161</f>
        <v>#VALUE!</v>
      </c>
      <c r="CL163" t="str">
        <f>'[3]TABLEAU DE BORD'!H161</f>
        <v/>
      </c>
      <c r="CM163" t="e">
        <f>'[3]TABLEAU DE BORD'!K161-'[3]TABLEAU DE BORD'!I161</f>
        <v>#VALUE!</v>
      </c>
    </row>
    <row r="164" spans="72:91" x14ac:dyDescent="0.25">
      <c r="BT164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BORD'!$B$13:$B$2000,0),11))*T164/INDEX('[3]TABLEAU DE BORD'!$B$13:$R$2000,MATCH('Formalisme RTE'!$H$2,'[3]TABLEAU DE BORD'!$B$13:$B$2000,0),12)</f>
        <v>3.102830965870556</v>
      </c>
      <c r="BU164" s="43">
        <f t="shared" si="33"/>
        <v>0.93577891975241945</v>
      </c>
      <c r="BX164">
        <f t="shared" si="31"/>
        <v>0.60748217536470928</v>
      </c>
      <c r="BZ164">
        <f>IF($BZ$6="","",IF(ISERROR(INDEX([3]Base!$A$2:$C$207,MATCH($BZ$6,[3]Base!$A$2:$A$207,0),2))=TRUE,"CABLE INCONNU",(INDEX([3]Base!$A$2:$C$207,MATCH($BZ$6,[3]Base!$A$2:$A$207,0),3))))</f>
        <v>19.600000000000001</v>
      </c>
      <c r="CB164">
        <f>IF($BZ$6="","",IF(ISERROR(INDEX([3]Base!$A$2:$C$207,MATCH($BZ$6,[3]Base!$A$2:$A$207,0),2))=TRUE,"CABLE INCONNU",(INDEX([3]Base!$A$2:$C$207,MATCH($BZ$6,[3]Base!$A$2:$A$207,0),2))))</f>
        <v>0.627</v>
      </c>
      <c r="CD164">
        <f t="shared" si="32"/>
        <v>1.5404220201039038</v>
      </c>
      <c r="CF164">
        <f t="shared" si="30"/>
        <v>404.81000000000006</v>
      </c>
      <c r="CG1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BORD'!$B$13:$B$2000,0),9)))*T164/$P$18)</f>
        <v>406.35042202010396</v>
      </c>
      <c r="CI164" t="str">
        <f>'[3]TABLEAU DE BORD'!B162</f>
        <v/>
      </c>
      <c r="CJ164" t="e">
        <f>'[3]TABLEAU DE BORD'!E162-'[3]TABLEAU DE BORD'!C162</f>
        <v>#VALUE!</v>
      </c>
      <c r="CL164" t="str">
        <f>'[3]TABLEAU DE BORD'!H162</f>
        <v/>
      </c>
      <c r="CM164" t="e">
        <f>'[3]TABLEAU DE BORD'!K162-'[3]TABLEAU DE BORD'!I162</f>
        <v>#VALUE!</v>
      </c>
    </row>
    <row r="165" spans="72:91" x14ac:dyDescent="0.25">
      <c r="BT165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BORD'!$B$13:$B$2000,0),11))*T165/INDEX('[3]TABLEAU DE BORD'!$B$13:$R$2000,MATCH('Formalisme RTE'!$H$2,'[3]TABLEAU DE BORD'!$B$13:$B$2000,0),12)</f>
        <v>3.102830965870556</v>
      </c>
      <c r="BU165" s="43">
        <f t="shared" si="33"/>
        <v>0.93577891975241945</v>
      </c>
      <c r="BX165">
        <f t="shared" si="31"/>
        <v>0.60748217536470928</v>
      </c>
      <c r="BZ165">
        <f>IF($BZ$6="","",IF(ISERROR(INDEX([3]Base!$A$2:$C$207,MATCH($BZ$6,[3]Base!$A$2:$A$207,0),2))=TRUE,"CABLE INCONNU",(INDEX([3]Base!$A$2:$C$207,MATCH($BZ$6,[3]Base!$A$2:$A$207,0),3))))</f>
        <v>19.600000000000001</v>
      </c>
      <c r="CB165">
        <f>IF($BZ$6="","",IF(ISERROR(INDEX([3]Base!$A$2:$C$207,MATCH($BZ$6,[3]Base!$A$2:$A$207,0),2))=TRUE,"CABLE INCONNU",(INDEX([3]Base!$A$2:$C$207,MATCH($BZ$6,[3]Base!$A$2:$A$207,0),2))))</f>
        <v>0.627</v>
      </c>
      <c r="CD165">
        <f t="shared" si="32"/>
        <v>1.5404220201039038</v>
      </c>
      <c r="CF165">
        <f t="shared" si="30"/>
        <v>404.81000000000006</v>
      </c>
      <c r="CG1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BORD'!$B$13:$B$2000,0),9)))*T165/$P$18)</f>
        <v>406.35042202010396</v>
      </c>
      <c r="CI165" t="str">
        <f>'[3]TABLEAU DE BORD'!B163</f>
        <v/>
      </c>
      <c r="CJ165" t="e">
        <f>'[3]TABLEAU DE BORD'!E163-'[3]TABLEAU DE BORD'!C163</f>
        <v>#VALUE!</v>
      </c>
      <c r="CL165" t="str">
        <f>'[3]TABLEAU DE BORD'!H163</f>
        <v/>
      </c>
      <c r="CM165" t="e">
        <f>'[3]TABLEAU DE BORD'!K163-'[3]TABLEAU DE BORD'!I163</f>
        <v>#VALUE!</v>
      </c>
    </row>
    <row r="166" spans="72:91" x14ac:dyDescent="0.25">
      <c r="BT166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BORD'!$B$13:$B$2000,0),11))*T166/INDEX('[3]TABLEAU DE BORD'!$B$13:$R$2000,MATCH('Formalisme RTE'!$H$2,'[3]TABLEAU DE BORD'!$B$13:$B$2000,0),12)</f>
        <v>3.102830965870556</v>
      </c>
      <c r="BU166" s="43">
        <f t="shared" si="33"/>
        <v>0.93577891975241945</v>
      </c>
      <c r="BX166">
        <f t="shared" si="31"/>
        <v>0.60748217536470928</v>
      </c>
      <c r="BZ166">
        <f>IF($BZ$6="","",IF(ISERROR(INDEX([3]Base!$A$2:$C$207,MATCH($BZ$6,[3]Base!$A$2:$A$207,0),2))=TRUE,"CABLE INCONNU",(INDEX([3]Base!$A$2:$C$207,MATCH($BZ$6,[3]Base!$A$2:$A$207,0),3))))</f>
        <v>19.600000000000001</v>
      </c>
      <c r="CB166">
        <f>IF($BZ$6="","",IF(ISERROR(INDEX([3]Base!$A$2:$C$207,MATCH($BZ$6,[3]Base!$A$2:$A$207,0),2))=TRUE,"CABLE INCONNU",(INDEX([3]Base!$A$2:$C$207,MATCH($BZ$6,[3]Base!$A$2:$A$207,0),2))))</f>
        <v>0.627</v>
      </c>
      <c r="CD166">
        <f t="shared" si="32"/>
        <v>1.5404220201039038</v>
      </c>
      <c r="CF166">
        <f t="shared" si="30"/>
        <v>404.81000000000006</v>
      </c>
      <c r="CG1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BORD'!$B$13:$B$2000,0),9)))*T166/$P$18)</f>
        <v>406.35042202010396</v>
      </c>
      <c r="CI166" t="str">
        <f>'[3]TABLEAU DE BORD'!B164</f>
        <v/>
      </c>
      <c r="CJ166" t="e">
        <f>'[3]TABLEAU DE BORD'!E164-'[3]TABLEAU DE BORD'!C164</f>
        <v>#VALUE!</v>
      </c>
      <c r="CL166" t="str">
        <f>'[3]TABLEAU DE BORD'!H164</f>
        <v/>
      </c>
      <c r="CM166" t="e">
        <f>'[3]TABLEAU DE BORD'!K164-'[3]TABLEAU DE BORD'!I164</f>
        <v>#VALUE!</v>
      </c>
    </row>
    <row r="167" spans="72:91" x14ac:dyDescent="0.25">
      <c r="BT167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BORD'!$B$13:$B$2000,0),11))*T167/INDEX('[3]TABLEAU DE BORD'!$B$13:$R$2000,MATCH('Formalisme RTE'!$H$2,'[3]TABLEAU DE BORD'!$B$13:$B$2000,0),12)</f>
        <v>3.102830965870556</v>
      </c>
      <c r="BU167" s="43">
        <f t="shared" si="33"/>
        <v>0.93577891975241945</v>
      </c>
      <c r="BX167">
        <f t="shared" si="31"/>
        <v>0.60748217536470928</v>
      </c>
      <c r="BZ167">
        <f>IF($BZ$6="","",IF(ISERROR(INDEX([3]Base!$A$2:$C$207,MATCH($BZ$6,[3]Base!$A$2:$A$207,0),2))=TRUE,"CABLE INCONNU",(INDEX([3]Base!$A$2:$C$207,MATCH($BZ$6,[3]Base!$A$2:$A$207,0),3))))</f>
        <v>19.600000000000001</v>
      </c>
      <c r="CB167">
        <f>IF($BZ$6="","",IF(ISERROR(INDEX([3]Base!$A$2:$C$207,MATCH($BZ$6,[3]Base!$A$2:$A$207,0),2))=TRUE,"CABLE INCONNU",(INDEX([3]Base!$A$2:$C$207,MATCH($BZ$6,[3]Base!$A$2:$A$207,0),2))))</f>
        <v>0.627</v>
      </c>
      <c r="CD167">
        <f t="shared" si="32"/>
        <v>1.5404220201039038</v>
      </c>
      <c r="CF167">
        <f t="shared" si="30"/>
        <v>404.81000000000006</v>
      </c>
      <c r="CG1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BORD'!$B$13:$B$2000,0),9)))*T167/$P$18)</f>
        <v>406.35042202010396</v>
      </c>
      <c r="CI167" t="str">
        <f>'[3]TABLEAU DE BORD'!B165</f>
        <v/>
      </c>
      <c r="CJ167" t="e">
        <f>'[3]TABLEAU DE BORD'!E165-'[3]TABLEAU DE BORD'!C165</f>
        <v>#VALUE!</v>
      </c>
      <c r="CL167" t="str">
        <f>'[3]TABLEAU DE BORD'!H165</f>
        <v/>
      </c>
      <c r="CM167" t="e">
        <f>'[3]TABLEAU DE BORD'!K165-'[3]TABLEAU DE BORD'!I165</f>
        <v>#VALUE!</v>
      </c>
    </row>
    <row r="168" spans="72:91" x14ac:dyDescent="0.25">
      <c r="BT168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BORD'!$B$13:$B$2000,0),11))*T168/INDEX('[3]TABLEAU DE BORD'!$B$13:$R$2000,MATCH('Formalisme RTE'!$H$2,'[3]TABLEAU DE BORD'!$B$13:$B$2000,0),12)</f>
        <v>3.102830965870556</v>
      </c>
      <c r="BU168" s="43">
        <f t="shared" si="33"/>
        <v>0.93577891975241945</v>
      </c>
      <c r="BX168">
        <f t="shared" si="31"/>
        <v>0.60748217536470928</v>
      </c>
      <c r="BZ168">
        <f>IF($BZ$6="","",IF(ISERROR(INDEX([3]Base!$A$2:$C$207,MATCH($BZ$6,[3]Base!$A$2:$A$207,0),2))=TRUE,"CABLE INCONNU",(INDEX([3]Base!$A$2:$C$207,MATCH($BZ$6,[3]Base!$A$2:$A$207,0),3))))</f>
        <v>19.600000000000001</v>
      </c>
      <c r="CB168">
        <f>IF($BZ$6="","",IF(ISERROR(INDEX([3]Base!$A$2:$C$207,MATCH($BZ$6,[3]Base!$A$2:$A$207,0),2))=TRUE,"CABLE INCONNU",(INDEX([3]Base!$A$2:$C$207,MATCH($BZ$6,[3]Base!$A$2:$A$207,0),2))))</f>
        <v>0.627</v>
      </c>
      <c r="CD168">
        <f t="shared" si="32"/>
        <v>1.5404220201039038</v>
      </c>
      <c r="CF168">
        <f t="shared" si="30"/>
        <v>404.81000000000006</v>
      </c>
      <c r="CG1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BORD'!$B$13:$B$2000,0),9)))*T168/$P$18)</f>
        <v>406.35042202010396</v>
      </c>
      <c r="CI168" t="str">
        <f>'[3]TABLEAU DE BORD'!B166</f>
        <v/>
      </c>
      <c r="CJ168" t="e">
        <f>'[3]TABLEAU DE BORD'!E166-'[3]TABLEAU DE BORD'!C166</f>
        <v>#VALUE!</v>
      </c>
      <c r="CL168" t="str">
        <f>'[3]TABLEAU DE BORD'!H166</f>
        <v/>
      </c>
      <c r="CM168" t="e">
        <f>'[3]TABLEAU DE BORD'!K166-'[3]TABLEAU DE BORD'!I166</f>
        <v>#VALUE!</v>
      </c>
    </row>
    <row r="169" spans="72:91" x14ac:dyDescent="0.25">
      <c r="BT169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BORD'!$B$13:$B$2000,0),11))*T169/INDEX('[3]TABLEAU DE BORD'!$B$13:$R$2000,MATCH('Formalisme RTE'!$H$2,'[3]TABLEAU DE BORD'!$B$13:$B$2000,0),12)</f>
        <v>3.102830965870556</v>
      </c>
      <c r="BU169" s="43">
        <f t="shared" si="33"/>
        <v>0.93577891975241945</v>
      </c>
      <c r="BX169">
        <f t="shared" si="31"/>
        <v>0.60748217536470928</v>
      </c>
      <c r="BZ169">
        <f>IF($BZ$6="","",IF(ISERROR(INDEX([3]Base!$A$2:$C$207,MATCH($BZ$6,[3]Base!$A$2:$A$207,0),2))=TRUE,"CABLE INCONNU",(INDEX([3]Base!$A$2:$C$207,MATCH($BZ$6,[3]Base!$A$2:$A$207,0),3))))</f>
        <v>19.600000000000001</v>
      </c>
      <c r="CB169">
        <f>IF($BZ$6="","",IF(ISERROR(INDEX([3]Base!$A$2:$C$207,MATCH($BZ$6,[3]Base!$A$2:$A$207,0),2))=TRUE,"CABLE INCONNU",(INDEX([3]Base!$A$2:$C$207,MATCH($BZ$6,[3]Base!$A$2:$A$207,0),2))))</f>
        <v>0.627</v>
      </c>
      <c r="CD169">
        <f t="shared" si="32"/>
        <v>1.5404220201039038</v>
      </c>
      <c r="CF169">
        <f t="shared" si="30"/>
        <v>404.81000000000006</v>
      </c>
      <c r="CG1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BORD'!$B$13:$B$2000,0),9)))*T169/$P$18)</f>
        <v>406.35042202010396</v>
      </c>
      <c r="CI169" t="str">
        <f>'[3]TABLEAU DE BORD'!B167</f>
        <v/>
      </c>
      <c r="CJ169" t="e">
        <f>'[3]TABLEAU DE BORD'!E167-'[3]TABLEAU DE BORD'!C167</f>
        <v>#VALUE!</v>
      </c>
      <c r="CL169" t="str">
        <f>'[3]TABLEAU DE BORD'!H167</f>
        <v/>
      </c>
      <c r="CM169" t="e">
        <f>'[3]TABLEAU DE BORD'!K167-'[3]TABLEAU DE BORD'!I167</f>
        <v>#VALUE!</v>
      </c>
    </row>
    <row r="170" spans="72:91" x14ac:dyDescent="0.25">
      <c r="BT170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BORD'!$B$13:$B$2000,0),11))*T170/INDEX('[3]TABLEAU DE BORD'!$B$13:$R$2000,MATCH('Formalisme RTE'!$H$2,'[3]TABLEAU DE BORD'!$B$13:$B$2000,0),12)</f>
        <v>3.102830965870556</v>
      </c>
      <c r="BU170" s="43">
        <f t="shared" si="33"/>
        <v>0.93577891975241945</v>
      </c>
      <c r="BX170">
        <f t="shared" si="31"/>
        <v>0.60748217536470928</v>
      </c>
      <c r="BZ170">
        <f>IF($BZ$6="","",IF(ISERROR(INDEX([3]Base!$A$2:$C$207,MATCH($BZ$6,[3]Base!$A$2:$A$207,0),2))=TRUE,"CABLE INCONNU",(INDEX([3]Base!$A$2:$C$207,MATCH($BZ$6,[3]Base!$A$2:$A$207,0),3))))</f>
        <v>19.600000000000001</v>
      </c>
      <c r="CB170">
        <f>IF($BZ$6="","",IF(ISERROR(INDEX([3]Base!$A$2:$C$207,MATCH($BZ$6,[3]Base!$A$2:$A$207,0),2))=TRUE,"CABLE INCONNU",(INDEX([3]Base!$A$2:$C$207,MATCH($BZ$6,[3]Base!$A$2:$A$207,0),2))))</f>
        <v>0.627</v>
      </c>
      <c r="CD170">
        <f t="shared" si="32"/>
        <v>1.5404220201039038</v>
      </c>
      <c r="CF170">
        <f t="shared" si="30"/>
        <v>404.81000000000006</v>
      </c>
      <c r="CG1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BORD'!$B$13:$B$2000,0),9)))*T170/$P$18)</f>
        <v>406.35042202010396</v>
      </c>
      <c r="CI170" t="str">
        <f>'[3]TABLEAU DE BORD'!B168</f>
        <v/>
      </c>
      <c r="CJ170" t="e">
        <f>'[3]TABLEAU DE BORD'!E168-'[3]TABLEAU DE BORD'!C168</f>
        <v>#VALUE!</v>
      </c>
      <c r="CL170" t="str">
        <f>'[3]TABLEAU DE BORD'!H168</f>
        <v/>
      </c>
      <c r="CM170" t="e">
        <f>'[3]TABLEAU DE BORD'!K168-'[3]TABLEAU DE BORD'!I168</f>
        <v>#VALUE!</v>
      </c>
    </row>
    <row r="171" spans="72:91" x14ac:dyDescent="0.25">
      <c r="BT171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BORD'!$B$13:$B$2000,0),11))*T171/INDEX('[3]TABLEAU DE BORD'!$B$13:$R$2000,MATCH('Formalisme RTE'!$H$2,'[3]TABLEAU DE BORD'!$B$13:$B$2000,0),12)</f>
        <v>3.102830965870556</v>
      </c>
      <c r="BU171" s="43">
        <f t="shared" si="33"/>
        <v>0.93577891975241945</v>
      </c>
      <c r="BX171">
        <f t="shared" si="31"/>
        <v>0.60748217536470928</v>
      </c>
      <c r="BZ171">
        <f>IF($BZ$6="","",IF(ISERROR(INDEX([3]Base!$A$2:$C$207,MATCH($BZ$6,[3]Base!$A$2:$A$207,0),2))=TRUE,"CABLE INCONNU",(INDEX([3]Base!$A$2:$C$207,MATCH($BZ$6,[3]Base!$A$2:$A$207,0),3))))</f>
        <v>19.600000000000001</v>
      </c>
      <c r="CB171">
        <f>IF($BZ$6="","",IF(ISERROR(INDEX([3]Base!$A$2:$C$207,MATCH($BZ$6,[3]Base!$A$2:$A$207,0),2))=TRUE,"CABLE INCONNU",(INDEX([3]Base!$A$2:$C$207,MATCH($BZ$6,[3]Base!$A$2:$A$207,0),2))))</f>
        <v>0.627</v>
      </c>
      <c r="CD171">
        <f t="shared" si="32"/>
        <v>1.5404220201039038</v>
      </c>
      <c r="CF171">
        <f t="shared" si="30"/>
        <v>404.81000000000006</v>
      </c>
      <c r="CG1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BORD'!$B$13:$B$2000,0),9)))*T171/$P$18)</f>
        <v>406.35042202010396</v>
      </c>
      <c r="CI171" t="str">
        <f>'[3]TABLEAU DE BORD'!B169</f>
        <v/>
      </c>
      <c r="CJ171" t="e">
        <f>'[3]TABLEAU DE BORD'!E169-'[3]TABLEAU DE BORD'!C169</f>
        <v>#VALUE!</v>
      </c>
      <c r="CL171" t="str">
        <f>'[3]TABLEAU DE BORD'!H169</f>
        <v/>
      </c>
      <c r="CM171" t="e">
        <f>'[3]TABLEAU DE BORD'!K169-'[3]TABLEAU DE BORD'!I169</f>
        <v>#VALUE!</v>
      </c>
    </row>
    <row r="172" spans="72:91" x14ac:dyDescent="0.25">
      <c r="BT172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BORD'!$B$13:$B$2000,0),11))*T172/INDEX('[3]TABLEAU DE BORD'!$B$13:$R$2000,MATCH('Formalisme RTE'!$H$2,'[3]TABLEAU DE BORD'!$B$13:$B$2000,0),12)</f>
        <v>3.102830965870556</v>
      </c>
      <c r="BU172" s="43">
        <f t="shared" si="33"/>
        <v>0.93577891975241945</v>
      </c>
      <c r="BX172">
        <f t="shared" si="31"/>
        <v>0.60748217536470928</v>
      </c>
      <c r="BZ172">
        <f>IF($BZ$6="","",IF(ISERROR(INDEX([3]Base!$A$2:$C$207,MATCH($BZ$6,[3]Base!$A$2:$A$207,0),2))=TRUE,"CABLE INCONNU",(INDEX([3]Base!$A$2:$C$207,MATCH($BZ$6,[3]Base!$A$2:$A$207,0),3))))</f>
        <v>19.600000000000001</v>
      </c>
      <c r="CB172">
        <f>IF($BZ$6="","",IF(ISERROR(INDEX([3]Base!$A$2:$C$207,MATCH($BZ$6,[3]Base!$A$2:$A$207,0),2))=TRUE,"CABLE INCONNU",(INDEX([3]Base!$A$2:$C$207,MATCH($BZ$6,[3]Base!$A$2:$A$207,0),2))))</f>
        <v>0.627</v>
      </c>
      <c r="CD172">
        <f t="shared" si="32"/>
        <v>1.5404220201039038</v>
      </c>
      <c r="CF172">
        <f t="shared" si="30"/>
        <v>404.81000000000006</v>
      </c>
      <c r="CG1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BORD'!$B$13:$B$2000,0),9)))*T172/$P$18)</f>
        <v>406.35042202010396</v>
      </c>
      <c r="CI172" t="str">
        <f>'[3]TABLEAU DE BORD'!B170</f>
        <v/>
      </c>
      <c r="CJ172" t="e">
        <f>'[3]TABLEAU DE BORD'!E170-'[3]TABLEAU DE BORD'!C170</f>
        <v>#VALUE!</v>
      </c>
      <c r="CL172" t="str">
        <f>'[3]TABLEAU DE BORD'!H170</f>
        <v/>
      </c>
      <c r="CM172" t="e">
        <f>'[3]TABLEAU DE BORD'!K170-'[3]TABLEAU DE BORD'!I170</f>
        <v>#VALUE!</v>
      </c>
    </row>
    <row r="173" spans="72:91" x14ac:dyDescent="0.25">
      <c r="BT173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BORD'!$B$13:$B$2000,0),11))*T173/INDEX('[3]TABLEAU DE BORD'!$B$13:$R$2000,MATCH('Formalisme RTE'!$H$2,'[3]TABLEAU DE BORD'!$B$13:$B$2000,0),12)</f>
        <v>3.102830965870556</v>
      </c>
      <c r="BU173" s="43">
        <f t="shared" si="33"/>
        <v>0.93577891975241945</v>
      </c>
      <c r="BX173">
        <f t="shared" si="31"/>
        <v>0.60748217536470928</v>
      </c>
      <c r="BZ173">
        <f>IF($BZ$6="","",IF(ISERROR(INDEX([3]Base!$A$2:$C$207,MATCH($BZ$6,[3]Base!$A$2:$A$207,0),2))=TRUE,"CABLE INCONNU",(INDEX([3]Base!$A$2:$C$207,MATCH($BZ$6,[3]Base!$A$2:$A$207,0),3))))</f>
        <v>19.600000000000001</v>
      </c>
      <c r="CB173">
        <f>IF($BZ$6="","",IF(ISERROR(INDEX([3]Base!$A$2:$C$207,MATCH($BZ$6,[3]Base!$A$2:$A$207,0),2))=TRUE,"CABLE INCONNU",(INDEX([3]Base!$A$2:$C$207,MATCH($BZ$6,[3]Base!$A$2:$A$207,0),2))))</f>
        <v>0.627</v>
      </c>
      <c r="CD173">
        <f t="shared" si="32"/>
        <v>1.5404220201039038</v>
      </c>
      <c r="CF173">
        <f t="shared" si="30"/>
        <v>404.81000000000006</v>
      </c>
      <c r="CG1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BORD'!$B$13:$B$2000,0),9)))*T173/$P$18)</f>
        <v>406.35042202010396</v>
      </c>
      <c r="CI173" t="str">
        <f>'[3]TABLEAU DE BORD'!B171</f>
        <v/>
      </c>
      <c r="CJ173" t="e">
        <f>'[3]TABLEAU DE BORD'!E171-'[3]TABLEAU DE BORD'!C171</f>
        <v>#VALUE!</v>
      </c>
      <c r="CL173" t="str">
        <f>'[3]TABLEAU DE BORD'!H171</f>
        <v/>
      </c>
      <c r="CM173" t="e">
        <f>'[3]TABLEAU DE BORD'!K171-'[3]TABLEAU DE BORD'!I171</f>
        <v>#VALUE!</v>
      </c>
    </row>
    <row r="174" spans="72:91" x14ac:dyDescent="0.25">
      <c r="BT174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BORD'!$B$13:$B$2000,0),11))*T174/INDEX('[3]TABLEAU DE BORD'!$B$13:$R$2000,MATCH('Formalisme RTE'!$H$2,'[3]TABLEAU DE BORD'!$B$13:$B$2000,0),12)</f>
        <v>3.102830965870556</v>
      </c>
      <c r="BU174" s="43">
        <f t="shared" si="33"/>
        <v>0.93577891975241945</v>
      </c>
      <c r="BX174">
        <f t="shared" si="31"/>
        <v>0.60748217536470928</v>
      </c>
      <c r="BZ174">
        <f>IF($BZ$6="","",IF(ISERROR(INDEX([3]Base!$A$2:$C$207,MATCH($BZ$6,[3]Base!$A$2:$A$207,0),2))=TRUE,"CABLE INCONNU",(INDEX([3]Base!$A$2:$C$207,MATCH($BZ$6,[3]Base!$A$2:$A$207,0),3))))</f>
        <v>19.600000000000001</v>
      </c>
      <c r="CB174">
        <f>IF($BZ$6="","",IF(ISERROR(INDEX([3]Base!$A$2:$C$207,MATCH($BZ$6,[3]Base!$A$2:$A$207,0),2))=TRUE,"CABLE INCONNU",(INDEX([3]Base!$A$2:$C$207,MATCH($BZ$6,[3]Base!$A$2:$A$207,0),2))))</f>
        <v>0.627</v>
      </c>
      <c r="CD174">
        <f t="shared" si="32"/>
        <v>1.5404220201039038</v>
      </c>
      <c r="CF174">
        <f t="shared" si="30"/>
        <v>404.81000000000006</v>
      </c>
      <c r="CG1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BORD'!$B$13:$B$2000,0),9)))*T174/$P$18)</f>
        <v>406.35042202010396</v>
      </c>
      <c r="CI174" t="str">
        <f>'[3]TABLEAU DE BORD'!B172</f>
        <v/>
      </c>
      <c r="CJ174" t="e">
        <f>'[3]TABLEAU DE BORD'!E172-'[3]TABLEAU DE BORD'!C172</f>
        <v>#VALUE!</v>
      </c>
      <c r="CL174" t="str">
        <f>'[3]TABLEAU DE BORD'!H172</f>
        <v/>
      </c>
      <c r="CM174" t="e">
        <f>'[3]TABLEAU DE BORD'!K172-'[3]TABLEAU DE BORD'!I172</f>
        <v>#VALUE!</v>
      </c>
    </row>
    <row r="175" spans="72:91" x14ac:dyDescent="0.25">
      <c r="BT175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BORD'!$B$13:$B$2000,0),11))*T175/INDEX('[3]TABLEAU DE BORD'!$B$13:$R$2000,MATCH('Formalisme RTE'!$H$2,'[3]TABLEAU DE BORD'!$B$13:$B$2000,0),12)</f>
        <v>3.102830965870556</v>
      </c>
      <c r="BU175" s="43">
        <f t="shared" si="33"/>
        <v>0.93577891975241945</v>
      </c>
      <c r="BX175">
        <f t="shared" si="31"/>
        <v>0.60748217536470928</v>
      </c>
      <c r="BZ175">
        <f>IF($BZ$6="","",IF(ISERROR(INDEX([3]Base!$A$2:$C$207,MATCH($BZ$6,[3]Base!$A$2:$A$207,0),2))=TRUE,"CABLE INCONNU",(INDEX([3]Base!$A$2:$C$207,MATCH($BZ$6,[3]Base!$A$2:$A$207,0),3))))</f>
        <v>19.600000000000001</v>
      </c>
      <c r="CB175">
        <f>IF($BZ$6="","",IF(ISERROR(INDEX([3]Base!$A$2:$C$207,MATCH($BZ$6,[3]Base!$A$2:$A$207,0),2))=TRUE,"CABLE INCONNU",(INDEX([3]Base!$A$2:$C$207,MATCH($BZ$6,[3]Base!$A$2:$A$207,0),2))))</f>
        <v>0.627</v>
      </c>
      <c r="CD175">
        <f t="shared" si="32"/>
        <v>1.5404220201039038</v>
      </c>
      <c r="CF175">
        <f t="shared" si="30"/>
        <v>404.81000000000006</v>
      </c>
      <c r="CG1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BORD'!$B$13:$B$2000,0),9)))*T175/$P$18)</f>
        <v>406.35042202010396</v>
      </c>
      <c r="CI175" t="str">
        <f>'[3]TABLEAU DE BORD'!B173</f>
        <v/>
      </c>
      <c r="CJ175" t="e">
        <f>'[3]TABLEAU DE BORD'!E173-'[3]TABLEAU DE BORD'!C173</f>
        <v>#VALUE!</v>
      </c>
      <c r="CL175" t="str">
        <f>'[3]TABLEAU DE BORD'!H173</f>
        <v/>
      </c>
      <c r="CM175" t="e">
        <f>'[3]TABLEAU DE BORD'!K173-'[3]TABLEAU DE BORD'!I173</f>
        <v>#VALUE!</v>
      </c>
    </row>
    <row r="176" spans="72:91" x14ac:dyDescent="0.25">
      <c r="BT176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BORD'!$B$13:$B$2000,0),11))*T176/INDEX('[3]TABLEAU DE BORD'!$B$13:$R$2000,MATCH('Formalisme RTE'!$H$2,'[3]TABLEAU DE BORD'!$B$13:$B$2000,0),12)</f>
        <v>3.102830965870556</v>
      </c>
      <c r="BU176" s="43">
        <f t="shared" si="33"/>
        <v>0.93577891975241945</v>
      </c>
      <c r="BX176">
        <f t="shared" si="31"/>
        <v>0.60748217536470928</v>
      </c>
      <c r="BZ176">
        <f>IF($BZ$6="","",IF(ISERROR(INDEX([3]Base!$A$2:$C$207,MATCH($BZ$6,[3]Base!$A$2:$A$207,0),2))=TRUE,"CABLE INCONNU",(INDEX([3]Base!$A$2:$C$207,MATCH($BZ$6,[3]Base!$A$2:$A$207,0),3))))</f>
        <v>19.600000000000001</v>
      </c>
      <c r="CB176">
        <f>IF($BZ$6="","",IF(ISERROR(INDEX([3]Base!$A$2:$C$207,MATCH($BZ$6,[3]Base!$A$2:$A$207,0),2))=TRUE,"CABLE INCONNU",(INDEX([3]Base!$A$2:$C$207,MATCH($BZ$6,[3]Base!$A$2:$A$207,0),2))))</f>
        <v>0.627</v>
      </c>
      <c r="CD176">
        <f t="shared" si="32"/>
        <v>1.5404220201039038</v>
      </c>
      <c r="CF176">
        <f t="shared" si="30"/>
        <v>404.81000000000006</v>
      </c>
      <c r="CG1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BORD'!$B$13:$B$2000,0),9)))*T176/$P$18)</f>
        <v>406.35042202010396</v>
      </c>
      <c r="CI176" t="str">
        <f>'[3]TABLEAU DE BORD'!B174</f>
        <v/>
      </c>
      <c r="CJ176" t="e">
        <f>'[3]TABLEAU DE BORD'!E174-'[3]TABLEAU DE BORD'!C174</f>
        <v>#VALUE!</v>
      </c>
      <c r="CL176" t="str">
        <f>'[3]TABLEAU DE BORD'!H174</f>
        <v/>
      </c>
      <c r="CM176" t="e">
        <f>'[3]TABLEAU DE BORD'!K174-'[3]TABLEAU DE BORD'!I174</f>
        <v>#VALUE!</v>
      </c>
    </row>
    <row r="177" spans="72:91" x14ac:dyDescent="0.25">
      <c r="BT177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BORD'!$B$13:$B$2000,0),11))*T177/INDEX('[3]TABLEAU DE BORD'!$B$13:$R$2000,MATCH('Formalisme RTE'!$H$2,'[3]TABLEAU DE BORD'!$B$13:$B$2000,0),12)</f>
        <v>3.102830965870556</v>
      </c>
      <c r="BU177" s="43">
        <f t="shared" si="33"/>
        <v>0.93577891975241945</v>
      </c>
      <c r="BX177">
        <f t="shared" si="31"/>
        <v>0.60748217536470928</v>
      </c>
      <c r="BZ177">
        <f>IF($BZ$6="","",IF(ISERROR(INDEX([3]Base!$A$2:$C$207,MATCH($BZ$6,[3]Base!$A$2:$A$207,0),2))=TRUE,"CABLE INCONNU",(INDEX([3]Base!$A$2:$C$207,MATCH($BZ$6,[3]Base!$A$2:$A$207,0),3))))</f>
        <v>19.600000000000001</v>
      </c>
      <c r="CB177">
        <f>IF($BZ$6="","",IF(ISERROR(INDEX([3]Base!$A$2:$C$207,MATCH($BZ$6,[3]Base!$A$2:$A$207,0),2))=TRUE,"CABLE INCONNU",(INDEX([3]Base!$A$2:$C$207,MATCH($BZ$6,[3]Base!$A$2:$A$207,0),2))))</f>
        <v>0.627</v>
      </c>
      <c r="CD177">
        <f t="shared" si="32"/>
        <v>1.5404220201039038</v>
      </c>
      <c r="CF177">
        <f t="shared" si="30"/>
        <v>404.81000000000006</v>
      </c>
      <c r="CG1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BORD'!$B$13:$B$2000,0),9)))*T177/$P$18)</f>
        <v>406.35042202010396</v>
      </c>
      <c r="CI177" t="str">
        <f>'[3]TABLEAU DE BORD'!B175</f>
        <v/>
      </c>
      <c r="CJ177" t="e">
        <f>'[3]TABLEAU DE BORD'!E175-'[3]TABLEAU DE BORD'!C175</f>
        <v>#VALUE!</v>
      </c>
      <c r="CL177" t="str">
        <f>'[3]TABLEAU DE BORD'!H175</f>
        <v/>
      </c>
      <c r="CM177" t="e">
        <f>'[3]TABLEAU DE BORD'!K175-'[3]TABLEAU DE BORD'!I175</f>
        <v>#VALUE!</v>
      </c>
    </row>
    <row r="178" spans="72:91" x14ac:dyDescent="0.25">
      <c r="BT178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BORD'!$B$13:$B$2000,0),11))*T178/INDEX('[3]TABLEAU DE BORD'!$B$13:$R$2000,MATCH('Formalisme RTE'!$H$2,'[3]TABLEAU DE BORD'!$B$13:$B$2000,0),12)</f>
        <v>3.102830965870556</v>
      </c>
      <c r="BU178" s="43">
        <f t="shared" si="33"/>
        <v>0.93577891975241945</v>
      </c>
      <c r="BX178">
        <f t="shared" si="31"/>
        <v>0.60748217536470928</v>
      </c>
      <c r="BZ178">
        <f>IF($BZ$6="","",IF(ISERROR(INDEX([3]Base!$A$2:$C$207,MATCH($BZ$6,[3]Base!$A$2:$A$207,0),2))=TRUE,"CABLE INCONNU",(INDEX([3]Base!$A$2:$C$207,MATCH($BZ$6,[3]Base!$A$2:$A$207,0),3))))</f>
        <v>19.600000000000001</v>
      </c>
      <c r="CB178">
        <f>IF($BZ$6="","",IF(ISERROR(INDEX([3]Base!$A$2:$C$207,MATCH($BZ$6,[3]Base!$A$2:$A$207,0),2))=TRUE,"CABLE INCONNU",(INDEX([3]Base!$A$2:$C$207,MATCH($BZ$6,[3]Base!$A$2:$A$207,0),2))))</f>
        <v>0.627</v>
      </c>
      <c r="CD178">
        <f t="shared" si="32"/>
        <v>1.5404220201039038</v>
      </c>
      <c r="CF178">
        <f t="shared" si="30"/>
        <v>404.81000000000006</v>
      </c>
      <c r="CG1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BORD'!$B$13:$B$2000,0),9)))*T178/$P$18)</f>
        <v>406.35042202010396</v>
      </c>
      <c r="CI178" t="str">
        <f>'[3]TABLEAU DE BORD'!B176</f>
        <v/>
      </c>
      <c r="CJ178" t="e">
        <f>'[3]TABLEAU DE BORD'!E176-'[3]TABLEAU DE BORD'!C176</f>
        <v>#VALUE!</v>
      </c>
      <c r="CL178" t="str">
        <f>'[3]TABLEAU DE BORD'!H176</f>
        <v/>
      </c>
      <c r="CM178" t="e">
        <f>'[3]TABLEAU DE BORD'!K176-'[3]TABLEAU DE BORD'!I176</f>
        <v>#VALUE!</v>
      </c>
    </row>
    <row r="179" spans="72:91" x14ac:dyDescent="0.25">
      <c r="BT179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BORD'!$B$13:$B$2000,0),11))*T179/INDEX('[3]TABLEAU DE BORD'!$B$13:$R$2000,MATCH('Formalisme RTE'!$H$2,'[3]TABLEAU DE BORD'!$B$13:$B$2000,0),12)</f>
        <v>3.102830965870556</v>
      </c>
      <c r="BU179" s="43">
        <f t="shared" si="33"/>
        <v>0.93577891975241945</v>
      </c>
      <c r="BX179">
        <f t="shared" si="31"/>
        <v>0.60748217536470928</v>
      </c>
      <c r="BZ179">
        <f>IF($BZ$6="","",IF(ISERROR(INDEX([3]Base!$A$2:$C$207,MATCH($BZ$6,[3]Base!$A$2:$A$207,0),2))=TRUE,"CABLE INCONNU",(INDEX([3]Base!$A$2:$C$207,MATCH($BZ$6,[3]Base!$A$2:$A$207,0),3))))</f>
        <v>19.600000000000001</v>
      </c>
      <c r="CB179">
        <f>IF($BZ$6="","",IF(ISERROR(INDEX([3]Base!$A$2:$C$207,MATCH($BZ$6,[3]Base!$A$2:$A$207,0),2))=TRUE,"CABLE INCONNU",(INDEX([3]Base!$A$2:$C$207,MATCH($BZ$6,[3]Base!$A$2:$A$207,0),2))))</f>
        <v>0.627</v>
      </c>
      <c r="CD179">
        <f t="shared" si="32"/>
        <v>1.5404220201039038</v>
      </c>
      <c r="CF179">
        <f t="shared" si="30"/>
        <v>404.81000000000006</v>
      </c>
      <c r="CG1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BORD'!$B$13:$B$2000,0),9)))*T179/$P$18)</f>
        <v>406.35042202010396</v>
      </c>
      <c r="CI179" t="str">
        <f>'[3]TABLEAU DE BORD'!B177</f>
        <v/>
      </c>
      <c r="CJ179" t="e">
        <f>'[3]TABLEAU DE BORD'!E177-'[3]TABLEAU DE BORD'!C177</f>
        <v>#VALUE!</v>
      </c>
      <c r="CL179" t="str">
        <f>'[3]TABLEAU DE BORD'!H177</f>
        <v/>
      </c>
      <c r="CM179" t="e">
        <f>'[3]TABLEAU DE BORD'!K177-'[3]TABLEAU DE BORD'!I177</f>
        <v>#VALUE!</v>
      </c>
    </row>
    <row r="180" spans="72:91" x14ac:dyDescent="0.25">
      <c r="BT180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BORD'!$B$13:$B$2000,0),11))*T180/INDEX('[3]TABLEAU DE BORD'!$B$13:$R$2000,MATCH('Formalisme RTE'!$H$2,'[3]TABLEAU DE BORD'!$B$13:$B$2000,0),12)</f>
        <v>3.102830965870556</v>
      </c>
      <c r="BU180" s="43">
        <f t="shared" si="33"/>
        <v>0.93577891975241945</v>
      </c>
      <c r="BX180">
        <f t="shared" si="31"/>
        <v>0.60748217536470928</v>
      </c>
      <c r="BZ180">
        <f>IF($BZ$6="","",IF(ISERROR(INDEX([3]Base!$A$2:$C$207,MATCH($BZ$6,[3]Base!$A$2:$A$207,0),2))=TRUE,"CABLE INCONNU",(INDEX([3]Base!$A$2:$C$207,MATCH($BZ$6,[3]Base!$A$2:$A$207,0),3))))</f>
        <v>19.600000000000001</v>
      </c>
      <c r="CB180">
        <f>IF($BZ$6="","",IF(ISERROR(INDEX([3]Base!$A$2:$C$207,MATCH($BZ$6,[3]Base!$A$2:$A$207,0),2))=TRUE,"CABLE INCONNU",(INDEX([3]Base!$A$2:$C$207,MATCH($BZ$6,[3]Base!$A$2:$A$207,0),2))))</f>
        <v>0.627</v>
      </c>
      <c r="CD180">
        <f t="shared" si="32"/>
        <v>1.5404220201039038</v>
      </c>
      <c r="CF180">
        <f t="shared" si="30"/>
        <v>404.81000000000006</v>
      </c>
      <c r="CG1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BORD'!$B$13:$B$2000,0),9)))*T180/$P$18)</f>
        <v>406.35042202010396</v>
      </c>
      <c r="CI180" t="str">
        <f>'[3]TABLEAU DE BORD'!B178</f>
        <v/>
      </c>
      <c r="CJ180" t="e">
        <f>'[3]TABLEAU DE BORD'!E178-'[3]TABLEAU DE BORD'!C178</f>
        <v>#VALUE!</v>
      </c>
      <c r="CL180" t="str">
        <f>'[3]TABLEAU DE BORD'!H178</f>
        <v/>
      </c>
      <c r="CM180" t="e">
        <f>'[3]TABLEAU DE BORD'!K178-'[3]TABLEAU DE BORD'!I178</f>
        <v>#VALUE!</v>
      </c>
    </row>
    <row r="181" spans="72:91" x14ac:dyDescent="0.25">
      <c r="BT181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BORD'!$B$13:$B$2000,0),11))*T181/INDEX('[3]TABLEAU DE BORD'!$B$13:$R$2000,MATCH('Formalisme RTE'!$H$2,'[3]TABLEAU DE BORD'!$B$13:$B$2000,0),12)</f>
        <v>3.102830965870556</v>
      </c>
      <c r="BU181" s="43">
        <f t="shared" si="33"/>
        <v>0.93577891975241945</v>
      </c>
      <c r="BX181">
        <f t="shared" si="31"/>
        <v>0.60748217536470928</v>
      </c>
      <c r="BZ181">
        <f>IF($BZ$6="","",IF(ISERROR(INDEX([3]Base!$A$2:$C$207,MATCH($BZ$6,[3]Base!$A$2:$A$207,0),2))=TRUE,"CABLE INCONNU",(INDEX([3]Base!$A$2:$C$207,MATCH($BZ$6,[3]Base!$A$2:$A$207,0),3))))</f>
        <v>19.600000000000001</v>
      </c>
      <c r="CB181">
        <f>IF($BZ$6="","",IF(ISERROR(INDEX([3]Base!$A$2:$C$207,MATCH($BZ$6,[3]Base!$A$2:$A$207,0),2))=TRUE,"CABLE INCONNU",(INDEX([3]Base!$A$2:$C$207,MATCH($BZ$6,[3]Base!$A$2:$A$207,0),2))))</f>
        <v>0.627</v>
      </c>
      <c r="CD181">
        <f t="shared" si="32"/>
        <v>1.5404220201039038</v>
      </c>
      <c r="CF181">
        <f t="shared" si="30"/>
        <v>404.81000000000006</v>
      </c>
      <c r="CG1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BORD'!$B$13:$B$2000,0),9)))*T181/$P$18)</f>
        <v>406.35042202010396</v>
      </c>
      <c r="CI181" t="str">
        <f>'[3]TABLEAU DE BORD'!B179</f>
        <v/>
      </c>
      <c r="CJ181" t="e">
        <f>'[3]TABLEAU DE BORD'!E179-'[3]TABLEAU DE BORD'!C179</f>
        <v>#VALUE!</v>
      </c>
      <c r="CL181" t="str">
        <f>'[3]TABLEAU DE BORD'!H179</f>
        <v/>
      </c>
      <c r="CM181" t="e">
        <f>'[3]TABLEAU DE BORD'!K179-'[3]TABLEAU DE BORD'!I179</f>
        <v>#VALUE!</v>
      </c>
    </row>
    <row r="182" spans="72:91" x14ac:dyDescent="0.25">
      <c r="BT182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BORD'!$B$13:$B$2000,0),11))*T182/INDEX('[3]TABLEAU DE BORD'!$B$13:$R$2000,MATCH('Formalisme RTE'!$H$2,'[3]TABLEAU DE BORD'!$B$13:$B$2000,0),12)</f>
        <v>3.102830965870556</v>
      </c>
      <c r="BU182" s="43">
        <f t="shared" si="33"/>
        <v>0.93577891975241945</v>
      </c>
      <c r="BX182">
        <f t="shared" si="31"/>
        <v>0.60748217536470928</v>
      </c>
      <c r="BZ182">
        <f>IF($BZ$6="","",IF(ISERROR(INDEX([3]Base!$A$2:$C$207,MATCH($BZ$6,[3]Base!$A$2:$A$207,0),2))=TRUE,"CABLE INCONNU",(INDEX([3]Base!$A$2:$C$207,MATCH($BZ$6,[3]Base!$A$2:$A$207,0),3))))</f>
        <v>19.600000000000001</v>
      </c>
      <c r="CB182">
        <f>IF($BZ$6="","",IF(ISERROR(INDEX([3]Base!$A$2:$C$207,MATCH($BZ$6,[3]Base!$A$2:$A$207,0),2))=TRUE,"CABLE INCONNU",(INDEX([3]Base!$A$2:$C$207,MATCH($BZ$6,[3]Base!$A$2:$A$207,0),2))))</f>
        <v>0.627</v>
      </c>
      <c r="CD182">
        <f t="shared" si="32"/>
        <v>1.5404220201039038</v>
      </c>
      <c r="CF182">
        <f t="shared" si="30"/>
        <v>404.81000000000006</v>
      </c>
      <c r="CG1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BORD'!$B$13:$B$2000,0),9)))*T182/$P$18)</f>
        <v>406.35042202010396</v>
      </c>
      <c r="CI182" t="str">
        <f>'[3]TABLEAU DE BORD'!B180</f>
        <v/>
      </c>
      <c r="CJ182" t="e">
        <f>'[3]TABLEAU DE BORD'!E180-'[3]TABLEAU DE BORD'!C180</f>
        <v>#VALUE!</v>
      </c>
      <c r="CL182" t="str">
        <f>'[3]TABLEAU DE BORD'!H180</f>
        <v/>
      </c>
      <c r="CM182" t="e">
        <f>'[3]TABLEAU DE BORD'!K180-'[3]TABLEAU DE BORD'!I180</f>
        <v>#VALUE!</v>
      </c>
    </row>
    <row r="183" spans="72:91" x14ac:dyDescent="0.25">
      <c r="BT183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BORD'!$B$13:$B$2000,0),11))*T183/INDEX('[3]TABLEAU DE BORD'!$B$13:$R$2000,MATCH('Formalisme RTE'!$H$2,'[3]TABLEAU DE BORD'!$B$13:$B$2000,0),12)</f>
        <v>3.102830965870556</v>
      </c>
      <c r="BU183" s="43">
        <f t="shared" si="33"/>
        <v>0.93577891975241945</v>
      </c>
      <c r="BX183">
        <f t="shared" si="31"/>
        <v>0.60748217536470928</v>
      </c>
      <c r="BZ183">
        <f>IF($BZ$6="","",IF(ISERROR(INDEX([3]Base!$A$2:$C$207,MATCH($BZ$6,[3]Base!$A$2:$A$207,0),2))=TRUE,"CABLE INCONNU",(INDEX([3]Base!$A$2:$C$207,MATCH($BZ$6,[3]Base!$A$2:$A$207,0),3))))</f>
        <v>19.600000000000001</v>
      </c>
      <c r="CB183">
        <f>IF($BZ$6="","",IF(ISERROR(INDEX([3]Base!$A$2:$C$207,MATCH($BZ$6,[3]Base!$A$2:$A$207,0),2))=TRUE,"CABLE INCONNU",(INDEX([3]Base!$A$2:$C$207,MATCH($BZ$6,[3]Base!$A$2:$A$207,0),2))))</f>
        <v>0.627</v>
      </c>
      <c r="CD183">
        <f t="shared" si="32"/>
        <v>1.5404220201039038</v>
      </c>
      <c r="CF183">
        <f t="shared" si="30"/>
        <v>404.81000000000006</v>
      </c>
      <c r="CG1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BORD'!$B$13:$B$2000,0),9)))*T183/$P$18)</f>
        <v>406.35042202010396</v>
      </c>
      <c r="CI183" t="str">
        <f>'[3]TABLEAU DE BORD'!B181</f>
        <v/>
      </c>
      <c r="CJ183" t="e">
        <f>'[3]TABLEAU DE BORD'!E181-'[3]TABLEAU DE BORD'!C181</f>
        <v>#VALUE!</v>
      </c>
      <c r="CL183" t="str">
        <f>'[3]TABLEAU DE BORD'!H181</f>
        <v/>
      </c>
      <c r="CM183" t="e">
        <f>'[3]TABLEAU DE BORD'!K181-'[3]TABLEAU DE BORD'!I181</f>
        <v>#VALUE!</v>
      </c>
    </row>
    <row r="184" spans="72:91" x14ac:dyDescent="0.25">
      <c r="BT184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BORD'!$B$13:$B$2000,0),11))*T184/INDEX('[3]TABLEAU DE BORD'!$B$13:$R$2000,MATCH('Formalisme RTE'!$H$2,'[3]TABLEAU DE BORD'!$B$13:$B$2000,0),12)</f>
        <v>3.102830965870556</v>
      </c>
      <c r="BU184" s="43">
        <f t="shared" si="33"/>
        <v>0.93577891975241945</v>
      </c>
      <c r="BX184">
        <f t="shared" si="31"/>
        <v>0.60748217536470928</v>
      </c>
      <c r="BZ184">
        <f>IF($BZ$6="","",IF(ISERROR(INDEX([3]Base!$A$2:$C$207,MATCH($BZ$6,[3]Base!$A$2:$A$207,0),2))=TRUE,"CABLE INCONNU",(INDEX([3]Base!$A$2:$C$207,MATCH($BZ$6,[3]Base!$A$2:$A$207,0),3))))</f>
        <v>19.600000000000001</v>
      </c>
      <c r="CB184">
        <f>IF($BZ$6="","",IF(ISERROR(INDEX([3]Base!$A$2:$C$207,MATCH($BZ$6,[3]Base!$A$2:$A$207,0),2))=TRUE,"CABLE INCONNU",(INDEX([3]Base!$A$2:$C$207,MATCH($BZ$6,[3]Base!$A$2:$A$207,0),2))))</f>
        <v>0.627</v>
      </c>
      <c r="CD184">
        <f t="shared" si="32"/>
        <v>1.5404220201039038</v>
      </c>
      <c r="CF184">
        <f t="shared" si="30"/>
        <v>404.81000000000006</v>
      </c>
      <c r="CG1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BORD'!$B$13:$B$2000,0),9)))*T184/$P$18)</f>
        <v>406.35042202010396</v>
      </c>
      <c r="CI184" t="str">
        <f>'[3]TABLEAU DE BORD'!B182</f>
        <v/>
      </c>
      <c r="CJ184" t="e">
        <f>'[3]TABLEAU DE BORD'!E182-'[3]TABLEAU DE BORD'!C182</f>
        <v>#VALUE!</v>
      </c>
      <c r="CL184" t="str">
        <f>'[3]TABLEAU DE BORD'!H182</f>
        <v/>
      </c>
      <c r="CM184" t="e">
        <f>'[3]TABLEAU DE BORD'!K182-'[3]TABLEAU DE BORD'!I182</f>
        <v>#VALUE!</v>
      </c>
    </row>
    <row r="185" spans="72:91" x14ac:dyDescent="0.25">
      <c r="BT185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BORD'!$B$13:$B$2000,0),11))*T185/INDEX('[3]TABLEAU DE BORD'!$B$13:$R$2000,MATCH('Formalisme RTE'!$H$2,'[3]TABLEAU DE BORD'!$B$13:$B$2000,0),12)</f>
        <v>3.102830965870556</v>
      </c>
      <c r="BU185" s="43">
        <f t="shared" si="33"/>
        <v>0.93577891975241945</v>
      </c>
      <c r="BX185">
        <f t="shared" si="31"/>
        <v>0.60748217536470928</v>
      </c>
      <c r="BZ185">
        <f>IF($BZ$6="","",IF(ISERROR(INDEX([3]Base!$A$2:$C$207,MATCH($BZ$6,[3]Base!$A$2:$A$207,0),2))=TRUE,"CABLE INCONNU",(INDEX([3]Base!$A$2:$C$207,MATCH($BZ$6,[3]Base!$A$2:$A$207,0),3))))</f>
        <v>19.600000000000001</v>
      </c>
      <c r="CB185">
        <f>IF($BZ$6="","",IF(ISERROR(INDEX([3]Base!$A$2:$C$207,MATCH($BZ$6,[3]Base!$A$2:$A$207,0),2))=TRUE,"CABLE INCONNU",(INDEX([3]Base!$A$2:$C$207,MATCH($BZ$6,[3]Base!$A$2:$A$207,0),2))))</f>
        <v>0.627</v>
      </c>
      <c r="CD185">
        <f t="shared" si="32"/>
        <v>1.5404220201039038</v>
      </c>
      <c r="CF185">
        <f t="shared" si="30"/>
        <v>404.81000000000006</v>
      </c>
      <c r="CG1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BORD'!$B$13:$B$2000,0),9)))*T185/$P$18)</f>
        <v>406.35042202010396</v>
      </c>
      <c r="CI185" t="str">
        <f>'[3]TABLEAU DE BORD'!B183</f>
        <v/>
      </c>
      <c r="CJ185" t="e">
        <f>'[3]TABLEAU DE BORD'!E183-'[3]TABLEAU DE BORD'!C183</f>
        <v>#VALUE!</v>
      </c>
      <c r="CL185" t="str">
        <f>'[3]TABLEAU DE BORD'!H183</f>
        <v/>
      </c>
      <c r="CM185" t="e">
        <f>'[3]TABLEAU DE BORD'!K183-'[3]TABLEAU DE BORD'!I183</f>
        <v>#VALUE!</v>
      </c>
    </row>
    <row r="186" spans="72:91" x14ac:dyDescent="0.25">
      <c r="BT186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BORD'!$B$13:$B$2000,0),11))*T186/INDEX('[3]TABLEAU DE BORD'!$B$13:$R$2000,MATCH('Formalisme RTE'!$H$2,'[3]TABLEAU DE BORD'!$B$13:$B$2000,0),12)</f>
        <v>3.102830965870556</v>
      </c>
      <c r="BU186" s="43">
        <f t="shared" si="33"/>
        <v>0.93577891975241945</v>
      </c>
      <c r="BX186">
        <f t="shared" si="31"/>
        <v>0.60748217536470928</v>
      </c>
      <c r="BZ186">
        <f>IF($BZ$6="","",IF(ISERROR(INDEX([3]Base!$A$2:$C$207,MATCH($BZ$6,[3]Base!$A$2:$A$207,0),2))=TRUE,"CABLE INCONNU",(INDEX([3]Base!$A$2:$C$207,MATCH($BZ$6,[3]Base!$A$2:$A$207,0),3))))</f>
        <v>19.600000000000001</v>
      </c>
      <c r="CB186">
        <f>IF($BZ$6="","",IF(ISERROR(INDEX([3]Base!$A$2:$C$207,MATCH($BZ$6,[3]Base!$A$2:$A$207,0),2))=TRUE,"CABLE INCONNU",(INDEX([3]Base!$A$2:$C$207,MATCH($BZ$6,[3]Base!$A$2:$A$207,0),2))))</f>
        <v>0.627</v>
      </c>
      <c r="CD186">
        <f t="shared" si="32"/>
        <v>1.5404220201039038</v>
      </c>
      <c r="CF186">
        <f t="shared" si="30"/>
        <v>404.81000000000006</v>
      </c>
      <c r="CG1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BORD'!$B$13:$B$2000,0),9)))*T186/$P$18)</f>
        <v>406.35042202010396</v>
      </c>
      <c r="CI186" t="str">
        <f>'[3]TABLEAU DE BORD'!B184</f>
        <v/>
      </c>
      <c r="CJ186" t="e">
        <f>'[3]TABLEAU DE BORD'!E184-'[3]TABLEAU DE BORD'!C184</f>
        <v>#VALUE!</v>
      </c>
      <c r="CL186" t="str">
        <f>'[3]TABLEAU DE BORD'!H184</f>
        <v/>
      </c>
      <c r="CM186" t="e">
        <f>'[3]TABLEAU DE BORD'!K184-'[3]TABLEAU DE BORD'!I184</f>
        <v>#VALUE!</v>
      </c>
    </row>
    <row r="187" spans="72:91" x14ac:dyDescent="0.25">
      <c r="BT187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BORD'!$B$13:$B$2000,0),11))*T187/INDEX('[3]TABLEAU DE BORD'!$B$13:$R$2000,MATCH('Formalisme RTE'!$H$2,'[3]TABLEAU DE BORD'!$B$13:$B$2000,0),12)</f>
        <v>3.102830965870556</v>
      </c>
      <c r="BU187" s="43">
        <f t="shared" si="33"/>
        <v>0.93577891975241945</v>
      </c>
      <c r="BX187">
        <f t="shared" si="31"/>
        <v>0.60748217536470928</v>
      </c>
      <c r="BZ187">
        <f>IF($BZ$6="","",IF(ISERROR(INDEX([3]Base!$A$2:$C$207,MATCH($BZ$6,[3]Base!$A$2:$A$207,0),2))=TRUE,"CABLE INCONNU",(INDEX([3]Base!$A$2:$C$207,MATCH($BZ$6,[3]Base!$A$2:$A$207,0),3))))</f>
        <v>19.600000000000001</v>
      </c>
      <c r="CB187">
        <f>IF($BZ$6="","",IF(ISERROR(INDEX([3]Base!$A$2:$C$207,MATCH($BZ$6,[3]Base!$A$2:$A$207,0),2))=TRUE,"CABLE INCONNU",(INDEX([3]Base!$A$2:$C$207,MATCH($BZ$6,[3]Base!$A$2:$A$207,0),2))))</f>
        <v>0.627</v>
      </c>
      <c r="CD187">
        <f t="shared" si="32"/>
        <v>1.5404220201039038</v>
      </c>
      <c r="CF187">
        <f t="shared" si="30"/>
        <v>404.81000000000006</v>
      </c>
      <c r="CG1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BORD'!$B$13:$B$2000,0),9)))*T187/$P$18)</f>
        <v>406.35042202010396</v>
      </c>
      <c r="CI187" t="str">
        <f>'[3]TABLEAU DE BORD'!B185</f>
        <v/>
      </c>
      <c r="CJ187" t="e">
        <f>'[3]TABLEAU DE BORD'!E185-'[3]TABLEAU DE BORD'!C185</f>
        <v>#VALUE!</v>
      </c>
      <c r="CL187" t="str">
        <f>'[3]TABLEAU DE BORD'!H185</f>
        <v/>
      </c>
      <c r="CM187" t="e">
        <f>'[3]TABLEAU DE BORD'!K185-'[3]TABLEAU DE BORD'!I185</f>
        <v>#VALUE!</v>
      </c>
    </row>
    <row r="188" spans="72:91" x14ac:dyDescent="0.25">
      <c r="BT188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BORD'!$B$13:$B$2000,0),11))*T188/INDEX('[3]TABLEAU DE BORD'!$B$13:$R$2000,MATCH('Formalisme RTE'!$H$2,'[3]TABLEAU DE BORD'!$B$13:$B$2000,0),12)</f>
        <v>3.102830965870556</v>
      </c>
      <c r="BU188" s="43">
        <f t="shared" si="33"/>
        <v>0.93577891975241945</v>
      </c>
      <c r="BX188">
        <f t="shared" si="31"/>
        <v>0.60748217536470928</v>
      </c>
      <c r="BZ188">
        <f>IF($BZ$6="","",IF(ISERROR(INDEX([3]Base!$A$2:$C$207,MATCH($BZ$6,[3]Base!$A$2:$A$207,0),2))=TRUE,"CABLE INCONNU",(INDEX([3]Base!$A$2:$C$207,MATCH($BZ$6,[3]Base!$A$2:$A$207,0),3))))</f>
        <v>19.600000000000001</v>
      </c>
      <c r="CB188">
        <f>IF($BZ$6="","",IF(ISERROR(INDEX([3]Base!$A$2:$C$207,MATCH($BZ$6,[3]Base!$A$2:$A$207,0),2))=TRUE,"CABLE INCONNU",(INDEX([3]Base!$A$2:$C$207,MATCH($BZ$6,[3]Base!$A$2:$A$207,0),2))))</f>
        <v>0.627</v>
      </c>
      <c r="CD188">
        <f t="shared" si="32"/>
        <v>1.5404220201039038</v>
      </c>
      <c r="CF188">
        <f t="shared" si="30"/>
        <v>404.81000000000006</v>
      </c>
      <c r="CG1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BORD'!$B$13:$B$2000,0),9)))*T188/$P$18)</f>
        <v>406.35042202010396</v>
      </c>
      <c r="CI188" t="str">
        <f>'[3]TABLEAU DE BORD'!B186</f>
        <v/>
      </c>
      <c r="CJ188" t="e">
        <f>'[3]TABLEAU DE BORD'!E186-'[3]TABLEAU DE BORD'!C186</f>
        <v>#VALUE!</v>
      </c>
      <c r="CL188" t="str">
        <f>'[3]TABLEAU DE BORD'!H186</f>
        <v/>
      </c>
      <c r="CM188" t="e">
        <f>'[3]TABLEAU DE BORD'!K186-'[3]TABLEAU DE BORD'!I186</f>
        <v>#VALUE!</v>
      </c>
    </row>
    <row r="189" spans="72:91" x14ac:dyDescent="0.25">
      <c r="BT189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BORD'!$B$13:$B$2000,0),11))*T189/INDEX('[3]TABLEAU DE BORD'!$B$13:$R$2000,MATCH('Formalisme RTE'!$H$2,'[3]TABLEAU DE BORD'!$B$13:$B$2000,0),12)</f>
        <v>3.102830965870556</v>
      </c>
      <c r="BU189" s="43">
        <f t="shared" si="33"/>
        <v>0.93577891975241945</v>
      </c>
      <c r="BX189">
        <f t="shared" si="31"/>
        <v>0.60748217536470928</v>
      </c>
      <c r="BZ189">
        <f>IF($BZ$6="","",IF(ISERROR(INDEX([3]Base!$A$2:$C$207,MATCH($BZ$6,[3]Base!$A$2:$A$207,0),2))=TRUE,"CABLE INCONNU",(INDEX([3]Base!$A$2:$C$207,MATCH($BZ$6,[3]Base!$A$2:$A$207,0),3))))</f>
        <v>19.600000000000001</v>
      </c>
      <c r="CB189">
        <f>IF($BZ$6="","",IF(ISERROR(INDEX([3]Base!$A$2:$C$207,MATCH($BZ$6,[3]Base!$A$2:$A$207,0),2))=TRUE,"CABLE INCONNU",(INDEX([3]Base!$A$2:$C$207,MATCH($BZ$6,[3]Base!$A$2:$A$207,0),2))))</f>
        <v>0.627</v>
      </c>
      <c r="CD189">
        <f t="shared" si="32"/>
        <v>1.5404220201039038</v>
      </c>
      <c r="CF189">
        <f t="shared" si="30"/>
        <v>404.81000000000006</v>
      </c>
      <c r="CG1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BORD'!$B$13:$B$2000,0),9)))*T189/$P$18)</f>
        <v>406.35042202010396</v>
      </c>
      <c r="CI189" t="str">
        <f>'[3]TABLEAU DE BORD'!B187</f>
        <v/>
      </c>
      <c r="CJ189" t="e">
        <f>'[3]TABLEAU DE BORD'!E187-'[3]TABLEAU DE BORD'!C187</f>
        <v>#VALUE!</v>
      </c>
      <c r="CL189" t="str">
        <f>'[3]TABLEAU DE BORD'!H187</f>
        <v/>
      </c>
      <c r="CM189" t="e">
        <f>'[3]TABLEAU DE BORD'!K187-'[3]TABLEAU DE BORD'!I187</f>
        <v>#VALUE!</v>
      </c>
    </row>
    <row r="190" spans="72:91" x14ac:dyDescent="0.25">
      <c r="BT190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BORD'!$B$13:$B$2000,0),11))*T190/INDEX('[3]TABLEAU DE BORD'!$B$13:$R$2000,MATCH('Formalisme RTE'!$H$2,'[3]TABLEAU DE BORD'!$B$13:$B$2000,0),12)</f>
        <v>3.102830965870556</v>
      </c>
      <c r="BU190" s="43">
        <f t="shared" si="33"/>
        <v>0.93577891975241945</v>
      </c>
      <c r="BX190">
        <f t="shared" si="31"/>
        <v>0.60748217536470928</v>
      </c>
      <c r="BZ190">
        <f>IF($BZ$6="","",IF(ISERROR(INDEX([3]Base!$A$2:$C$207,MATCH($BZ$6,[3]Base!$A$2:$A$207,0),2))=TRUE,"CABLE INCONNU",(INDEX([3]Base!$A$2:$C$207,MATCH($BZ$6,[3]Base!$A$2:$A$207,0),3))))</f>
        <v>19.600000000000001</v>
      </c>
      <c r="CB190">
        <f>IF($BZ$6="","",IF(ISERROR(INDEX([3]Base!$A$2:$C$207,MATCH($BZ$6,[3]Base!$A$2:$A$207,0),2))=TRUE,"CABLE INCONNU",(INDEX([3]Base!$A$2:$C$207,MATCH($BZ$6,[3]Base!$A$2:$A$207,0),2))))</f>
        <v>0.627</v>
      </c>
      <c r="CD190">
        <f t="shared" si="32"/>
        <v>1.5404220201039038</v>
      </c>
      <c r="CF190">
        <f t="shared" si="30"/>
        <v>404.81000000000006</v>
      </c>
      <c r="CG1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BORD'!$B$13:$B$2000,0),9)))*T190/$P$18)</f>
        <v>406.35042202010396</v>
      </c>
      <c r="CI190" t="str">
        <f>'[3]TABLEAU DE BORD'!B188</f>
        <v/>
      </c>
      <c r="CJ190" t="e">
        <f>'[3]TABLEAU DE BORD'!E188-'[3]TABLEAU DE BORD'!C188</f>
        <v>#VALUE!</v>
      </c>
      <c r="CL190" t="str">
        <f>'[3]TABLEAU DE BORD'!H188</f>
        <v/>
      </c>
      <c r="CM190" t="e">
        <f>'[3]TABLEAU DE BORD'!K188-'[3]TABLEAU DE BORD'!I188</f>
        <v>#VALUE!</v>
      </c>
    </row>
    <row r="191" spans="72:91" x14ac:dyDescent="0.25">
      <c r="BT191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BORD'!$B$13:$B$2000,0),11))*T191/INDEX('[3]TABLEAU DE BORD'!$B$13:$R$2000,MATCH('Formalisme RTE'!$H$2,'[3]TABLEAU DE BORD'!$B$13:$B$2000,0),12)</f>
        <v>3.102830965870556</v>
      </c>
      <c r="BU191" s="43">
        <f t="shared" si="33"/>
        <v>0.93577891975241945</v>
      </c>
      <c r="BX191">
        <f t="shared" si="31"/>
        <v>0.60748217536470928</v>
      </c>
      <c r="BZ191">
        <f>IF($BZ$6="","",IF(ISERROR(INDEX([3]Base!$A$2:$C$207,MATCH($BZ$6,[3]Base!$A$2:$A$207,0),2))=TRUE,"CABLE INCONNU",(INDEX([3]Base!$A$2:$C$207,MATCH($BZ$6,[3]Base!$A$2:$A$207,0),3))))</f>
        <v>19.600000000000001</v>
      </c>
      <c r="CB191">
        <f>IF($BZ$6="","",IF(ISERROR(INDEX([3]Base!$A$2:$C$207,MATCH($BZ$6,[3]Base!$A$2:$A$207,0),2))=TRUE,"CABLE INCONNU",(INDEX([3]Base!$A$2:$C$207,MATCH($BZ$6,[3]Base!$A$2:$A$207,0),2))))</f>
        <v>0.627</v>
      </c>
      <c r="CD191">
        <f t="shared" si="32"/>
        <v>1.5404220201039038</v>
      </c>
      <c r="CF191">
        <f t="shared" si="30"/>
        <v>404.81000000000006</v>
      </c>
      <c r="CG1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BORD'!$B$13:$B$2000,0),9)))*T191/$P$18)</f>
        <v>406.35042202010396</v>
      </c>
      <c r="CI191" t="str">
        <f>'[3]TABLEAU DE BORD'!B189</f>
        <v/>
      </c>
      <c r="CJ191" t="e">
        <f>'[3]TABLEAU DE BORD'!E189-'[3]TABLEAU DE BORD'!C189</f>
        <v>#VALUE!</v>
      </c>
      <c r="CL191" t="str">
        <f>'[3]TABLEAU DE BORD'!H189</f>
        <v/>
      </c>
      <c r="CM191" t="e">
        <f>'[3]TABLEAU DE BORD'!K189-'[3]TABLEAU DE BORD'!I189</f>
        <v>#VALUE!</v>
      </c>
    </row>
    <row r="192" spans="72:91" x14ac:dyDescent="0.25">
      <c r="BT192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BORD'!$B$13:$B$2000,0),11))*T192/INDEX('[3]TABLEAU DE BORD'!$B$13:$R$2000,MATCH('Formalisme RTE'!$H$2,'[3]TABLEAU DE BORD'!$B$13:$B$2000,0),12)</f>
        <v>3.102830965870556</v>
      </c>
      <c r="BU192" s="43">
        <f t="shared" si="33"/>
        <v>0.93577891975241945</v>
      </c>
      <c r="BX192">
        <f t="shared" si="31"/>
        <v>0.60748217536470928</v>
      </c>
      <c r="BZ192">
        <f>IF($BZ$6="","",IF(ISERROR(INDEX([3]Base!$A$2:$C$207,MATCH($BZ$6,[3]Base!$A$2:$A$207,0),2))=TRUE,"CABLE INCONNU",(INDEX([3]Base!$A$2:$C$207,MATCH($BZ$6,[3]Base!$A$2:$A$207,0),3))))</f>
        <v>19.600000000000001</v>
      </c>
      <c r="CB192">
        <f>IF($BZ$6="","",IF(ISERROR(INDEX([3]Base!$A$2:$C$207,MATCH($BZ$6,[3]Base!$A$2:$A$207,0),2))=TRUE,"CABLE INCONNU",(INDEX([3]Base!$A$2:$C$207,MATCH($BZ$6,[3]Base!$A$2:$A$207,0),2))))</f>
        <v>0.627</v>
      </c>
      <c r="CD192">
        <f t="shared" si="32"/>
        <v>1.5404220201039038</v>
      </c>
      <c r="CF192">
        <f t="shared" si="30"/>
        <v>404.81000000000006</v>
      </c>
      <c r="CG1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BORD'!$B$13:$B$2000,0),9)))*T192/$P$18)</f>
        <v>406.35042202010396</v>
      </c>
      <c r="CI192" t="str">
        <f>'[3]TABLEAU DE BORD'!B190</f>
        <v/>
      </c>
      <c r="CJ192" t="e">
        <f>'[3]TABLEAU DE BORD'!E190-'[3]TABLEAU DE BORD'!C190</f>
        <v>#VALUE!</v>
      </c>
      <c r="CL192" t="str">
        <f>'[3]TABLEAU DE BORD'!H190</f>
        <v/>
      </c>
      <c r="CM192" t="e">
        <f>'[3]TABLEAU DE BORD'!K190-'[3]TABLEAU DE BORD'!I190</f>
        <v>#VALUE!</v>
      </c>
    </row>
    <row r="193" spans="72:91" x14ac:dyDescent="0.25">
      <c r="BT193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BORD'!$B$13:$B$2000,0),11))*T193/INDEX('[3]TABLEAU DE BORD'!$B$13:$R$2000,MATCH('Formalisme RTE'!$H$2,'[3]TABLEAU DE BORD'!$B$13:$B$2000,0),12)</f>
        <v>3.102830965870556</v>
      </c>
      <c r="BU193" s="43">
        <f t="shared" si="33"/>
        <v>0.93577891975241945</v>
      </c>
      <c r="BX193">
        <f t="shared" si="31"/>
        <v>0.60748217536470928</v>
      </c>
      <c r="BZ193">
        <f>IF($BZ$6="","",IF(ISERROR(INDEX([3]Base!$A$2:$C$207,MATCH($BZ$6,[3]Base!$A$2:$A$207,0),2))=TRUE,"CABLE INCONNU",(INDEX([3]Base!$A$2:$C$207,MATCH($BZ$6,[3]Base!$A$2:$A$207,0),3))))</f>
        <v>19.600000000000001</v>
      </c>
      <c r="CB193">
        <f>IF($BZ$6="","",IF(ISERROR(INDEX([3]Base!$A$2:$C$207,MATCH($BZ$6,[3]Base!$A$2:$A$207,0),2))=TRUE,"CABLE INCONNU",(INDEX([3]Base!$A$2:$C$207,MATCH($BZ$6,[3]Base!$A$2:$A$207,0),2))))</f>
        <v>0.627</v>
      </c>
      <c r="CD193">
        <f t="shared" si="32"/>
        <v>1.5404220201039038</v>
      </c>
      <c r="CF193">
        <f t="shared" si="30"/>
        <v>404.81000000000006</v>
      </c>
      <c r="CG1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BORD'!$B$13:$B$2000,0),9)))*T193/$P$18)</f>
        <v>406.35042202010396</v>
      </c>
      <c r="CI193" t="str">
        <f>'[3]TABLEAU DE BORD'!B191</f>
        <v/>
      </c>
      <c r="CJ193" t="e">
        <f>'[3]TABLEAU DE BORD'!E191-'[3]TABLEAU DE BORD'!C191</f>
        <v>#VALUE!</v>
      </c>
      <c r="CL193" t="str">
        <f>'[3]TABLEAU DE BORD'!H191</f>
        <v/>
      </c>
      <c r="CM193" t="e">
        <f>'[3]TABLEAU DE BORD'!K191-'[3]TABLEAU DE BORD'!I191</f>
        <v>#VALUE!</v>
      </c>
    </row>
    <row r="194" spans="72:91" x14ac:dyDescent="0.25">
      <c r="BT194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BORD'!$B$13:$B$2000,0),11))*T194/INDEX('[3]TABLEAU DE BORD'!$B$13:$R$2000,MATCH('Formalisme RTE'!$H$2,'[3]TABLEAU DE BORD'!$B$13:$B$2000,0),12)</f>
        <v>3.102830965870556</v>
      </c>
      <c r="BU194" s="43">
        <f t="shared" si="33"/>
        <v>0.93577891975241945</v>
      </c>
      <c r="BX194">
        <f t="shared" si="31"/>
        <v>0.60748217536470928</v>
      </c>
      <c r="BZ194">
        <f>IF($BZ$6="","",IF(ISERROR(INDEX([3]Base!$A$2:$C$207,MATCH($BZ$6,[3]Base!$A$2:$A$207,0),2))=TRUE,"CABLE INCONNU",(INDEX([3]Base!$A$2:$C$207,MATCH($BZ$6,[3]Base!$A$2:$A$207,0),3))))</f>
        <v>19.600000000000001</v>
      </c>
      <c r="CB194">
        <f>IF($BZ$6="","",IF(ISERROR(INDEX([3]Base!$A$2:$C$207,MATCH($BZ$6,[3]Base!$A$2:$A$207,0),2))=TRUE,"CABLE INCONNU",(INDEX([3]Base!$A$2:$C$207,MATCH($BZ$6,[3]Base!$A$2:$A$207,0),2))))</f>
        <v>0.627</v>
      </c>
      <c r="CD194">
        <f t="shared" si="32"/>
        <v>1.5404220201039038</v>
      </c>
      <c r="CF194">
        <f t="shared" si="30"/>
        <v>404.81000000000006</v>
      </c>
      <c r="CG1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BORD'!$B$13:$B$2000,0),9)))*T194/$P$18)</f>
        <v>406.35042202010396</v>
      </c>
      <c r="CI194" t="str">
        <f>'[3]TABLEAU DE BORD'!B192</f>
        <v/>
      </c>
      <c r="CJ194" t="e">
        <f>'[3]TABLEAU DE BORD'!E192-'[3]TABLEAU DE BORD'!C192</f>
        <v>#VALUE!</v>
      </c>
      <c r="CL194" t="str">
        <f>'[3]TABLEAU DE BORD'!H192</f>
        <v/>
      </c>
      <c r="CM194" t="e">
        <f>'[3]TABLEAU DE BORD'!K192-'[3]TABLEAU DE BORD'!I192</f>
        <v>#VALUE!</v>
      </c>
    </row>
    <row r="195" spans="72:91" x14ac:dyDescent="0.25">
      <c r="BT195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BORD'!$B$13:$B$2000,0),11))*T195/INDEX('[3]TABLEAU DE BORD'!$B$13:$R$2000,MATCH('Formalisme RTE'!$H$2,'[3]TABLEAU DE BORD'!$B$13:$B$2000,0),12)</f>
        <v>3.102830965870556</v>
      </c>
      <c r="BU195" s="43">
        <f t="shared" si="33"/>
        <v>0.93577891975241945</v>
      </c>
      <c r="BX195">
        <f t="shared" si="31"/>
        <v>0.60748217536470928</v>
      </c>
      <c r="BZ195">
        <f>IF($BZ$6="","",IF(ISERROR(INDEX([3]Base!$A$2:$C$207,MATCH($BZ$6,[3]Base!$A$2:$A$207,0),2))=TRUE,"CABLE INCONNU",(INDEX([3]Base!$A$2:$C$207,MATCH($BZ$6,[3]Base!$A$2:$A$207,0),3))))</f>
        <v>19.600000000000001</v>
      </c>
      <c r="CB195">
        <f>IF($BZ$6="","",IF(ISERROR(INDEX([3]Base!$A$2:$C$207,MATCH($BZ$6,[3]Base!$A$2:$A$207,0),2))=TRUE,"CABLE INCONNU",(INDEX([3]Base!$A$2:$C$207,MATCH($BZ$6,[3]Base!$A$2:$A$207,0),2))))</f>
        <v>0.627</v>
      </c>
      <c r="CD195">
        <f t="shared" si="32"/>
        <v>1.5404220201039038</v>
      </c>
      <c r="CF195">
        <f t="shared" si="30"/>
        <v>404.81000000000006</v>
      </c>
      <c r="CG1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BORD'!$B$13:$B$2000,0),9)))*T195/$P$18)</f>
        <v>406.35042202010396</v>
      </c>
      <c r="CI195" t="str">
        <f>'[3]TABLEAU DE BORD'!B193</f>
        <v/>
      </c>
      <c r="CJ195" t="e">
        <f>'[3]TABLEAU DE BORD'!E193-'[3]TABLEAU DE BORD'!C193</f>
        <v>#VALUE!</v>
      </c>
      <c r="CL195" t="str">
        <f>'[3]TABLEAU DE BORD'!H193</f>
        <v/>
      </c>
      <c r="CM195" t="e">
        <f>'[3]TABLEAU DE BORD'!K193-'[3]TABLEAU DE BORD'!I193</f>
        <v>#VALUE!</v>
      </c>
    </row>
    <row r="196" spans="72:91" x14ac:dyDescent="0.25">
      <c r="BT196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BORD'!$B$13:$B$2000,0),11))*T196/INDEX('[3]TABLEAU DE BORD'!$B$13:$R$2000,MATCH('Formalisme RTE'!$H$2,'[3]TABLEAU DE BORD'!$B$13:$B$2000,0),12)</f>
        <v>3.102830965870556</v>
      </c>
      <c r="BU196" s="43">
        <f t="shared" si="33"/>
        <v>0.93577891975241945</v>
      </c>
      <c r="BX196">
        <f t="shared" si="31"/>
        <v>0.60748217536470928</v>
      </c>
      <c r="BZ196">
        <f>IF($BZ$6="","",IF(ISERROR(INDEX([3]Base!$A$2:$C$207,MATCH($BZ$6,[3]Base!$A$2:$A$207,0),2))=TRUE,"CABLE INCONNU",(INDEX([3]Base!$A$2:$C$207,MATCH($BZ$6,[3]Base!$A$2:$A$207,0),3))))</f>
        <v>19.600000000000001</v>
      </c>
      <c r="CB196">
        <f>IF($BZ$6="","",IF(ISERROR(INDEX([3]Base!$A$2:$C$207,MATCH($BZ$6,[3]Base!$A$2:$A$207,0),2))=TRUE,"CABLE INCONNU",(INDEX([3]Base!$A$2:$C$207,MATCH($BZ$6,[3]Base!$A$2:$A$207,0),2))))</f>
        <v>0.627</v>
      </c>
      <c r="CD196">
        <f t="shared" si="32"/>
        <v>1.5404220201039038</v>
      </c>
      <c r="CF196">
        <f t="shared" si="30"/>
        <v>404.81000000000006</v>
      </c>
      <c r="CG1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BORD'!$B$13:$B$2000,0),9)))*T196/$P$18)</f>
        <v>406.35042202010396</v>
      </c>
      <c r="CI196" t="str">
        <f>'[3]TABLEAU DE BORD'!B194</f>
        <v/>
      </c>
      <c r="CJ196" t="e">
        <f>'[3]TABLEAU DE BORD'!E194-'[3]TABLEAU DE BORD'!C194</f>
        <v>#VALUE!</v>
      </c>
      <c r="CL196" t="str">
        <f>'[3]TABLEAU DE BORD'!H194</f>
        <v/>
      </c>
      <c r="CM196" t="e">
        <f>'[3]TABLEAU DE BORD'!K194-'[3]TABLEAU DE BORD'!I194</f>
        <v>#VALUE!</v>
      </c>
    </row>
    <row r="197" spans="72:91" x14ac:dyDescent="0.25">
      <c r="BT197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BORD'!$B$13:$B$2000,0),11))*T197/INDEX('[3]TABLEAU DE BORD'!$B$13:$R$2000,MATCH('Formalisme RTE'!$H$2,'[3]TABLEAU DE BORD'!$B$13:$B$2000,0),12)</f>
        <v>3.102830965870556</v>
      </c>
      <c r="BU197" s="43">
        <f t="shared" si="33"/>
        <v>0.93577891975241945</v>
      </c>
      <c r="BX197">
        <f t="shared" si="31"/>
        <v>0.60748217536470928</v>
      </c>
      <c r="BZ197">
        <f>IF($BZ$6="","",IF(ISERROR(INDEX([3]Base!$A$2:$C$207,MATCH($BZ$6,[3]Base!$A$2:$A$207,0),2))=TRUE,"CABLE INCONNU",(INDEX([3]Base!$A$2:$C$207,MATCH($BZ$6,[3]Base!$A$2:$A$207,0),3))))</f>
        <v>19.600000000000001</v>
      </c>
      <c r="CB197">
        <f>IF($BZ$6="","",IF(ISERROR(INDEX([3]Base!$A$2:$C$207,MATCH($BZ$6,[3]Base!$A$2:$A$207,0),2))=TRUE,"CABLE INCONNU",(INDEX([3]Base!$A$2:$C$207,MATCH($BZ$6,[3]Base!$A$2:$A$207,0),2))))</f>
        <v>0.627</v>
      </c>
      <c r="CD197">
        <f t="shared" si="32"/>
        <v>1.5404220201039038</v>
      </c>
      <c r="CF197">
        <f t="shared" si="30"/>
        <v>404.81000000000006</v>
      </c>
      <c r="CG1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BORD'!$B$13:$B$2000,0),9)))*T197/$P$18)</f>
        <v>406.35042202010396</v>
      </c>
      <c r="CI197" t="str">
        <f>'[3]TABLEAU DE BORD'!B195</f>
        <v/>
      </c>
      <c r="CJ197" t="e">
        <f>'[3]TABLEAU DE BORD'!E195-'[3]TABLEAU DE BORD'!C195</f>
        <v>#VALUE!</v>
      </c>
      <c r="CL197" t="str">
        <f>'[3]TABLEAU DE BORD'!H195</f>
        <v/>
      </c>
      <c r="CM197" t="e">
        <f>'[3]TABLEAU DE BORD'!K195-'[3]TABLEAU DE BORD'!I195</f>
        <v>#VALUE!</v>
      </c>
    </row>
    <row r="198" spans="72:91" x14ac:dyDescent="0.25">
      <c r="BT198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BORD'!$B$13:$B$2000,0),11))*T198/INDEX('[3]TABLEAU DE BORD'!$B$13:$R$2000,MATCH('Formalisme RTE'!$H$2,'[3]TABLEAU DE BORD'!$B$13:$B$2000,0),12)</f>
        <v>3.102830965870556</v>
      </c>
      <c r="BU198" s="43">
        <f t="shared" si="33"/>
        <v>0.93577891975241945</v>
      </c>
      <c r="BX198">
        <f t="shared" si="31"/>
        <v>0.60748217536470928</v>
      </c>
      <c r="BZ198">
        <f>IF($BZ$6="","",IF(ISERROR(INDEX([3]Base!$A$2:$C$207,MATCH($BZ$6,[3]Base!$A$2:$A$207,0),2))=TRUE,"CABLE INCONNU",(INDEX([3]Base!$A$2:$C$207,MATCH($BZ$6,[3]Base!$A$2:$A$207,0),3))))</f>
        <v>19.600000000000001</v>
      </c>
      <c r="CB198">
        <f>IF($BZ$6="","",IF(ISERROR(INDEX([3]Base!$A$2:$C$207,MATCH($BZ$6,[3]Base!$A$2:$A$207,0),2))=TRUE,"CABLE INCONNU",(INDEX([3]Base!$A$2:$C$207,MATCH($BZ$6,[3]Base!$A$2:$A$207,0),2))))</f>
        <v>0.627</v>
      </c>
      <c r="CD198">
        <f t="shared" si="32"/>
        <v>1.5404220201039038</v>
      </c>
      <c r="CF198">
        <f t="shared" si="30"/>
        <v>404.81000000000006</v>
      </c>
      <c r="CG1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BORD'!$B$13:$B$2000,0),9)))*T198/$P$18)</f>
        <v>406.35042202010396</v>
      </c>
      <c r="CI198" t="str">
        <f>'[3]TABLEAU DE BORD'!B196</f>
        <v/>
      </c>
      <c r="CJ198" t="e">
        <f>'[3]TABLEAU DE BORD'!E196-'[3]TABLEAU DE BORD'!C196</f>
        <v>#VALUE!</v>
      </c>
      <c r="CL198" t="str">
        <f>'[3]TABLEAU DE BORD'!H196</f>
        <v/>
      </c>
      <c r="CM198" t="e">
        <f>'[3]TABLEAU DE BORD'!K196-'[3]TABLEAU DE BORD'!I196</f>
        <v>#VALUE!</v>
      </c>
    </row>
    <row r="199" spans="72:91" x14ac:dyDescent="0.25">
      <c r="BT199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BORD'!$B$13:$B$2000,0),11))*T199/INDEX('[3]TABLEAU DE BORD'!$B$13:$R$2000,MATCH('Formalisme RTE'!$H$2,'[3]TABLEAU DE BORD'!$B$13:$B$2000,0),12)</f>
        <v>3.102830965870556</v>
      </c>
      <c r="BU199" s="43">
        <f t="shared" si="33"/>
        <v>0.93577891975241945</v>
      </c>
      <c r="BX199">
        <f t="shared" si="31"/>
        <v>0.60748217536470928</v>
      </c>
      <c r="BZ199">
        <f>IF($BZ$6="","",IF(ISERROR(INDEX([3]Base!$A$2:$C$207,MATCH($BZ$6,[3]Base!$A$2:$A$207,0),2))=TRUE,"CABLE INCONNU",(INDEX([3]Base!$A$2:$C$207,MATCH($BZ$6,[3]Base!$A$2:$A$207,0),3))))</f>
        <v>19.600000000000001</v>
      </c>
      <c r="CB199">
        <f>IF($BZ$6="","",IF(ISERROR(INDEX([3]Base!$A$2:$C$207,MATCH($BZ$6,[3]Base!$A$2:$A$207,0),2))=TRUE,"CABLE INCONNU",(INDEX([3]Base!$A$2:$C$207,MATCH($BZ$6,[3]Base!$A$2:$A$207,0),2))))</f>
        <v>0.627</v>
      </c>
      <c r="CD199">
        <f t="shared" si="32"/>
        <v>1.5404220201039038</v>
      </c>
      <c r="CF199">
        <f t="shared" si="30"/>
        <v>404.81000000000006</v>
      </c>
      <c r="CG1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BORD'!$B$13:$B$2000,0),9)))*T199/$P$18)</f>
        <v>406.35042202010396</v>
      </c>
      <c r="CI199" t="str">
        <f>'[3]TABLEAU DE BORD'!B197</f>
        <v/>
      </c>
      <c r="CJ199" t="e">
        <f>'[3]TABLEAU DE BORD'!E197-'[3]TABLEAU DE BORD'!C197</f>
        <v>#VALUE!</v>
      </c>
      <c r="CL199" t="str">
        <f>'[3]TABLEAU DE BORD'!H197</f>
        <v/>
      </c>
      <c r="CM199" t="e">
        <f>'[3]TABLEAU DE BORD'!K197-'[3]TABLEAU DE BORD'!I197</f>
        <v>#VALUE!</v>
      </c>
    </row>
    <row r="200" spans="72:91" x14ac:dyDescent="0.25">
      <c r="BT200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BORD'!$B$13:$B$2000,0),11))*T200/INDEX('[3]TABLEAU DE BORD'!$B$13:$R$2000,MATCH('Formalisme RTE'!$H$2,'[3]TABLEAU DE BORD'!$B$13:$B$2000,0),12)</f>
        <v>3.102830965870556</v>
      </c>
      <c r="BU200" s="43">
        <f t="shared" si="33"/>
        <v>0.93577891975241945</v>
      </c>
      <c r="BX200">
        <f t="shared" si="31"/>
        <v>0.60748217536470928</v>
      </c>
      <c r="BZ200">
        <f>IF($BZ$6="","",IF(ISERROR(INDEX([3]Base!$A$2:$C$207,MATCH($BZ$6,[3]Base!$A$2:$A$207,0),2))=TRUE,"CABLE INCONNU",(INDEX([3]Base!$A$2:$C$207,MATCH($BZ$6,[3]Base!$A$2:$A$207,0),3))))</f>
        <v>19.600000000000001</v>
      </c>
      <c r="CB200">
        <f>IF($BZ$6="","",IF(ISERROR(INDEX([3]Base!$A$2:$C$207,MATCH($BZ$6,[3]Base!$A$2:$A$207,0),2))=TRUE,"CABLE INCONNU",(INDEX([3]Base!$A$2:$C$207,MATCH($BZ$6,[3]Base!$A$2:$A$207,0),2))))</f>
        <v>0.627</v>
      </c>
      <c r="CD200">
        <f t="shared" si="32"/>
        <v>1.5404220201039038</v>
      </c>
      <c r="CF200">
        <f t="shared" si="30"/>
        <v>404.81000000000006</v>
      </c>
      <c r="CG2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BORD'!$B$13:$B$2000,0),9)))*T200/$P$18)</f>
        <v>406.35042202010396</v>
      </c>
      <c r="CI200" t="str">
        <f>'[3]TABLEAU DE BORD'!B198</f>
        <v/>
      </c>
      <c r="CJ200" t="e">
        <f>'[3]TABLEAU DE BORD'!E198-'[3]TABLEAU DE BORD'!C198</f>
        <v>#VALUE!</v>
      </c>
      <c r="CL200" t="str">
        <f>'[3]TABLEAU DE BORD'!H198</f>
        <v/>
      </c>
      <c r="CM200" t="e">
        <f>'[3]TABLEAU DE BORD'!K198-'[3]TABLEAU DE BORD'!I198</f>
        <v>#VALUE!</v>
      </c>
    </row>
    <row r="201" spans="72:91" x14ac:dyDescent="0.25">
      <c r="BT201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BORD'!$B$13:$B$2000,0),11))*T201/INDEX('[3]TABLEAU DE BORD'!$B$13:$R$2000,MATCH('Formalisme RTE'!$H$2,'[3]TABLEAU DE BORD'!$B$13:$B$2000,0),12)</f>
        <v>3.102830965870556</v>
      </c>
      <c r="BU201" s="43">
        <f t="shared" si="33"/>
        <v>0.93577891975241945</v>
      </c>
      <c r="BX201">
        <f t="shared" si="31"/>
        <v>0.60748217536470928</v>
      </c>
      <c r="BZ201">
        <f>IF($BZ$6="","",IF(ISERROR(INDEX([3]Base!$A$2:$C$207,MATCH($BZ$6,[3]Base!$A$2:$A$207,0),2))=TRUE,"CABLE INCONNU",(INDEX([3]Base!$A$2:$C$207,MATCH($BZ$6,[3]Base!$A$2:$A$207,0),3))))</f>
        <v>19.600000000000001</v>
      </c>
      <c r="CB201">
        <f>IF($BZ$6="","",IF(ISERROR(INDEX([3]Base!$A$2:$C$207,MATCH($BZ$6,[3]Base!$A$2:$A$207,0),2))=TRUE,"CABLE INCONNU",(INDEX([3]Base!$A$2:$C$207,MATCH($BZ$6,[3]Base!$A$2:$A$207,0),2))))</f>
        <v>0.627</v>
      </c>
      <c r="CD201">
        <f t="shared" si="32"/>
        <v>1.5404220201039038</v>
      </c>
      <c r="CF201">
        <f t="shared" si="30"/>
        <v>404.81000000000006</v>
      </c>
      <c r="CG2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BORD'!$B$13:$B$2000,0),9)))*T201/$P$18)</f>
        <v>406.35042202010396</v>
      </c>
      <c r="CI201" t="str">
        <f>'[3]TABLEAU DE BORD'!B199</f>
        <v/>
      </c>
      <c r="CJ201" t="e">
        <f>'[3]TABLEAU DE BORD'!E199-'[3]TABLEAU DE BORD'!C199</f>
        <v>#VALUE!</v>
      </c>
      <c r="CL201" t="str">
        <f>'[3]TABLEAU DE BORD'!H199</f>
        <v/>
      </c>
      <c r="CM201" t="e">
        <f>'[3]TABLEAU DE BORD'!K199-'[3]TABLEAU DE BORD'!I199</f>
        <v>#VALUE!</v>
      </c>
    </row>
    <row r="202" spans="72:91" x14ac:dyDescent="0.25">
      <c r="BT202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BORD'!$B$13:$B$2000,0),11))*T202/INDEX('[3]TABLEAU DE BORD'!$B$13:$R$2000,MATCH('Formalisme RTE'!$H$2,'[3]TABLEAU DE BORD'!$B$13:$B$2000,0),12)</f>
        <v>3.102830965870556</v>
      </c>
      <c r="BU202" s="43">
        <f t="shared" si="33"/>
        <v>0.93577891975241945</v>
      </c>
      <c r="BX202">
        <f t="shared" si="31"/>
        <v>0.60748217536470928</v>
      </c>
      <c r="BZ202">
        <f>IF($BZ$6="","",IF(ISERROR(INDEX([3]Base!$A$2:$C$207,MATCH($BZ$6,[3]Base!$A$2:$A$207,0),2))=TRUE,"CABLE INCONNU",(INDEX([3]Base!$A$2:$C$207,MATCH($BZ$6,[3]Base!$A$2:$A$207,0),3))))</f>
        <v>19.600000000000001</v>
      </c>
      <c r="CB202">
        <f>IF($BZ$6="","",IF(ISERROR(INDEX([3]Base!$A$2:$C$207,MATCH($BZ$6,[3]Base!$A$2:$A$207,0),2))=TRUE,"CABLE INCONNU",(INDEX([3]Base!$A$2:$C$207,MATCH($BZ$6,[3]Base!$A$2:$A$207,0),2))))</f>
        <v>0.627</v>
      </c>
      <c r="CD202">
        <f t="shared" si="32"/>
        <v>1.5404220201039038</v>
      </c>
      <c r="CF202">
        <f t="shared" si="30"/>
        <v>404.81000000000006</v>
      </c>
      <c r="CG2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BORD'!$B$13:$B$2000,0),9)))*T202/$P$18)</f>
        <v>406.35042202010396</v>
      </c>
      <c r="CI202" t="str">
        <f>'[3]TABLEAU DE BORD'!B200</f>
        <v/>
      </c>
      <c r="CJ202" t="e">
        <f>'[3]TABLEAU DE BORD'!E200-'[3]TABLEAU DE BORD'!C200</f>
        <v>#VALUE!</v>
      </c>
      <c r="CL202" t="str">
        <f>'[3]TABLEAU DE BORD'!H200</f>
        <v/>
      </c>
      <c r="CM202" t="e">
        <f>'[3]TABLEAU DE BORD'!K200-'[3]TABLEAU DE BORD'!I200</f>
        <v>#VALUE!</v>
      </c>
    </row>
    <row r="203" spans="72:91" x14ac:dyDescent="0.25">
      <c r="BT203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BORD'!$B$13:$B$2000,0),11))*T203/INDEX('[3]TABLEAU DE BORD'!$B$13:$R$2000,MATCH('Formalisme RTE'!$H$2,'[3]TABLEAU DE BORD'!$B$13:$B$2000,0),12)</f>
        <v>3.102830965870556</v>
      </c>
      <c r="BU203" s="43">
        <f t="shared" si="33"/>
        <v>0.93577891975241945</v>
      </c>
      <c r="BX203">
        <f t="shared" si="31"/>
        <v>0.60748217536470928</v>
      </c>
      <c r="BZ203">
        <f>IF($BZ$6="","",IF(ISERROR(INDEX([3]Base!$A$2:$C$207,MATCH($BZ$6,[3]Base!$A$2:$A$207,0),2))=TRUE,"CABLE INCONNU",(INDEX([3]Base!$A$2:$C$207,MATCH($BZ$6,[3]Base!$A$2:$A$207,0),3))))</f>
        <v>19.600000000000001</v>
      </c>
      <c r="CB203">
        <f>IF($BZ$6="","",IF(ISERROR(INDEX([3]Base!$A$2:$C$207,MATCH($BZ$6,[3]Base!$A$2:$A$207,0),2))=TRUE,"CABLE INCONNU",(INDEX([3]Base!$A$2:$C$207,MATCH($BZ$6,[3]Base!$A$2:$A$207,0),2))))</f>
        <v>0.627</v>
      </c>
      <c r="CD203">
        <f t="shared" si="32"/>
        <v>1.5404220201039038</v>
      </c>
      <c r="CF203">
        <f t="shared" si="30"/>
        <v>404.81000000000006</v>
      </c>
      <c r="CG2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BORD'!$B$13:$B$2000,0),9)))*T203/$P$18)</f>
        <v>406.35042202010396</v>
      </c>
      <c r="CI203" t="str">
        <f>'[3]TABLEAU DE BORD'!B201</f>
        <v/>
      </c>
      <c r="CJ203" t="e">
        <f>'[3]TABLEAU DE BORD'!E201-'[3]TABLEAU DE BORD'!C201</f>
        <v>#VALUE!</v>
      </c>
      <c r="CL203" t="str">
        <f>'[3]TABLEAU DE BORD'!H201</f>
        <v/>
      </c>
      <c r="CM203" t="e">
        <f>'[3]TABLEAU DE BORD'!K201-'[3]TABLEAU DE BORD'!I201</f>
        <v>#VALUE!</v>
      </c>
    </row>
    <row r="204" spans="72:91" x14ac:dyDescent="0.25">
      <c r="BT204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BORD'!$B$13:$B$2000,0),11))*T204/INDEX('[3]TABLEAU DE BORD'!$B$13:$R$2000,MATCH('Formalisme RTE'!$H$2,'[3]TABLEAU DE BORD'!$B$13:$B$2000,0),12)</f>
        <v>3.102830965870556</v>
      </c>
      <c r="BU204" s="43">
        <f t="shared" si="33"/>
        <v>0.93577891975241945</v>
      </c>
      <c r="BX204">
        <f t="shared" si="31"/>
        <v>0.60748217536470928</v>
      </c>
      <c r="BZ204">
        <f>IF($BZ$6="","",IF(ISERROR(INDEX([3]Base!$A$2:$C$207,MATCH($BZ$6,[3]Base!$A$2:$A$207,0),2))=TRUE,"CABLE INCONNU",(INDEX([3]Base!$A$2:$C$207,MATCH($BZ$6,[3]Base!$A$2:$A$207,0),3))))</f>
        <v>19.600000000000001</v>
      </c>
      <c r="CB204">
        <f>IF($BZ$6="","",IF(ISERROR(INDEX([3]Base!$A$2:$C$207,MATCH($BZ$6,[3]Base!$A$2:$A$207,0),2))=TRUE,"CABLE INCONNU",(INDEX([3]Base!$A$2:$C$207,MATCH($BZ$6,[3]Base!$A$2:$A$207,0),2))))</f>
        <v>0.627</v>
      </c>
      <c r="CD204">
        <f t="shared" si="32"/>
        <v>1.5404220201039038</v>
      </c>
      <c r="CF204">
        <f t="shared" si="30"/>
        <v>404.81000000000006</v>
      </c>
      <c r="CG2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BORD'!$B$13:$B$2000,0),9)))*T204/$P$18)</f>
        <v>406.35042202010396</v>
      </c>
      <c r="CI204" t="str">
        <f>'[3]TABLEAU DE BORD'!B202</f>
        <v/>
      </c>
      <c r="CJ204" t="e">
        <f>'[3]TABLEAU DE BORD'!E202-'[3]TABLEAU DE BORD'!C202</f>
        <v>#VALUE!</v>
      </c>
      <c r="CL204" t="str">
        <f>'[3]TABLEAU DE BORD'!H202</f>
        <v/>
      </c>
      <c r="CM204" t="e">
        <f>'[3]TABLEAU DE BORD'!K202-'[3]TABLEAU DE BORD'!I202</f>
        <v>#VALUE!</v>
      </c>
    </row>
    <row r="205" spans="72:91" x14ac:dyDescent="0.25">
      <c r="BT205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BORD'!$B$13:$B$2000,0),11))*T205/INDEX('[3]TABLEAU DE BORD'!$B$13:$R$2000,MATCH('Formalisme RTE'!$H$2,'[3]TABLEAU DE BORD'!$B$13:$B$2000,0),12)</f>
        <v>3.102830965870556</v>
      </c>
      <c r="BU205" s="43">
        <f t="shared" si="33"/>
        <v>0.93577891975241945</v>
      </c>
      <c r="BX205">
        <f t="shared" si="31"/>
        <v>0.60748217536470928</v>
      </c>
      <c r="BZ205">
        <f>IF($BZ$6="","",IF(ISERROR(INDEX([3]Base!$A$2:$C$207,MATCH($BZ$6,[3]Base!$A$2:$A$207,0),2))=TRUE,"CABLE INCONNU",(INDEX([3]Base!$A$2:$C$207,MATCH($BZ$6,[3]Base!$A$2:$A$207,0),3))))</f>
        <v>19.600000000000001</v>
      </c>
      <c r="CB205">
        <f>IF($BZ$6="","",IF(ISERROR(INDEX([3]Base!$A$2:$C$207,MATCH($BZ$6,[3]Base!$A$2:$A$207,0),2))=TRUE,"CABLE INCONNU",(INDEX([3]Base!$A$2:$C$207,MATCH($BZ$6,[3]Base!$A$2:$A$207,0),2))))</f>
        <v>0.627</v>
      </c>
      <c r="CD205">
        <f t="shared" si="32"/>
        <v>1.5404220201039038</v>
      </c>
      <c r="CF205">
        <f t="shared" si="30"/>
        <v>404.81000000000006</v>
      </c>
      <c r="CG2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BORD'!$B$13:$B$2000,0),9)))*T205/$P$18)</f>
        <v>406.35042202010396</v>
      </c>
      <c r="CI205" t="str">
        <f>'[3]TABLEAU DE BORD'!B203</f>
        <v/>
      </c>
      <c r="CJ205" t="e">
        <f>'[3]TABLEAU DE BORD'!E203-'[3]TABLEAU DE BORD'!C203</f>
        <v>#VALUE!</v>
      </c>
      <c r="CL205" t="str">
        <f>'[3]TABLEAU DE BORD'!H203</f>
        <v/>
      </c>
      <c r="CM205" t="e">
        <f>'[3]TABLEAU DE BORD'!K203-'[3]TABLEAU DE BORD'!I203</f>
        <v>#VALUE!</v>
      </c>
    </row>
    <row r="206" spans="72:91" x14ac:dyDescent="0.25">
      <c r="BT206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BORD'!$B$13:$B$2000,0),11))*T206/INDEX('[3]TABLEAU DE BORD'!$B$13:$R$2000,MATCH('Formalisme RTE'!$H$2,'[3]TABLEAU DE BORD'!$B$13:$B$2000,0),12)</f>
        <v>3.102830965870556</v>
      </c>
      <c r="BU206" s="43">
        <f t="shared" si="33"/>
        <v>0.93577891975241945</v>
      </c>
      <c r="BX206">
        <f t="shared" si="31"/>
        <v>0.60748217536470928</v>
      </c>
      <c r="BZ206">
        <f>IF($BZ$6="","",IF(ISERROR(INDEX([3]Base!$A$2:$C$207,MATCH($BZ$6,[3]Base!$A$2:$A$207,0),2))=TRUE,"CABLE INCONNU",(INDEX([3]Base!$A$2:$C$207,MATCH($BZ$6,[3]Base!$A$2:$A$207,0),3))))</f>
        <v>19.600000000000001</v>
      </c>
      <c r="CB206">
        <f>IF($BZ$6="","",IF(ISERROR(INDEX([3]Base!$A$2:$C$207,MATCH($BZ$6,[3]Base!$A$2:$A$207,0),2))=TRUE,"CABLE INCONNU",(INDEX([3]Base!$A$2:$C$207,MATCH($BZ$6,[3]Base!$A$2:$A$207,0),2))))</f>
        <v>0.627</v>
      </c>
      <c r="CD206">
        <f t="shared" si="32"/>
        <v>1.5404220201039038</v>
      </c>
      <c r="CF206">
        <f t="shared" si="30"/>
        <v>404.81000000000006</v>
      </c>
      <c r="CG20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BORD'!$B$13:$B$2000,0),9)))*T206/$P$18)</f>
        <v>406.35042202010396</v>
      </c>
      <c r="CI206" t="str">
        <f>'[3]TABLEAU DE BORD'!B204</f>
        <v/>
      </c>
      <c r="CJ206" t="e">
        <f>'[3]TABLEAU DE BORD'!E204-'[3]TABLEAU DE BORD'!C204</f>
        <v>#VALUE!</v>
      </c>
      <c r="CL206" t="str">
        <f>'[3]TABLEAU DE BORD'!H204</f>
        <v/>
      </c>
      <c r="CM206" t="e">
        <f>'[3]TABLEAU DE BORD'!K204-'[3]TABLEAU DE BORD'!I204</f>
        <v>#VALUE!</v>
      </c>
    </row>
    <row r="207" spans="72:91" x14ac:dyDescent="0.25">
      <c r="BT207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BORD'!$B$13:$B$2000,0),11))*T207/INDEX('[3]TABLEAU DE BORD'!$B$13:$R$2000,MATCH('Formalisme RTE'!$H$2,'[3]TABLEAU DE BORD'!$B$13:$B$2000,0),12)</f>
        <v>3.102830965870556</v>
      </c>
      <c r="BU207" s="43">
        <f t="shared" si="33"/>
        <v>0.93577891975241945</v>
      </c>
      <c r="BX207">
        <f t="shared" si="31"/>
        <v>0.60748217536470928</v>
      </c>
      <c r="BZ207">
        <f>IF($BZ$6="","",IF(ISERROR(INDEX([3]Base!$A$2:$C$207,MATCH($BZ$6,[3]Base!$A$2:$A$207,0),2))=TRUE,"CABLE INCONNU",(INDEX([3]Base!$A$2:$C$207,MATCH($BZ$6,[3]Base!$A$2:$A$207,0),3))))</f>
        <v>19.600000000000001</v>
      </c>
      <c r="CB207">
        <f>IF($BZ$6="","",IF(ISERROR(INDEX([3]Base!$A$2:$C$207,MATCH($BZ$6,[3]Base!$A$2:$A$207,0),2))=TRUE,"CABLE INCONNU",(INDEX([3]Base!$A$2:$C$207,MATCH($BZ$6,[3]Base!$A$2:$A$207,0),2))))</f>
        <v>0.627</v>
      </c>
      <c r="CD207">
        <f t="shared" si="32"/>
        <v>1.5404220201039038</v>
      </c>
      <c r="CF207">
        <f t="shared" ref="CF207:CF270" si="34">$BE$28+$D$10*((EXP(($BE$26-T207)/$D$10)+EXP(-($BE$26-T207)/$D$10))/2-1)</f>
        <v>404.81000000000006</v>
      </c>
      <c r="CG20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BORD'!$B$13:$B$2000,0),9)))*T207/$P$18)</f>
        <v>406.35042202010396</v>
      </c>
      <c r="CI207" t="str">
        <f>'[3]TABLEAU DE BORD'!B205</f>
        <v/>
      </c>
      <c r="CJ207" t="e">
        <f>'[3]TABLEAU DE BORD'!E205-'[3]TABLEAU DE BORD'!C205</f>
        <v>#VALUE!</v>
      </c>
      <c r="CL207" t="str">
        <f>'[3]TABLEAU DE BORD'!H205</f>
        <v/>
      </c>
      <c r="CM207" t="e">
        <f>'[3]TABLEAU DE BORD'!K205-'[3]TABLEAU DE BORD'!I205</f>
        <v>#VALUE!</v>
      </c>
    </row>
    <row r="208" spans="72:91" x14ac:dyDescent="0.25">
      <c r="BT208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BORD'!$B$13:$B$2000,0),11))*T208/INDEX('[3]TABLEAU DE BORD'!$B$13:$R$2000,MATCH('Formalisme RTE'!$H$2,'[3]TABLEAU DE BORD'!$B$13:$B$2000,0),12)</f>
        <v>3.102830965870556</v>
      </c>
      <c r="BU208" s="43">
        <f t="shared" si="33"/>
        <v>0.93577891975241945</v>
      </c>
      <c r="BX208">
        <f t="shared" ref="BX208:BX271" si="35">SQRT(1-(1/(SQRT((CB208*0.981)^2+(($B$30/10)*BZ208*0.001)^2)/(CB208*0.981))^2))</f>
        <v>0.60748217536470928</v>
      </c>
      <c r="BZ208">
        <f>IF($BZ$6="","",IF(ISERROR(INDEX([3]Base!$A$2:$C$207,MATCH($BZ$6,[3]Base!$A$2:$A$207,0),2))=TRUE,"CABLE INCONNU",(INDEX([3]Base!$A$2:$C$207,MATCH($BZ$6,[3]Base!$A$2:$A$207,0),3))))</f>
        <v>19.600000000000001</v>
      </c>
      <c r="CB208">
        <f>IF($BZ$6="","",IF(ISERROR(INDEX([3]Base!$A$2:$C$207,MATCH($BZ$6,[3]Base!$A$2:$A$207,0),2))=TRUE,"CABLE INCONNU",(INDEX([3]Base!$A$2:$C$207,MATCH($BZ$6,[3]Base!$A$2:$A$207,0),2))))</f>
        <v>0.627</v>
      </c>
      <c r="CD208">
        <f t="shared" si="32"/>
        <v>1.5404220201039038</v>
      </c>
      <c r="CF208">
        <f t="shared" si="34"/>
        <v>404.81000000000006</v>
      </c>
      <c r="CG20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BORD'!$B$13:$B$2000,0),9)))*T208/$P$18)</f>
        <v>406.35042202010396</v>
      </c>
      <c r="CI208" t="str">
        <f>'[3]TABLEAU DE BORD'!B206</f>
        <v/>
      </c>
      <c r="CJ208" t="e">
        <f>'[3]TABLEAU DE BORD'!E206-'[3]TABLEAU DE BORD'!C206</f>
        <v>#VALUE!</v>
      </c>
      <c r="CL208" t="str">
        <f>'[3]TABLEAU DE BORD'!H206</f>
        <v/>
      </c>
      <c r="CM208" t="e">
        <f>'[3]TABLEAU DE BORD'!K206-'[3]TABLEAU DE BORD'!I206</f>
        <v>#VALUE!</v>
      </c>
    </row>
    <row r="209" spans="72:91" x14ac:dyDescent="0.25">
      <c r="BT209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BORD'!$B$13:$B$2000,0),11))*T209/INDEX('[3]TABLEAU DE BORD'!$B$13:$R$2000,MATCH('Formalisme RTE'!$H$2,'[3]TABLEAU DE BORD'!$B$13:$B$2000,0),12)</f>
        <v>3.102830965870556</v>
      </c>
      <c r="BU209" s="43">
        <f t="shared" si="33"/>
        <v>0.93577891975241945</v>
      </c>
      <c r="BX209">
        <f t="shared" si="35"/>
        <v>0.60748217536470928</v>
      </c>
      <c r="BZ209">
        <f>IF($BZ$6="","",IF(ISERROR(INDEX([3]Base!$A$2:$C$207,MATCH($BZ$6,[3]Base!$A$2:$A$207,0),2))=TRUE,"CABLE INCONNU",(INDEX([3]Base!$A$2:$C$207,MATCH($BZ$6,[3]Base!$A$2:$A$207,0),3))))</f>
        <v>19.600000000000001</v>
      </c>
      <c r="CB209">
        <f>IF($BZ$6="","",IF(ISERROR(INDEX([3]Base!$A$2:$C$207,MATCH($BZ$6,[3]Base!$A$2:$A$207,0),2))=TRUE,"CABLE INCONNU",(INDEX([3]Base!$A$2:$C$207,MATCH($BZ$6,[3]Base!$A$2:$A$207,0),2))))</f>
        <v>0.627</v>
      </c>
      <c r="CD209">
        <f t="shared" ref="CD209:CD272" si="36">CG209-CF209</f>
        <v>1.5404220201039038</v>
      </c>
      <c r="CF209">
        <f t="shared" si="34"/>
        <v>404.81000000000006</v>
      </c>
      <c r="CG20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BORD'!$B$13:$B$2000,0),9)))*T209/$P$18)</f>
        <v>406.35042202010396</v>
      </c>
      <c r="CI209" t="str">
        <f>'[3]TABLEAU DE BORD'!B207</f>
        <v/>
      </c>
      <c r="CJ209" t="e">
        <f>'[3]TABLEAU DE BORD'!E207-'[3]TABLEAU DE BORD'!C207</f>
        <v>#VALUE!</v>
      </c>
      <c r="CL209" t="str">
        <f>'[3]TABLEAU DE BORD'!H207</f>
        <v/>
      </c>
      <c r="CM209" t="e">
        <f>'[3]TABLEAU DE BORD'!K207-'[3]TABLEAU DE BORD'!I207</f>
        <v>#VALUE!</v>
      </c>
    </row>
    <row r="210" spans="72:91" x14ac:dyDescent="0.25">
      <c r="BT210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BORD'!$B$13:$B$2000,0),11))*T210/INDEX('[3]TABLEAU DE BORD'!$B$13:$R$2000,MATCH('Formalisme RTE'!$H$2,'[3]TABLEAU DE BORD'!$B$13:$B$2000,0),12)</f>
        <v>3.102830965870556</v>
      </c>
      <c r="BU210" s="43">
        <f t="shared" ref="BU210:BU273" si="37">BX210*CD210</f>
        <v>0.93577891975241945</v>
      </c>
      <c r="BX210">
        <f t="shared" si="35"/>
        <v>0.60748217536470928</v>
      </c>
      <c r="BZ210">
        <f>IF($BZ$6="","",IF(ISERROR(INDEX([3]Base!$A$2:$C$207,MATCH($BZ$6,[3]Base!$A$2:$A$207,0),2))=TRUE,"CABLE INCONNU",(INDEX([3]Base!$A$2:$C$207,MATCH($BZ$6,[3]Base!$A$2:$A$207,0),3))))</f>
        <v>19.600000000000001</v>
      </c>
      <c r="CB210">
        <f>IF($BZ$6="","",IF(ISERROR(INDEX([3]Base!$A$2:$C$207,MATCH($BZ$6,[3]Base!$A$2:$A$207,0),2))=TRUE,"CABLE INCONNU",(INDEX([3]Base!$A$2:$C$207,MATCH($BZ$6,[3]Base!$A$2:$A$207,0),2))))</f>
        <v>0.627</v>
      </c>
      <c r="CD210">
        <f t="shared" si="36"/>
        <v>1.5404220201039038</v>
      </c>
      <c r="CF210">
        <f t="shared" si="34"/>
        <v>404.81000000000006</v>
      </c>
      <c r="CG21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BORD'!$B$13:$B$2000,0),9)))*T210/$P$18)</f>
        <v>406.35042202010396</v>
      </c>
      <c r="CI210" t="str">
        <f>'[3]TABLEAU DE BORD'!B208</f>
        <v/>
      </c>
      <c r="CJ210" t="e">
        <f>'[3]TABLEAU DE BORD'!E208-'[3]TABLEAU DE BORD'!C208</f>
        <v>#VALUE!</v>
      </c>
      <c r="CL210" t="str">
        <f>'[3]TABLEAU DE BORD'!H208</f>
        <v/>
      </c>
      <c r="CM210" t="e">
        <f>'[3]TABLEAU DE BORD'!K208-'[3]TABLEAU DE BORD'!I208</f>
        <v>#VALUE!</v>
      </c>
    </row>
    <row r="211" spans="72:91" x14ac:dyDescent="0.25">
      <c r="BT211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BORD'!$B$13:$B$2000,0),11))*T211/INDEX('[3]TABLEAU DE BORD'!$B$13:$R$2000,MATCH('Formalisme RTE'!$H$2,'[3]TABLEAU DE BORD'!$B$13:$B$2000,0),12)</f>
        <v>3.102830965870556</v>
      </c>
      <c r="BU211" s="43">
        <f t="shared" si="37"/>
        <v>0.93577891975241945</v>
      </c>
      <c r="BX211">
        <f t="shared" si="35"/>
        <v>0.60748217536470928</v>
      </c>
      <c r="BZ211">
        <f>IF($BZ$6="","",IF(ISERROR(INDEX([3]Base!$A$2:$C$207,MATCH($BZ$6,[3]Base!$A$2:$A$207,0),2))=TRUE,"CABLE INCONNU",(INDEX([3]Base!$A$2:$C$207,MATCH($BZ$6,[3]Base!$A$2:$A$207,0),3))))</f>
        <v>19.600000000000001</v>
      </c>
      <c r="CB211">
        <f>IF($BZ$6="","",IF(ISERROR(INDEX([3]Base!$A$2:$C$207,MATCH($BZ$6,[3]Base!$A$2:$A$207,0),2))=TRUE,"CABLE INCONNU",(INDEX([3]Base!$A$2:$C$207,MATCH($BZ$6,[3]Base!$A$2:$A$207,0),2))))</f>
        <v>0.627</v>
      </c>
      <c r="CD211">
        <f t="shared" si="36"/>
        <v>1.5404220201039038</v>
      </c>
      <c r="CF211">
        <f t="shared" si="34"/>
        <v>404.81000000000006</v>
      </c>
      <c r="CG21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BORD'!$B$13:$B$2000,0),9)))*T211/$P$18)</f>
        <v>406.35042202010396</v>
      </c>
      <c r="CI211" t="str">
        <f>'[3]TABLEAU DE BORD'!B209</f>
        <v/>
      </c>
      <c r="CJ211" t="e">
        <f>'[3]TABLEAU DE BORD'!E209-'[3]TABLEAU DE BORD'!C209</f>
        <v>#VALUE!</v>
      </c>
      <c r="CL211" t="str">
        <f>'[3]TABLEAU DE BORD'!H209</f>
        <v/>
      </c>
      <c r="CM211" t="e">
        <f>'[3]TABLEAU DE BORD'!K209-'[3]TABLEAU DE BORD'!I209</f>
        <v>#VALUE!</v>
      </c>
    </row>
    <row r="212" spans="72:91" x14ac:dyDescent="0.25">
      <c r="BT212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BORD'!$B$13:$B$2000,0),11))*T212/INDEX('[3]TABLEAU DE BORD'!$B$13:$R$2000,MATCH('Formalisme RTE'!$H$2,'[3]TABLEAU DE BORD'!$B$13:$B$2000,0),12)</f>
        <v>3.102830965870556</v>
      </c>
      <c r="BU212" s="43">
        <f t="shared" si="37"/>
        <v>0.93577891975241945</v>
      </c>
      <c r="BX212">
        <f t="shared" si="35"/>
        <v>0.60748217536470928</v>
      </c>
      <c r="BZ212">
        <f>IF($BZ$6="","",IF(ISERROR(INDEX([3]Base!$A$2:$C$207,MATCH($BZ$6,[3]Base!$A$2:$A$207,0),2))=TRUE,"CABLE INCONNU",(INDEX([3]Base!$A$2:$C$207,MATCH($BZ$6,[3]Base!$A$2:$A$207,0),3))))</f>
        <v>19.600000000000001</v>
      </c>
      <c r="CB212">
        <f>IF($BZ$6="","",IF(ISERROR(INDEX([3]Base!$A$2:$C$207,MATCH($BZ$6,[3]Base!$A$2:$A$207,0),2))=TRUE,"CABLE INCONNU",(INDEX([3]Base!$A$2:$C$207,MATCH($BZ$6,[3]Base!$A$2:$A$207,0),2))))</f>
        <v>0.627</v>
      </c>
      <c r="CD212">
        <f t="shared" si="36"/>
        <v>1.5404220201039038</v>
      </c>
      <c r="CF212">
        <f t="shared" si="34"/>
        <v>404.81000000000006</v>
      </c>
      <c r="CG21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BORD'!$B$13:$B$2000,0),9)))*T212/$P$18)</f>
        <v>406.35042202010396</v>
      </c>
      <c r="CI212" t="str">
        <f>'[3]TABLEAU DE BORD'!B210</f>
        <v/>
      </c>
      <c r="CJ212" t="e">
        <f>'[3]TABLEAU DE BORD'!E210-'[3]TABLEAU DE BORD'!C210</f>
        <v>#VALUE!</v>
      </c>
      <c r="CL212" t="str">
        <f>'[3]TABLEAU DE BORD'!H210</f>
        <v/>
      </c>
      <c r="CM212" t="e">
        <f>'[3]TABLEAU DE BORD'!K210-'[3]TABLEAU DE BORD'!I210</f>
        <v>#VALUE!</v>
      </c>
    </row>
    <row r="213" spans="72:91" x14ac:dyDescent="0.25">
      <c r="BT213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BORD'!$B$13:$B$2000,0),11))*T213/INDEX('[3]TABLEAU DE BORD'!$B$13:$R$2000,MATCH('Formalisme RTE'!$H$2,'[3]TABLEAU DE BORD'!$B$13:$B$2000,0),12)</f>
        <v>3.102830965870556</v>
      </c>
      <c r="BU213" s="43">
        <f t="shared" si="37"/>
        <v>0.93577891975241945</v>
      </c>
      <c r="BX213">
        <f t="shared" si="35"/>
        <v>0.60748217536470928</v>
      </c>
      <c r="BZ213">
        <f>IF($BZ$6="","",IF(ISERROR(INDEX([3]Base!$A$2:$C$207,MATCH($BZ$6,[3]Base!$A$2:$A$207,0),2))=TRUE,"CABLE INCONNU",(INDEX([3]Base!$A$2:$C$207,MATCH($BZ$6,[3]Base!$A$2:$A$207,0),3))))</f>
        <v>19.600000000000001</v>
      </c>
      <c r="CB213">
        <f>IF($BZ$6="","",IF(ISERROR(INDEX([3]Base!$A$2:$C$207,MATCH($BZ$6,[3]Base!$A$2:$A$207,0),2))=TRUE,"CABLE INCONNU",(INDEX([3]Base!$A$2:$C$207,MATCH($BZ$6,[3]Base!$A$2:$A$207,0),2))))</f>
        <v>0.627</v>
      </c>
      <c r="CD213">
        <f t="shared" si="36"/>
        <v>1.5404220201039038</v>
      </c>
      <c r="CF213">
        <f t="shared" si="34"/>
        <v>404.81000000000006</v>
      </c>
      <c r="CG21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BORD'!$B$13:$B$2000,0),9)))*T213/$P$18)</f>
        <v>406.35042202010396</v>
      </c>
      <c r="CI213" t="str">
        <f>'[3]TABLEAU DE BORD'!B211</f>
        <v/>
      </c>
      <c r="CJ213" t="e">
        <f>'[3]TABLEAU DE BORD'!E211-'[3]TABLEAU DE BORD'!C211</f>
        <v>#VALUE!</v>
      </c>
      <c r="CL213" t="str">
        <f>'[3]TABLEAU DE BORD'!H211</f>
        <v/>
      </c>
      <c r="CM213" t="e">
        <f>'[3]TABLEAU DE BORD'!K211-'[3]TABLEAU DE BORD'!I211</f>
        <v>#VALUE!</v>
      </c>
    </row>
    <row r="214" spans="72:91" x14ac:dyDescent="0.25">
      <c r="BT214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BORD'!$B$13:$B$2000,0),11))*T214/INDEX('[3]TABLEAU DE BORD'!$B$13:$R$2000,MATCH('Formalisme RTE'!$H$2,'[3]TABLEAU DE BORD'!$B$13:$B$2000,0),12)</f>
        <v>3.102830965870556</v>
      </c>
      <c r="BU214" s="43">
        <f t="shared" si="37"/>
        <v>0.93577891975241945</v>
      </c>
      <c r="BX214">
        <f t="shared" si="35"/>
        <v>0.60748217536470928</v>
      </c>
      <c r="BZ214">
        <f>IF($BZ$6="","",IF(ISERROR(INDEX([3]Base!$A$2:$C$207,MATCH($BZ$6,[3]Base!$A$2:$A$207,0),2))=TRUE,"CABLE INCONNU",(INDEX([3]Base!$A$2:$C$207,MATCH($BZ$6,[3]Base!$A$2:$A$207,0),3))))</f>
        <v>19.600000000000001</v>
      </c>
      <c r="CB214">
        <f>IF($BZ$6="","",IF(ISERROR(INDEX([3]Base!$A$2:$C$207,MATCH($BZ$6,[3]Base!$A$2:$A$207,0),2))=TRUE,"CABLE INCONNU",(INDEX([3]Base!$A$2:$C$207,MATCH($BZ$6,[3]Base!$A$2:$A$207,0),2))))</f>
        <v>0.627</v>
      </c>
      <c r="CD214">
        <f t="shared" si="36"/>
        <v>1.5404220201039038</v>
      </c>
      <c r="CF214">
        <f t="shared" si="34"/>
        <v>404.81000000000006</v>
      </c>
      <c r="CG21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BORD'!$B$13:$B$2000,0),9)))*T214/$P$18)</f>
        <v>406.35042202010396</v>
      </c>
      <c r="CI214" t="str">
        <f>'[3]TABLEAU DE BORD'!B212</f>
        <v/>
      </c>
      <c r="CJ214" t="e">
        <f>'[3]TABLEAU DE BORD'!E212-'[3]TABLEAU DE BORD'!C212</f>
        <v>#VALUE!</v>
      </c>
      <c r="CL214" t="str">
        <f>'[3]TABLEAU DE BORD'!H212</f>
        <v/>
      </c>
      <c r="CM214" t="e">
        <f>'[3]TABLEAU DE BORD'!K212-'[3]TABLEAU DE BORD'!I212</f>
        <v>#VALUE!</v>
      </c>
    </row>
    <row r="215" spans="72:91" x14ac:dyDescent="0.25">
      <c r="BT215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BORD'!$B$13:$B$2000,0),11))*T215/INDEX('[3]TABLEAU DE BORD'!$B$13:$R$2000,MATCH('Formalisme RTE'!$H$2,'[3]TABLEAU DE BORD'!$B$13:$B$2000,0),12)</f>
        <v>3.102830965870556</v>
      </c>
      <c r="BU215" s="43">
        <f t="shared" si="37"/>
        <v>0.93577891975241945</v>
      </c>
      <c r="BX215">
        <f t="shared" si="35"/>
        <v>0.60748217536470928</v>
      </c>
      <c r="BZ215">
        <f>IF($BZ$6="","",IF(ISERROR(INDEX([3]Base!$A$2:$C$207,MATCH($BZ$6,[3]Base!$A$2:$A$207,0),2))=TRUE,"CABLE INCONNU",(INDEX([3]Base!$A$2:$C$207,MATCH($BZ$6,[3]Base!$A$2:$A$207,0),3))))</f>
        <v>19.600000000000001</v>
      </c>
      <c r="CB215">
        <f>IF($BZ$6="","",IF(ISERROR(INDEX([3]Base!$A$2:$C$207,MATCH($BZ$6,[3]Base!$A$2:$A$207,0),2))=TRUE,"CABLE INCONNU",(INDEX([3]Base!$A$2:$C$207,MATCH($BZ$6,[3]Base!$A$2:$A$207,0),2))))</f>
        <v>0.627</v>
      </c>
      <c r="CD215">
        <f t="shared" si="36"/>
        <v>1.5404220201039038</v>
      </c>
      <c r="CF215">
        <f t="shared" si="34"/>
        <v>404.81000000000006</v>
      </c>
      <c r="CG21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BORD'!$B$13:$B$2000,0),9)))*T215/$P$18)</f>
        <v>406.35042202010396</v>
      </c>
      <c r="CI215" t="str">
        <f>'[3]TABLEAU DE BORD'!B213</f>
        <v/>
      </c>
      <c r="CJ215" t="e">
        <f>'[3]TABLEAU DE BORD'!E213-'[3]TABLEAU DE BORD'!C213</f>
        <v>#VALUE!</v>
      </c>
      <c r="CL215" t="str">
        <f>'[3]TABLEAU DE BORD'!H213</f>
        <v/>
      </c>
      <c r="CM215" t="e">
        <f>'[3]TABLEAU DE BORD'!K213-'[3]TABLEAU DE BORD'!I213</f>
        <v>#VALUE!</v>
      </c>
    </row>
    <row r="216" spans="72:91" x14ac:dyDescent="0.25">
      <c r="BT216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BORD'!$B$13:$B$2000,0),11))*T216/INDEX('[3]TABLEAU DE BORD'!$B$13:$R$2000,MATCH('Formalisme RTE'!$H$2,'[3]TABLEAU DE BORD'!$B$13:$B$2000,0),12)</f>
        <v>3.102830965870556</v>
      </c>
      <c r="BU216" s="43">
        <f t="shared" si="37"/>
        <v>0.93577891975241945</v>
      </c>
      <c r="BX216">
        <f t="shared" si="35"/>
        <v>0.60748217536470928</v>
      </c>
      <c r="BZ216">
        <f>IF($BZ$6="","",IF(ISERROR(INDEX([3]Base!$A$2:$C$207,MATCH($BZ$6,[3]Base!$A$2:$A$207,0),2))=TRUE,"CABLE INCONNU",(INDEX([3]Base!$A$2:$C$207,MATCH($BZ$6,[3]Base!$A$2:$A$207,0),3))))</f>
        <v>19.600000000000001</v>
      </c>
      <c r="CB216">
        <f>IF($BZ$6="","",IF(ISERROR(INDEX([3]Base!$A$2:$C$207,MATCH($BZ$6,[3]Base!$A$2:$A$207,0),2))=TRUE,"CABLE INCONNU",(INDEX([3]Base!$A$2:$C$207,MATCH($BZ$6,[3]Base!$A$2:$A$207,0),2))))</f>
        <v>0.627</v>
      </c>
      <c r="CD216">
        <f t="shared" si="36"/>
        <v>1.5404220201039038</v>
      </c>
      <c r="CF216">
        <f t="shared" si="34"/>
        <v>404.81000000000006</v>
      </c>
      <c r="CG2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BORD'!$B$13:$B$2000,0),9)))*T216/$P$18)</f>
        <v>406.35042202010396</v>
      </c>
      <c r="CI216" t="str">
        <f>'[3]TABLEAU DE BORD'!B214</f>
        <v/>
      </c>
      <c r="CJ216" t="e">
        <f>'[3]TABLEAU DE BORD'!E214-'[3]TABLEAU DE BORD'!C214</f>
        <v>#VALUE!</v>
      </c>
      <c r="CL216" t="str">
        <f>'[3]TABLEAU DE BORD'!H214</f>
        <v/>
      </c>
      <c r="CM216" t="e">
        <f>'[3]TABLEAU DE BORD'!K214-'[3]TABLEAU DE BORD'!I214</f>
        <v>#VALUE!</v>
      </c>
    </row>
    <row r="217" spans="72:91" x14ac:dyDescent="0.25">
      <c r="BT217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BORD'!$B$13:$B$2000,0),11))*T217/INDEX('[3]TABLEAU DE BORD'!$B$13:$R$2000,MATCH('Formalisme RTE'!$H$2,'[3]TABLEAU DE BORD'!$B$13:$B$2000,0),12)</f>
        <v>3.102830965870556</v>
      </c>
      <c r="BU217" s="43">
        <f t="shared" si="37"/>
        <v>0.93577891975241945</v>
      </c>
      <c r="BX217">
        <f t="shared" si="35"/>
        <v>0.60748217536470928</v>
      </c>
      <c r="BZ217">
        <f>IF($BZ$6="","",IF(ISERROR(INDEX([3]Base!$A$2:$C$207,MATCH($BZ$6,[3]Base!$A$2:$A$207,0),2))=TRUE,"CABLE INCONNU",(INDEX([3]Base!$A$2:$C$207,MATCH($BZ$6,[3]Base!$A$2:$A$207,0),3))))</f>
        <v>19.600000000000001</v>
      </c>
      <c r="CB217">
        <f>IF($BZ$6="","",IF(ISERROR(INDEX([3]Base!$A$2:$C$207,MATCH($BZ$6,[3]Base!$A$2:$A$207,0),2))=TRUE,"CABLE INCONNU",(INDEX([3]Base!$A$2:$C$207,MATCH($BZ$6,[3]Base!$A$2:$A$207,0),2))))</f>
        <v>0.627</v>
      </c>
      <c r="CD217">
        <f t="shared" si="36"/>
        <v>1.5404220201039038</v>
      </c>
      <c r="CF217">
        <f t="shared" si="34"/>
        <v>404.81000000000006</v>
      </c>
      <c r="CG2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BORD'!$B$13:$B$2000,0),9)))*T217/$P$18)</f>
        <v>406.35042202010396</v>
      </c>
      <c r="CI217" t="str">
        <f>'[3]TABLEAU DE BORD'!B215</f>
        <v/>
      </c>
      <c r="CJ217" t="e">
        <f>'[3]TABLEAU DE BORD'!E215-'[3]TABLEAU DE BORD'!C215</f>
        <v>#VALUE!</v>
      </c>
      <c r="CL217" t="str">
        <f>'[3]TABLEAU DE BORD'!H215</f>
        <v/>
      </c>
      <c r="CM217" t="e">
        <f>'[3]TABLEAU DE BORD'!K215-'[3]TABLEAU DE BORD'!I215</f>
        <v>#VALUE!</v>
      </c>
    </row>
    <row r="218" spans="72:91" x14ac:dyDescent="0.25">
      <c r="BT218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BORD'!$B$13:$B$2000,0),11))*T218/INDEX('[3]TABLEAU DE BORD'!$B$13:$R$2000,MATCH('Formalisme RTE'!$H$2,'[3]TABLEAU DE BORD'!$B$13:$B$2000,0),12)</f>
        <v>3.102830965870556</v>
      </c>
      <c r="BU218" s="43">
        <f t="shared" si="37"/>
        <v>0.93577891975241945</v>
      </c>
      <c r="BX218">
        <f t="shared" si="35"/>
        <v>0.60748217536470928</v>
      </c>
      <c r="BZ218">
        <f>IF($BZ$6="","",IF(ISERROR(INDEX([3]Base!$A$2:$C$207,MATCH($BZ$6,[3]Base!$A$2:$A$207,0),2))=TRUE,"CABLE INCONNU",(INDEX([3]Base!$A$2:$C$207,MATCH($BZ$6,[3]Base!$A$2:$A$207,0),3))))</f>
        <v>19.600000000000001</v>
      </c>
      <c r="CB218">
        <f>IF($BZ$6="","",IF(ISERROR(INDEX([3]Base!$A$2:$C$207,MATCH($BZ$6,[3]Base!$A$2:$A$207,0),2))=TRUE,"CABLE INCONNU",(INDEX([3]Base!$A$2:$C$207,MATCH($BZ$6,[3]Base!$A$2:$A$207,0),2))))</f>
        <v>0.627</v>
      </c>
      <c r="CD218">
        <f t="shared" si="36"/>
        <v>1.5404220201039038</v>
      </c>
      <c r="CF218">
        <f t="shared" si="34"/>
        <v>404.81000000000006</v>
      </c>
      <c r="CG2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BORD'!$B$13:$B$2000,0),9)))*T218/$P$18)</f>
        <v>406.35042202010396</v>
      </c>
      <c r="CI218" t="str">
        <f>'[3]TABLEAU DE BORD'!B216</f>
        <v/>
      </c>
      <c r="CJ218" t="e">
        <f>'[3]TABLEAU DE BORD'!E216-'[3]TABLEAU DE BORD'!C216</f>
        <v>#VALUE!</v>
      </c>
      <c r="CL218" t="str">
        <f>'[3]TABLEAU DE BORD'!H216</f>
        <v/>
      </c>
      <c r="CM218" t="e">
        <f>'[3]TABLEAU DE BORD'!K216-'[3]TABLEAU DE BORD'!I216</f>
        <v>#VALUE!</v>
      </c>
    </row>
    <row r="219" spans="72:91" x14ac:dyDescent="0.25">
      <c r="BT219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BORD'!$B$13:$B$2000,0),11))*T219/INDEX('[3]TABLEAU DE BORD'!$B$13:$R$2000,MATCH('Formalisme RTE'!$H$2,'[3]TABLEAU DE BORD'!$B$13:$B$2000,0),12)</f>
        <v>3.102830965870556</v>
      </c>
      <c r="BU219" s="43">
        <f t="shared" si="37"/>
        <v>0.93577891975241945</v>
      </c>
      <c r="BX219">
        <f t="shared" si="35"/>
        <v>0.60748217536470928</v>
      </c>
      <c r="BZ219">
        <f>IF($BZ$6="","",IF(ISERROR(INDEX([3]Base!$A$2:$C$207,MATCH($BZ$6,[3]Base!$A$2:$A$207,0),2))=TRUE,"CABLE INCONNU",(INDEX([3]Base!$A$2:$C$207,MATCH($BZ$6,[3]Base!$A$2:$A$207,0),3))))</f>
        <v>19.600000000000001</v>
      </c>
      <c r="CB219">
        <f>IF($BZ$6="","",IF(ISERROR(INDEX([3]Base!$A$2:$C$207,MATCH($BZ$6,[3]Base!$A$2:$A$207,0),2))=TRUE,"CABLE INCONNU",(INDEX([3]Base!$A$2:$C$207,MATCH($BZ$6,[3]Base!$A$2:$A$207,0),2))))</f>
        <v>0.627</v>
      </c>
      <c r="CD219">
        <f t="shared" si="36"/>
        <v>1.5404220201039038</v>
      </c>
      <c r="CF219">
        <f t="shared" si="34"/>
        <v>404.81000000000006</v>
      </c>
      <c r="CG2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BORD'!$B$13:$B$2000,0),9)))*T219/$P$18)</f>
        <v>406.35042202010396</v>
      </c>
      <c r="CI219" t="str">
        <f>'[3]TABLEAU DE BORD'!B217</f>
        <v/>
      </c>
      <c r="CJ219" t="e">
        <f>'[3]TABLEAU DE BORD'!E217-'[3]TABLEAU DE BORD'!C217</f>
        <v>#VALUE!</v>
      </c>
      <c r="CL219" t="str">
        <f>'[3]TABLEAU DE BORD'!H217</f>
        <v/>
      </c>
      <c r="CM219" t="e">
        <f>'[3]TABLEAU DE BORD'!K217-'[3]TABLEAU DE BORD'!I217</f>
        <v>#VALUE!</v>
      </c>
    </row>
    <row r="220" spans="72:91" x14ac:dyDescent="0.25">
      <c r="BT220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BORD'!$B$13:$B$2000,0),11))*T220/INDEX('[3]TABLEAU DE BORD'!$B$13:$R$2000,MATCH('Formalisme RTE'!$H$2,'[3]TABLEAU DE BORD'!$B$13:$B$2000,0),12)</f>
        <v>3.102830965870556</v>
      </c>
      <c r="BU220" s="43">
        <f t="shared" si="37"/>
        <v>0.93577891975241945</v>
      </c>
      <c r="BX220">
        <f t="shared" si="35"/>
        <v>0.60748217536470928</v>
      </c>
      <c r="BZ220">
        <f>IF($BZ$6="","",IF(ISERROR(INDEX([3]Base!$A$2:$C$207,MATCH($BZ$6,[3]Base!$A$2:$A$207,0),2))=TRUE,"CABLE INCONNU",(INDEX([3]Base!$A$2:$C$207,MATCH($BZ$6,[3]Base!$A$2:$A$207,0),3))))</f>
        <v>19.600000000000001</v>
      </c>
      <c r="CB220">
        <f>IF($BZ$6="","",IF(ISERROR(INDEX([3]Base!$A$2:$C$207,MATCH($BZ$6,[3]Base!$A$2:$A$207,0),2))=TRUE,"CABLE INCONNU",(INDEX([3]Base!$A$2:$C$207,MATCH($BZ$6,[3]Base!$A$2:$A$207,0),2))))</f>
        <v>0.627</v>
      </c>
      <c r="CD220">
        <f t="shared" si="36"/>
        <v>1.5404220201039038</v>
      </c>
      <c r="CF220">
        <f t="shared" si="34"/>
        <v>404.81000000000006</v>
      </c>
      <c r="CG2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BORD'!$B$13:$B$2000,0),9)))*T220/$P$18)</f>
        <v>406.35042202010396</v>
      </c>
      <c r="CI220" t="str">
        <f>'[3]TABLEAU DE BORD'!B218</f>
        <v/>
      </c>
      <c r="CJ220" t="e">
        <f>'[3]TABLEAU DE BORD'!E218-'[3]TABLEAU DE BORD'!C218</f>
        <v>#VALUE!</v>
      </c>
      <c r="CL220" t="str">
        <f>'[3]TABLEAU DE BORD'!H218</f>
        <v/>
      </c>
      <c r="CM220" t="e">
        <f>'[3]TABLEAU DE BORD'!K218-'[3]TABLEAU DE BORD'!I218</f>
        <v>#VALUE!</v>
      </c>
    </row>
    <row r="221" spans="72:91" x14ac:dyDescent="0.25">
      <c r="BT221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BORD'!$B$13:$B$2000,0),11))*T221/INDEX('[3]TABLEAU DE BORD'!$B$13:$R$2000,MATCH('Formalisme RTE'!$H$2,'[3]TABLEAU DE BORD'!$B$13:$B$2000,0),12)</f>
        <v>3.102830965870556</v>
      </c>
      <c r="BU221" s="43">
        <f t="shared" si="37"/>
        <v>0.93577891975241945</v>
      </c>
      <c r="BX221">
        <f t="shared" si="35"/>
        <v>0.60748217536470928</v>
      </c>
      <c r="BZ221">
        <f>IF($BZ$6="","",IF(ISERROR(INDEX([3]Base!$A$2:$C$207,MATCH($BZ$6,[3]Base!$A$2:$A$207,0),2))=TRUE,"CABLE INCONNU",(INDEX([3]Base!$A$2:$C$207,MATCH($BZ$6,[3]Base!$A$2:$A$207,0),3))))</f>
        <v>19.600000000000001</v>
      </c>
      <c r="CB221">
        <f>IF($BZ$6="","",IF(ISERROR(INDEX([3]Base!$A$2:$C$207,MATCH($BZ$6,[3]Base!$A$2:$A$207,0),2))=TRUE,"CABLE INCONNU",(INDEX([3]Base!$A$2:$C$207,MATCH($BZ$6,[3]Base!$A$2:$A$207,0),2))))</f>
        <v>0.627</v>
      </c>
      <c r="CD221">
        <f t="shared" si="36"/>
        <v>1.5404220201039038</v>
      </c>
      <c r="CF221">
        <f t="shared" si="34"/>
        <v>404.81000000000006</v>
      </c>
      <c r="CG2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BORD'!$B$13:$B$2000,0),9)))*T221/$P$18)</f>
        <v>406.35042202010396</v>
      </c>
      <c r="CI221" t="str">
        <f>'[3]TABLEAU DE BORD'!B219</f>
        <v/>
      </c>
      <c r="CJ221" t="e">
        <f>'[3]TABLEAU DE BORD'!E219-'[3]TABLEAU DE BORD'!C219</f>
        <v>#VALUE!</v>
      </c>
      <c r="CL221" t="str">
        <f>'[3]TABLEAU DE BORD'!H219</f>
        <v/>
      </c>
      <c r="CM221" t="e">
        <f>'[3]TABLEAU DE BORD'!K219-'[3]TABLEAU DE BORD'!I219</f>
        <v>#VALUE!</v>
      </c>
    </row>
    <row r="222" spans="72:91" x14ac:dyDescent="0.25">
      <c r="BT222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BORD'!$B$13:$B$2000,0),11))*T222/INDEX('[3]TABLEAU DE BORD'!$B$13:$R$2000,MATCH('Formalisme RTE'!$H$2,'[3]TABLEAU DE BORD'!$B$13:$B$2000,0),12)</f>
        <v>3.102830965870556</v>
      </c>
      <c r="BU222" s="43">
        <f t="shared" si="37"/>
        <v>0.93577891975241945</v>
      </c>
      <c r="BX222">
        <f t="shared" si="35"/>
        <v>0.60748217536470928</v>
      </c>
      <c r="BZ222">
        <f>IF($BZ$6="","",IF(ISERROR(INDEX([3]Base!$A$2:$C$207,MATCH($BZ$6,[3]Base!$A$2:$A$207,0),2))=TRUE,"CABLE INCONNU",(INDEX([3]Base!$A$2:$C$207,MATCH($BZ$6,[3]Base!$A$2:$A$207,0),3))))</f>
        <v>19.600000000000001</v>
      </c>
      <c r="CB222">
        <f>IF($BZ$6="","",IF(ISERROR(INDEX([3]Base!$A$2:$C$207,MATCH($BZ$6,[3]Base!$A$2:$A$207,0),2))=TRUE,"CABLE INCONNU",(INDEX([3]Base!$A$2:$C$207,MATCH($BZ$6,[3]Base!$A$2:$A$207,0),2))))</f>
        <v>0.627</v>
      </c>
      <c r="CD222">
        <f t="shared" si="36"/>
        <v>1.5404220201039038</v>
      </c>
      <c r="CF222">
        <f t="shared" si="34"/>
        <v>404.81000000000006</v>
      </c>
      <c r="CG2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BORD'!$B$13:$B$2000,0),9)))*T222/$P$18)</f>
        <v>406.35042202010396</v>
      </c>
      <c r="CI222" t="str">
        <f>'[3]TABLEAU DE BORD'!B220</f>
        <v/>
      </c>
      <c r="CJ222" t="e">
        <f>'[3]TABLEAU DE BORD'!E220-'[3]TABLEAU DE BORD'!C220</f>
        <v>#VALUE!</v>
      </c>
      <c r="CL222" t="str">
        <f>'[3]TABLEAU DE BORD'!H220</f>
        <v/>
      </c>
      <c r="CM222" t="e">
        <f>'[3]TABLEAU DE BORD'!K220-'[3]TABLEAU DE BORD'!I220</f>
        <v>#VALUE!</v>
      </c>
    </row>
    <row r="223" spans="72:91" x14ac:dyDescent="0.25">
      <c r="BT223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BORD'!$B$13:$B$2000,0),11))*T223/INDEX('[3]TABLEAU DE BORD'!$B$13:$R$2000,MATCH('Formalisme RTE'!$H$2,'[3]TABLEAU DE BORD'!$B$13:$B$2000,0),12)</f>
        <v>3.102830965870556</v>
      </c>
      <c r="BU223" s="43">
        <f t="shared" si="37"/>
        <v>0.93577891975241945</v>
      </c>
      <c r="BX223">
        <f t="shared" si="35"/>
        <v>0.60748217536470928</v>
      </c>
      <c r="BZ223">
        <f>IF($BZ$6="","",IF(ISERROR(INDEX([3]Base!$A$2:$C$207,MATCH($BZ$6,[3]Base!$A$2:$A$207,0),2))=TRUE,"CABLE INCONNU",(INDEX([3]Base!$A$2:$C$207,MATCH($BZ$6,[3]Base!$A$2:$A$207,0),3))))</f>
        <v>19.600000000000001</v>
      </c>
      <c r="CB223">
        <f>IF($BZ$6="","",IF(ISERROR(INDEX([3]Base!$A$2:$C$207,MATCH($BZ$6,[3]Base!$A$2:$A$207,0),2))=TRUE,"CABLE INCONNU",(INDEX([3]Base!$A$2:$C$207,MATCH($BZ$6,[3]Base!$A$2:$A$207,0),2))))</f>
        <v>0.627</v>
      </c>
      <c r="CD223">
        <f t="shared" si="36"/>
        <v>1.5404220201039038</v>
      </c>
      <c r="CF223">
        <f t="shared" si="34"/>
        <v>404.81000000000006</v>
      </c>
      <c r="CG2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BORD'!$B$13:$B$2000,0),9)))*T223/$P$18)</f>
        <v>406.35042202010396</v>
      </c>
      <c r="CI223" t="str">
        <f>'[3]TABLEAU DE BORD'!B221</f>
        <v/>
      </c>
      <c r="CJ223" t="e">
        <f>'[3]TABLEAU DE BORD'!E221-'[3]TABLEAU DE BORD'!C221</f>
        <v>#VALUE!</v>
      </c>
      <c r="CL223" t="str">
        <f>'[3]TABLEAU DE BORD'!H221</f>
        <v/>
      </c>
      <c r="CM223" t="e">
        <f>'[3]TABLEAU DE BORD'!K221-'[3]TABLEAU DE BORD'!I221</f>
        <v>#VALUE!</v>
      </c>
    </row>
    <row r="224" spans="72:91" x14ac:dyDescent="0.25">
      <c r="BT224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BORD'!$B$13:$B$2000,0),11))*T224/INDEX('[3]TABLEAU DE BORD'!$B$13:$R$2000,MATCH('Formalisme RTE'!$H$2,'[3]TABLEAU DE BORD'!$B$13:$B$2000,0),12)</f>
        <v>3.102830965870556</v>
      </c>
      <c r="BU224" s="43">
        <f t="shared" si="37"/>
        <v>0.93577891975241945</v>
      </c>
      <c r="BX224">
        <f t="shared" si="35"/>
        <v>0.60748217536470928</v>
      </c>
      <c r="BZ224">
        <f>IF($BZ$6="","",IF(ISERROR(INDEX([3]Base!$A$2:$C$207,MATCH($BZ$6,[3]Base!$A$2:$A$207,0),2))=TRUE,"CABLE INCONNU",(INDEX([3]Base!$A$2:$C$207,MATCH($BZ$6,[3]Base!$A$2:$A$207,0),3))))</f>
        <v>19.600000000000001</v>
      </c>
      <c r="CB224">
        <f>IF($BZ$6="","",IF(ISERROR(INDEX([3]Base!$A$2:$C$207,MATCH($BZ$6,[3]Base!$A$2:$A$207,0),2))=TRUE,"CABLE INCONNU",(INDEX([3]Base!$A$2:$C$207,MATCH($BZ$6,[3]Base!$A$2:$A$207,0),2))))</f>
        <v>0.627</v>
      </c>
      <c r="CD224">
        <f t="shared" si="36"/>
        <v>1.5404220201039038</v>
      </c>
      <c r="CF224">
        <f t="shared" si="34"/>
        <v>404.81000000000006</v>
      </c>
      <c r="CG22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BORD'!$B$13:$B$2000,0),9)))*T224/$P$18)</f>
        <v>406.35042202010396</v>
      </c>
      <c r="CI224" t="str">
        <f>'[3]TABLEAU DE BORD'!B222</f>
        <v/>
      </c>
      <c r="CJ224" t="e">
        <f>'[3]TABLEAU DE BORD'!E222-'[3]TABLEAU DE BORD'!C222</f>
        <v>#VALUE!</v>
      </c>
      <c r="CL224" t="str">
        <f>'[3]TABLEAU DE BORD'!H222</f>
        <v/>
      </c>
      <c r="CM224" t="e">
        <f>'[3]TABLEAU DE BORD'!K222-'[3]TABLEAU DE BORD'!I222</f>
        <v>#VALUE!</v>
      </c>
    </row>
    <row r="225" spans="72:91" x14ac:dyDescent="0.25">
      <c r="BT225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BORD'!$B$13:$B$2000,0),11))*T225/INDEX('[3]TABLEAU DE BORD'!$B$13:$R$2000,MATCH('Formalisme RTE'!$H$2,'[3]TABLEAU DE BORD'!$B$13:$B$2000,0),12)</f>
        <v>3.102830965870556</v>
      </c>
      <c r="BU225" s="43">
        <f t="shared" si="37"/>
        <v>0.93577891975241945</v>
      </c>
      <c r="BX225">
        <f t="shared" si="35"/>
        <v>0.60748217536470928</v>
      </c>
      <c r="BZ225">
        <f>IF($BZ$6="","",IF(ISERROR(INDEX([3]Base!$A$2:$C$207,MATCH($BZ$6,[3]Base!$A$2:$A$207,0),2))=TRUE,"CABLE INCONNU",(INDEX([3]Base!$A$2:$C$207,MATCH($BZ$6,[3]Base!$A$2:$A$207,0),3))))</f>
        <v>19.600000000000001</v>
      </c>
      <c r="CB225">
        <f>IF($BZ$6="","",IF(ISERROR(INDEX([3]Base!$A$2:$C$207,MATCH($BZ$6,[3]Base!$A$2:$A$207,0),2))=TRUE,"CABLE INCONNU",(INDEX([3]Base!$A$2:$C$207,MATCH($BZ$6,[3]Base!$A$2:$A$207,0),2))))</f>
        <v>0.627</v>
      </c>
      <c r="CD225">
        <f t="shared" si="36"/>
        <v>1.5404220201039038</v>
      </c>
      <c r="CF225">
        <f t="shared" si="34"/>
        <v>404.81000000000006</v>
      </c>
      <c r="CG22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BORD'!$B$13:$B$2000,0),9)))*T225/$P$18)</f>
        <v>406.35042202010396</v>
      </c>
      <c r="CI225" t="str">
        <f>'[3]TABLEAU DE BORD'!B223</f>
        <v/>
      </c>
      <c r="CJ225" t="e">
        <f>'[3]TABLEAU DE BORD'!E223-'[3]TABLEAU DE BORD'!C223</f>
        <v>#VALUE!</v>
      </c>
      <c r="CL225" t="str">
        <f>'[3]TABLEAU DE BORD'!H223</f>
        <v/>
      </c>
      <c r="CM225" t="e">
        <f>'[3]TABLEAU DE BORD'!K223-'[3]TABLEAU DE BORD'!I223</f>
        <v>#VALUE!</v>
      </c>
    </row>
    <row r="226" spans="72:91" x14ac:dyDescent="0.25">
      <c r="BT226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BORD'!$B$13:$B$2000,0),11))*T226/INDEX('[3]TABLEAU DE BORD'!$B$13:$R$2000,MATCH('Formalisme RTE'!$H$2,'[3]TABLEAU DE BORD'!$B$13:$B$2000,0),12)</f>
        <v>3.102830965870556</v>
      </c>
      <c r="BU226" s="43">
        <f t="shared" si="37"/>
        <v>0.93577891975241945</v>
      </c>
      <c r="BX226">
        <f t="shared" si="35"/>
        <v>0.60748217536470928</v>
      </c>
      <c r="BZ226">
        <f>IF($BZ$6="","",IF(ISERROR(INDEX([3]Base!$A$2:$C$207,MATCH($BZ$6,[3]Base!$A$2:$A$207,0),2))=TRUE,"CABLE INCONNU",(INDEX([3]Base!$A$2:$C$207,MATCH($BZ$6,[3]Base!$A$2:$A$207,0),3))))</f>
        <v>19.600000000000001</v>
      </c>
      <c r="CB226">
        <f>IF($BZ$6="","",IF(ISERROR(INDEX([3]Base!$A$2:$C$207,MATCH($BZ$6,[3]Base!$A$2:$A$207,0),2))=TRUE,"CABLE INCONNU",(INDEX([3]Base!$A$2:$C$207,MATCH($BZ$6,[3]Base!$A$2:$A$207,0),2))))</f>
        <v>0.627</v>
      </c>
      <c r="CD226">
        <f t="shared" si="36"/>
        <v>1.5404220201039038</v>
      </c>
      <c r="CF226">
        <f t="shared" si="34"/>
        <v>404.81000000000006</v>
      </c>
      <c r="CG22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BORD'!$B$13:$B$2000,0),9)))*T226/$P$18)</f>
        <v>406.35042202010396</v>
      </c>
      <c r="CI226" t="str">
        <f>'[3]TABLEAU DE BORD'!B224</f>
        <v/>
      </c>
      <c r="CJ226" t="e">
        <f>'[3]TABLEAU DE BORD'!E224-'[3]TABLEAU DE BORD'!C224</f>
        <v>#VALUE!</v>
      </c>
      <c r="CL226" t="str">
        <f>'[3]TABLEAU DE BORD'!H224</f>
        <v/>
      </c>
      <c r="CM226" t="e">
        <f>'[3]TABLEAU DE BORD'!K224-'[3]TABLEAU DE BORD'!I224</f>
        <v>#VALUE!</v>
      </c>
    </row>
    <row r="227" spans="72:91" x14ac:dyDescent="0.25">
      <c r="BT227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BORD'!$B$13:$B$2000,0),11))*T227/INDEX('[3]TABLEAU DE BORD'!$B$13:$R$2000,MATCH('Formalisme RTE'!$H$2,'[3]TABLEAU DE BORD'!$B$13:$B$2000,0),12)</f>
        <v>3.102830965870556</v>
      </c>
      <c r="BU227" s="43">
        <f t="shared" si="37"/>
        <v>0.93577891975241945</v>
      </c>
      <c r="BX227">
        <f t="shared" si="35"/>
        <v>0.60748217536470928</v>
      </c>
      <c r="BZ227">
        <f>IF($BZ$6="","",IF(ISERROR(INDEX([3]Base!$A$2:$C$207,MATCH($BZ$6,[3]Base!$A$2:$A$207,0),2))=TRUE,"CABLE INCONNU",(INDEX([3]Base!$A$2:$C$207,MATCH($BZ$6,[3]Base!$A$2:$A$207,0),3))))</f>
        <v>19.600000000000001</v>
      </c>
      <c r="CB227">
        <f>IF($BZ$6="","",IF(ISERROR(INDEX([3]Base!$A$2:$C$207,MATCH($BZ$6,[3]Base!$A$2:$A$207,0),2))=TRUE,"CABLE INCONNU",(INDEX([3]Base!$A$2:$C$207,MATCH($BZ$6,[3]Base!$A$2:$A$207,0),2))))</f>
        <v>0.627</v>
      </c>
      <c r="CD227">
        <f t="shared" si="36"/>
        <v>1.5404220201039038</v>
      </c>
      <c r="CF227">
        <f t="shared" si="34"/>
        <v>404.81000000000006</v>
      </c>
      <c r="CG22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BORD'!$B$13:$B$2000,0),9)))*T227/$P$18)</f>
        <v>406.35042202010396</v>
      </c>
      <c r="CI227" t="str">
        <f>'[3]TABLEAU DE BORD'!B225</f>
        <v/>
      </c>
      <c r="CJ227" t="e">
        <f>'[3]TABLEAU DE BORD'!E225-'[3]TABLEAU DE BORD'!C225</f>
        <v>#VALUE!</v>
      </c>
      <c r="CL227" t="str">
        <f>'[3]TABLEAU DE BORD'!H225</f>
        <v/>
      </c>
      <c r="CM227" t="e">
        <f>'[3]TABLEAU DE BORD'!K225-'[3]TABLEAU DE BORD'!I225</f>
        <v>#VALUE!</v>
      </c>
    </row>
    <row r="228" spans="72:91" x14ac:dyDescent="0.25">
      <c r="BT228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BORD'!$B$13:$B$2000,0),11))*T228/INDEX('[3]TABLEAU DE BORD'!$B$13:$R$2000,MATCH('Formalisme RTE'!$H$2,'[3]TABLEAU DE BORD'!$B$13:$B$2000,0),12)</f>
        <v>3.102830965870556</v>
      </c>
      <c r="BU228" s="43">
        <f t="shared" si="37"/>
        <v>0.93577891975241945</v>
      </c>
      <c r="BX228">
        <f t="shared" si="35"/>
        <v>0.60748217536470928</v>
      </c>
      <c r="BZ228">
        <f>IF($BZ$6="","",IF(ISERROR(INDEX([3]Base!$A$2:$C$207,MATCH($BZ$6,[3]Base!$A$2:$A$207,0),2))=TRUE,"CABLE INCONNU",(INDEX([3]Base!$A$2:$C$207,MATCH($BZ$6,[3]Base!$A$2:$A$207,0),3))))</f>
        <v>19.600000000000001</v>
      </c>
      <c r="CB228">
        <f>IF($BZ$6="","",IF(ISERROR(INDEX([3]Base!$A$2:$C$207,MATCH($BZ$6,[3]Base!$A$2:$A$207,0),2))=TRUE,"CABLE INCONNU",(INDEX([3]Base!$A$2:$C$207,MATCH($BZ$6,[3]Base!$A$2:$A$207,0),2))))</f>
        <v>0.627</v>
      </c>
      <c r="CD228">
        <f t="shared" si="36"/>
        <v>1.5404220201039038</v>
      </c>
      <c r="CF228">
        <f t="shared" si="34"/>
        <v>404.81000000000006</v>
      </c>
      <c r="CG22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BORD'!$B$13:$B$2000,0),9)))*T228/$P$18)</f>
        <v>406.35042202010396</v>
      </c>
      <c r="CI228" t="str">
        <f>'[3]TABLEAU DE BORD'!B226</f>
        <v/>
      </c>
      <c r="CJ228" t="e">
        <f>'[3]TABLEAU DE BORD'!E226-'[3]TABLEAU DE BORD'!C226</f>
        <v>#VALUE!</v>
      </c>
      <c r="CL228" t="str">
        <f>'[3]TABLEAU DE BORD'!H226</f>
        <v/>
      </c>
      <c r="CM228" t="e">
        <f>'[3]TABLEAU DE BORD'!K226-'[3]TABLEAU DE BORD'!I226</f>
        <v>#VALUE!</v>
      </c>
    </row>
    <row r="229" spans="72:91" x14ac:dyDescent="0.25">
      <c r="BT229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BORD'!$B$13:$B$2000,0),11))*T229/INDEX('[3]TABLEAU DE BORD'!$B$13:$R$2000,MATCH('Formalisme RTE'!$H$2,'[3]TABLEAU DE BORD'!$B$13:$B$2000,0),12)</f>
        <v>3.102830965870556</v>
      </c>
      <c r="BU229" s="43">
        <f t="shared" si="37"/>
        <v>0.93577891975241945</v>
      </c>
      <c r="BX229">
        <f t="shared" si="35"/>
        <v>0.60748217536470928</v>
      </c>
      <c r="BZ229">
        <f>IF($BZ$6="","",IF(ISERROR(INDEX([3]Base!$A$2:$C$207,MATCH($BZ$6,[3]Base!$A$2:$A$207,0),2))=TRUE,"CABLE INCONNU",(INDEX([3]Base!$A$2:$C$207,MATCH($BZ$6,[3]Base!$A$2:$A$207,0),3))))</f>
        <v>19.600000000000001</v>
      </c>
      <c r="CB229">
        <f>IF($BZ$6="","",IF(ISERROR(INDEX([3]Base!$A$2:$C$207,MATCH($BZ$6,[3]Base!$A$2:$A$207,0),2))=TRUE,"CABLE INCONNU",(INDEX([3]Base!$A$2:$C$207,MATCH($BZ$6,[3]Base!$A$2:$A$207,0),2))))</f>
        <v>0.627</v>
      </c>
      <c r="CD229">
        <f t="shared" si="36"/>
        <v>1.5404220201039038</v>
      </c>
      <c r="CF229">
        <f t="shared" si="34"/>
        <v>404.81000000000006</v>
      </c>
      <c r="CG22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BORD'!$B$13:$B$2000,0),9)))*T229/$P$18)</f>
        <v>406.35042202010396</v>
      </c>
      <c r="CI229" t="str">
        <f>'[3]TABLEAU DE BORD'!B227</f>
        <v/>
      </c>
      <c r="CJ229" t="e">
        <f>'[3]TABLEAU DE BORD'!E227-'[3]TABLEAU DE BORD'!C227</f>
        <v>#VALUE!</v>
      </c>
      <c r="CL229" t="str">
        <f>'[3]TABLEAU DE BORD'!H227</f>
        <v/>
      </c>
      <c r="CM229" t="e">
        <f>'[3]TABLEAU DE BORD'!K227-'[3]TABLEAU DE BORD'!I227</f>
        <v>#VALUE!</v>
      </c>
    </row>
    <row r="230" spans="72:91" x14ac:dyDescent="0.25">
      <c r="BT230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BORD'!$B$13:$B$2000,0),11))*T230/INDEX('[3]TABLEAU DE BORD'!$B$13:$R$2000,MATCH('Formalisme RTE'!$H$2,'[3]TABLEAU DE BORD'!$B$13:$B$2000,0),12)</f>
        <v>3.102830965870556</v>
      </c>
      <c r="BU230" s="43">
        <f t="shared" si="37"/>
        <v>0.93577891975241945</v>
      </c>
      <c r="BX230">
        <f t="shared" si="35"/>
        <v>0.60748217536470928</v>
      </c>
      <c r="BZ230">
        <f>IF($BZ$6="","",IF(ISERROR(INDEX([3]Base!$A$2:$C$207,MATCH($BZ$6,[3]Base!$A$2:$A$207,0),2))=TRUE,"CABLE INCONNU",(INDEX([3]Base!$A$2:$C$207,MATCH($BZ$6,[3]Base!$A$2:$A$207,0),3))))</f>
        <v>19.600000000000001</v>
      </c>
      <c r="CB230">
        <f>IF($BZ$6="","",IF(ISERROR(INDEX([3]Base!$A$2:$C$207,MATCH($BZ$6,[3]Base!$A$2:$A$207,0),2))=TRUE,"CABLE INCONNU",(INDEX([3]Base!$A$2:$C$207,MATCH($BZ$6,[3]Base!$A$2:$A$207,0),2))))</f>
        <v>0.627</v>
      </c>
      <c r="CD230">
        <f t="shared" si="36"/>
        <v>1.5404220201039038</v>
      </c>
      <c r="CF230">
        <f t="shared" si="34"/>
        <v>404.81000000000006</v>
      </c>
      <c r="CG23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BORD'!$B$13:$B$2000,0),9)))*T230/$P$18)</f>
        <v>406.35042202010396</v>
      </c>
      <c r="CI230" t="str">
        <f>'[3]TABLEAU DE BORD'!B228</f>
        <v/>
      </c>
      <c r="CJ230" t="e">
        <f>'[3]TABLEAU DE BORD'!E228-'[3]TABLEAU DE BORD'!C228</f>
        <v>#VALUE!</v>
      </c>
      <c r="CL230" t="str">
        <f>'[3]TABLEAU DE BORD'!H228</f>
        <v/>
      </c>
      <c r="CM230" t="e">
        <f>'[3]TABLEAU DE BORD'!K228-'[3]TABLEAU DE BORD'!I228</f>
        <v>#VALUE!</v>
      </c>
    </row>
    <row r="231" spans="72:91" x14ac:dyDescent="0.25">
      <c r="BT231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BORD'!$B$13:$B$2000,0),11))*T231/INDEX('[3]TABLEAU DE BORD'!$B$13:$R$2000,MATCH('Formalisme RTE'!$H$2,'[3]TABLEAU DE BORD'!$B$13:$B$2000,0),12)</f>
        <v>3.102830965870556</v>
      </c>
      <c r="BU231" s="43">
        <f t="shared" si="37"/>
        <v>0.93577891975241945</v>
      </c>
      <c r="BX231">
        <f t="shared" si="35"/>
        <v>0.60748217536470928</v>
      </c>
      <c r="BZ231">
        <f>IF($BZ$6="","",IF(ISERROR(INDEX([3]Base!$A$2:$C$207,MATCH($BZ$6,[3]Base!$A$2:$A$207,0),2))=TRUE,"CABLE INCONNU",(INDEX([3]Base!$A$2:$C$207,MATCH($BZ$6,[3]Base!$A$2:$A$207,0),3))))</f>
        <v>19.600000000000001</v>
      </c>
      <c r="CB231">
        <f>IF($BZ$6="","",IF(ISERROR(INDEX([3]Base!$A$2:$C$207,MATCH($BZ$6,[3]Base!$A$2:$A$207,0),2))=TRUE,"CABLE INCONNU",(INDEX([3]Base!$A$2:$C$207,MATCH($BZ$6,[3]Base!$A$2:$A$207,0),2))))</f>
        <v>0.627</v>
      </c>
      <c r="CD231">
        <f t="shared" si="36"/>
        <v>1.5404220201039038</v>
      </c>
      <c r="CF231">
        <f t="shared" si="34"/>
        <v>404.81000000000006</v>
      </c>
      <c r="CG23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BORD'!$B$13:$B$2000,0),9)))*T231/$P$18)</f>
        <v>406.35042202010396</v>
      </c>
      <c r="CI231" t="str">
        <f>'[3]TABLEAU DE BORD'!B229</f>
        <v/>
      </c>
      <c r="CJ231" t="e">
        <f>'[3]TABLEAU DE BORD'!E229-'[3]TABLEAU DE BORD'!C229</f>
        <v>#VALUE!</v>
      </c>
      <c r="CL231" t="str">
        <f>'[3]TABLEAU DE BORD'!H229</f>
        <v/>
      </c>
      <c r="CM231" t="e">
        <f>'[3]TABLEAU DE BORD'!K229-'[3]TABLEAU DE BORD'!I229</f>
        <v>#VALUE!</v>
      </c>
    </row>
    <row r="232" spans="72:91" x14ac:dyDescent="0.25">
      <c r="BT232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BORD'!$B$13:$B$2000,0),11))*T232/INDEX('[3]TABLEAU DE BORD'!$B$13:$R$2000,MATCH('Formalisme RTE'!$H$2,'[3]TABLEAU DE BORD'!$B$13:$B$2000,0),12)</f>
        <v>3.102830965870556</v>
      </c>
      <c r="BU232" s="43">
        <f t="shared" si="37"/>
        <v>0.93577891975241945</v>
      </c>
      <c r="BX232">
        <f t="shared" si="35"/>
        <v>0.60748217536470928</v>
      </c>
      <c r="BZ232">
        <f>IF($BZ$6="","",IF(ISERROR(INDEX([3]Base!$A$2:$C$207,MATCH($BZ$6,[3]Base!$A$2:$A$207,0),2))=TRUE,"CABLE INCONNU",(INDEX([3]Base!$A$2:$C$207,MATCH($BZ$6,[3]Base!$A$2:$A$207,0),3))))</f>
        <v>19.600000000000001</v>
      </c>
      <c r="CB232">
        <f>IF($BZ$6="","",IF(ISERROR(INDEX([3]Base!$A$2:$C$207,MATCH($BZ$6,[3]Base!$A$2:$A$207,0),2))=TRUE,"CABLE INCONNU",(INDEX([3]Base!$A$2:$C$207,MATCH($BZ$6,[3]Base!$A$2:$A$207,0),2))))</f>
        <v>0.627</v>
      </c>
      <c r="CD232">
        <f t="shared" si="36"/>
        <v>1.5404220201039038</v>
      </c>
      <c r="CF232">
        <f t="shared" si="34"/>
        <v>404.81000000000006</v>
      </c>
      <c r="CG23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BORD'!$B$13:$B$2000,0),9)))*T232/$P$18)</f>
        <v>406.35042202010396</v>
      </c>
      <c r="CI232" t="str">
        <f>'[3]TABLEAU DE BORD'!B230</f>
        <v/>
      </c>
      <c r="CJ232" t="e">
        <f>'[3]TABLEAU DE BORD'!E230-'[3]TABLEAU DE BORD'!C230</f>
        <v>#VALUE!</v>
      </c>
      <c r="CL232" t="str">
        <f>'[3]TABLEAU DE BORD'!H230</f>
        <v/>
      </c>
      <c r="CM232" t="e">
        <f>'[3]TABLEAU DE BORD'!K230-'[3]TABLEAU DE BORD'!I230</f>
        <v>#VALUE!</v>
      </c>
    </row>
    <row r="233" spans="72:91" x14ac:dyDescent="0.25">
      <c r="BT233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BORD'!$B$13:$B$2000,0),11))*T233/INDEX('[3]TABLEAU DE BORD'!$B$13:$R$2000,MATCH('Formalisme RTE'!$H$2,'[3]TABLEAU DE BORD'!$B$13:$B$2000,0),12)</f>
        <v>3.102830965870556</v>
      </c>
      <c r="BU233" s="43">
        <f t="shared" si="37"/>
        <v>0.93577891975241945</v>
      </c>
      <c r="BX233">
        <f t="shared" si="35"/>
        <v>0.60748217536470928</v>
      </c>
      <c r="BZ233">
        <f>IF($BZ$6="","",IF(ISERROR(INDEX([3]Base!$A$2:$C$207,MATCH($BZ$6,[3]Base!$A$2:$A$207,0),2))=TRUE,"CABLE INCONNU",(INDEX([3]Base!$A$2:$C$207,MATCH($BZ$6,[3]Base!$A$2:$A$207,0),3))))</f>
        <v>19.600000000000001</v>
      </c>
      <c r="CB233">
        <f>IF($BZ$6="","",IF(ISERROR(INDEX([3]Base!$A$2:$C$207,MATCH($BZ$6,[3]Base!$A$2:$A$207,0),2))=TRUE,"CABLE INCONNU",(INDEX([3]Base!$A$2:$C$207,MATCH($BZ$6,[3]Base!$A$2:$A$207,0),2))))</f>
        <v>0.627</v>
      </c>
      <c r="CD233">
        <f t="shared" si="36"/>
        <v>1.5404220201039038</v>
      </c>
      <c r="CF233">
        <f t="shared" si="34"/>
        <v>404.81000000000006</v>
      </c>
      <c r="CG23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BORD'!$B$13:$B$2000,0),9)))*T233/$P$18)</f>
        <v>406.35042202010396</v>
      </c>
      <c r="CI233" t="str">
        <f>'[3]TABLEAU DE BORD'!B231</f>
        <v/>
      </c>
      <c r="CJ233" t="e">
        <f>'[3]TABLEAU DE BORD'!E231-'[3]TABLEAU DE BORD'!C231</f>
        <v>#VALUE!</v>
      </c>
      <c r="CL233" t="str">
        <f>'[3]TABLEAU DE BORD'!H231</f>
        <v/>
      </c>
      <c r="CM233" t="e">
        <f>'[3]TABLEAU DE BORD'!K231-'[3]TABLEAU DE BORD'!I231</f>
        <v>#VALUE!</v>
      </c>
    </row>
    <row r="234" spans="72:91" x14ac:dyDescent="0.25">
      <c r="BT234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BORD'!$B$13:$B$2000,0),11))*T234/INDEX('[3]TABLEAU DE BORD'!$B$13:$R$2000,MATCH('Formalisme RTE'!$H$2,'[3]TABLEAU DE BORD'!$B$13:$B$2000,0),12)</f>
        <v>3.102830965870556</v>
      </c>
      <c r="BU234" s="43">
        <f t="shared" si="37"/>
        <v>0.93577891975241945</v>
      </c>
      <c r="BX234">
        <f t="shared" si="35"/>
        <v>0.60748217536470928</v>
      </c>
      <c r="BZ234">
        <f>IF($BZ$6="","",IF(ISERROR(INDEX([3]Base!$A$2:$C$207,MATCH($BZ$6,[3]Base!$A$2:$A$207,0),2))=TRUE,"CABLE INCONNU",(INDEX([3]Base!$A$2:$C$207,MATCH($BZ$6,[3]Base!$A$2:$A$207,0),3))))</f>
        <v>19.600000000000001</v>
      </c>
      <c r="CB234">
        <f>IF($BZ$6="","",IF(ISERROR(INDEX([3]Base!$A$2:$C$207,MATCH($BZ$6,[3]Base!$A$2:$A$207,0),2))=TRUE,"CABLE INCONNU",(INDEX([3]Base!$A$2:$C$207,MATCH($BZ$6,[3]Base!$A$2:$A$207,0),2))))</f>
        <v>0.627</v>
      </c>
      <c r="CD234">
        <f t="shared" si="36"/>
        <v>1.5404220201039038</v>
      </c>
      <c r="CF234">
        <f t="shared" si="34"/>
        <v>404.81000000000006</v>
      </c>
      <c r="CG23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BORD'!$B$13:$B$2000,0),9)))*T234/$P$18)</f>
        <v>406.35042202010396</v>
      </c>
      <c r="CI234" t="str">
        <f>'[3]TABLEAU DE BORD'!B232</f>
        <v/>
      </c>
      <c r="CJ234" t="e">
        <f>'[3]TABLEAU DE BORD'!E232-'[3]TABLEAU DE BORD'!C232</f>
        <v>#VALUE!</v>
      </c>
      <c r="CL234" t="str">
        <f>'[3]TABLEAU DE BORD'!H232</f>
        <v/>
      </c>
      <c r="CM234" t="e">
        <f>'[3]TABLEAU DE BORD'!K232-'[3]TABLEAU DE BORD'!I232</f>
        <v>#VALUE!</v>
      </c>
    </row>
    <row r="235" spans="72:91" x14ac:dyDescent="0.25">
      <c r="BT235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BORD'!$B$13:$B$2000,0),11))*T235/INDEX('[3]TABLEAU DE BORD'!$B$13:$R$2000,MATCH('Formalisme RTE'!$H$2,'[3]TABLEAU DE BORD'!$B$13:$B$2000,0),12)</f>
        <v>3.102830965870556</v>
      </c>
      <c r="BU235" s="43">
        <f t="shared" si="37"/>
        <v>0.93577891975241945</v>
      </c>
      <c r="BX235">
        <f t="shared" si="35"/>
        <v>0.60748217536470928</v>
      </c>
      <c r="BZ235">
        <f>IF($BZ$6="","",IF(ISERROR(INDEX([3]Base!$A$2:$C$207,MATCH($BZ$6,[3]Base!$A$2:$A$207,0),2))=TRUE,"CABLE INCONNU",(INDEX([3]Base!$A$2:$C$207,MATCH($BZ$6,[3]Base!$A$2:$A$207,0),3))))</f>
        <v>19.600000000000001</v>
      </c>
      <c r="CB235">
        <f>IF($BZ$6="","",IF(ISERROR(INDEX([3]Base!$A$2:$C$207,MATCH($BZ$6,[3]Base!$A$2:$A$207,0),2))=TRUE,"CABLE INCONNU",(INDEX([3]Base!$A$2:$C$207,MATCH($BZ$6,[3]Base!$A$2:$A$207,0),2))))</f>
        <v>0.627</v>
      </c>
      <c r="CD235">
        <f t="shared" si="36"/>
        <v>1.5404220201039038</v>
      </c>
      <c r="CF235">
        <f t="shared" si="34"/>
        <v>404.81000000000006</v>
      </c>
      <c r="CG23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BORD'!$B$13:$B$2000,0),9)))*T235/$P$18)</f>
        <v>406.35042202010396</v>
      </c>
      <c r="CI235" t="str">
        <f>'[3]TABLEAU DE BORD'!B233</f>
        <v/>
      </c>
      <c r="CJ235" t="e">
        <f>'[3]TABLEAU DE BORD'!E233-'[3]TABLEAU DE BORD'!C233</f>
        <v>#VALUE!</v>
      </c>
      <c r="CL235" t="str">
        <f>'[3]TABLEAU DE BORD'!H233</f>
        <v/>
      </c>
      <c r="CM235" t="e">
        <f>'[3]TABLEAU DE BORD'!K233-'[3]TABLEAU DE BORD'!I233</f>
        <v>#VALUE!</v>
      </c>
    </row>
    <row r="236" spans="72:91" x14ac:dyDescent="0.25">
      <c r="BT236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BORD'!$B$13:$B$2000,0),11))*T236/INDEX('[3]TABLEAU DE BORD'!$B$13:$R$2000,MATCH('Formalisme RTE'!$H$2,'[3]TABLEAU DE BORD'!$B$13:$B$2000,0),12)</f>
        <v>3.102830965870556</v>
      </c>
      <c r="BU236" s="43">
        <f t="shared" si="37"/>
        <v>0.93577891975241945</v>
      </c>
      <c r="BX236">
        <f t="shared" si="35"/>
        <v>0.60748217536470928</v>
      </c>
      <c r="BZ236">
        <f>IF($BZ$6="","",IF(ISERROR(INDEX([3]Base!$A$2:$C$207,MATCH($BZ$6,[3]Base!$A$2:$A$207,0),2))=TRUE,"CABLE INCONNU",(INDEX([3]Base!$A$2:$C$207,MATCH($BZ$6,[3]Base!$A$2:$A$207,0),3))))</f>
        <v>19.600000000000001</v>
      </c>
      <c r="CB236">
        <f>IF($BZ$6="","",IF(ISERROR(INDEX([3]Base!$A$2:$C$207,MATCH($BZ$6,[3]Base!$A$2:$A$207,0),2))=TRUE,"CABLE INCONNU",(INDEX([3]Base!$A$2:$C$207,MATCH($BZ$6,[3]Base!$A$2:$A$207,0),2))))</f>
        <v>0.627</v>
      </c>
      <c r="CD236">
        <f t="shared" si="36"/>
        <v>1.5404220201039038</v>
      </c>
      <c r="CF236">
        <f t="shared" si="34"/>
        <v>404.81000000000006</v>
      </c>
      <c r="CG23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BORD'!$B$13:$B$2000,0),9)))*T236/$P$18)</f>
        <v>406.35042202010396</v>
      </c>
      <c r="CI236" t="str">
        <f>'[3]TABLEAU DE BORD'!B234</f>
        <v/>
      </c>
      <c r="CJ236" t="e">
        <f>'[3]TABLEAU DE BORD'!E234-'[3]TABLEAU DE BORD'!C234</f>
        <v>#VALUE!</v>
      </c>
      <c r="CL236" t="str">
        <f>'[3]TABLEAU DE BORD'!H234</f>
        <v/>
      </c>
      <c r="CM236" t="e">
        <f>'[3]TABLEAU DE BORD'!K234-'[3]TABLEAU DE BORD'!I234</f>
        <v>#VALUE!</v>
      </c>
    </row>
    <row r="237" spans="72:91" x14ac:dyDescent="0.25">
      <c r="BT237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BORD'!$B$13:$B$2000,0),11))*T237/INDEX('[3]TABLEAU DE BORD'!$B$13:$R$2000,MATCH('Formalisme RTE'!$H$2,'[3]TABLEAU DE BORD'!$B$13:$B$2000,0),12)</f>
        <v>3.102830965870556</v>
      </c>
      <c r="BU237" s="43">
        <f t="shared" si="37"/>
        <v>0.93577891975241945</v>
      </c>
      <c r="BX237">
        <f t="shared" si="35"/>
        <v>0.60748217536470928</v>
      </c>
      <c r="BZ237">
        <f>IF($BZ$6="","",IF(ISERROR(INDEX([3]Base!$A$2:$C$207,MATCH($BZ$6,[3]Base!$A$2:$A$207,0),2))=TRUE,"CABLE INCONNU",(INDEX([3]Base!$A$2:$C$207,MATCH($BZ$6,[3]Base!$A$2:$A$207,0),3))))</f>
        <v>19.600000000000001</v>
      </c>
      <c r="CB237">
        <f>IF($BZ$6="","",IF(ISERROR(INDEX([3]Base!$A$2:$C$207,MATCH($BZ$6,[3]Base!$A$2:$A$207,0),2))=TRUE,"CABLE INCONNU",(INDEX([3]Base!$A$2:$C$207,MATCH($BZ$6,[3]Base!$A$2:$A$207,0),2))))</f>
        <v>0.627</v>
      </c>
      <c r="CD237">
        <f t="shared" si="36"/>
        <v>1.5404220201039038</v>
      </c>
      <c r="CF237">
        <f t="shared" si="34"/>
        <v>404.81000000000006</v>
      </c>
      <c r="CG23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BORD'!$B$13:$B$2000,0),9)))*T237/$P$18)</f>
        <v>406.35042202010396</v>
      </c>
      <c r="CI237" t="str">
        <f>'[3]TABLEAU DE BORD'!B235</f>
        <v/>
      </c>
      <c r="CJ237" t="e">
        <f>'[3]TABLEAU DE BORD'!E235-'[3]TABLEAU DE BORD'!C235</f>
        <v>#VALUE!</v>
      </c>
      <c r="CL237" t="str">
        <f>'[3]TABLEAU DE BORD'!H235</f>
        <v/>
      </c>
      <c r="CM237" t="e">
        <f>'[3]TABLEAU DE BORD'!K235-'[3]TABLEAU DE BORD'!I235</f>
        <v>#VALUE!</v>
      </c>
    </row>
    <row r="238" spans="72:91" x14ac:dyDescent="0.25">
      <c r="BT238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BORD'!$B$13:$B$2000,0),11))*T238/INDEX('[3]TABLEAU DE BORD'!$B$13:$R$2000,MATCH('Formalisme RTE'!$H$2,'[3]TABLEAU DE BORD'!$B$13:$B$2000,0),12)</f>
        <v>3.102830965870556</v>
      </c>
      <c r="BU238" s="43">
        <f t="shared" si="37"/>
        <v>0.93577891975241945</v>
      </c>
      <c r="BX238">
        <f t="shared" si="35"/>
        <v>0.60748217536470928</v>
      </c>
      <c r="BZ238">
        <f>IF($BZ$6="","",IF(ISERROR(INDEX([3]Base!$A$2:$C$207,MATCH($BZ$6,[3]Base!$A$2:$A$207,0),2))=TRUE,"CABLE INCONNU",(INDEX([3]Base!$A$2:$C$207,MATCH($BZ$6,[3]Base!$A$2:$A$207,0),3))))</f>
        <v>19.600000000000001</v>
      </c>
      <c r="CB238">
        <f>IF($BZ$6="","",IF(ISERROR(INDEX([3]Base!$A$2:$C$207,MATCH($BZ$6,[3]Base!$A$2:$A$207,0),2))=TRUE,"CABLE INCONNU",(INDEX([3]Base!$A$2:$C$207,MATCH($BZ$6,[3]Base!$A$2:$A$207,0),2))))</f>
        <v>0.627</v>
      </c>
      <c r="CD238">
        <f t="shared" si="36"/>
        <v>1.5404220201039038</v>
      </c>
      <c r="CF238">
        <f t="shared" si="34"/>
        <v>404.81000000000006</v>
      </c>
      <c r="CG23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BORD'!$B$13:$B$2000,0),9)))*T238/$P$18)</f>
        <v>406.35042202010396</v>
      </c>
      <c r="CI238" t="str">
        <f>'[3]TABLEAU DE BORD'!B236</f>
        <v/>
      </c>
      <c r="CJ238" t="e">
        <f>'[3]TABLEAU DE BORD'!E236-'[3]TABLEAU DE BORD'!C236</f>
        <v>#VALUE!</v>
      </c>
      <c r="CL238" t="str">
        <f>'[3]TABLEAU DE BORD'!H236</f>
        <v/>
      </c>
      <c r="CM238" t="e">
        <f>'[3]TABLEAU DE BORD'!K236-'[3]TABLEAU DE BORD'!I236</f>
        <v>#VALUE!</v>
      </c>
    </row>
    <row r="239" spans="72:91" x14ac:dyDescent="0.25">
      <c r="BT239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BORD'!$B$13:$B$2000,0),11))*T239/INDEX('[3]TABLEAU DE BORD'!$B$13:$R$2000,MATCH('Formalisme RTE'!$H$2,'[3]TABLEAU DE BORD'!$B$13:$B$2000,0),12)</f>
        <v>3.102830965870556</v>
      </c>
      <c r="BU239" s="43">
        <f t="shared" si="37"/>
        <v>0.93577891975241945</v>
      </c>
      <c r="BX239">
        <f t="shared" si="35"/>
        <v>0.60748217536470928</v>
      </c>
      <c r="BZ239">
        <f>IF($BZ$6="","",IF(ISERROR(INDEX([3]Base!$A$2:$C$207,MATCH($BZ$6,[3]Base!$A$2:$A$207,0),2))=TRUE,"CABLE INCONNU",(INDEX([3]Base!$A$2:$C$207,MATCH($BZ$6,[3]Base!$A$2:$A$207,0),3))))</f>
        <v>19.600000000000001</v>
      </c>
      <c r="CB239">
        <f>IF($BZ$6="","",IF(ISERROR(INDEX([3]Base!$A$2:$C$207,MATCH($BZ$6,[3]Base!$A$2:$A$207,0),2))=TRUE,"CABLE INCONNU",(INDEX([3]Base!$A$2:$C$207,MATCH($BZ$6,[3]Base!$A$2:$A$207,0),2))))</f>
        <v>0.627</v>
      </c>
      <c r="CD239">
        <f t="shared" si="36"/>
        <v>1.5404220201039038</v>
      </c>
      <c r="CF239">
        <f t="shared" si="34"/>
        <v>404.81000000000006</v>
      </c>
      <c r="CG23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BORD'!$B$13:$B$2000,0),9)))*T239/$P$18)</f>
        <v>406.35042202010396</v>
      </c>
      <c r="CI239" t="str">
        <f>'[3]TABLEAU DE BORD'!B237</f>
        <v/>
      </c>
      <c r="CJ239" t="e">
        <f>'[3]TABLEAU DE BORD'!E237-'[3]TABLEAU DE BORD'!C237</f>
        <v>#VALUE!</v>
      </c>
      <c r="CL239" t="str">
        <f>'[3]TABLEAU DE BORD'!H237</f>
        <v/>
      </c>
      <c r="CM239" t="e">
        <f>'[3]TABLEAU DE BORD'!K237-'[3]TABLEAU DE BORD'!I237</f>
        <v>#VALUE!</v>
      </c>
    </row>
    <row r="240" spans="72:91" x14ac:dyDescent="0.25">
      <c r="BT240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BORD'!$B$13:$B$2000,0),11))*T240/INDEX('[3]TABLEAU DE BORD'!$B$13:$R$2000,MATCH('Formalisme RTE'!$H$2,'[3]TABLEAU DE BORD'!$B$13:$B$2000,0),12)</f>
        <v>3.102830965870556</v>
      </c>
      <c r="BU240" s="43">
        <f t="shared" si="37"/>
        <v>0.93577891975241945</v>
      </c>
      <c r="BX240">
        <f t="shared" si="35"/>
        <v>0.60748217536470928</v>
      </c>
      <c r="BZ240">
        <f>IF($BZ$6="","",IF(ISERROR(INDEX([3]Base!$A$2:$C$207,MATCH($BZ$6,[3]Base!$A$2:$A$207,0),2))=TRUE,"CABLE INCONNU",(INDEX([3]Base!$A$2:$C$207,MATCH($BZ$6,[3]Base!$A$2:$A$207,0),3))))</f>
        <v>19.600000000000001</v>
      </c>
      <c r="CB240">
        <f>IF($BZ$6="","",IF(ISERROR(INDEX([3]Base!$A$2:$C$207,MATCH($BZ$6,[3]Base!$A$2:$A$207,0),2))=TRUE,"CABLE INCONNU",(INDEX([3]Base!$A$2:$C$207,MATCH($BZ$6,[3]Base!$A$2:$A$207,0),2))))</f>
        <v>0.627</v>
      </c>
      <c r="CD240">
        <f t="shared" si="36"/>
        <v>1.5404220201039038</v>
      </c>
      <c r="CF240">
        <f t="shared" si="34"/>
        <v>404.81000000000006</v>
      </c>
      <c r="CG24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BORD'!$B$13:$B$2000,0),9)))*T240/$P$18)</f>
        <v>406.35042202010396</v>
      </c>
      <c r="CI240" t="str">
        <f>'[3]TABLEAU DE BORD'!B238</f>
        <v/>
      </c>
      <c r="CJ240" t="e">
        <f>'[3]TABLEAU DE BORD'!E238-'[3]TABLEAU DE BORD'!C238</f>
        <v>#VALUE!</v>
      </c>
      <c r="CL240" t="str">
        <f>'[3]TABLEAU DE BORD'!H238</f>
        <v/>
      </c>
      <c r="CM240" t="e">
        <f>'[3]TABLEAU DE BORD'!K238-'[3]TABLEAU DE BORD'!I238</f>
        <v>#VALUE!</v>
      </c>
    </row>
    <row r="241" spans="72:91" x14ac:dyDescent="0.25">
      <c r="BT241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BORD'!$B$13:$B$2000,0),11))*T241/INDEX('[3]TABLEAU DE BORD'!$B$13:$R$2000,MATCH('Formalisme RTE'!$H$2,'[3]TABLEAU DE BORD'!$B$13:$B$2000,0),12)</f>
        <v>3.102830965870556</v>
      </c>
      <c r="BU241" s="43">
        <f t="shared" si="37"/>
        <v>0.93577891975241945</v>
      </c>
      <c r="BX241">
        <f t="shared" si="35"/>
        <v>0.60748217536470928</v>
      </c>
      <c r="BZ241">
        <f>IF($BZ$6="","",IF(ISERROR(INDEX([3]Base!$A$2:$C$207,MATCH($BZ$6,[3]Base!$A$2:$A$207,0),2))=TRUE,"CABLE INCONNU",(INDEX([3]Base!$A$2:$C$207,MATCH($BZ$6,[3]Base!$A$2:$A$207,0),3))))</f>
        <v>19.600000000000001</v>
      </c>
      <c r="CB241">
        <f>IF($BZ$6="","",IF(ISERROR(INDEX([3]Base!$A$2:$C$207,MATCH($BZ$6,[3]Base!$A$2:$A$207,0),2))=TRUE,"CABLE INCONNU",(INDEX([3]Base!$A$2:$C$207,MATCH($BZ$6,[3]Base!$A$2:$A$207,0),2))))</f>
        <v>0.627</v>
      </c>
      <c r="CD241">
        <f t="shared" si="36"/>
        <v>1.5404220201039038</v>
      </c>
      <c r="CF241">
        <f t="shared" si="34"/>
        <v>404.81000000000006</v>
      </c>
      <c r="CG24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BORD'!$B$13:$B$2000,0),9)))*T241/$P$18)</f>
        <v>406.35042202010396</v>
      </c>
      <c r="CI241" t="str">
        <f>'[3]TABLEAU DE BORD'!B239</f>
        <v/>
      </c>
      <c r="CJ241" t="e">
        <f>'[3]TABLEAU DE BORD'!E239-'[3]TABLEAU DE BORD'!C239</f>
        <v>#VALUE!</v>
      </c>
      <c r="CL241" t="str">
        <f>'[3]TABLEAU DE BORD'!H239</f>
        <v/>
      </c>
      <c r="CM241" t="e">
        <f>'[3]TABLEAU DE BORD'!K239-'[3]TABLEAU DE BORD'!I239</f>
        <v>#VALUE!</v>
      </c>
    </row>
    <row r="242" spans="72:91" x14ac:dyDescent="0.25">
      <c r="BT242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BORD'!$B$13:$B$2000,0),11))*T242/INDEX('[3]TABLEAU DE BORD'!$B$13:$R$2000,MATCH('Formalisme RTE'!$H$2,'[3]TABLEAU DE BORD'!$B$13:$B$2000,0),12)</f>
        <v>3.102830965870556</v>
      </c>
      <c r="BU242" s="43">
        <f t="shared" si="37"/>
        <v>0.93577891975241945</v>
      </c>
      <c r="BX242">
        <f t="shared" si="35"/>
        <v>0.60748217536470928</v>
      </c>
      <c r="BZ242">
        <f>IF($BZ$6="","",IF(ISERROR(INDEX([3]Base!$A$2:$C$207,MATCH($BZ$6,[3]Base!$A$2:$A$207,0),2))=TRUE,"CABLE INCONNU",(INDEX([3]Base!$A$2:$C$207,MATCH($BZ$6,[3]Base!$A$2:$A$207,0),3))))</f>
        <v>19.600000000000001</v>
      </c>
      <c r="CB242">
        <f>IF($BZ$6="","",IF(ISERROR(INDEX([3]Base!$A$2:$C$207,MATCH($BZ$6,[3]Base!$A$2:$A$207,0),2))=TRUE,"CABLE INCONNU",(INDEX([3]Base!$A$2:$C$207,MATCH($BZ$6,[3]Base!$A$2:$A$207,0),2))))</f>
        <v>0.627</v>
      </c>
      <c r="CD242">
        <f t="shared" si="36"/>
        <v>1.5404220201039038</v>
      </c>
      <c r="CF242">
        <f t="shared" si="34"/>
        <v>404.81000000000006</v>
      </c>
      <c r="CG24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BORD'!$B$13:$B$2000,0),9)))*T242/$P$18)</f>
        <v>406.35042202010396</v>
      </c>
      <c r="CI242" t="str">
        <f>'[3]TABLEAU DE BORD'!B240</f>
        <v/>
      </c>
      <c r="CJ242" t="e">
        <f>'[3]TABLEAU DE BORD'!E240-'[3]TABLEAU DE BORD'!C240</f>
        <v>#VALUE!</v>
      </c>
      <c r="CL242" t="str">
        <f>'[3]TABLEAU DE BORD'!H240</f>
        <v/>
      </c>
      <c r="CM242" t="e">
        <f>'[3]TABLEAU DE BORD'!K240-'[3]TABLEAU DE BORD'!I240</f>
        <v>#VALUE!</v>
      </c>
    </row>
    <row r="243" spans="72:91" x14ac:dyDescent="0.25">
      <c r="BT243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BORD'!$B$13:$B$2000,0),11))*T243/INDEX('[3]TABLEAU DE BORD'!$B$13:$R$2000,MATCH('Formalisme RTE'!$H$2,'[3]TABLEAU DE BORD'!$B$13:$B$2000,0),12)</f>
        <v>3.102830965870556</v>
      </c>
      <c r="BU243" s="43">
        <f t="shared" si="37"/>
        <v>0.93577891975241945</v>
      </c>
      <c r="BX243">
        <f t="shared" si="35"/>
        <v>0.60748217536470928</v>
      </c>
      <c r="BZ243">
        <f>IF($BZ$6="","",IF(ISERROR(INDEX([3]Base!$A$2:$C$207,MATCH($BZ$6,[3]Base!$A$2:$A$207,0),2))=TRUE,"CABLE INCONNU",(INDEX([3]Base!$A$2:$C$207,MATCH($BZ$6,[3]Base!$A$2:$A$207,0),3))))</f>
        <v>19.600000000000001</v>
      </c>
      <c r="CB243">
        <f>IF($BZ$6="","",IF(ISERROR(INDEX([3]Base!$A$2:$C$207,MATCH($BZ$6,[3]Base!$A$2:$A$207,0),2))=TRUE,"CABLE INCONNU",(INDEX([3]Base!$A$2:$C$207,MATCH($BZ$6,[3]Base!$A$2:$A$207,0),2))))</f>
        <v>0.627</v>
      </c>
      <c r="CD243">
        <f t="shared" si="36"/>
        <v>1.5404220201039038</v>
      </c>
      <c r="CF243">
        <f t="shared" si="34"/>
        <v>404.81000000000006</v>
      </c>
      <c r="CG24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BORD'!$B$13:$B$2000,0),9)))*T243/$P$18)</f>
        <v>406.35042202010396</v>
      </c>
      <c r="CI243" t="str">
        <f>'[3]TABLEAU DE BORD'!B241</f>
        <v/>
      </c>
      <c r="CJ243" t="e">
        <f>'[3]TABLEAU DE BORD'!E241-'[3]TABLEAU DE BORD'!C241</f>
        <v>#VALUE!</v>
      </c>
      <c r="CL243" t="str">
        <f>'[3]TABLEAU DE BORD'!H241</f>
        <v/>
      </c>
      <c r="CM243" t="e">
        <f>'[3]TABLEAU DE BORD'!K241-'[3]TABLEAU DE BORD'!I241</f>
        <v>#VALUE!</v>
      </c>
    </row>
    <row r="244" spans="72:91" x14ac:dyDescent="0.25">
      <c r="BT244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BORD'!$B$13:$B$2000,0),11))*T244/INDEX('[3]TABLEAU DE BORD'!$B$13:$R$2000,MATCH('Formalisme RTE'!$H$2,'[3]TABLEAU DE BORD'!$B$13:$B$2000,0),12)</f>
        <v>3.102830965870556</v>
      </c>
      <c r="BU244" s="43">
        <f t="shared" si="37"/>
        <v>0.93577891975241945</v>
      </c>
      <c r="BX244">
        <f t="shared" si="35"/>
        <v>0.60748217536470928</v>
      </c>
      <c r="BZ244">
        <f>IF($BZ$6="","",IF(ISERROR(INDEX([3]Base!$A$2:$C$207,MATCH($BZ$6,[3]Base!$A$2:$A$207,0),2))=TRUE,"CABLE INCONNU",(INDEX([3]Base!$A$2:$C$207,MATCH($BZ$6,[3]Base!$A$2:$A$207,0),3))))</f>
        <v>19.600000000000001</v>
      </c>
      <c r="CB244">
        <f>IF($BZ$6="","",IF(ISERROR(INDEX([3]Base!$A$2:$C$207,MATCH($BZ$6,[3]Base!$A$2:$A$207,0),2))=TRUE,"CABLE INCONNU",(INDEX([3]Base!$A$2:$C$207,MATCH($BZ$6,[3]Base!$A$2:$A$207,0),2))))</f>
        <v>0.627</v>
      </c>
      <c r="CD244">
        <f t="shared" si="36"/>
        <v>1.5404220201039038</v>
      </c>
      <c r="CF244">
        <f t="shared" si="34"/>
        <v>404.81000000000006</v>
      </c>
      <c r="CG2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BORD'!$B$13:$B$2000,0),9)))*T244/$P$18)</f>
        <v>406.35042202010396</v>
      </c>
      <c r="CI244" t="str">
        <f>'[3]TABLEAU DE BORD'!B242</f>
        <v/>
      </c>
      <c r="CJ244" t="e">
        <f>'[3]TABLEAU DE BORD'!E242-'[3]TABLEAU DE BORD'!C242</f>
        <v>#VALUE!</v>
      </c>
      <c r="CL244" t="str">
        <f>'[3]TABLEAU DE BORD'!H242</f>
        <v/>
      </c>
      <c r="CM244" t="e">
        <f>'[3]TABLEAU DE BORD'!K242-'[3]TABLEAU DE BORD'!I242</f>
        <v>#VALUE!</v>
      </c>
    </row>
    <row r="245" spans="72:91" x14ac:dyDescent="0.25">
      <c r="BT245" s="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BORD'!$B$13:$B$2000,0),11))*T245/INDEX('[3]TABLEAU DE BORD'!$B$13:$R$2000,MATCH('Formalisme RTE'!$H$2,'[3]TABLEAU DE BORD'!$B$13:$B$2000,0),12)</f>
        <v>3.102830965870556</v>
      </c>
      <c r="BU245" s="43">
        <f t="shared" si="37"/>
        <v>0.93577891975241945</v>
      </c>
      <c r="BX245">
        <f t="shared" si="35"/>
        <v>0.60748217536470928</v>
      </c>
      <c r="BZ245">
        <f>IF($BZ$6="","",IF(ISERROR(INDEX([3]Base!$A$2:$C$207,MATCH($BZ$6,[3]Base!$A$2:$A$207,0),2))=TRUE,"CABLE INCONNU",(INDEX([3]Base!$A$2:$C$207,MATCH($BZ$6,[3]Base!$A$2:$A$207,0),3))))</f>
        <v>19.600000000000001</v>
      </c>
      <c r="CB245">
        <f>IF($BZ$6="","",IF(ISERROR(INDEX([3]Base!$A$2:$C$207,MATCH($BZ$6,[3]Base!$A$2:$A$207,0),2))=TRUE,"CABLE INCONNU",(INDEX([3]Base!$A$2:$C$207,MATCH($BZ$6,[3]Base!$A$2:$A$207,0),2))))</f>
        <v>0.627</v>
      </c>
      <c r="CD245">
        <f t="shared" si="36"/>
        <v>1.5404220201039038</v>
      </c>
      <c r="CF245">
        <f t="shared" si="34"/>
        <v>404.81000000000006</v>
      </c>
      <c r="CG2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BORD'!$B$13:$B$2000,0),9)))*T245/$P$18)</f>
        <v>406.35042202010396</v>
      </c>
      <c r="CI245" t="str">
        <f>'[3]TABLEAU DE BORD'!B243</f>
        <v/>
      </c>
      <c r="CJ245" t="e">
        <f>'[3]TABLEAU DE BORD'!E243-'[3]TABLEAU DE BORD'!C243</f>
        <v>#VALUE!</v>
      </c>
      <c r="CL245" t="str">
        <f>'[3]TABLEAU DE BORD'!H243</f>
        <v/>
      </c>
      <c r="CM245" t="e">
        <f>'[3]TABLEAU DE BORD'!K243-'[3]TABLEAU DE BORD'!I243</f>
        <v>#VALUE!</v>
      </c>
    </row>
    <row r="246" spans="72:91" x14ac:dyDescent="0.25">
      <c r="BT24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BORD'!$B$13:$B$2000,0),11))*T246/INDEX('[3]TABLEAU DE BORD'!$B$13:$R$2000,MATCH('Formalisme RTE'!$H$2,'[3]TABLEAU DE BORD'!$B$13:$B$2000,0),12)</f>
        <v>3.102830965870556</v>
      </c>
      <c r="BU246">
        <f t="shared" si="37"/>
        <v>0.93577891975241945</v>
      </c>
      <c r="BX246">
        <f t="shared" si="35"/>
        <v>0.60748217536470928</v>
      </c>
      <c r="BZ246">
        <f>IF($BZ$6="","",IF(ISERROR(INDEX([3]Base!$A$2:$C$207,MATCH($BZ$6,[3]Base!$A$2:$A$207,0),2))=TRUE,"CABLE INCONNU",(INDEX([3]Base!$A$2:$C$207,MATCH($BZ$6,[3]Base!$A$2:$A$207,0),3))))</f>
        <v>19.600000000000001</v>
      </c>
      <c r="CB246">
        <f>IF($BZ$6="","",IF(ISERROR(INDEX([3]Base!$A$2:$C$207,MATCH($BZ$6,[3]Base!$A$2:$A$207,0),2))=TRUE,"CABLE INCONNU",(INDEX([3]Base!$A$2:$C$207,MATCH($BZ$6,[3]Base!$A$2:$A$207,0),2))))</f>
        <v>0.627</v>
      </c>
      <c r="CD246">
        <f t="shared" si="36"/>
        <v>1.5404220201039038</v>
      </c>
      <c r="CF246">
        <f t="shared" si="34"/>
        <v>404.81000000000006</v>
      </c>
      <c r="CG2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BORD'!$B$13:$B$2000,0),9)))*T246/$P$18)</f>
        <v>406.35042202010396</v>
      </c>
      <c r="CI246" t="str">
        <f>'[3]TABLEAU DE BORD'!B244</f>
        <v/>
      </c>
      <c r="CJ246" t="e">
        <f>'[3]TABLEAU DE BORD'!E244-'[3]TABLEAU DE BORD'!C244</f>
        <v>#VALUE!</v>
      </c>
      <c r="CL246" t="str">
        <f>'[3]TABLEAU DE BORD'!H244</f>
        <v/>
      </c>
      <c r="CM246" t="e">
        <f>'[3]TABLEAU DE BORD'!K244-'[3]TABLEAU DE BORD'!I244</f>
        <v>#VALUE!</v>
      </c>
    </row>
    <row r="247" spans="72:91" x14ac:dyDescent="0.25">
      <c r="BT24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BORD'!$B$13:$B$2000,0),11))*T247/INDEX('[3]TABLEAU DE BORD'!$B$13:$R$2000,MATCH('Formalisme RTE'!$H$2,'[3]TABLEAU DE BORD'!$B$13:$B$2000,0),12)</f>
        <v>3.102830965870556</v>
      </c>
      <c r="BU247">
        <f t="shared" si="37"/>
        <v>0.93577891975241945</v>
      </c>
      <c r="BX247">
        <f t="shared" si="35"/>
        <v>0.60748217536470928</v>
      </c>
      <c r="BZ247">
        <f>IF($BZ$6="","",IF(ISERROR(INDEX([3]Base!$A$2:$C$207,MATCH($BZ$6,[3]Base!$A$2:$A$207,0),2))=TRUE,"CABLE INCONNU",(INDEX([3]Base!$A$2:$C$207,MATCH($BZ$6,[3]Base!$A$2:$A$207,0),3))))</f>
        <v>19.600000000000001</v>
      </c>
      <c r="CB247">
        <f>IF($BZ$6="","",IF(ISERROR(INDEX([3]Base!$A$2:$C$207,MATCH($BZ$6,[3]Base!$A$2:$A$207,0),2))=TRUE,"CABLE INCONNU",(INDEX([3]Base!$A$2:$C$207,MATCH($BZ$6,[3]Base!$A$2:$A$207,0),2))))</f>
        <v>0.627</v>
      </c>
      <c r="CD247">
        <f t="shared" si="36"/>
        <v>1.5404220201039038</v>
      </c>
      <c r="CF247">
        <f t="shared" si="34"/>
        <v>404.81000000000006</v>
      </c>
      <c r="CG2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BORD'!$B$13:$B$2000,0),9)))*T247/$P$18)</f>
        <v>406.35042202010396</v>
      </c>
      <c r="CI247" t="str">
        <f>'[3]TABLEAU DE BORD'!B245</f>
        <v/>
      </c>
      <c r="CJ247" t="e">
        <f>'[3]TABLEAU DE BORD'!E245-'[3]TABLEAU DE BORD'!C245</f>
        <v>#VALUE!</v>
      </c>
      <c r="CL247" t="str">
        <f>'[3]TABLEAU DE BORD'!H245</f>
        <v/>
      </c>
      <c r="CM247" t="e">
        <f>'[3]TABLEAU DE BORD'!K245-'[3]TABLEAU DE BORD'!I245</f>
        <v>#VALUE!</v>
      </c>
    </row>
    <row r="248" spans="72:91" x14ac:dyDescent="0.25">
      <c r="BT24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BORD'!$B$13:$B$2000,0),11))*T248/INDEX('[3]TABLEAU DE BORD'!$B$13:$R$2000,MATCH('Formalisme RTE'!$H$2,'[3]TABLEAU DE BORD'!$B$13:$B$2000,0),12)</f>
        <v>3.102830965870556</v>
      </c>
      <c r="BU248">
        <f t="shared" si="37"/>
        <v>0.93577891975241945</v>
      </c>
      <c r="BX248">
        <f t="shared" si="35"/>
        <v>0.60748217536470928</v>
      </c>
      <c r="BZ248">
        <f>IF($BZ$6="","",IF(ISERROR(INDEX([3]Base!$A$2:$C$207,MATCH($BZ$6,[3]Base!$A$2:$A$207,0),2))=TRUE,"CABLE INCONNU",(INDEX([3]Base!$A$2:$C$207,MATCH($BZ$6,[3]Base!$A$2:$A$207,0),3))))</f>
        <v>19.600000000000001</v>
      </c>
      <c r="CB248">
        <f>IF($BZ$6="","",IF(ISERROR(INDEX([3]Base!$A$2:$C$207,MATCH($BZ$6,[3]Base!$A$2:$A$207,0),2))=TRUE,"CABLE INCONNU",(INDEX([3]Base!$A$2:$C$207,MATCH($BZ$6,[3]Base!$A$2:$A$207,0),2))))</f>
        <v>0.627</v>
      </c>
      <c r="CD248">
        <f t="shared" si="36"/>
        <v>1.5404220201039038</v>
      </c>
      <c r="CF248">
        <f t="shared" si="34"/>
        <v>404.81000000000006</v>
      </c>
      <c r="CG2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BORD'!$B$13:$B$2000,0),9)))*T248/$P$18)</f>
        <v>406.35042202010396</v>
      </c>
      <c r="CI248" t="str">
        <f>'[3]TABLEAU DE BORD'!B246</f>
        <v/>
      </c>
      <c r="CJ248" t="e">
        <f>'[3]TABLEAU DE BORD'!E246-'[3]TABLEAU DE BORD'!C246</f>
        <v>#VALUE!</v>
      </c>
      <c r="CL248" t="str">
        <f>'[3]TABLEAU DE BORD'!H246</f>
        <v/>
      </c>
      <c r="CM248" t="e">
        <f>'[3]TABLEAU DE BORD'!K246-'[3]TABLEAU DE BORD'!I246</f>
        <v>#VALUE!</v>
      </c>
    </row>
    <row r="249" spans="72:91" x14ac:dyDescent="0.25">
      <c r="BT24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BORD'!$B$13:$B$2000,0),11))*T249/INDEX('[3]TABLEAU DE BORD'!$B$13:$R$2000,MATCH('Formalisme RTE'!$H$2,'[3]TABLEAU DE BORD'!$B$13:$B$2000,0),12)</f>
        <v>3.102830965870556</v>
      </c>
      <c r="BU249">
        <f t="shared" si="37"/>
        <v>0.93577891975241945</v>
      </c>
      <c r="BX249">
        <f t="shared" si="35"/>
        <v>0.60748217536470928</v>
      </c>
      <c r="BZ249">
        <f>IF($BZ$6="","",IF(ISERROR(INDEX([3]Base!$A$2:$C$207,MATCH($BZ$6,[3]Base!$A$2:$A$207,0),2))=TRUE,"CABLE INCONNU",(INDEX([3]Base!$A$2:$C$207,MATCH($BZ$6,[3]Base!$A$2:$A$207,0),3))))</f>
        <v>19.600000000000001</v>
      </c>
      <c r="CB249">
        <f>IF($BZ$6="","",IF(ISERROR(INDEX([3]Base!$A$2:$C$207,MATCH($BZ$6,[3]Base!$A$2:$A$207,0),2))=TRUE,"CABLE INCONNU",(INDEX([3]Base!$A$2:$C$207,MATCH($BZ$6,[3]Base!$A$2:$A$207,0),2))))</f>
        <v>0.627</v>
      </c>
      <c r="CD249">
        <f t="shared" si="36"/>
        <v>1.5404220201039038</v>
      </c>
      <c r="CF249">
        <f t="shared" si="34"/>
        <v>404.81000000000006</v>
      </c>
      <c r="CG2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BORD'!$B$13:$B$2000,0),9)))*T249/$P$18)</f>
        <v>406.35042202010396</v>
      </c>
      <c r="CI249" t="str">
        <f>'[3]TABLEAU DE BORD'!B247</f>
        <v/>
      </c>
      <c r="CJ249" t="e">
        <f>'[3]TABLEAU DE BORD'!E247-'[3]TABLEAU DE BORD'!C247</f>
        <v>#VALUE!</v>
      </c>
      <c r="CL249" t="str">
        <f>'[3]TABLEAU DE BORD'!H247</f>
        <v/>
      </c>
      <c r="CM249" t="e">
        <f>'[3]TABLEAU DE BORD'!K247-'[3]TABLEAU DE BORD'!I247</f>
        <v>#VALUE!</v>
      </c>
    </row>
    <row r="250" spans="72:91" x14ac:dyDescent="0.25">
      <c r="BT25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BORD'!$B$13:$B$2000,0),11))*T250/INDEX('[3]TABLEAU DE BORD'!$B$13:$R$2000,MATCH('Formalisme RTE'!$H$2,'[3]TABLEAU DE BORD'!$B$13:$B$2000,0),12)</f>
        <v>3.102830965870556</v>
      </c>
      <c r="BU250">
        <f t="shared" si="37"/>
        <v>0.93577891975241945</v>
      </c>
      <c r="BX250">
        <f t="shared" si="35"/>
        <v>0.60748217536470928</v>
      </c>
      <c r="BZ250">
        <f>IF($BZ$6="","",IF(ISERROR(INDEX([3]Base!$A$2:$C$207,MATCH($BZ$6,[3]Base!$A$2:$A$207,0),2))=TRUE,"CABLE INCONNU",(INDEX([3]Base!$A$2:$C$207,MATCH($BZ$6,[3]Base!$A$2:$A$207,0),3))))</f>
        <v>19.600000000000001</v>
      </c>
      <c r="CB250">
        <f>IF($BZ$6="","",IF(ISERROR(INDEX([3]Base!$A$2:$C$207,MATCH($BZ$6,[3]Base!$A$2:$A$207,0),2))=TRUE,"CABLE INCONNU",(INDEX([3]Base!$A$2:$C$207,MATCH($BZ$6,[3]Base!$A$2:$A$207,0),2))))</f>
        <v>0.627</v>
      </c>
      <c r="CD250">
        <f t="shared" si="36"/>
        <v>1.5404220201039038</v>
      </c>
      <c r="CF250">
        <f t="shared" si="34"/>
        <v>404.81000000000006</v>
      </c>
      <c r="CG2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BORD'!$B$13:$B$2000,0),9)))*T250/$P$18)</f>
        <v>406.35042202010396</v>
      </c>
      <c r="CI250" t="str">
        <f>'[3]TABLEAU DE BORD'!B248</f>
        <v/>
      </c>
      <c r="CJ250" t="e">
        <f>'[3]TABLEAU DE BORD'!E248-'[3]TABLEAU DE BORD'!C248</f>
        <v>#VALUE!</v>
      </c>
      <c r="CL250" t="str">
        <f>'[3]TABLEAU DE BORD'!H248</f>
        <v/>
      </c>
      <c r="CM250" t="e">
        <f>'[3]TABLEAU DE BORD'!K248-'[3]TABLEAU DE BORD'!I248</f>
        <v>#VALUE!</v>
      </c>
    </row>
    <row r="251" spans="72:91" x14ac:dyDescent="0.25">
      <c r="BT25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BORD'!$B$13:$B$2000,0),11))*T251/INDEX('[3]TABLEAU DE BORD'!$B$13:$R$2000,MATCH('Formalisme RTE'!$H$2,'[3]TABLEAU DE BORD'!$B$13:$B$2000,0),12)</f>
        <v>3.102830965870556</v>
      </c>
      <c r="BU251">
        <f t="shared" si="37"/>
        <v>0.93577891975241945</v>
      </c>
      <c r="BX251">
        <f t="shared" si="35"/>
        <v>0.60748217536470928</v>
      </c>
      <c r="BZ251">
        <f>IF($BZ$6="","",IF(ISERROR(INDEX([3]Base!$A$2:$C$207,MATCH($BZ$6,[3]Base!$A$2:$A$207,0),2))=TRUE,"CABLE INCONNU",(INDEX([3]Base!$A$2:$C$207,MATCH($BZ$6,[3]Base!$A$2:$A$207,0),3))))</f>
        <v>19.600000000000001</v>
      </c>
      <c r="CB251">
        <f>IF($BZ$6="","",IF(ISERROR(INDEX([3]Base!$A$2:$C$207,MATCH($BZ$6,[3]Base!$A$2:$A$207,0),2))=TRUE,"CABLE INCONNU",(INDEX([3]Base!$A$2:$C$207,MATCH($BZ$6,[3]Base!$A$2:$A$207,0),2))))</f>
        <v>0.627</v>
      </c>
      <c r="CD251">
        <f t="shared" si="36"/>
        <v>1.5404220201039038</v>
      </c>
      <c r="CF251">
        <f t="shared" si="34"/>
        <v>404.81000000000006</v>
      </c>
      <c r="CG2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BORD'!$B$13:$B$2000,0),9)))*T251/$P$18)</f>
        <v>406.35042202010396</v>
      </c>
      <c r="CI251" t="str">
        <f>'[3]TABLEAU DE BORD'!B249</f>
        <v/>
      </c>
      <c r="CJ251" t="e">
        <f>'[3]TABLEAU DE BORD'!E249-'[3]TABLEAU DE BORD'!C249</f>
        <v>#VALUE!</v>
      </c>
      <c r="CL251" t="str">
        <f>'[3]TABLEAU DE BORD'!H249</f>
        <v/>
      </c>
      <c r="CM251" t="e">
        <f>'[3]TABLEAU DE BORD'!K249-'[3]TABLEAU DE BORD'!I249</f>
        <v>#VALUE!</v>
      </c>
    </row>
    <row r="252" spans="72:91" x14ac:dyDescent="0.25">
      <c r="BT25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BORD'!$B$13:$B$2000,0),11))*T252/INDEX('[3]TABLEAU DE BORD'!$B$13:$R$2000,MATCH('Formalisme RTE'!$H$2,'[3]TABLEAU DE BORD'!$B$13:$B$2000,0),12)</f>
        <v>3.102830965870556</v>
      </c>
      <c r="BU252">
        <f t="shared" si="37"/>
        <v>0.93577891975241945</v>
      </c>
      <c r="BX252">
        <f t="shared" si="35"/>
        <v>0.60748217536470928</v>
      </c>
      <c r="BZ252">
        <f>IF($BZ$6="","",IF(ISERROR(INDEX([3]Base!$A$2:$C$207,MATCH($BZ$6,[3]Base!$A$2:$A$207,0),2))=TRUE,"CABLE INCONNU",(INDEX([3]Base!$A$2:$C$207,MATCH($BZ$6,[3]Base!$A$2:$A$207,0),3))))</f>
        <v>19.600000000000001</v>
      </c>
      <c r="CB252">
        <f>IF($BZ$6="","",IF(ISERROR(INDEX([3]Base!$A$2:$C$207,MATCH($BZ$6,[3]Base!$A$2:$A$207,0),2))=TRUE,"CABLE INCONNU",(INDEX([3]Base!$A$2:$C$207,MATCH($BZ$6,[3]Base!$A$2:$A$207,0),2))))</f>
        <v>0.627</v>
      </c>
      <c r="CD252">
        <f t="shared" si="36"/>
        <v>1.5404220201039038</v>
      </c>
      <c r="CF252">
        <f t="shared" si="34"/>
        <v>404.81000000000006</v>
      </c>
      <c r="CG2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BORD'!$B$13:$B$2000,0),9)))*T252/$P$18)</f>
        <v>406.35042202010396</v>
      </c>
      <c r="CI252" t="str">
        <f>'[3]TABLEAU DE BORD'!B250</f>
        <v/>
      </c>
      <c r="CJ252" t="e">
        <f>'[3]TABLEAU DE BORD'!E250-'[3]TABLEAU DE BORD'!C250</f>
        <v>#VALUE!</v>
      </c>
      <c r="CL252" t="str">
        <f>'[3]TABLEAU DE BORD'!H250</f>
        <v/>
      </c>
      <c r="CM252" t="e">
        <f>'[3]TABLEAU DE BORD'!K250-'[3]TABLEAU DE BORD'!I250</f>
        <v>#VALUE!</v>
      </c>
    </row>
    <row r="253" spans="72:91" x14ac:dyDescent="0.25">
      <c r="BT25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BORD'!$B$13:$B$2000,0),11))*T253/INDEX('[3]TABLEAU DE BORD'!$B$13:$R$2000,MATCH('Formalisme RTE'!$H$2,'[3]TABLEAU DE BORD'!$B$13:$B$2000,0),12)</f>
        <v>3.102830965870556</v>
      </c>
      <c r="BU253">
        <f t="shared" si="37"/>
        <v>0.93577891975241945</v>
      </c>
      <c r="BX253">
        <f t="shared" si="35"/>
        <v>0.60748217536470928</v>
      </c>
      <c r="BZ253">
        <f>IF($BZ$6="","",IF(ISERROR(INDEX([3]Base!$A$2:$C$207,MATCH($BZ$6,[3]Base!$A$2:$A$207,0),2))=TRUE,"CABLE INCONNU",(INDEX([3]Base!$A$2:$C$207,MATCH($BZ$6,[3]Base!$A$2:$A$207,0),3))))</f>
        <v>19.600000000000001</v>
      </c>
      <c r="CB253">
        <f>IF($BZ$6="","",IF(ISERROR(INDEX([3]Base!$A$2:$C$207,MATCH($BZ$6,[3]Base!$A$2:$A$207,0),2))=TRUE,"CABLE INCONNU",(INDEX([3]Base!$A$2:$C$207,MATCH($BZ$6,[3]Base!$A$2:$A$207,0),2))))</f>
        <v>0.627</v>
      </c>
      <c r="CD253">
        <f t="shared" si="36"/>
        <v>1.5404220201039038</v>
      </c>
      <c r="CF253">
        <f t="shared" si="34"/>
        <v>404.81000000000006</v>
      </c>
      <c r="CG2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BORD'!$B$13:$B$2000,0),9)))*T253/$P$18)</f>
        <v>406.35042202010396</v>
      </c>
      <c r="CI253" t="str">
        <f>'[3]TABLEAU DE BORD'!B251</f>
        <v/>
      </c>
      <c r="CJ253" t="e">
        <f>'[3]TABLEAU DE BORD'!E251-'[3]TABLEAU DE BORD'!C251</f>
        <v>#VALUE!</v>
      </c>
      <c r="CL253" t="str">
        <f>'[3]TABLEAU DE BORD'!H251</f>
        <v/>
      </c>
      <c r="CM253" t="e">
        <f>'[3]TABLEAU DE BORD'!K251-'[3]TABLEAU DE BORD'!I251</f>
        <v>#VALUE!</v>
      </c>
    </row>
    <row r="254" spans="72:91" x14ac:dyDescent="0.25">
      <c r="BT25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BORD'!$B$13:$B$2000,0),11))*T254/INDEX('[3]TABLEAU DE BORD'!$B$13:$R$2000,MATCH('Formalisme RTE'!$H$2,'[3]TABLEAU DE BORD'!$B$13:$B$2000,0),12)</f>
        <v>3.102830965870556</v>
      </c>
      <c r="BU254">
        <f t="shared" si="37"/>
        <v>0.93577891975241945</v>
      </c>
      <c r="BX254">
        <f t="shared" si="35"/>
        <v>0.60748217536470928</v>
      </c>
      <c r="BZ254">
        <f>IF($BZ$6="","",IF(ISERROR(INDEX([3]Base!$A$2:$C$207,MATCH($BZ$6,[3]Base!$A$2:$A$207,0),2))=TRUE,"CABLE INCONNU",(INDEX([3]Base!$A$2:$C$207,MATCH($BZ$6,[3]Base!$A$2:$A$207,0),3))))</f>
        <v>19.600000000000001</v>
      </c>
      <c r="CB254">
        <f>IF($BZ$6="","",IF(ISERROR(INDEX([3]Base!$A$2:$C$207,MATCH($BZ$6,[3]Base!$A$2:$A$207,0),2))=TRUE,"CABLE INCONNU",(INDEX([3]Base!$A$2:$C$207,MATCH($BZ$6,[3]Base!$A$2:$A$207,0),2))))</f>
        <v>0.627</v>
      </c>
      <c r="CD254">
        <f t="shared" si="36"/>
        <v>1.5404220201039038</v>
      </c>
      <c r="CF254">
        <f t="shared" si="34"/>
        <v>404.81000000000006</v>
      </c>
      <c r="CG2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BORD'!$B$13:$B$2000,0),9)))*T254/$P$18)</f>
        <v>406.35042202010396</v>
      </c>
      <c r="CI254" t="str">
        <f>'[3]TABLEAU DE BORD'!B252</f>
        <v/>
      </c>
      <c r="CJ254" t="e">
        <f>'[3]TABLEAU DE BORD'!E252-'[3]TABLEAU DE BORD'!C252</f>
        <v>#VALUE!</v>
      </c>
      <c r="CL254" t="str">
        <f>'[3]TABLEAU DE BORD'!H252</f>
        <v/>
      </c>
      <c r="CM254" t="e">
        <f>'[3]TABLEAU DE BORD'!K252-'[3]TABLEAU DE BORD'!I252</f>
        <v>#VALUE!</v>
      </c>
    </row>
    <row r="255" spans="72:91" x14ac:dyDescent="0.25">
      <c r="BT25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BORD'!$B$13:$B$2000,0),11))*T255/INDEX('[3]TABLEAU DE BORD'!$B$13:$R$2000,MATCH('Formalisme RTE'!$H$2,'[3]TABLEAU DE BORD'!$B$13:$B$2000,0),12)</f>
        <v>3.102830965870556</v>
      </c>
      <c r="BU255">
        <f t="shared" si="37"/>
        <v>0.93577891975241945</v>
      </c>
      <c r="BX255">
        <f t="shared" si="35"/>
        <v>0.60748217536470928</v>
      </c>
      <c r="BZ255">
        <f>IF($BZ$6="","",IF(ISERROR(INDEX([3]Base!$A$2:$C$207,MATCH($BZ$6,[3]Base!$A$2:$A$207,0),2))=TRUE,"CABLE INCONNU",(INDEX([3]Base!$A$2:$C$207,MATCH($BZ$6,[3]Base!$A$2:$A$207,0),3))))</f>
        <v>19.600000000000001</v>
      </c>
      <c r="CB255">
        <f>IF($BZ$6="","",IF(ISERROR(INDEX([3]Base!$A$2:$C$207,MATCH($BZ$6,[3]Base!$A$2:$A$207,0),2))=TRUE,"CABLE INCONNU",(INDEX([3]Base!$A$2:$C$207,MATCH($BZ$6,[3]Base!$A$2:$A$207,0),2))))</f>
        <v>0.627</v>
      </c>
      <c r="CD255">
        <f t="shared" si="36"/>
        <v>1.5404220201039038</v>
      </c>
      <c r="CF255">
        <f t="shared" si="34"/>
        <v>404.81000000000006</v>
      </c>
      <c r="CG2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BORD'!$B$13:$B$2000,0),9)))*T255/$P$18)</f>
        <v>406.35042202010396</v>
      </c>
      <c r="CI255" t="str">
        <f>'[3]TABLEAU DE BORD'!B253</f>
        <v/>
      </c>
      <c r="CJ255" t="e">
        <f>'[3]TABLEAU DE BORD'!E253-'[3]TABLEAU DE BORD'!C253</f>
        <v>#VALUE!</v>
      </c>
      <c r="CL255" t="str">
        <f>'[3]TABLEAU DE BORD'!H253</f>
        <v/>
      </c>
      <c r="CM255" t="e">
        <f>'[3]TABLEAU DE BORD'!K253-'[3]TABLEAU DE BORD'!I253</f>
        <v>#VALUE!</v>
      </c>
    </row>
    <row r="256" spans="72:91" x14ac:dyDescent="0.25">
      <c r="BT25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BORD'!$B$13:$B$2000,0),11))*T256/INDEX('[3]TABLEAU DE BORD'!$B$13:$R$2000,MATCH('Formalisme RTE'!$H$2,'[3]TABLEAU DE BORD'!$B$13:$B$2000,0),12)</f>
        <v>3.102830965870556</v>
      </c>
      <c r="BU256">
        <f t="shared" si="37"/>
        <v>0.93577891975241945</v>
      </c>
      <c r="BX256">
        <f t="shared" si="35"/>
        <v>0.60748217536470928</v>
      </c>
      <c r="BZ256">
        <f>IF($BZ$6="","",IF(ISERROR(INDEX([3]Base!$A$2:$C$207,MATCH($BZ$6,[3]Base!$A$2:$A$207,0),2))=TRUE,"CABLE INCONNU",(INDEX([3]Base!$A$2:$C$207,MATCH($BZ$6,[3]Base!$A$2:$A$207,0),3))))</f>
        <v>19.600000000000001</v>
      </c>
      <c r="CB256">
        <f>IF($BZ$6="","",IF(ISERROR(INDEX([3]Base!$A$2:$C$207,MATCH($BZ$6,[3]Base!$A$2:$A$207,0),2))=TRUE,"CABLE INCONNU",(INDEX([3]Base!$A$2:$C$207,MATCH($BZ$6,[3]Base!$A$2:$A$207,0),2))))</f>
        <v>0.627</v>
      </c>
      <c r="CD256">
        <f t="shared" si="36"/>
        <v>1.5404220201039038</v>
      </c>
      <c r="CF256">
        <f t="shared" si="34"/>
        <v>404.81000000000006</v>
      </c>
      <c r="CG2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BORD'!$B$13:$B$2000,0),9)))*T256/$P$18)</f>
        <v>406.35042202010396</v>
      </c>
      <c r="CI256" t="str">
        <f>'[3]TABLEAU DE BORD'!B254</f>
        <v/>
      </c>
      <c r="CJ256" t="e">
        <f>'[3]TABLEAU DE BORD'!E254-'[3]TABLEAU DE BORD'!C254</f>
        <v>#VALUE!</v>
      </c>
      <c r="CL256" t="str">
        <f>'[3]TABLEAU DE BORD'!H254</f>
        <v/>
      </c>
      <c r="CM256" t="e">
        <f>'[3]TABLEAU DE BORD'!K254-'[3]TABLEAU DE BORD'!I254</f>
        <v>#VALUE!</v>
      </c>
    </row>
    <row r="257" spans="72:91" x14ac:dyDescent="0.25">
      <c r="BT25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BORD'!$B$13:$B$2000,0),11))*T257/INDEX('[3]TABLEAU DE BORD'!$B$13:$R$2000,MATCH('Formalisme RTE'!$H$2,'[3]TABLEAU DE BORD'!$B$13:$B$2000,0),12)</f>
        <v>3.102830965870556</v>
      </c>
      <c r="BU257">
        <f t="shared" si="37"/>
        <v>0.93577891975241945</v>
      </c>
      <c r="BX257">
        <f t="shared" si="35"/>
        <v>0.60748217536470928</v>
      </c>
      <c r="BZ257">
        <f>IF($BZ$6="","",IF(ISERROR(INDEX([3]Base!$A$2:$C$207,MATCH($BZ$6,[3]Base!$A$2:$A$207,0),2))=TRUE,"CABLE INCONNU",(INDEX([3]Base!$A$2:$C$207,MATCH($BZ$6,[3]Base!$A$2:$A$207,0),3))))</f>
        <v>19.600000000000001</v>
      </c>
      <c r="CB257">
        <f>IF($BZ$6="","",IF(ISERROR(INDEX([3]Base!$A$2:$C$207,MATCH($BZ$6,[3]Base!$A$2:$A$207,0),2))=TRUE,"CABLE INCONNU",(INDEX([3]Base!$A$2:$C$207,MATCH($BZ$6,[3]Base!$A$2:$A$207,0),2))))</f>
        <v>0.627</v>
      </c>
      <c r="CD257">
        <f t="shared" si="36"/>
        <v>1.5404220201039038</v>
      </c>
      <c r="CF257">
        <f t="shared" si="34"/>
        <v>404.81000000000006</v>
      </c>
      <c r="CG2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BORD'!$B$13:$B$2000,0),9)))*T257/$P$18)</f>
        <v>406.35042202010396</v>
      </c>
      <c r="CI257" t="str">
        <f>'[3]TABLEAU DE BORD'!B255</f>
        <v/>
      </c>
      <c r="CJ257" t="e">
        <f>'[3]TABLEAU DE BORD'!E255-'[3]TABLEAU DE BORD'!C255</f>
        <v>#VALUE!</v>
      </c>
      <c r="CL257" t="str">
        <f>'[3]TABLEAU DE BORD'!H255</f>
        <v/>
      </c>
      <c r="CM257" t="e">
        <f>'[3]TABLEAU DE BORD'!K255-'[3]TABLEAU DE BORD'!I255</f>
        <v>#VALUE!</v>
      </c>
    </row>
    <row r="258" spans="72:91" x14ac:dyDescent="0.25">
      <c r="BT25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BORD'!$B$13:$B$2000,0),11))*T258/INDEX('[3]TABLEAU DE BORD'!$B$13:$R$2000,MATCH('Formalisme RTE'!$H$2,'[3]TABLEAU DE BORD'!$B$13:$B$2000,0),12)</f>
        <v>3.102830965870556</v>
      </c>
      <c r="BU258">
        <f t="shared" si="37"/>
        <v>0.93577891975241945</v>
      </c>
      <c r="BX258">
        <f t="shared" si="35"/>
        <v>0.60748217536470928</v>
      </c>
      <c r="BZ258">
        <f>IF($BZ$6="","",IF(ISERROR(INDEX([3]Base!$A$2:$C$207,MATCH($BZ$6,[3]Base!$A$2:$A$207,0),2))=TRUE,"CABLE INCONNU",(INDEX([3]Base!$A$2:$C$207,MATCH($BZ$6,[3]Base!$A$2:$A$207,0),3))))</f>
        <v>19.600000000000001</v>
      </c>
      <c r="CB258">
        <f>IF($BZ$6="","",IF(ISERROR(INDEX([3]Base!$A$2:$C$207,MATCH($BZ$6,[3]Base!$A$2:$A$207,0),2))=TRUE,"CABLE INCONNU",(INDEX([3]Base!$A$2:$C$207,MATCH($BZ$6,[3]Base!$A$2:$A$207,0),2))))</f>
        <v>0.627</v>
      </c>
      <c r="CD258">
        <f t="shared" si="36"/>
        <v>1.5404220201039038</v>
      </c>
      <c r="CF258">
        <f t="shared" si="34"/>
        <v>404.81000000000006</v>
      </c>
      <c r="CG2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BORD'!$B$13:$B$2000,0),9)))*T258/$P$18)</f>
        <v>406.35042202010396</v>
      </c>
      <c r="CI258" t="str">
        <f>'[3]TABLEAU DE BORD'!B256</f>
        <v/>
      </c>
      <c r="CJ258" t="e">
        <f>'[3]TABLEAU DE BORD'!E256-'[3]TABLEAU DE BORD'!C256</f>
        <v>#VALUE!</v>
      </c>
      <c r="CL258" t="str">
        <f>'[3]TABLEAU DE BORD'!H256</f>
        <v/>
      </c>
      <c r="CM258" t="e">
        <f>'[3]TABLEAU DE BORD'!K256-'[3]TABLEAU DE BORD'!I256</f>
        <v>#VALUE!</v>
      </c>
    </row>
    <row r="259" spans="72:91" x14ac:dyDescent="0.25">
      <c r="BT25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BORD'!$B$13:$B$2000,0),11))*T259/INDEX('[3]TABLEAU DE BORD'!$B$13:$R$2000,MATCH('Formalisme RTE'!$H$2,'[3]TABLEAU DE BORD'!$B$13:$B$2000,0),12)</f>
        <v>3.102830965870556</v>
      </c>
      <c r="BU259">
        <f t="shared" si="37"/>
        <v>0.93577891975241945</v>
      </c>
      <c r="BX259">
        <f t="shared" si="35"/>
        <v>0.60748217536470928</v>
      </c>
      <c r="BZ259">
        <f>IF($BZ$6="","",IF(ISERROR(INDEX([3]Base!$A$2:$C$207,MATCH($BZ$6,[3]Base!$A$2:$A$207,0),2))=TRUE,"CABLE INCONNU",(INDEX([3]Base!$A$2:$C$207,MATCH($BZ$6,[3]Base!$A$2:$A$207,0),3))))</f>
        <v>19.600000000000001</v>
      </c>
      <c r="CB259">
        <f>IF($BZ$6="","",IF(ISERROR(INDEX([3]Base!$A$2:$C$207,MATCH($BZ$6,[3]Base!$A$2:$A$207,0),2))=TRUE,"CABLE INCONNU",(INDEX([3]Base!$A$2:$C$207,MATCH($BZ$6,[3]Base!$A$2:$A$207,0),2))))</f>
        <v>0.627</v>
      </c>
      <c r="CD259">
        <f t="shared" si="36"/>
        <v>1.5404220201039038</v>
      </c>
      <c r="CF259">
        <f t="shared" si="34"/>
        <v>404.81000000000006</v>
      </c>
      <c r="CG2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BORD'!$B$13:$B$2000,0),9)))*T259/$P$18)</f>
        <v>406.35042202010396</v>
      </c>
      <c r="CI259" t="str">
        <f>'[3]TABLEAU DE BORD'!B257</f>
        <v/>
      </c>
      <c r="CJ259" t="e">
        <f>'[3]TABLEAU DE BORD'!E257-'[3]TABLEAU DE BORD'!C257</f>
        <v>#VALUE!</v>
      </c>
      <c r="CL259" t="str">
        <f>'[3]TABLEAU DE BORD'!H257</f>
        <v/>
      </c>
      <c r="CM259" t="e">
        <f>'[3]TABLEAU DE BORD'!K257-'[3]TABLEAU DE BORD'!I257</f>
        <v>#VALUE!</v>
      </c>
    </row>
    <row r="260" spans="72:91" x14ac:dyDescent="0.25">
      <c r="BT26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BORD'!$B$13:$B$2000,0),11))*T260/INDEX('[3]TABLEAU DE BORD'!$B$13:$R$2000,MATCH('Formalisme RTE'!$H$2,'[3]TABLEAU DE BORD'!$B$13:$B$2000,0),12)</f>
        <v>3.102830965870556</v>
      </c>
      <c r="BU260">
        <f t="shared" si="37"/>
        <v>0.93577891975241945</v>
      </c>
      <c r="BX260">
        <f t="shared" si="35"/>
        <v>0.60748217536470928</v>
      </c>
      <c r="BZ260">
        <f>IF($BZ$6="","",IF(ISERROR(INDEX([3]Base!$A$2:$C$207,MATCH($BZ$6,[3]Base!$A$2:$A$207,0),2))=TRUE,"CABLE INCONNU",(INDEX([3]Base!$A$2:$C$207,MATCH($BZ$6,[3]Base!$A$2:$A$207,0),3))))</f>
        <v>19.600000000000001</v>
      </c>
      <c r="CB260">
        <f>IF($BZ$6="","",IF(ISERROR(INDEX([3]Base!$A$2:$C$207,MATCH($BZ$6,[3]Base!$A$2:$A$207,0),2))=TRUE,"CABLE INCONNU",(INDEX([3]Base!$A$2:$C$207,MATCH($BZ$6,[3]Base!$A$2:$A$207,0),2))))</f>
        <v>0.627</v>
      </c>
      <c r="CD260">
        <f t="shared" si="36"/>
        <v>1.5404220201039038</v>
      </c>
      <c r="CF260">
        <f t="shared" si="34"/>
        <v>404.81000000000006</v>
      </c>
      <c r="CG2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BORD'!$B$13:$B$2000,0),9)))*T260/$P$18)</f>
        <v>406.35042202010396</v>
      </c>
      <c r="CI260" t="str">
        <f>'[3]TABLEAU DE BORD'!B258</f>
        <v/>
      </c>
      <c r="CJ260" t="e">
        <f>'[3]TABLEAU DE BORD'!E258-'[3]TABLEAU DE BORD'!C258</f>
        <v>#VALUE!</v>
      </c>
      <c r="CL260" t="str">
        <f>'[3]TABLEAU DE BORD'!H258</f>
        <v/>
      </c>
      <c r="CM260" t="e">
        <f>'[3]TABLEAU DE BORD'!K258-'[3]TABLEAU DE BORD'!I258</f>
        <v>#VALUE!</v>
      </c>
    </row>
    <row r="261" spans="72:91" x14ac:dyDescent="0.25">
      <c r="BT26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BORD'!$B$13:$B$2000,0),11))*T261/INDEX('[3]TABLEAU DE BORD'!$B$13:$R$2000,MATCH('Formalisme RTE'!$H$2,'[3]TABLEAU DE BORD'!$B$13:$B$2000,0),12)</f>
        <v>3.102830965870556</v>
      </c>
      <c r="BU261">
        <f t="shared" si="37"/>
        <v>0.93577891975241945</v>
      </c>
      <c r="BX261">
        <f t="shared" si="35"/>
        <v>0.60748217536470928</v>
      </c>
      <c r="BZ261">
        <f>IF($BZ$6="","",IF(ISERROR(INDEX([3]Base!$A$2:$C$207,MATCH($BZ$6,[3]Base!$A$2:$A$207,0),2))=TRUE,"CABLE INCONNU",(INDEX([3]Base!$A$2:$C$207,MATCH($BZ$6,[3]Base!$A$2:$A$207,0),3))))</f>
        <v>19.600000000000001</v>
      </c>
      <c r="CB261">
        <f>IF($BZ$6="","",IF(ISERROR(INDEX([3]Base!$A$2:$C$207,MATCH($BZ$6,[3]Base!$A$2:$A$207,0),2))=TRUE,"CABLE INCONNU",(INDEX([3]Base!$A$2:$C$207,MATCH($BZ$6,[3]Base!$A$2:$A$207,0),2))))</f>
        <v>0.627</v>
      </c>
      <c r="CD261">
        <f t="shared" si="36"/>
        <v>1.5404220201039038</v>
      </c>
      <c r="CF261">
        <f t="shared" si="34"/>
        <v>404.81000000000006</v>
      </c>
      <c r="CG2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BORD'!$B$13:$B$2000,0),9)))*T261/$P$18)</f>
        <v>406.35042202010396</v>
      </c>
      <c r="CI261" t="str">
        <f>'[3]TABLEAU DE BORD'!B259</f>
        <v/>
      </c>
      <c r="CJ261" t="e">
        <f>'[3]TABLEAU DE BORD'!E259-'[3]TABLEAU DE BORD'!C259</f>
        <v>#VALUE!</v>
      </c>
      <c r="CL261" t="str">
        <f>'[3]TABLEAU DE BORD'!H259</f>
        <v/>
      </c>
      <c r="CM261" t="e">
        <f>'[3]TABLEAU DE BORD'!K259-'[3]TABLEAU DE BORD'!I259</f>
        <v>#VALUE!</v>
      </c>
    </row>
    <row r="262" spans="72:91" x14ac:dyDescent="0.25">
      <c r="BT26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BORD'!$B$13:$B$2000,0),11))*T262/INDEX('[3]TABLEAU DE BORD'!$B$13:$R$2000,MATCH('Formalisme RTE'!$H$2,'[3]TABLEAU DE BORD'!$B$13:$B$2000,0),12)</f>
        <v>3.102830965870556</v>
      </c>
      <c r="BU262">
        <f t="shared" si="37"/>
        <v>0.93577891975241945</v>
      </c>
      <c r="BX262">
        <f t="shared" si="35"/>
        <v>0.60748217536470928</v>
      </c>
      <c r="BZ262">
        <f>IF($BZ$6="","",IF(ISERROR(INDEX([3]Base!$A$2:$C$207,MATCH($BZ$6,[3]Base!$A$2:$A$207,0),2))=TRUE,"CABLE INCONNU",(INDEX([3]Base!$A$2:$C$207,MATCH($BZ$6,[3]Base!$A$2:$A$207,0),3))))</f>
        <v>19.600000000000001</v>
      </c>
      <c r="CB262">
        <f>IF($BZ$6="","",IF(ISERROR(INDEX([3]Base!$A$2:$C$207,MATCH($BZ$6,[3]Base!$A$2:$A$207,0),2))=TRUE,"CABLE INCONNU",(INDEX([3]Base!$A$2:$C$207,MATCH($BZ$6,[3]Base!$A$2:$A$207,0),2))))</f>
        <v>0.627</v>
      </c>
      <c r="CD262">
        <f t="shared" si="36"/>
        <v>1.5404220201039038</v>
      </c>
      <c r="CF262">
        <f t="shared" si="34"/>
        <v>404.81000000000006</v>
      </c>
      <c r="CG2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BORD'!$B$13:$B$2000,0),9)))*T262/$P$18)</f>
        <v>406.35042202010396</v>
      </c>
      <c r="CI262" t="str">
        <f>'[3]TABLEAU DE BORD'!B260</f>
        <v/>
      </c>
      <c r="CJ262" t="e">
        <f>'[3]TABLEAU DE BORD'!E260-'[3]TABLEAU DE BORD'!C260</f>
        <v>#VALUE!</v>
      </c>
      <c r="CL262" t="str">
        <f>'[3]TABLEAU DE BORD'!H260</f>
        <v/>
      </c>
      <c r="CM262" t="e">
        <f>'[3]TABLEAU DE BORD'!K260-'[3]TABLEAU DE BORD'!I260</f>
        <v>#VALUE!</v>
      </c>
    </row>
    <row r="263" spans="72:91" x14ac:dyDescent="0.25">
      <c r="BT26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BORD'!$B$13:$B$2000,0),11))*T263/INDEX('[3]TABLEAU DE BORD'!$B$13:$R$2000,MATCH('Formalisme RTE'!$H$2,'[3]TABLEAU DE BORD'!$B$13:$B$2000,0),12)</f>
        <v>3.102830965870556</v>
      </c>
      <c r="BU263">
        <f t="shared" si="37"/>
        <v>0.93577891975241945</v>
      </c>
      <c r="BX263">
        <f t="shared" si="35"/>
        <v>0.60748217536470928</v>
      </c>
      <c r="BZ263">
        <f>IF($BZ$6="","",IF(ISERROR(INDEX([3]Base!$A$2:$C$207,MATCH($BZ$6,[3]Base!$A$2:$A$207,0),2))=TRUE,"CABLE INCONNU",(INDEX([3]Base!$A$2:$C$207,MATCH($BZ$6,[3]Base!$A$2:$A$207,0),3))))</f>
        <v>19.600000000000001</v>
      </c>
      <c r="CB263">
        <f>IF($BZ$6="","",IF(ISERROR(INDEX([3]Base!$A$2:$C$207,MATCH($BZ$6,[3]Base!$A$2:$A$207,0),2))=TRUE,"CABLE INCONNU",(INDEX([3]Base!$A$2:$C$207,MATCH($BZ$6,[3]Base!$A$2:$A$207,0),2))))</f>
        <v>0.627</v>
      </c>
      <c r="CD263">
        <f t="shared" si="36"/>
        <v>1.5404220201039038</v>
      </c>
      <c r="CF263">
        <f t="shared" si="34"/>
        <v>404.81000000000006</v>
      </c>
      <c r="CG2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BORD'!$B$13:$B$2000,0),9)))*T263/$P$18)</f>
        <v>406.35042202010396</v>
      </c>
      <c r="CI263" t="str">
        <f>'[3]TABLEAU DE BORD'!B261</f>
        <v/>
      </c>
      <c r="CJ263" t="e">
        <f>'[3]TABLEAU DE BORD'!E261-'[3]TABLEAU DE BORD'!C261</f>
        <v>#VALUE!</v>
      </c>
      <c r="CL263" t="str">
        <f>'[3]TABLEAU DE BORD'!H261</f>
        <v/>
      </c>
      <c r="CM263" t="e">
        <f>'[3]TABLEAU DE BORD'!K261-'[3]TABLEAU DE BORD'!I261</f>
        <v>#VALUE!</v>
      </c>
    </row>
    <row r="264" spans="72:91" x14ac:dyDescent="0.25">
      <c r="BT26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BORD'!$B$13:$B$2000,0),11))*T264/INDEX('[3]TABLEAU DE BORD'!$B$13:$R$2000,MATCH('Formalisme RTE'!$H$2,'[3]TABLEAU DE BORD'!$B$13:$B$2000,0),12)</f>
        <v>3.102830965870556</v>
      </c>
      <c r="BU264">
        <f t="shared" si="37"/>
        <v>0.93577891975241945</v>
      </c>
      <c r="BX264">
        <f t="shared" si="35"/>
        <v>0.60748217536470928</v>
      </c>
      <c r="BZ264">
        <f>IF($BZ$6="","",IF(ISERROR(INDEX([3]Base!$A$2:$C$207,MATCH($BZ$6,[3]Base!$A$2:$A$207,0),2))=TRUE,"CABLE INCONNU",(INDEX([3]Base!$A$2:$C$207,MATCH($BZ$6,[3]Base!$A$2:$A$207,0),3))))</f>
        <v>19.600000000000001</v>
      </c>
      <c r="CB264">
        <f>IF($BZ$6="","",IF(ISERROR(INDEX([3]Base!$A$2:$C$207,MATCH($BZ$6,[3]Base!$A$2:$A$207,0),2))=TRUE,"CABLE INCONNU",(INDEX([3]Base!$A$2:$C$207,MATCH($BZ$6,[3]Base!$A$2:$A$207,0),2))))</f>
        <v>0.627</v>
      </c>
      <c r="CD264">
        <f t="shared" si="36"/>
        <v>1.5404220201039038</v>
      </c>
      <c r="CF264">
        <f t="shared" si="34"/>
        <v>404.81000000000006</v>
      </c>
      <c r="CG2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BORD'!$B$13:$B$2000,0),9)))*T264/$P$18)</f>
        <v>406.35042202010396</v>
      </c>
      <c r="CI264" t="str">
        <f>'[3]TABLEAU DE BORD'!B262</f>
        <v/>
      </c>
      <c r="CJ264" t="e">
        <f>'[3]TABLEAU DE BORD'!E262-'[3]TABLEAU DE BORD'!C262</f>
        <v>#VALUE!</v>
      </c>
      <c r="CL264" t="str">
        <f>'[3]TABLEAU DE BORD'!H262</f>
        <v/>
      </c>
      <c r="CM264" t="e">
        <f>'[3]TABLEAU DE BORD'!K262-'[3]TABLEAU DE BORD'!I262</f>
        <v>#VALUE!</v>
      </c>
    </row>
    <row r="265" spans="72:91" x14ac:dyDescent="0.25">
      <c r="BT26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BORD'!$B$13:$B$2000,0),11))*T265/INDEX('[3]TABLEAU DE BORD'!$B$13:$R$2000,MATCH('Formalisme RTE'!$H$2,'[3]TABLEAU DE BORD'!$B$13:$B$2000,0),12)</f>
        <v>3.102830965870556</v>
      </c>
      <c r="BU265">
        <f t="shared" si="37"/>
        <v>0.93577891975241945</v>
      </c>
      <c r="BX265">
        <f t="shared" si="35"/>
        <v>0.60748217536470928</v>
      </c>
      <c r="BZ265">
        <f>IF($BZ$6="","",IF(ISERROR(INDEX([3]Base!$A$2:$C$207,MATCH($BZ$6,[3]Base!$A$2:$A$207,0),2))=TRUE,"CABLE INCONNU",(INDEX([3]Base!$A$2:$C$207,MATCH($BZ$6,[3]Base!$A$2:$A$207,0),3))))</f>
        <v>19.600000000000001</v>
      </c>
      <c r="CB265">
        <f>IF($BZ$6="","",IF(ISERROR(INDEX([3]Base!$A$2:$C$207,MATCH($BZ$6,[3]Base!$A$2:$A$207,0),2))=TRUE,"CABLE INCONNU",(INDEX([3]Base!$A$2:$C$207,MATCH($BZ$6,[3]Base!$A$2:$A$207,0),2))))</f>
        <v>0.627</v>
      </c>
      <c r="CD265">
        <f t="shared" si="36"/>
        <v>1.5404220201039038</v>
      </c>
      <c r="CF265">
        <f t="shared" si="34"/>
        <v>404.81000000000006</v>
      </c>
      <c r="CG2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BORD'!$B$13:$B$2000,0),9)))*T265/$P$18)</f>
        <v>406.35042202010396</v>
      </c>
      <c r="CI265" t="str">
        <f>'[3]TABLEAU DE BORD'!B263</f>
        <v/>
      </c>
      <c r="CJ265" t="e">
        <f>'[3]TABLEAU DE BORD'!E263-'[3]TABLEAU DE BORD'!C263</f>
        <v>#VALUE!</v>
      </c>
      <c r="CL265" t="str">
        <f>'[3]TABLEAU DE BORD'!H263</f>
        <v/>
      </c>
      <c r="CM265" t="e">
        <f>'[3]TABLEAU DE BORD'!K263-'[3]TABLEAU DE BORD'!I263</f>
        <v>#VALUE!</v>
      </c>
    </row>
    <row r="266" spans="72:91" x14ac:dyDescent="0.25">
      <c r="BT26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BORD'!$B$13:$B$2000,0),11))*T266/INDEX('[3]TABLEAU DE BORD'!$B$13:$R$2000,MATCH('Formalisme RTE'!$H$2,'[3]TABLEAU DE BORD'!$B$13:$B$2000,0),12)</f>
        <v>3.102830965870556</v>
      </c>
      <c r="BU266">
        <f t="shared" si="37"/>
        <v>0.93577891975241945</v>
      </c>
      <c r="BX266">
        <f t="shared" si="35"/>
        <v>0.60748217536470928</v>
      </c>
      <c r="BZ266">
        <f>IF($BZ$6="","",IF(ISERROR(INDEX([3]Base!$A$2:$C$207,MATCH($BZ$6,[3]Base!$A$2:$A$207,0),2))=TRUE,"CABLE INCONNU",(INDEX([3]Base!$A$2:$C$207,MATCH($BZ$6,[3]Base!$A$2:$A$207,0),3))))</f>
        <v>19.600000000000001</v>
      </c>
      <c r="CB266">
        <f>IF($BZ$6="","",IF(ISERROR(INDEX([3]Base!$A$2:$C$207,MATCH($BZ$6,[3]Base!$A$2:$A$207,0),2))=TRUE,"CABLE INCONNU",(INDEX([3]Base!$A$2:$C$207,MATCH($BZ$6,[3]Base!$A$2:$A$207,0),2))))</f>
        <v>0.627</v>
      </c>
      <c r="CD266">
        <f t="shared" si="36"/>
        <v>1.5404220201039038</v>
      </c>
      <c r="CF266">
        <f t="shared" si="34"/>
        <v>404.81000000000006</v>
      </c>
      <c r="CG2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BORD'!$B$13:$B$2000,0),9)))*T266/$P$18)</f>
        <v>406.35042202010396</v>
      </c>
      <c r="CI266" t="str">
        <f>'[3]TABLEAU DE BORD'!B264</f>
        <v/>
      </c>
      <c r="CJ266" t="e">
        <f>'[3]TABLEAU DE BORD'!E264-'[3]TABLEAU DE BORD'!C264</f>
        <v>#VALUE!</v>
      </c>
      <c r="CL266" t="str">
        <f>'[3]TABLEAU DE BORD'!H264</f>
        <v/>
      </c>
      <c r="CM266" t="e">
        <f>'[3]TABLEAU DE BORD'!K264-'[3]TABLEAU DE BORD'!I264</f>
        <v>#VALUE!</v>
      </c>
    </row>
    <row r="267" spans="72:91" x14ac:dyDescent="0.25">
      <c r="BT26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BORD'!$B$13:$B$2000,0),11))*T267/INDEX('[3]TABLEAU DE BORD'!$B$13:$R$2000,MATCH('Formalisme RTE'!$H$2,'[3]TABLEAU DE BORD'!$B$13:$B$2000,0),12)</f>
        <v>3.102830965870556</v>
      </c>
      <c r="BU267">
        <f t="shared" si="37"/>
        <v>0.93577891975241945</v>
      </c>
      <c r="BX267">
        <f t="shared" si="35"/>
        <v>0.60748217536470928</v>
      </c>
      <c r="BZ267">
        <f>IF($BZ$6="","",IF(ISERROR(INDEX([3]Base!$A$2:$C$207,MATCH($BZ$6,[3]Base!$A$2:$A$207,0),2))=TRUE,"CABLE INCONNU",(INDEX([3]Base!$A$2:$C$207,MATCH($BZ$6,[3]Base!$A$2:$A$207,0),3))))</f>
        <v>19.600000000000001</v>
      </c>
      <c r="CB267">
        <f>IF($BZ$6="","",IF(ISERROR(INDEX([3]Base!$A$2:$C$207,MATCH($BZ$6,[3]Base!$A$2:$A$207,0),2))=TRUE,"CABLE INCONNU",(INDEX([3]Base!$A$2:$C$207,MATCH($BZ$6,[3]Base!$A$2:$A$207,0),2))))</f>
        <v>0.627</v>
      </c>
      <c r="CD267">
        <f t="shared" si="36"/>
        <v>1.5404220201039038</v>
      </c>
      <c r="CF267">
        <f t="shared" si="34"/>
        <v>404.81000000000006</v>
      </c>
      <c r="CG2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BORD'!$B$13:$B$2000,0),9)))*T267/$P$18)</f>
        <v>406.35042202010396</v>
      </c>
      <c r="CI267" t="str">
        <f>'[3]TABLEAU DE BORD'!B265</f>
        <v/>
      </c>
      <c r="CJ267" t="e">
        <f>'[3]TABLEAU DE BORD'!E265-'[3]TABLEAU DE BORD'!C265</f>
        <v>#VALUE!</v>
      </c>
      <c r="CL267" t="str">
        <f>'[3]TABLEAU DE BORD'!H265</f>
        <v/>
      </c>
      <c r="CM267" t="e">
        <f>'[3]TABLEAU DE BORD'!K265-'[3]TABLEAU DE BORD'!I265</f>
        <v>#VALUE!</v>
      </c>
    </row>
    <row r="268" spans="72:91" x14ac:dyDescent="0.25">
      <c r="BT26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BORD'!$B$13:$B$2000,0),11))*T268/INDEX('[3]TABLEAU DE BORD'!$B$13:$R$2000,MATCH('Formalisme RTE'!$H$2,'[3]TABLEAU DE BORD'!$B$13:$B$2000,0),12)</f>
        <v>3.102830965870556</v>
      </c>
      <c r="BU268">
        <f t="shared" si="37"/>
        <v>0.93577891975241945</v>
      </c>
      <c r="BX268">
        <f t="shared" si="35"/>
        <v>0.60748217536470928</v>
      </c>
      <c r="BZ268">
        <f>IF($BZ$6="","",IF(ISERROR(INDEX([3]Base!$A$2:$C$207,MATCH($BZ$6,[3]Base!$A$2:$A$207,0),2))=TRUE,"CABLE INCONNU",(INDEX([3]Base!$A$2:$C$207,MATCH($BZ$6,[3]Base!$A$2:$A$207,0),3))))</f>
        <v>19.600000000000001</v>
      </c>
      <c r="CB268">
        <f>IF($BZ$6="","",IF(ISERROR(INDEX([3]Base!$A$2:$C$207,MATCH($BZ$6,[3]Base!$A$2:$A$207,0),2))=TRUE,"CABLE INCONNU",(INDEX([3]Base!$A$2:$C$207,MATCH($BZ$6,[3]Base!$A$2:$A$207,0),2))))</f>
        <v>0.627</v>
      </c>
      <c r="CD268">
        <f t="shared" si="36"/>
        <v>1.5404220201039038</v>
      </c>
      <c r="CF268">
        <f t="shared" si="34"/>
        <v>404.81000000000006</v>
      </c>
      <c r="CG2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BORD'!$B$13:$B$2000,0),9)))*T268/$P$18)</f>
        <v>406.35042202010396</v>
      </c>
      <c r="CI268" t="str">
        <f>'[3]TABLEAU DE BORD'!B266</f>
        <v/>
      </c>
      <c r="CJ268" t="e">
        <f>'[3]TABLEAU DE BORD'!E266-'[3]TABLEAU DE BORD'!C266</f>
        <v>#VALUE!</v>
      </c>
      <c r="CL268" t="str">
        <f>'[3]TABLEAU DE BORD'!H266</f>
        <v/>
      </c>
      <c r="CM268" t="e">
        <f>'[3]TABLEAU DE BORD'!K266-'[3]TABLEAU DE BORD'!I266</f>
        <v>#VALUE!</v>
      </c>
    </row>
    <row r="269" spans="72:91" x14ac:dyDescent="0.25">
      <c r="BT26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BORD'!$B$13:$B$2000,0),11))*T269/INDEX('[3]TABLEAU DE BORD'!$B$13:$R$2000,MATCH('Formalisme RTE'!$H$2,'[3]TABLEAU DE BORD'!$B$13:$B$2000,0),12)</f>
        <v>3.102830965870556</v>
      </c>
      <c r="BU269">
        <f t="shared" si="37"/>
        <v>0.93577891975241945</v>
      </c>
      <c r="BX269">
        <f t="shared" si="35"/>
        <v>0.60748217536470928</v>
      </c>
      <c r="BZ269">
        <f>IF($BZ$6="","",IF(ISERROR(INDEX([3]Base!$A$2:$C$207,MATCH($BZ$6,[3]Base!$A$2:$A$207,0),2))=TRUE,"CABLE INCONNU",(INDEX([3]Base!$A$2:$C$207,MATCH($BZ$6,[3]Base!$A$2:$A$207,0),3))))</f>
        <v>19.600000000000001</v>
      </c>
      <c r="CB269">
        <f>IF($BZ$6="","",IF(ISERROR(INDEX([3]Base!$A$2:$C$207,MATCH($BZ$6,[3]Base!$A$2:$A$207,0),2))=TRUE,"CABLE INCONNU",(INDEX([3]Base!$A$2:$C$207,MATCH($BZ$6,[3]Base!$A$2:$A$207,0),2))))</f>
        <v>0.627</v>
      </c>
      <c r="CD269">
        <f t="shared" si="36"/>
        <v>1.5404220201039038</v>
      </c>
      <c r="CF269">
        <f t="shared" si="34"/>
        <v>404.81000000000006</v>
      </c>
      <c r="CG2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BORD'!$B$13:$B$2000,0),9)))*T269/$P$18)</f>
        <v>406.35042202010396</v>
      </c>
      <c r="CI269" t="str">
        <f>'[3]TABLEAU DE BORD'!B267</f>
        <v/>
      </c>
      <c r="CJ269" t="e">
        <f>'[3]TABLEAU DE BORD'!E267-'[3]TABLEAU DE BORD'!C267</f>
        <v>#VALUE!</v>
      </c>
      <c r="CL269" t="str">
        <f>'[3]TABLEAU DE BORD'!H267</f>
        <v/>
      </c>
      <c r="CM269" t="e">
        <f>'[3]TABLEAU DE BORD'!K267-'[3]TABLEAU DE BORD'!I267</f>
        <v>#VALUE!</v>
      </c>
    </row>
    <row r="270" spans="72:91" x14ac:dyDescent="0.25">
      <c r="BT27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BORD'!$B$13:$B$2000,0),11))*T270/INDEX('[3]TABLEAU DE BORD'!$B$13:$R$2000,MATCH('Formalisme RTE'!$H$2,'[3]TABLEAU DE BORD'!$B$13:$B$2000,0),12)</f>
        <v>3.102830965870556</v>
      </c>
      <c r="BU270">
        <f t="shared" si="37"/>
        <v>0.93577891975241945</v>
      </c>
      <c r="BX270">
        <f t="shared" si="35"/>
        <v>0.60748217536470928</v>
      </c>
      <c r="BZ270">
        <f>IF($BZ$6="","",IF(ISERROR(INDEX([3]Base!$A$2:$C$207,MATCH($BZ$6,[3]Base!$A$2:$A$207,0),2))=TRUE,"CABLE INCONNU",(INDEX([3]Base!$A$2:$C$207,MATCH($BZ$6,[3]Base!$A$2:$A$207,0),3))))</f>
        <v>19.600000000000001</v>
      </c>
      <c r="CB270">
        <f>IF($BZ$6="","",IF(ISERROR(INDEX([3]Base!$A$2:$C$207,MATCH($BZ$6,[3]Base!$A$2:$A$207,0),2))=TRUE,"CABLE INCONNU",(INDEX([3]Base!$A$2:$C$207,MATCH($BZ$6,[3]Base!$A$2:$A$207,0),2))))</f>
        <v>0.627</v>
      </c>
      <c r="CD270">
        <f t="shared" si="36"/>
        <v>1.5404220201039038</v>
      </c>
      <c r="CF270">
        <f t="shared" si="34"/>
        <v>404.81000000000006</v>
      </c>
      <c r="CG2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BORD'!$B$13:$B$2000,0),9)))*T270/$P$18)</f>
        <v>406.35042202010396</v>
      </c>
      <c r="CI270" t="str">
        <f>'[3]TABLEAU DE BORD'!B268</f>
        <v/>
      </c>
      <c r="CJ270" t="e">
        <f>'[3]TABLEAU DE BORD'!E268-'[3]TABLEAU DE BORD'!C268</f>
        <v>#VALUE!</v>
      </c>
      <c r="CL270" t="str">
        <f>'[3]TABLEAU DE BORD'!H268</f>
        <v/>
      </c>
      <c r="CM270" t="e">
        <f>'[3]TABLEAU DE BORD'!K268-'[3]TABLEAU DE BORD'!I268</f>
        <v>#VALUE!</v>
      </c>
    </row>
    <row r="271" spans="72:91" x14ac:dyDescent="0.25">
      <c r="BT27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BORD'!$B$13:$B$2000,0),11))*T271/INDEX('[3]TABLEAU DE BORD'!$B$13:$R$2000,MATCH('Formalisme RTE'!$H$2,'[3]TABLEAU DE BORD'!$B$13:$B$2000,0),12)</f>
        <v>3.102830965870556</v>
      </c>
      <c r="BU271">
        <f t="shared" si="37"/>
        <v>0.93577891975241945</v>
      </c>
      <c r="BX271">
        <f t="shared" si="35"/>
        <v>0.60748217536470928</v>
      </c>
      <c r="BZ271">
        <f>IF($BZ$6="","",IF(ISERROR(INDEX([3]Base!$A$2:$C$207,MATCH($BZ$6,[3]Base!$A$2:$A$207,0),2))=TRUE,"CABLE INCONNU",(INDEX([3]Base!$A$2:$C$207,MATCH($BZ$6,[3]Base!$A$2:$A$207,0),3))))</f>
        <v>19.600000000000001</v>
      </c>
      <c r="CB271">
        <f>IF($BZ$6="","",IF(ISERROR(INDEX([3]Base!$A$2:$C$207,MATCH($BZ$6,[3]Base!$A$2:$A$207,0),2))=TRUE,"CABLE INCONNU",(INDEX([3]Base!$A$2:$C$207,MATCH($BZ$6,[3]Base!$A$2:$A$207,0),2))))</f>
        <v>0.627</v>
      </c>
      <c r="CD271">
        <f t="shared" si="36"/>
        <v>1.5404220201039038</v>
      </c>
      <c r="CF271">
        <f t="shared" ref="CF271:CF334" si="38">$BE$28+$D$10*((EXP(($BE$26-T271)/$D$10)+EXP(-($BE$26-T271)/$D$10))/2-1)</f>
        <v>404.81000000000006</v>
      </c>
      <c r="CG2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BORD'!$B$13:$B$2000,0),9)))*T271/$P$18)</f>
        <v>406.35042202010396</v>
      </c>
      <c r="CI271" t="str">
        <f>'[3]TABLEAU DE BORD'!B269</f>
        <v/>
      </c>
      <c r="CJ271" t="e">
        <f>'[3]TABLEAU DE BORD'!E269-'[3]TABLEAU DE BORD'!C269</f>
        <v>#VALUE!</v>
      </c>
      <c r="CL271" t="str">
        <f>'[3]TABLEAU DE BORD'!H269</f>
        <v/>
      </c>
      <c r="CM271" t="e">
        <f>'[3]TABLEAU DE BORD'!K269-'[3]TABLEAU DE BORD'!I269</f>
        <v>#VALUE!</v>
      </c>
    </row>
    <row r="272" spans="72:91" x14ac:dyDescent="0.25">
      <c r="BT27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BORD'!$B$13:$B$2000,0),11))*T272/INDEX('[3]TABLEAU DE BORD'!$B$13:$R$2000,MATCH('Formalisme RTE'!$H$2,'[3]TABLEAU DE BORD'!$B$13:$B$2000,0),12)</f>
        <v>3.102830965870556</v>
      </c>
      <c r="BU272">
        <f t="shared" si="37"/>
        <v>0.93577891975241945</v>
      </c>
      <c r="BX272">
        <f t="shared" ref="BX272:BX335" si="39">SQRT(1-(1/(SQRT((CB272*0.981)^2+(($B$30/10)*BZ272*0.001)^2)/(CB272*0.981))^2))</f>
        <v>0.60748217536470928</v>
      </c>
      <c r="BZ272">
        <f>IF($BZ$6="","",IF(ISERROR(INDEX([3]Base!$A$2:$C$207,MATCH($BZ$6,[3]Base!$A$2:$A$207,0),2))=TRUE,"CABLE INCONNU",(INDEX([3]Base!$A$2:$C$207,MATCH($BZ$6,[3]Base!$A$2:$A$207,0),3))))</f>
        <v>19.600000000000001</v>
      </c>
      <c r="CB272">
        <f>IF($BZ$6="","",IF(ISERROR(INDEX([3]Base!$A$2:$C$207,MATCH($BZ$6,[3]Base!$A$2:$A$207,0),2))=TRUE,"CABLE INCONNU",(INDEX([3]Base!$A$2:$C$207,MATCH($BZ$6,[3]Base!$A$2:$A$207,0),2))))</f>
        <v>0.627</v>
      </c>
      <c r="CD272">
        <f t="shared" si="36"/>
        <v>1.5404220201039038</v>
      </c>
      <c r="CF272">
        <f t="shared" si="38"/>
        <v>404.81000000000006</v>
      </c>
      <c r="CG2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BORD'!$B$13:$B$2000,0),9)))*T272/$P$18)</f>
        <v>406.35042202010396</v>
      </c>
      <c r="CI272" t="str">
        <f>'[3]TABLEAU DE BORD'!B270</f>
        <v/>
      </c>
      <c r="CJ272" t="e">
        <f>'[3]TABLEAU DE BORD'!E270-'[3]TABLEAU DE BORD'!C270</f>
        <v>#VALUE!</v>
      </c>
      <c r="CL272" t="str">
        <f>'[3]TABLEAU DE BORD'!H270</f>
        <v/>
      </c>
      <c r="CM272" t="e">
        <f>'[3]TABLEAU DE BORD'!K270-'[3]TABLEAU DE BORD'!I270</f>
        <v>#VALUE!</v>
      </c>
    </row>
    <row r="273" spans="72:91" x14ac:dyDescent="0.25">
      <c r="BT27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BORD'!$B$13:$B$2000,0),11))*T273/INDEX('[3]TABLEAU DE BORD'!$B$13:$R$2000,MATCH('Formalisme RTE'!$H$2,'[3]TABLEAU DE BORD'!$B$13:$B$2000,0),12)</f>
        <v>3.102830965870556</v>
      </c>
      <c r="BU273">
        <f t="shared" si="37"/>
        <v>0.93577891975241945</v>
      </c>
      <c r="BX273">
        <f t="shared" si="39"/>
        <v>0.60748217536470928</v>
      </c>
      <c r="BZ273">
        <f>IF($BZ$6="","",IF(ISERROR(INDEX([3]Base!$A$2:$C$207,MATCH($BZ$6,[3]Base!$A$2:$A$207,0),2))=TRUE,"CABLE INCONNU",(INDEX([3]Base!$A$2:$C$207,MATCH($BZ$6,[3]Base!$A$2:$A$207,0),3))))</f>
        <v>19.600000000000001</v>
      </c>
      <c r="CB273">
        <f>IF($BZ$6="","",IF(ISERROR(INDEX([3]Base!$A$2:$C$207,MATCH($BZ$6,[3]Base!$A$2:$A$207,0),2))=TRUE,"CABLE INCONNU",(INDEX([3]Base!$A$2:$C$207,MATCH($BZ$6,[3]Base!$A$2:$A$207,0),2))))</f>
        <v>0.627</v>
      </c>
      <c r="CD273">
        <f t="shared" ref="CD273:CD336" si="40">CG273-CF273</f>
        <v>1.5404220201039038</v>
      </c>
      <c r="CF273">
        <f t="shared" si="38"/>
        <v>404.81000000000006</v>
      </c>
      <c r="CG2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BORD'!$B$13:$B$2000,0),9)))*T273/$P$18)</f>
        <v>406.35042202010396</v>
      </c>
      <c r="CI273" t="str">
        <f>'[3]TABLEAU DE BORD'!B271</f>
        <v/>
      </c>
      <c r="CJ273" t="e">
        <f>'[3]TABLEAU DE BORD'!E271-'[3]TABLEAU DE BORD'!C271</f>
        <v>#VALUE!</v>
      </c>
      <c r="CL273" t="str">
        <f>'[3]TABLEAU DE BORD'!H271</f>
        <v/>
      </c>
      <c r="CM273" t="e">
        <f>'[3]TABLEAU DE BORD'!K271-'[3]TABLEAU DE BORD'!I271</f>
        <v>#VALUE!</v>
      </c>
    </row>
    <row r="274" spans="72:91" x14ac:dyDescent="0.25">
      <c r="BT27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BORD'!$B$13:$B$2000,0),11))*T274/INDEX('[3]TABLEAU DE BORD'!$B$13:$R$2000,MATCH('Formalisme RTE'!$H$2,'[3]TABLEAU DE BORD'!$B$13:$B$2000,0),12)</f>
        <v>3.102830965870556</v>
      </c>
      <c r="BU274">
        <f t="shared" ref="BU274:BU337" si="41">BX274*CD274</f>
        <v>0.93577891975241945</v>
      </c>
      <c r="BX274">
        <f t="shared" si="39"/>
        <v>0.60748217536470928</v>
      </c>
      <c r="BZ274">
        <f>IF($BZ$6="","",IF(ISERROR(INDEX([3]Base!$A$2:$C$207,MATCH($BZ$6,[3]Base!$A$2:$A$207,0),2))=TRUE,"CABLE INCONNU",(INDEX([3]Base!$A$2:$C$207,MATCH($BZ$6,[3]Base!$A$2:$A$207,0),3))))</f>
        <v>19.600000000000001</v>
      </c>
      <c r="CB274">
        <f>IF($BZ$6="","",IF(ISERROR(INDEX([3]Base!$A$2:$C$207,MATCH($BZ$6,[3]Base!$A$2:$A$207,0),2))=TRUE,"CABLE INCONNU",(INDEX([3]Base!$A$2:$C$207,MATCH($BZ$6,[3]Base!$A$2:$A$207,0),2))))</f>
        <v>0.627</v>
      </c>
      <c r="CD274">
        <f t="shared" si="40"/>
        <v>1.5404220201039038</v>
      </c>
      <c r="CF274">
        <f t="shared" si="38"/>
        <v>404.81000000000006</v>
      </c>
      <c r="CG2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BORD'!$B$13:$B$2000,0),9)))*T274/$P$18)</f>
        <v>406.35042202010396</v>
      </c>
      <c r="CI274" t="str">
        <f>'[3]TABLEAU DE BORD'!B272</f>
        <v/>
      </c>
      <c r="CJ274" t="e">
        <f>'[3]TABLEAU DE BORD'!E272-'[3]TABLEAU DE BORD'!C272</f>
        <v>#VALUE!</v>
      </c>
      <c r="CL274" t="str">
        <f>'[3]TABLEAU DE BORD'!H272</f>
        <v/>
      </c>
      <c r="CM274" t="e">
        <f>'[3]TABLEAU DE BORD'!K272-'[3]TABLEAU DE BORD'!I272</f>
        <v>#VALUE!</v>
      </c>
    </row>
    <row r="275" spans="72:91" x14ac:dyDescent="0.25">
      <c r="BT27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BORD'!$B$13:$B$2000,0),11))*T275/INDEX('[3]TABLEAU DE BORD'!$B$13:$R$2000,MATCH('Formalisme RTE'!$H$2,'[3]TABLEAU DE BORD'!$B$13:$B$2000,0),12)</f>
        <v>3.102830965870556</v>
      </c>
      <c r="BU275">
        <f t="shared" si="41"/>
        <v>0.93577891975241945</v>
      </c>
      <c r="BX275">
        <f t="shared" si="39"/>
        <v>0.60748217536470928</v>
      </c>
      <c r="BZ275">
        <f>IF($BZ$6="","",IF(ISERROR(INDEX([3]Base!$A$2:$C$207,MATCH($BZ$6,[3]Base!$A$2:$A$207,0),2))=TRUE,"CABLE INCONNU",(INDEX([3]Base!$A$2:$C$207,MATCH($BZ$6,[3]Base!$A$2:$A$207,0),3))))</f>
        <v>19.600000000000001</v>
      </c>
      <c r="CB275">
        <f>IF($BZ$6="","",IF(ISERROR(INDEX([3]Base!$A$2:$C$207,MATCH($BZ$6,[3]Base!$A$2:$A$207,0),2))=TRUE,"CABLE INCONNU",(INDEX([3]Base!$A$2:$C$207,MATCH($BZ$6,[3]Base!$A$2:$A$207,0),2))))</f>
        <v>0.627</v>
      </c>
      <c r="CD275">
        <f t="shared" si="40"/>
        <v>1.5404220201039038</v>
      </c>
      <c r="CF275">
        <f t="shared" si="38"/>
        <v>404.81000000000006</v>
      </c>
      <c r="CG2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BORD'!$B$13:$B$2000,0),9)))*T275/$P$18)</f>
        <v>406.35042202010396</v>
      </c>
      <c r="CI275" t="str">
        <f>'[3]TABLEAU DE BORD'!B273</f>
        <v/>
      </c>
      <c r="CJ275" t="e">
        <f>'[3]TABLEAU DE BORD'!E273-'[3]TABLEAU DE BORD'!C273</f>
        <v>#VALUE!</v>
      </c>
      <c r="CL275" t="str">
        <f>'[3]TABLEAU DE BORD'!H273</f>
        <v/>
      </c>
      <c r="CM275" t="e">
        <f>'[3]TABLEAU DE BORD'!K273-'[3]TABLEAU DE BORD'!I273</f>
        <v>#VALUE!</v>
      </c>
    </row>
    <row r="276" spans="72:91" x14ac:dyDescent="0.25">
      <c r="BT27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BORD'!$B$13:$B$2000,0),11))*T276/INDEX('[3]TABLEAU DE BORD'!$B$13:$R$2000,MATCH('Formalisme RTE'!$H$2,'[3]TABLEAU DE BORD'!$B$13:$B$2000,0),12)</f>
        <v>3.102830965870556</v>
      </c>
      <c r="BU276">
        <f t="shared" si="41"/>
        <v>0.93577891975241945</v>
      </c>
      <c r="BX276">
        <f t="shared" si="39"/>
        <v>0.60748217536470928</v>
      </c>
      <c r="BZ276">
        <f>IF($BZ$6="","",IF(ISERROR(INDEX([3]Base!$A$2:$C$207,MATCH($BZ$6,[3]Base!$A$2:$A$207,0),2))=TRUE,"CABLE INCONNU",(INDEX([3]Base!$A$2:$C$207,MATCH($BZ$6,[3]Base!$A$2:$A$207,0),3))))</f>
        <v>19.600000000000001</v>
      </c>
      <c r="CB276">
        <f>IF($BZ$6="","",IF(ISERROR(INDEX([3]Base!$A$2:$C$207,MATCH($BZ$6,[3]Base!$A$2:$A$207,0),2))=TRUE,"CABLE INCONNU",(INDEX([3]Base!$A$2:$C$207,MATCH($BZ$6,[3]Base!$A$2:$A$207,0),2))))</f>
        <v>0.627</v>
      </c>
      <c r="CD276">
        <f t="shared" si="40"/>
        <v>1.5404220201039038</v>
      </c>
      <c r="CF276">
        <f t="shared" si="38"/>
        <v>404.81000000000006</v>
      </c>
      <c r="CG2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BORD'!$B$13:$B$2000,0),9)))*T276/$P$18)</f>
        <v>406.35042202010396</v>
      </c>
      <c r="CI276" t="str">
        <f>'[3]TABLEAU DE BORD'!B274</f>
        <v/>
      </c>
      <c r="CJ276" t="e">
        <f>'[3]TABLEAU DE BORD'!E274-'[3]TABLEAU DE BORD'!C274</f>
        <v>#VALUE!</v>
      </c>
      <c r="CL276" t="str">
        <f>'[3]TABLEAU DE BORD'!H274</f>
        <v/>
      </c>
      <c r="CM276" t="e">
        <f>'[3]TABLEAU DE BORD'!K274-'[3]TABLEAU DE BORD'!I274</f>
        <v>#VALUE!</v>
      </c>
    </row>
    <row r="277" spans="72:91" x14ac:dyDescent="0.25">
      <c r="BT27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BORD'!$B$13:$B$2000,0),11))*T277/INDEX('[3]TABLEAU DE BORD'!$B$13:$R$2000,MATCH('Formalisme RTE'!$H$2,'[3]TABLEAU DE BORD'!$B$13:$B$2000,0),12)</f>
        <v>3.102830965870556</v>
      </c>
      <c r="BU277">
        <f t="shared" si="41"/>
        <v>0.93577891975241945</v>
      </c>
      <c r="BX277">
        <f t="shared" si="39"/>
        <v>0.60748217536470928</v>
      </c>
      <c r="BZ277">
        <f>IF($BZ$6="","",IF(ISERROR(INDEX([3]Base!$A$2:$C$207,MATCH($BZ$6,[3]Base!$A$2:$A$207,0),2))=TRUE,"CABLE INCONNU",(INDEX([3]Base!$A$2:$C$207,MATCH($BZ$6,[3]Base!$A$2:$A$207,0),3))))</f>
        <v>19.600000000000001</v>
      </c>
      <c r="CB277">
        <f>IF($BZ$6="","",IF(ISERROR(INDEX([3]Base!$A$2:$C$207,MATCH($BZ$6,[3]Base!$A$2:$A$207,0),2))=TRUE,"CABLE INCONNU",(INDEX([3]Base!$A$2:$C$207,MATCH($BZ$6,[3]Base!$A$2:$A$207,0),2))))</f>
        <v>0.627</v>
      </c>
      <c r="CD277">
        <f t="shared" si="40"/>
        <v>1.5404220201039038</v>
      </c>
      <c r="CF277">
        <f t="shared" si="38"/>
        <v>404.81000000000006</v>
      </c>
      <c r="CG2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BORD'!$B$13:$B$2000,0),9)))*T277/$P$18)</f>
        <v>406.35042202010396</v>
      </c>
      <c r="CI277" t="str">
        <f>'[3]TABLEAU DE BORD'!B275</f>
        <v/>
      </c>
      <c r="CJ277" t="e">
        <f>'[3]TABLEAU DE BORD'!E275-'[3]TABLEAU DE BORD'!C275</f>
        <v>#VALUE!</v>
      </c>
      <c r="CL277" t="str">
        <f>'[3]TABLEAU DE BORD'!H275</f>
        <v/>
      </c>
      <c r="CM277" t="e">
        <f>'[3]TABLEAU DE BORD'!K275-'[3]TABLEAU DE BORD'!I275</f>
        <v>#VALUE!</v>
      </c>
    </row>
    <row r="278" spans="72:91" x14ac:dyDescent="0.25">
      <c r="BT27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BORD'!$B$13:$B$2000,0),11))*T278/INDEX('[3]TABLEAU DE BORD'!$B$13:$R$2000,MATCH('Formalisme RTE'!$H$2,'[3]TABLEAU DE BORD'!$B$13:$B$2000,0),12)</f>
        <v>3.102830965870556</v>
      </c>
      <c r="BU278">
        <f t="shared" si="41"/>
        <v>0.93577891975241945</v>
      </c>
      <c r="BX278">
        <f t="shared" si="39"/>
        <v>0.60748217536470928</v>
      </c>
      <c r="BZ278">
        <f>IF($BZ$6="","",IF(ISERROR(INDEX([3]Base!$A$2:$C$207,MATCH($BZ$6,[3]Base!$A$2:$A$207,0),2))=TRUE,"CABLE INCONNU",(INDEX([3]Base!$A$2:$C$207,MATCH($BZ$6,[3]Base!$A$2:$A$207,0),3))))</f>
        <v>19.600000000000001</v>
      </c>
      <c r="CB278">
        <f>IF($BZ$6="","",IF(ISERROR(INDEX([3]Base!$A$2:$C$207,MATCH($BZ$6,[3]Base!$A$2:$A$207,0),2))=TRUE,"CABLE INCONNU",(INDEX([3]Base!$A$2:$C$207,MATCH($BZ$6,[3]Base!$A$2:$A$207,0),2))))</f>
        <v>0.627</v>
      </c>
      <c r="CD278">
        <f t="shared" si="40"/>
        <v>1.5404220201039038</v>
      </c>
      <c r="CF278">
        <f t="shared" si="38"/>
        <v>404.81000000000006</v>
      </c>
      <c r="CG2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BORD'!$B$13:$B$2000,0),9)))*T278/$P$18)</f>
        <v>406.35042202010396</v>
      </c>
      <c r="CI278" t="str">
        <f>'[3]TABLEAU DE BORD'!B276</f>
        <v/>
      </c>
      <c r="CJ278" t="e">
        <f>'[3]TABLEAU DE BORD'!E276-'[3]TABLEAU DE BORD'!C276</f>
        <v>#VALUE!</v>
      </c>
      <c r="CL278" t="str">
        <f>'[3]TABLEAU DE BORD'!H276</f>
        <v/>
      </c>
      <c r="CM278" t="e">
        <f>'[3]TABLEAU DE BORD'!K276-'[3]TABLEAU DE BORD'!I276</f>
        <v>#VALUE!</v>
      </c>
    </row>
    <row r="279" spans="72:91" x14ac:dyDescent="0.25">
      <c r="BT27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BORD'!$B$13:$B$2000,0),11))*T279/INDEX('[3]TABLEAU DE BORD'!$B$13:$R$2000,MATCH('Formalisme RTE'!$H$2,'[3]TABLEAU DE BORD'!$B$13:$B$2000,0),12)</f>
        <v>3.102830965870556</v>
      </c>
      <c r="BU279">
        <f t="shared" si="41"/>
        <v>0.93577891975241945</v>
      </c>
      <c r="BX279">
        <f t="shared" si="39"/>
        <v>0.60748217536470928</v>
      </c>
      <c r="BZ279">
        <f>IF($BZ$6="","",IF(ISERROR(INDEX([3]Base!$A$2:$C$207,MATCH($BZ$6,[3]Base!$A$2:$A$207,0),2))=TRUE,"CABLE INCONNU",(INDEX([3]Base!$A$2:$C$207,MATCH($BZ$6,[3]Base!$A$2:$A$207,0),3))))</f>
        <v>19.600000000000001</v>
      </c>
      <c r="CB279">
        <f>IF($BZ$6="","",IF(ISERROR(INDEX([3]Base!$A$2:$C$207,MATCH($BZ$6,[3]Base!$A$2:$A$207,0),2))=TRUE,"CABLE INCONNU",(INDEX([3]Base!$A$2:$C$207,MATCH($BZ$6,[3]Base!$A$2:$A$207,0),2))))</f>
        <v>0.627</v>
      </c>
      <c r="CD279">
        <f t="shared" si="40"/>
        <v>1.5404220201039038</v>
      </c>
      <c r="CF279">
        <f t="shared" si="38"/>
        <v>404.81000000000006</v>
      </c>
      <c r="CG2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BORD'!$B$13:$B$2000,0),9)))*T279/$P$18)</f>
        <v>406.35042202010396</v>
      </c>
      <c r="CI279" t="str">
        <f>'[3]TABLEAU DE BORD'!B277</f>
        <v/>
      </c>
      <c r="CJ279" t="e">
        <f>'[3]TABLEAU DE BORD'!E277-'[3]TABLEAU DE BORD'!C277</f>
        <v>#VALUE!</v>
      </c>
      <c r="CL279" t="str">
        <f>'[3]TABLEAU DE BORD'!H277</f>
        <v/>
      </c>
      <c r="CM279" t="e">
        <f>'[3]TABLEAU DE BORD'!K277-'[3]TABLEAU DE BORD'!I277</f>
        <v>#VALUE!</v>
      </c>
    </row>
    <row r="280" spans="72:91" x14ac:dyDescent="0.25">
      <c r="BT28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BORD'!$B$13:$B$2000,0),11))*T280/INDEX('[3]TABLEAU DE BORD'!$B$13:$R$2000,MATCH('Formalisme RTE'!$H$2,'[3]TABLEAU DE BORD'!$B$13:$B$2000,0),12)</f>
        <v>3.102830965870556</v>
      </c>
      <c r="BU280">
        <f t="shared" si="41"/>
        <v>0.93577891975241945</v>
      </c>
      <c r="BX280">
        <f t="shared" si="39"/>
        <v>0.60748217536470928</v>
      </c>
      <c r="BZ280">
        <f>IF($BZ$6="","",IF(ISERROR(INDEX([3]Base!$A$2:$C$207,MATCH($BZ$6,[3]Base!$A$2:$A$207,0),2))=TRUE,"CABLE INCONNU",(INDEX([3]Base!$A$2:$C$207,MATCH($BZ$6,[3]Base!$A$2:$A$207,0),3))))</f>
        <v>19.600000000000001</v>
      </c>
      <c r="CB280">
        <f>IF($BZ$6="","",IF(ISERROR(INDEX([3]Base!$A$2:$C$207,MATCH($BZ$6,[3]Base!$A$2:$A$207,0),2))=TRUE,"CABLE INCONNU",(INDEX([3]Base!$A$2:$C$207,MATCH($BZ$6,[3]Base!$A$2:$A$207,0),2))))</f>
        <v>0.627</v>
      </c>
      <c r="CD280">
        <f t="shared" si="40"/>
        <v>1.5404220201039038</v>
      </c>
      <c r="CF280">
        <f t="shared" si="38"/>
        <v>404.81000000000006</v>
      </c>
      <c r="CG2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BORD'!$B$13:$B$2000,0),9)))*T280/$P$18)</f>
        <v>406.35042202010396</v>
      </c>
      <c r="CI280" t="str">
        <f>'[3]TABLEAU DE BORD'!B278</f>
        <v/>
      </c>
      <c r="CJ280" t="e">
        <f>'[3]TABLEAU DE BORD'!E278-'[3]TABLEAU DE BORD'!C278</f>
        <v>#VALUE!</v>
      </c>
      <c r="CL280" t="str">
        <f>'[3]TABLEAU DE BORD'!H278</f>
        <v/>
      </c>
      <c r="CM280" t="e">
        <f>'[3]TABLEAU DE BORD'!K278-'[3]TABLEAU DE BORD'!I278</f>
        <v>#VALUE!</v>
      </c>
    </row>
    <row r="281" spans="72:91" x14ac:dyDescent="0.25">
      <c r="BT28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BORD'!$B$13:$B$2000,0),11))*T281/INDEX('[3]TABLEAU DE BORD'!$B$13:$R$2000,MATCH('Formalisme RTE'!$H$2,'[3]TABLEAU DE BORD'!$B$13:$B$2000,0),12)</f>
        <v>3.102830965870556</v>
      </c>
      <c r="BU281">
        <f t="shared" si="41"/>
        <v>0.93577891975241945</v>
      </c>
      <c r="BX281">
        <f t="shared" si="39"/>
        <v>0.60748217536470928</v>
      </c>
      <c r="BZ281">
        <f>IF($BZ$6="","",IF(ISERROR(INDEX([3]Base!$A$2:$C$207,MATCH($BZ$6,[3]Base!$A$2:$A$207,0),2))=TRUE,"CABLE INCONNU",(INDEX([3]Base!$A$2:$C$207,MATCH($BZ$6,[3]Base!$A$2:$A$207,0),3))))</f>
        <v>19.600000000000001</v>
      </c>
      <c r="CB281">
        <f>IF($BZ$6="","",IF(ISERROR(INDEX([3]Base!$A$2:$C$207,MATCH($BZ$6,[3]Base!$A$2:$A$207,0),2))=TRUE,"CABLE INCONNU",(INDEX([3]Base!$A$2:$C$207,MATCH($BZ$6,[3]Base!$A$2:$A$207,0),2))))</f>
        <v>0.627</v>
      </c>
      <c r="CD281">
        <f t="shared" si="40"/>
        <v>1.5404220201039038</v>
      </c>
      <c r="CF281">
        <f t="shared" si="38"/>
        <v>404.81000000000006</v>
      </c>
      <c r="CG2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BORD'!$B$13:$B$2000,0),9)))*T281/$P$18)</f>
        <v>406.35042202010396</v>
      </c>
      <c r="CI281" t="str">
        <f>'[3]TABLEAU DE BORD'!B279</f>
        <v/>
      </c>
      <c r="CJ281" t="e">
        <f>'[3]TABLEAU DE BORD'!E279-'[3]TABLEAU DE BORD'!C279</f>
        <v>#VALUE!</v>
      </c>
      <c r="CL281" t="str">
        <f>'[3]TABLEAU DE BORD'!H279</f>
        <v/>
      </c>
      <c r="CM281" t="e">
        <f>'[3]TABLEAU DE BORD'!K279-'[3]TABLEAU DE BORD'!I279</f>
        <v>#VALUE!</v>
      </c>
    </row>
    <row r="282" spans="72:91" x14ac:dyDescent="0.25">
      <c r="BT28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BORD'!$B$13:$B$2000,0),11))*T282/INDEX('[3]TABLEAU DE BORD'!$B$13:$R$2000,MATCH('Formalisme RTE'!$H$2,'[3]TABLEAU DE BORD'!$B$13:$B$2000,0),12)</f>
        <v>3.102830965870556</v>
      </c>
      <c r="BU282">
        <f t="shared" si="41"/>
        <v>0.93577891975241945</v>
      </c>
      <c r="BX282">
        <f t="shared" si="39"/>
        <v>0.60748217536470928</v>
      </c>
      <c r="BZ282">
        <f>IF($BZ$6="","",IF(ISERROR(INDEX([3]Base!$A$2:$C$207,MATCH($BZ$6,[3]Base!$A$2:$A$207,0),2))=TRUE,"CABLE INCONNU",(INDEX([3]Base!$A$2:$C$207,MATCH($BZ$6,[3]Base!$A$2:$A$207,0),3))))</f>
        <v>19.600000000000001</v>
      </c>
      <c r="CB282">
        <f>IF($BZ$6="","",IF(ISERROR(INDEX([3]Base!$A$2:$C$207,MATCH($BZ$6,[3]Base!$A$2:$A$207,0),2))=TRUE,"CABLE INCONNU",(INDEX([3]Base!$A$2:$C$207,MATCH($BZ$6,[3]Base!$A$2:$A$207,0),2))))</f>
        <v>0.627</v>
      </c>
      <c r="CD282">
        <f t="shared" si="40"/>
        <v>1.5404220201039038</v>
      </c>
      <c r="CF282">
        <f t="shared" si="38"/>
        <v>404.81000000000006</v>
      </c>
      <c r="CG2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BORD'!$B$13:$B$2000,0),9)))*T282/$P$18)</f>
        <v>406.35042202010396</v>
      </c>
      <c r="CI282" t="str">
        <f>'[3]TABLEAU DE BORD'!B280</f>
        <v/>
      </c>
      <c r="CJ282" t="e">
        <f>'[3]TABLEAU DE BORD'!E280-'[3]TABLEAU DE BORD'!C280</f>
        <v>#VALUE!</v>
      </c>
      <c r="CL282" t="str">
        <f>'[3]TABLEAU DE BORD'!H280</f>
        <v/>
      </c>
      <c r="CM282" t="e">
        <f>'[3]TABLEAU DE BORD'!K280-'[3]TABLEAU DE BORD'!I280</f>
        <v>#VALUE!</v>
      </c>
    </row>
    <row r="283" spans="72:91" x14ac:dyDescent="0.25">
      <c r="BT28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BORD'!$B$13:$B$2000,0),11))*T283/INDEX('[3]TABLEAU DE BORD'!$B$13:$R$2000,MATCH('Formalisme RTE'!$H$2,'[3]TABLEAU DE BORD'!$B$13:$B$2000,0),12)</f>
        <v>3.102830965870556</v>
      </c>
      <c r="BU283">
        <f t="shared" si="41"/>
        <v>0.93577891975241945</v>
      </c>
      <c r="BX283">
        <f t="shared" si="39"/>
        <v>0.60748217536470928</v>
      </c>
      <c r="BZ283">
        <f>IF($BZ$6="","",IF(ISERROR(INDEX([3]Base!$A$2:$C$207,MATCH($BZ$6,[3]Base!$A$2:$A$207,0),2))=TRUE,"CABLE INCONNU",(INDEX([3]Base!$A$2:$C$207,MATCH($BZ$6,[3]Base!$A$2:$A$207,0),3))))</f>
        <v>19.600000000000001</v>
      </c>
      <c r="CB283">
        <f>IF($BZ$6="","",IF(ISERROR(INDEX([3]Base!$A$2:$C$207,MATCH($BZ$6,[3]Base!$A$2:$A$207,0),2))=TRUE,"CABLE INCONNU",(INDEX([3]Base!$A$2:$C$207,MATCH($BZ$6,[3]Base!$A$2:$A$207,0),2))))</f>
        <v>0.627</v>
      </c>
      <c r="CD283">
        <f t="shared" si="40"/>
        <v>1.5404220201039038</v>
      </c>
      <c r="CF283">
        <f t="shared" si="38"/>
        <v>404.81000000000006</v>
      </c>
      <c r="CG2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BORD'!$B$13:$B$2000,0),9)))*T283/$P$18)</f>
        <v>406.35042202010396</v>
      </c>
      <c r="CI283" t="str">
        <f>'[3]TABLEAU DE BORD'!B281</f>
        <v/>
      </c>
      <c r="CJ283" t="e">
        <f>'[3]TABLEAU DE BORD'!E281-'[3]TABLEAU DE BORD'!C281</f>
        <v>#VALUE!</v>
      </c>
      <c r="CL283" t="str">
        <f>'[3]TABLEAU DE BORD'!H281</f>
        <v/>
      </c>
      <c r="CM283" t="e">
        <f>'[3]TABLEAU DE BORD'!K281-'[3]TABLEAU DE BORD'!I281</f>
        <v>#VALUE!</v>
      </c>
    </row>
    <row r="284" spans="72:91" x14ac:dyDescent="0.25">
      <c r="BT28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BORD'!$B$13:$B$2000,0),11))*T284/INDEX('[3]TABLEAU DE BORD'!$B$13:$R$2000,MATCH('Formalisme RTE'!$H$2,'[3]TABLEAU DE BORD'!$B$13:$B$2000,0),12)</f>
        <v>3.102830965870556</v>
      </c>
      <c r="BU284">
        <f t="shared" si="41"/>
        <v>0.93577891975241945</v>
      </c>
      <c r="BX284">
        <f t="shared" si="39"/>
        <v>0.60748217536470928</v>
      </c>
      <c r="BZ284">
        <f>IF($BZ$6="","",IF(ISERROR(INDEX([3]Base!$A$2:$C$207,MATCH($BZ$6,[3]Base!$A$2:$A$207,0),2))=TRUE,"CABLE INCONNU",(INDEX([3]Base!$A$2:$C$207,MATCH($BZ$6,[3]Base!$A$2:$A$207,0),3))))</f>
        <v>19.600000000000001</v>
      </c>
      <c r="CB284">
        <f>IF($BZ$6="","",IF(ISERROR(INDEX([3]Base!$A$2:$C$207,MATCH($BZ$6,[3]Base!$A$2:$A$207,0),2))=TRUE,"CABLE INCONNU",(INDEX([3]Base!$A$2:$C$207,MATCH($BZ$6,[3]Base!$A$2:$A$207,0),2))))</f>
        <v>0.627</v>
      </c>
      <c r="CD284">
        <f t="shared" si="40"/>
        <v>1.5404220201039038</v>
      </c>
      <c r="CF284">
        <f t="shared" si="38"/>
        <v>404.81000000000006</v>
      </c>
      <c r="CG2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BORD'!$B$13:$B$2000,0),9)))*T284/$P$18)</f>
        <v>406.35042202010396</v>
      </c>
      <c r="CI284" t="str">
        <f>'[3]TABLEAU DE BORD'!B282</f>
        <v/>
      </c>
      <c r="CJ284" t="e">
        <f>'[3]TABLEAU DE BORD'!E282-'[3]TABLEAU DE BORD'!C282</f>
        <v>#VALUE!</v>
      </c>
      <c r="CL284" t="str">
        <f>'[3]TABLEAU DE BORD'!H282</f>
        <v/>
      </c>
      <c r="CM284" t="e">
        <f>'[3]TABLEAU DE BORD'!K282-'[3]TABLEAU DE BORD'!I282</f>
        <v>#VALUE!</v>
      </c>
    </row>
    <row r="285" spans="72:91" x14ac:dyDescent="0.25">
      <c r="BT28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BORD'!$B$13:$B$2000,0),11))*T285/INDEX('[3]TABLEAU DE BORD'!$B$13:$R$2000,MATCH('Formalisme RTE'!$H$2,'[3]TABLEAU DE BORD'!$B$13:$B$2000,0),12)</f>
        <v>3.102830965870556</v>
      </c>
      <c r="BU285">
        <f t="shared" si="41"/>
        <v>0.93577891975241945</v>
      </c>
      <c r="BX285">
        <f t="shared" si="39"/>
        <v>0.60748217536470928</v>
      </c>
      <c r="BZ285">
        <f>IF($BZ$6="","",IF(ISERROR(INDEX([3]Base!$A$2:$C$207,MATCH($BZ$6,[3]Base!$A$2:$A$207,0),2))=TRUE,"CABLE INCONNU",(INDEX([3]Base!$A$2:$C$207,MATCH($BZ$6,[3]Base!$A$2:$A$207,0),3))))</f>
        <v>19.600000000000001</v>
      </c>
      <c r="CB285">
        <f>IF($BZ$6="","",IF(ISERROR(INDEX([3]Base!$A$2:$C$207,MATCH($BZ$6,[3]Base!$A$2:$A$207,0),2))=TRUE,"CABLE INCONNU",(INDEX([3]Base!$A$2:$C$207,MATCH($BZ$6,[3]Base!$A$2:$A$207,0),2))))</f>
        <v>0.627</v>
      </c>
      <c r="CD285">
        <f t="shared" si="40"/>
        <v>1.5404220201039038</v>
      </c>
      <c r="CF285">
        <f t="shared" si="38"/>
        <v>404.81000000000006</v>
      </c>
      <c r="CG2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BORD'!$B$13:$B$2000,0),9)))*T285/$P$18)</f>
        <v>406.35042202010396</v>
      </c>
      <c r="CI285" t="str">
        <f>'[3]TABLEAU DE BORD'!B283</f>
        <v/>
      </c>
      <c r="CJ285" t="e">
        <f>'[3]TABLEAU DE BORD'!E283-'[3]TABLEAU DE BORD'!C283</f>
        <v>#VALUE!</v>
      </c>
      <c r="CL285" t="str">
        <f>'[3]TABLEAU DE BORD'!H283</f>
        <v/>
      </c>
      <c r="CM285" t="e">
        <f>'[3]TABLEAU DE BORD'!K283-'[3]TABLEAU DE BORD'!I283</f>
        <v>#VALUE!</v>
      </c>
    </row>
    <row r="286" spans="72:91" x14ac:dyDescent="0.25">
      <c r="BT28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BORD'!$B$13:$B$2000,0),11))*T286/INDEX('[3]TABLEAU DE BORD'!$B$13:$R$2000,MATCH('Formalisme RTE'!$H$2,'[3]TABLEAU DE BORD'!$B$13:$B$2000,0),12)</f>
        <v>3.102830965870556</v>
      </c>
      <c r="BU286">
        <f t="shared" si="41"/>
        <v>0.93577891975241945</v>
      </c>
      <c r="BX286">
        <f t="shared" si="39"/>
        <v>0.60748217536470928</v>
      </c>
      <c r="BZ286">
        <f>IF($BZ$6="","",IF(ISERROR(INDEX([3]Base!$A$2:$C$207,MATCH($BZ$6,[3]Base!$A$2:$A$207,0),2))=TRUE,"CABLE INCONNU",(INDEX([3]Base!$A$2:$C$207,MATCH($BZ$6,[3]Base!$A$2:$A$207,0),3))))</f>
        <v>19.600000000000001</v>
      </c>
      <c r="CB286">
        <f>IF($BZ$6="","",IF(ISERROR(INDEX([3]Base!$A$2:$C$207,MATCH($BZ$6,[3]Base!$A$2:$A$207,0),2))=TRUE,"CABLE INCONNU",(INDEX([3]Base!$A$2:$C$207,MATCH($BZ$6,[3]Base!$A$2:$A$207,0),2))))</f>
        <v>0.627</v>
      </c>
      <c r="CD286">
        <f t="shared" si="40"/>
        <v>1.5404220201039038</v>
      </c>
      <c r="CF286">
        <f t="shared" si="38"/>
        <v>404.81000000000006</v>
      </c>
      <c r="CG2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BORD'!$B$13:$B$2000,0),9)))*T286/$P$18)</f>
        <v>406.35042202010396</v>
      </c>
      <c r="CI286" t="str">
        <f>'[3]TABLEAU DE BORD'!B284</f>
        <v/>
      </c>
      <c r="CJ286" t="e">
        <f>'[3]TABLEAU DE BORD'!E284-'[3]TABLEAU DE BORD'!C284</f>
        <v>#VALUE!</v>
      </c>
      <c r="CL286" t="str">
        <f>'[3]TABLEAU DE BORD'!H284</f>
        <v/>
      </c>
      <c r="CM286" t="e">
        <f>'[3]TABLEAU DE BORD'!K284-'[3]TABLEAU DE BORD'!I284</f>
        <v>#VALUE!</v>
      </c>
    </row>
    <row r="287" spans="72:91" x14ac:dyDescent="0.25">
      <c r="BT28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BORD'!$B$13:$B$2000,0),11))*T287/INDEX('[3]TABLEAU DE BORD'!$B$13:$R$2000,MATCH('Formalisme RTE'!$H$2,'[3]TABLEAU DE BORD'!$B$13:$B$2000,0),12)</f>
        <v>3.102830965870556</v>
      </c>
      <c r="BU287">
        <f t="shared" si="41"/>
        <v>0.93577891975241945</v>
      </c>
      <c r="BX287">
        <f t="shared" si="39"/>
        <v>0.60748217536470928</v>
      </c>
      <c r="BZ287">
        <f>IF($BZ$6="","",IF(ISERROR(INDEX([3]Base!$A$2:$C$207,MATCH($BZ$6,[3]Base!$A$2:$A$207,0),2))=TRUE,"CABLE INCONNU",(INDEX([3]Base!$A$2:$C$207,MATCH($BZ$6,[3]Base!$A$2:$A$207,0),3))))</f>
        <v>19.600000000000001</v>
      </c>
      <c r="CB287">
        <f>IF($BZ$6="","",IF(ISERROR(INDEX([3]Base!$A$2:$C$207,MATCH($BZ$6,[3]Base!$A$2:$A$207,0),2))=TRUE,"CABLE INCONNU",(INDEX([3]Base!$A$2:$C$207,MATCH($BZ$6,[3]Base!$A$2:$A$207,0),2))))</f>
        <v>0.627</v>
      </c>
      <c r="CD287">
        <f t="shared" si="40"/>
        <v>1.5404220201039038</v>
      </c>
      <c r="CF287">
        <f t="shared" si="38"/>
        <v>404.81000000000006</v>
      </c>
      <c r="CG2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BORD'!$B$13:$B$2000,0),9)))*T287/$P$18)</f>
        <v>406.35042202010396</v>
      </c>
      <c r="CI287" t="str">
        <f>'[3]TABLEAU DE BORD'!B285</f>
        <v/>
      </c>
      <c r="CJ287" t="e">
        <f>'[3]TABLEAU DE BORD'!E285-'[3]TABLEAU DE BORD'!C285</f>
        <v>#VALUE!</v>
      </c>
      <c r="CL287" t="str">
        <f>'[3]TABLEAU DE BORD'!H285</f>
        <v/>
      </c>
      <c r="CM287" t="e">
        <f>'[3]TABLEAU DE BORD'!K285-'[3]TABLEAU DE BORD'!I285</f>
        <v>#VALUE!</v>
      </c>
    </row>
    <row r="288" spans="72:91" x14ac:dyDescent="0.25">
      <c r="BT28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BORD'!$B$13:$B$2000,0),11))*T288/INDEX('[3]TABLEAU DE BORD'!$B$13:$R$2000,MATCH('Formalisme RTE'!$H$2,'[3]TABLEAU DE BORD'!$B$13:$B$2000,0),12)</f>
        <v>3.102830965870556</v>
      </c>
      <c r="BU288">
        <f t="shared" si="41"/>
        <v>0.93577891975241945</v>
      </c>
      <c r="BX288">
        <f t="shared" si="39"/>
        <v>0.60748217536470928</v>
      </c>
      <c r="BZ288">
        <f>IF($BZ$6="","",IF(ISERROR(INDEX([3]Base!$A$2:$C$207,MATCH($BZ$6,[3]Base!$A$2:$A$207,0),2))=TRUE,"CABLE INCONNU",(INDEX([3]Base!$A$2:$C$207,MATCH($BZ$6,[3]Base!$A$2:$A$207,0),3))))</f>
        <v>19.600000000000001</v>
      </c>
      <c r="CB288">
        <f>IF($BZ$6="","",IF(ISERROR(INDEX([3]Base!$A$2:$C$207,MATCH($BZ$6,[3]Base!$A$2:$A$207,0),2))=TRUE,"CABLE INCONNU",(INDEX([3]Base!$A$2:$C$207,MATCH($BZ$6,[3]Base!$A$2:$A$207,0),2))))</f>
        <v>0.627</v>
      </c>
      <c r="CD288">
        <f t="shared" si="40"/>
        <v>1.5404220201039038</v>
      </c>
      <c r="CF288">
        <f t="shared" si="38"/>
        <v>404.81000000000006</v>
      </c>
      <c r="CG2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BORD'!$B$13:$B$2000,0),9)))*T288/$P$18)</f>
        <v>406.35042202010396</v>
      </c>
      <c r="CI288" t="str">
        <f>'[3]TABLEAU DE BORD'!B286</f>
        <v/>
      </c>
      <c r="CJ288" t="e">
        <f>'[3]TABLEAU DE BORD'!E286-'[3]TABLEAU DE BORD'!C286</f>
        <v>#VALUE!</v>
      </c>
      <c r="CL288" t="str">
        <f>'[3]TABLEAU DE BORD'!H286</f>
        <v/>
      </c>
      <c r="CM288" t="e">
        <f>'[3]TABLEAU DE BORD'!K286-'[3]TABLEAU DE BORD'!I286</f>
        <v>#VALUE!</v>
      </c>
    </row>
    <row r="289" spans="72:91" x14ac:dyDescent="0.25">
      <c r="BT28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BORD'!$B$13:$B$2000,0),11))*T289/INDEX('[3]TABLEAU DE BORD'!$B$13:$R$2000,MATCH('Formalisme RTE'!$H$2,'[3]TABLEAU DE BORD'!$B$13:$B$2000,0),12)</f>
        <v>3.102830965870556</v>
      </c>
      <c r="BU289">
        <f t="shared" si="41"/>
        <v>0.93577891975241945</v>
      </c>
      <c r="BX289">
        <f t="shared" si="39"/>
        <v>0.60748217536470928</v>
      </c>
      <c r="BZ289">
        <f>IF($BZ$6="","",IF(ISERROR(INDEX([3]Base!$A$2:$C$207,MATCH($BZ$6,[3]Base!$A$2:$A$207,0),2))=TRUE,"CABLE INCONNU",(INDEX([3]Base!$A$2:$C$207,MATCH($BZ$6,[3]Base!$A$2:$A$207,0),3))))</f>
        <v>19.600000000000001</v>
      </c>
      <c r="CB289">
        <f>IF($BZ$6="","",IF(ISERROR(INDEX([3]Base!$A$2:$C$207,MATCH($BZ$6,[3]Base!$A$2:$A$207,0),2))=TRUE,"CABLE INCONNU",(INDEX([3]Base!$A$2:$C$207,MATCH($BZ$6,[3]Base!$A$2:$A$207,0),2))))</f>
        <v>0.627</v>
      </c>
      <c r="CD289">
        <f t="shared" si="40"/>
        <v>1.5404220201039038</v>
      </c>
      <c r="CF289">
        <f t="shared" si="38"/>
        <v>404.81000000000006</v>
      </c>
      <c r="CG2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BORD'!$B$13:$B$2000,0),9)))*T289/$P$18)</f>
        <v>406.35042202010396</v>
      </c>
      <c r="CI289" t="str">
        <f>'[3]TABLEAU DE BORD'!B287</f>
        <v/>
      </c>
      <c r="CJ289" t="e">
        <f>'[3]TABLEAU DE BORD'!E287-'[3]TABLEAU DE BORD'!C287</f>
        <v>#VALUE!</v>
      </c>
      <c r="CL289" t="str">
        <f>'[3]TABLEAU DE BORD'!H287</f>
        <v/>
      </c>
      <c r="CM289" t="e">
        <f>'[3]TABLEAU DE BORD'!K287-'[3]TABLEAU DE BORD'!I287</f>
        <v>#VALUE!</v>
      </c>
    </row>
    <row r="290" spans="72:91" x14ac:dyDescent="0.25">
      <c r="BT29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BORD'!$B$13:$B$2000,0),11))*T290/INDEX('[3]TABLEAU DE BORD'!$B$13:$R$2000,MATCH('Formalisme RTE'!$H$2,'[3]TABLEAU DE BORD'!$B$13:$B$2000,0),12)</f>
        <v>3.102830965870556</v>
      </c>
      <c r="BU290">
        <f t="shared" si="41"/>
        <v>0.93577891975241945</v>
      </c>
      <c r="BX290">
        <f t="shared" si="39"/>
        <v>0.60748217536470928</v>
      </c>
      <c r="BZ290">
        <f>IF($BZ$6="","",IF(ISERROR(INDEX([3]Base!$A$2:$C$207,MATCH($BZ$6,[3]Base!$A$2:$A$207,0),2))=TRUE,"CABLE INCONNU",(INDEX([3]Base!$A$2:$C$207,MATCH($BZ$6,[3]Base!$A$2:$A$207,0),3))))</f>
        <v>19.600000000000001</v>
      </c>
      <c r="CB290">
        <f>IF($BZ$6="","",IF(ISERROR(INDEX([3]Base!$A$2:$C$207,MATCH($BZ$6,[3]Base!$A$2:$A$207,0),2))=TRUE,"CABLE INCONNU",(INDEX([3]Base!$A$2:$C$207,MATCH($BZ$6,[3]Base!$A$2:$A$207,0),2))))</f>
        <v>0.627</v>
      </c>
      <c r="CD290">
        <f t="shared" si="40"/>
        <v>1.5404220201039038</v>
      </c>
      <c r="CF290">
        <f t="shared" si="38"/>
        <v>404.81000000000006</v>
      </c>
      <c r="CG2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BORD'!$B$13:$B$2000,0),9)))*T290/$P$18)</f>
        <v>406.35042202010396</v>
      </c>
      <c r="CI290" t="str">
        <f>'[3]TABLEAU DE BORD'!B288</f>
        <v/>
      </c>
      <c r="CJ290" t="e">
        <f>'[3]TABLEAU DE BORD'!E288-'[3]TABLEAU DE BORD'!C288</f>
        <v>#VALUE!</v>
      </c>
      <c r="CL290" t="str">
        <f>'[3]TABLEAU DE BORD'!H288</f>
        <v/>
      </c>
      <c r="CM290" t="e">
        <f>'[3]TABLEAU DE BORD'!K288-'[3]TABLEAU DE BORD'!I288</f>
        <v>#VALUE!</v>
      </c>
    </row>
    <row r="291" spans="72:91" x14ac:dyDescent="0.25">
      <c r="BT29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BORD'!$B$13:$B$2000,0),11))*T291/INDEX('[3]TABLEAU DE BORD'!$B$13:$R$2000,MATCH('Formalisme RTE'!$H$2,'[3]TABLEAU DE BORD'!$B$13:$B$2000,0),12)</f>
        <v>3.102830965870556</v>
      </c>
      <c r="BU291">
        <f t="shared" si="41"/>
        <v>0.93577891975241945</v>
      </c>
      <c r="BX291">
        <f t="shared" si="39"/>
        <v>0.60748217536470928</v>
      </c>
      <c r="BZ291">
        <f>IF($BZ$6="","",IF(ISERROR(INDEX([3]Base!$A$2:$C$207,MATCH($BZ$6,[3]Base!$A$2:$A$207,0),2))=TRUE,"CABLE INCONNU",(INDEX([3]Base!$A$2:$C$207,MATCH($BZ$6,[3]Base!$A$2:$A$207,0),3))))</f>
        <v>19.600000000000001</v>
      </c>
      <c r="CB291">
        <f>IF($BZ$6="","",IF(ISERROR(INDEX([3]Base!$A$2:$C$207,MATCH($BZ$6,[3]Base!$A$2:$A$207,0),2))=TRUE,"CABLE INCONNU",(INDEX([3]Base!$A$2:$C$207,MATCH($BZ$6,[3]Base!$A$2:$A$207,0),2))))</f>
        <v>0.627</v>
      </c>
      <c r="CD291">
        <f t="shared" si="40"/>
        <v>1.5404220201039038</v>
      </c>
      <c r="CF291">
        <f t="shared" si="38"/>
        <v>404.81000000000006</v>
      </c>
      <c r="CG2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BORD'!$B$13:$B$2000,0),9)))*T291/$P$18)</f>
        <v>406.35042202010396</v>
      </c>
      <c r="CI291" t="str">
        <f>'[3]TABLEAU DE BORD'!B289</f>
        <v/>
      </c>
      <c r="CJ291" t="e">
        <f>'[3]TABLEAU DE BORD'!E289-'[3]TABLEAU DE BORD'!C289</f>
        <v>#VALUE!</v>
      </c>
      <c r="CL291" t="str">
        <f>'[3]TABLEAU DE BORD'!H289</f>
        <v/>
      </c>
      <c r="CM291" t="e">
        <f>'[3]TABLEAU DE BORD'!K289-'[3]TABLEAU DE BORD'!I289</f>
        <v>#VALUE!</v>
      </c>
    </row>
    <row r="292" spans="72:91" x14ac:dyDescent="0.25">
      <c r="BT29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BORD'!$B$13:$B$2000,0),11))*T292/INDEX('[3]TABLEAU DE BORD'!$B$13:$R$2000,MATCH('Formalisme RTE'!$H$2,'[3]TABLEAU DE BORD'!$B$13:$B$2000,0),12)</f>
        <v>3.102830965870556</v>
      </c>
      <c r="BU292">
        <f t="shared" si="41"/>
        <v>0.93577891975241945</v>
      </c>
      <c r="BX292">
        <f t="shared" si="39"/>
        <v>0.60748217536470928</v>
      </c>
      <c r="BZ292">
        <f>IF($BZ$6="","",IF(ISERROR(INDEX([3]Base!$A$2:$C$207,MATCH($BZ$6,[3]Base!$A$2:$A$207,0),2))=TRUE,"CABLE INCONNU",(INDEX([3]Base!$A$2:$C$207,MATCH($BZ$6,[3]Base!$A$2:$A$207,0),3))))</f>
        <v>19.600000000000001</v>
      </c>
      <c r="CB292">
        <f>IF($BZ$6="","",IF(ISERROR(INDEX([3]Base!$A$2:$C$207,MATCH($BZ$6,[3]Base!$A$2:$A$207,0),2))=TRUE,"CABLE INCONNU",(INDEX([3]Base!$A$2:$C$207,MATCH($BZ$6,[3]Base!$A$2:$A$207,0),2))))</f>
        <v>0.627</v>
      </c>
      <c r="CD292">
        <f t="shared" si="40"/>
        <v>1.5404220201039038</v>
      </c>
      <c r="CF292">
        <f t="shared" si="38"/>
        <v>404.81000000000006</v>
      </c>
      <c r="CG2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BORD'!$B$13:$B$2000,0),9)))*T292/$P$18)</f>
        <v>406.35042202010396</v>
      </c>
      <c r="CI292" t="str">
        <f>'[3]TABLEAU DE BORD'!B290</f>
        <v/>
      </c>
      <c r="CJ292" t="e">
        <f>'[3]TABLEAU DE BORD'!E290-'[3]TABLEAU DE BORD'!C290</f>
        <v>#VALUE!</v>
      </c>
      <c r="CL292" t="str">
        <f>'[3]TABLEAU DE BORD'!H290</f>
        <v/>
      </c>
      <c r="CM292" t="e">
        <f>'[3]TABLEAU DE BORD'!K290-'[3]TABLEAU DE BORD'!I290</f>
        <v>#VALUE!</v>
      </c>
    </row>
    <row r="293" spans="72:91" x14ac:dyDescent="0.25">
      <c r="BT29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BORD'!$B$13:$B$2000,0),11))*T293/INDEX('[3]TABLEAU DE BORD'!$B$13:$R$2000,MATCH('Formalisme RTE'!$H$2,'[3]TABLEAU DE BORD'!$B$13:$B$2000,0),12)</f>
        <v>3.102830965870556</v>
      </c>
      <c r="BU293">
        <f t="shared" si="41"/>
        <v>0.93577891975241945</v>
      </c>
      <c r="BX293">
        <f t="shared" si="39"/>
        <v>0.60748217536470928</v>
      </c>
      <c r="BZ293">
        <f>IF($BZ$6="","",IF(ISERROR(INDEX([3]Base!$A$2:$C$207,MATCH($BZ$6,[3]Base!$A$2:$A$207,0),2))=TRUE,"CABLE INCONNU",(INDEX([3]Base!$A$2:$C$207,MATCH($BZ$6,[3]Base!$A$2:$A$207,0),3))))</f>
        <v>19.600000000000001</v>
      </c>
      <c r="CB293">
        <f>IF($BZ$6="","",IF(ISERROR(INDEX([3]Base!$A$2:$C$207,MATCH($BZ$6,[3]Base!$A$2:$A$207,0),2))=TRUE,"CABLE INCONNU",(INDEX([3]Base!$A$2:$C$207,MATCH($BZ$6,[3]Base!$A$2:$A$207,0),2))))</f>
        <v>0.627</v>
      </c>
      <c r="CD293">
        <f t="shared" si="40"/>
        <v>1.5404220201039038</v>
      </c>
      <c r="CF293">
        <f t="shared" si="38"/>
        <v>404.81000000000006</v>
      </c>
      <c r="CG2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BORD'!$B$13:$B$2000,0),9)))*T293/$P$18)</f>
        <v>406.35042202010396</v>
      </c>
      <c r="CI293" t="str">
        <f>'[3]TABLEAU DE BORD'!B291</f>
        <v/>
      </c>
      <c r="CJ293" t="e">
        <f>'[3]TABLEAU DE BORD'!E291-'[3]TABLEAU DE BORD'!C291</f>
        <v>#VALUE!</v>
      </c>
      <c r="CL293" t="str">
        <f>'[3]TABLEAU DE BORD'!H291</f>
        <v/>
      </c>
      <c r="CM293" t="e">
        <f>'[3]TABLEAU DE BORD'!K291-'[3]TABLEAU DE BORD'!I291</f>
        <v>#VALUE!</v>
      </c>
    </row>
    <row r="294" spans="72:91" x14ac:dyDescent="0.25">
      <c r="BT29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BORD'!$B$13:$B$2000,0),11))*T294/INDEX('[3]TABLEAU DE BORD'!$B$13:$R$2000,MATCH('Formalisme RTE'!$H$2,'[3]TABLEAU DE BORD'!$B$13:$B$2000,0),12)</f>
        <v>3.102830965870556</v>
      </c>
      <c r="BU294">
        <f t="shared" si="41"/>
        <v>0.93577891975241945</v>
      </c>
      <c r="BX294">
        <f t="shared" si="39"/>
        <v>0.60748217536470928</v>
      </c>
      <c r="BZ294">
        <f>IF($BZ$6="","",IF(ISERROR(INDEX([3]Base!$A$2:$C$207,MATCH($BZ$6,[3]Base!$A$2:$A$207,0),2))=TRUE,"CABLE INCONNU",(INDEX([3]Base!$A$2:$C$207,MATCH($BZ$6,[3]Base!$A$2:$A$207,0),3))))</f>
        <v>19.600000000000001</v>
      </c>
      <c r="CB294">
        <f>IF($BZ$6="","",IF(ISERROR(INDEX([3]Base!$A$2:$C$207,MATCH($BZ$6,[3]Base!$A$2:$A$207,0),2))=TRUE,"CABLE INCONNU",(INDEX([3]Base!$A$2:$C$207,MATCH($BZ$6,[3]Base!$A$2:$A$207,0),2))))</f>
        <v>0.627</v>
      </c>
      <c r="CD294">
        <f t="shared" si="40"/>
        <v>1.5404220201039038</v>
      </c>
      <c r="CF294">
        <f t="shared" si="38"/>
        <v>404.81000000000006</v>
      </c>
      <c r="CG2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BORD'!$B$13:$B$2000,0),9)))*T294/$P$18)</f>
        <v>406.35042202010396</v>
      </c>
      <c r="CI294" t="str">
        <f>'[3]TABLEAU DE BORD'!B292</f>
        <v/>
      </c>
      <c r="CJ294" t="e">
        <f>'[3]TABLEAU DE BORD'!E292-'[3]TABLEAU DE BORD'!C292</f>
        <v>#VALUE!</v>
      </c>
      <c r="CL294" t="str">
        <f>'[3]TABLEAU DE BORD'!H292</f>
        <v/>
      </c>
      <c r="CM294" t="e">
        <f>'[3]TABLEAU DE BORD'!K292-'[3]TABLEAU DE BORD'!I292</f>
        <v>#VALUE!</v>
      </c>
    </row>
    <row r="295" spans="72:91" x14ac:dyDescent="0.25">
      <c r="BT29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BORD'!$B$13:$B$2000,0),11))*T295/INDEX('[3]TABLEAU DE BORD'!$B$13:$R$2000,MATCH('Formalisme RTE'!$H$2,'[3]TABLEAU DE BORD'!$B$13:$B$2000,0),12)</f>
        <v>3.102830965870556</v>
      </c>
      <c r="BU295">
        <f t="shared" si="41"/>
        <v>0.93577891975241945</v>
      </c>
      <c r="BX295">
        <f t="shared" si="39"/>
        <v>0.60748217536470928</v>
      </c>
      <c r="BZ295">
        <f>IF($BZ$6="","",IF(ISERROR(INDEX([3]Base!$A$2:$C$207,MATCH($BZ$6,[3]Base!$A$2:$A$207,0),2))=TRUE,"CABLE INCONNU",(INDEX([3]Base!$A$2:$C$207,MATCH($BZ$6,[3]Base!$A$2:$A$207,0),3))))</f>
        <v>19.600000000000001</v>
      </c>
      <c r="CB295">
        <f>IF($BZ$6="","",IF(ISERROR(INDEX([3]Base!$A$2:$C$207,MATCH($BZ$6,[3]Base!$A$2:$A$207,0),2))=TRUE,"CABLE INCONNU",(INDEX([3]Base!$A$2:$C$207,MATCH($BZ$6,[3]Base!$A$2:$A$207,0),2))))</f>
        <v>0.627</v>
      </c>
      <c r="CD295">
        <f t="shared" si="40"/>
        <v>1.5404220201039038</v>
      </c>
      <c r="CF295">
        <f t="shared" si="38"/>
        <v>404.81000000000006</v>
      </c>
      <c r="CG2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BORD'!$B$13:$B$2000,0),9)))*T295/$P$18)</f>
        <v>406.35042202010396</v>
      </c>
      <c r="CI295" t="str">
        <f>'[3]TABLEAU DE BORD'!B293</f>
        <v/>
      </c>
      <c r="CJ295" t="e">
        <f>'[3]TABLEAU DE BORD'!E293-'[3]TABLEAU DE BORD'!C293</f>
        <v>#VALUE!</v>
      </c>
      <c r="CL295" t="str">
        <f>'[3]TABLEAU DE BORD'!H293</f>
        <v/>
      </c>
      <c r="CM295" t="e">
        <f>'[3]TABLEAU DE BORD'!K293-'[3]TABLEAU DE BORD'!I293</f>
        <v>#VALUE!</v>
      </c>
    </row>
    <row r="296" spans="72:91" x14ac:dyDescent="0.25">
      <c r="BT29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BORD'!$B$13:$B$2000,0),11))*T296/INDEX('[3]TABLEAU DE BORD'!$B$13:$R$2000,MATCH('Formalisme RTE'!$H$2,'[3]TABLEAU DE BORD'!$B$13:$B$2000,0),12)</f>
        <v>3.102830965870556</v>
      </c>
      <c r="BU296">
        <f t="shared" si="41"/>
        <v>0.93577891975241945</v>
      </c>
      <c r="BX296">
        <f t="shared" si="39"/>
        <v>0.60748217536470928</v>
      </c>
      <c r="BZ296">
        <f>IF($BZ$6="","",IF(ISERROR(INDEX([3]Base!$A$2:$C$207,MATCH($BZ$6,[3]Base!$A$2:$A$207,0),2))=TRUE,"CABLE INCONNU",(INDEX([3]Base!$A$2:$C$207,MATCH($BZ$6,[3]Base!$A$2:$A$207,0),3))))</f>
        <v>19.600000000000001</v>
      </c>
      <c r="CB296">
        <f>IF($BZ$6="","",IF(ISERROR(INDEX([3]Base!$A$2:$C$207,MATCH($BZ$6,[3]Base!$A$2:$A$207,0),2))=TRUE,"CABLE INCONNU",(INDEX([3]Base!$A$2:$C$207,MATCH($BZ$6,[3]Base!$A$2:$A$207,0),2))))</f>
        <v>0.627</v>
      </c>
      <c r="CD296">
        <f t="shared" si="40"/>
        <v>1.5404220201039038</v>
      </c>
      <c r="CF296">
        <f t="shared" si="38"/>
        <v>404.81000000000006</v>
      </c>
      <c r="CG2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BORD'!$B$13:$B$2000,0),9)))*T296/$P$18)</f>
        <v>406.35042202010396</v>
      </c>
      <c r="CI296" t="str">
        <f>'[3]TABLEAU DE BORD'!B294</f>
        <v/>
      </c>
      <c r="CJ296" t="e">
        <f>'[3]TABLEAU DE BORD'!E294-'[3]TABLEAU DE BORD'!C294</f>
        <v>#VALUE!</v>
      </c>
      <c r="CL296" t="str">
        <f>'[3]TABLEAU DE BORD'!H294</f>
        <v/>
      </c>
      <c r="CM296" t="e">
        <f>'[3]TABLEAU DE BORD'!K294-'[3]TABLEAU DE BORD'!I294</f>
        <v>#VALUE!</v>
      </c>
    </row>
    <row r="297" spans="72:91" x14ac:dyDescent="0.25">
      <c r="BT29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BORD'!$B$13:$B$2000,0),11))*T297/INDEX('[3]TABLEAU DE BORD'!$B$13:$R$2000,MATCH('Formalisme RTE'!$H$2,'[3]TABLEAU DE BORD'!$B$13:$B$2000,0),12)</f>
        <v>3.102830965870556</v>
      </c>
      <c r="BU297">
        <f t="shared" si="41"/>
        <v>0.93577891975241945</v>
      </c>
      <c r="BX297">
        <f t="shared" si="39"/>
        <v>0.60748217536470928</v>
      </c>
      <c r="BZ297">
        <f>IF($BZ$6="","",IF(ISERROR(INDEX([3]Base!$A$2:$C$207,MATCH($BZ$6,[3]Base!$A$2:$A$207,0),2))=TRUE,"CABLE INCONNU",(INDEX([3]Base!$A$2:$C$207,MATCH($BZ$6,[3]Base!$A$2:$A$207,0),3))))</f>
        <v>19.600000000000001</v>
      </c>
      <c r="CB297">
        <f>IF($BZ$6="","",IF(ISERROR(INDEX([3]Base!$A$2:$C$207,MATCH($BZ$6,[3]Base!$A$2:$A$207,0),2))=TRUE,"CABLE INCONNU",(INDEX([3]Base!$A$2:$C$207,MATCH($BZ$6,[3]Base!$A$2:$A$207,0),2))))</f>
        <v>0.627</v>
      </c>
      <c r="CD297">
        <f t="shared" si="40"/>
        <v>1.5404220201039038</v>
      </c>
      <c r="CF297">
        <f t="shared" si="38"/>
        <v>404.81000000000006</v>
      </c>
      <c r="CG2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BORD'!$B$13:$B$2000,0),9)))*T297/$P$18)</f>
        <v>406.35042202010396</v>
      </c>
      <c r="CI297" t="str">
        <f>'[3]TABLEAU DE BORD'!B295</f>
        <v/>
      </c>
      <c r="CJ297" t="e">
        <f>'[3]TABLEAU DE BORD'!E295-'[3]TABLEAU DE BORD'!C295</f>
        <v>#VALUE!</v>
      </c>
      <c r="CL297" t="str">
        <f>'[3]TABLEAU DE BORD'!H295</f>
        <v/>
      </c>
      <c r="CM297" t="e">
        <f>'[3]TABLEAU DE BORD'!K295-'[3]TABLEAU DE BORD'!I295</f>
        <v>#VALUE!</v>
      </c>
    </row>
    <row r="298" spans="72:91" x14ac:dyDescent="0.25">
      <c r="BT29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BORD'!$B$13:$B$2000,0),11))*T298/INDEX('[3]TABLEAU DE BORD'!$B$13:$R$2000,MATCH('Formalisme RTE'!$H$2,'[3]TABLEAU DE BORD'!$B$13:$B$2000,0),12)</f>
        <v>3.102830965870556</v>
      </c>
      <c r="BU298">
        <f t="shared" si="41"/>
        <v>0.93577891975241945</v>
      </c>
      <c r="BX298">
        <f t="shared" si="39"/>
        <v>0.60748217536470928</v>
      </c>
      <c r="BZ298">
        <f>IF($BZ$6="","",IF(ISERROR(INDEX([3]Base!$A$2:$C$207,MATCH($BZ$6,[3]Base!$A$2:$A$207,0),2))=TRUE,"CABLE INCONNU",(INDEX([3]Base!$A$2:$C$207,MATCH($BZ$6,[3]Base!$A$2:$A$207,0),3))))</f>
        <v>19.600000000000001</v>
      </c>
      <c r="CB298">
        <f>IF($BZ$6="","",IF(ISERROR(INDEX([3]Base!$A$2:$C$207,MATCH($BZ$6,[3]Base!$A$2:$A$207,0),2))=TRUE,"CABLE INCONNU",(INDEX([3]Base!$A$2:$C$207,MATCH($BZ$6,[3]Base!$A$2:$A$207,0),2))))</f>
        <v>0.627</v>
      </c>
      <c r="CD298">
        <f t="shared" si="40"/>
        <v>1.5404220201039038</v>
      </c>
      <c r="CF298">
        <f t="shared" si="38"/>
        <v>404.81000000000006</v>
      </c>
      <c r="CG2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BORD'!$B$13:$B$2000,0),9)))*T298/$P$18)</f>
        <v>406.35042202010396</v>
      </c>
      <c r="CI298" t="str">
        <f>'[3]TABLEAU DE BORD'!B296</f>
        <v/>
      </c>
      <c r="CJ298" t="e">
        <f>'[3]TABLEAU DE BORD'!E296-'[3]TABLEAU DE BORD'!C296</f>
        <v>#VALUE!</v>
      </c>
      <c r="CL298" t="str">
        <f>'[3]TABLEAU DE BORD'!H296</f>
        <v/>
      </c>
      <c r="CM298" t="e">
        <f>'[3]TABLEAU DE BORD'!K296-'[3]TABLEAU DE BORD'!I296</f>
        <v>#VALUE!</v>
      </c>
    </row>
    <row r="299" spans="72:91" x14ac:dyDescent="0.25">
      <c r="BT29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BORD'!$B$13:$B$2000,0),11))*T299/INDEX('[3]TABLEAU DE BORD'!$B$13:$R$2000,MATCH('Formalisme RTE'!$H$2,'[3]TABLEAU DE BORD'!$B$13:$B$2000,0),12)</f>
        <v>3.102830965870556</v>
      </c>
      <c r="BU299">
        <f t="shared" si="41"/>
        <v>0.93577891975241945</v>
      </c>
      <c r="BX299">
        <f t="shared" si="39"/>
        <v>0.60748217536470928</v>
      </c>
      <c r="BZ299">
        <f>IF($BZ$6="","",IF(ISERROR(INDEX([3]Base!$A$2:$C$207,MATCH($BZ$6,[3]Base!$A$2:$A$207,0),2))=TRUE,"CABLE INCONNU",(INDEX([3]Base!$A$2:$C$207,MATCH($BZ$6,[3]Base!$A$2:$A$207,0),3))))</f>
        <v>19.600000000000001</v>
      </c>
      <c r="CB299">
        <f>IF($BZ$6="","",IF(ISERROR(INDEX([3]Base!$A$2:$C$207,MATCH($BZ$6,[3]Base!$A$2:$A$207,0),2))=TRUE,"CABLE INCONNU",(INDEX([3]Base!$A$2:$C$207,MATCH($BZ$6,[3]Base!$A$2:$A$207,0),2))))</f>
        <v>0.627</v>
      </c>
      <c r="CD299">
        <f t="shared" si="40"/>
        <v>1.5404220201039038</v>
      </c>
      <c r="CF299">
        <f t="shared" si="38"/>
        <v>404.81000000000006</v>
      </c>
      <c r="CG2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BORD'!$B$13:$B$2000,0),9)))*T299/$P$18)</f>
        <v>406.35042202010396</v>
      </c>
      <c r="CI299" t="str">
        <f>'[3]TABLEAU DE BORD'!B297</f>
        <v/>
      </c>
      <c r="CJ299" t="e">
        <f>'[3]TABLEAU DE BORD'!E297-'[3]TABLEAU DE BORD'!C297</f>
        <v>#VALUE!</v>
      </c>
      <c r="CL299" t="str">
        <f>'[3]TABLEAU DE BORD'!H297</f>
        <v/>
      </c>
      <c r="CM299" t="e">
        <f>'[3]TABLEAU DE BORD'!K297-'[3]TABLEAU DE BORD'!I297</f>
        <v>#VALUE!</v>
      </c>
    </row>
    <row r="300" spans="72:91" x14ac:dyDescent="0.25">
      <c r="BT30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BORD'!$B$13:$B$2000,0),11))*T300/INDEX('[3]TABLEAU DE BORD'!$B$13:$R$2000,MATCH('Formalisme RTE'!$H$2,'[3]TABLEAU DE BORD'!$B$13:$B$2000,0),12)</f>
        <v>3.102830965870556</v>
      </c>
      <c r="BU300">
        <f t="shared" si="41"/>
        <v>0.93577891975241945</v>
      </c>
      <c r="BX300">
        <f t="shared" si="39"/>
        <v>0.60748217536470928</v>
      </c>
      <c r="BZ300">
        <f>IF($BZ$6="","",IF(ISERROR(INDEX([3]Base!$A$2:$C$207,MATCH($BZ$6,[3]Base!$A$2:$A$207,0),2))=TRUE,"CABLE INCONNU",(INDEX([3]Base!$A$2:$C$207,MATCH($BZ$6,[3]Base!$A$2:$A$207,0),3))))</f>
        <v>19.600000000000001</v>
      </c>
      <c r="CB300">
        <f>IF($BZ$6="","",IF(ISERROR(INDEX([3]Base!$A$2:$C$207,MATCH($BZ$6,[3]Base!$A$2:$A$207,0),2))=TRUE,"CABLE INCONNU",(INDEX([3]Base!$A$2:$C$207,MATCH($BZ$6,[3]Base!$A$2:$A$207,0),2))))</f>
        <v>0.627</v>
      </c>
      <c r="CD300">
        <f t="shared" si="40"/>
        <v>1.5404220201039038</v>
      </c>
      <c r="CF300">
        <f t="shared" si="38"/>
        <v>404.81000000000006</v>
      </c>
      <c r="CG3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BORD'!$B$13:$B$2000,0),9)))*T300/$P$18)</f>
        <v>406.35042202010396</v>
      </c>
      <c r="CI300" t="str">
        <f>'[3]TABLEAU DE BORD'!B298</f>
        <v/>
      </c>
      <c r="CJ300" t="e">
        <f>'[3]TABLEAU DE BORD'!E298-'[3]TABLEAU DE BORD'!C298</f>
        <v>#VALUE!</v>
      </c>
      <c r="CL300" t="str">
        <f>'[3]TABLEAU DE BORD'!H298</f>
        <v/>
      </c>
      <c r="CM300" t="e">
        <f>'[3]TABLEAU DE BORD'!K298-'[3]TABLEAU DE BORD'!I298</f>
        <v>#VALUE!</v>
      </c>
    </row>
    <row r="301" spans="72:91" x14ac:dyDescent="0.25">
      <c r="BT30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BORD'!$B$13:$B$2000,0),11))*T301/INDEX('[3]TABLEAU DE BORD'!$B$13:$R$2000,MATCH('Formalisme RTE'!$H$2,'[3]TABLEAU DE BORD'!$B$13:$B$2000,0),12)</f>
        <v>3.102830965870556</v>
      </c>
      <c r="BU301">
        <f t="shared" si="41"/>
        <v>0.93577891975241945</v>
      </c>
      <c r="BX301">
        <f t="shared" si="39"/>
        <v>0.60748217536470928</v>
      </c>
      <c r="BZ301">
        <f>IF($BZ$6="","",IF(ISERROR(INDEX([3]Base!$A$2:$C$207,MATCH($BZ$6,[3]Base!$A$2:$A$207,0),2))=TRUE,"CABLE INCONNU",(INDEX([3]Base!$A$2:$C$207,MATCH($BZ$6,[3]Base!$A$2:$A$207,0),3))))</f>
        <v>19.600000000000001</v>
      </c>
      <c r="CB301">
        <f>IF($BZ$6="","",IF(ISERROR(INDEX([3]Base!$A$2:$C$207,MATCH($BZ$6,[3]Base!$A$2:$A$207,0),2))=TRUE,"CABLE INCONNU",(INDEX([3]Base!$A$2:$C$207,MATCH($BZ$6,[3]Base!$A$2:$A$207,0),2))))</f>
        <v>0.627</v>
      </c>
      <c r="CD301">
        <f t="shared" si="40"/>
        <v>1.5404220201039038</v>
      </c>
      <c r="CF301">
        <f t="shared" si="38"/>
        <v>404.81000000000006</v>
      </c>
      <c r="CG3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BORD'!$B$13:$B$2000,0),9)))*T301/$P$18)</f>
        <v>406.35042202010396</v>
      </c>
      <c r="CI301" t="str">
        <f>'[3]TABLEAU DE BORD'!B299</f>
        <v/>
      </c>
      <c r="CJ301" t="e">
        <f>'[3]TABLEAU DE BORD'!E299-'[3]TABLEAU DE BORD'!C299</f>
        <v>#VALUE!</v>
      </c>
      <c r="CL301" t="str">
        <f>'[3]TABLEAU DE BORD'!H299</f>
        <v/>
      </c>
      <c r="CM301" t="e">
        <f>'[3]TABLEAU DE BORD'!K299-'[3]TABLEAU DE BORD'!I299</f>
        <v>#VALUE!</v>
      </c>
    </row>
    <row r="302" spans="72:91" x14ac:dyDescent="0.25">
      <c r="BT30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BORD'!$B$13:$B$2000,0),11))*T302/INDEX('[3]TABLEAU DE BORD'!$B$13:$R$2000,MATCH('Formalisme RTE'!$H$2,'[3]TABLEAU DE BORD'!$B$13:$B$2000,0),12)</f>
        <v>3.102830965870556</v>
      </c>
      <c r="BU302">
        <f t="shared" si="41"/>
        <v>0.93577891975241945</v>
      </c>
      <c r="BX302">
        <f t="shared" si="39"/>
        <v>0.60748217536470928</v>
      </c>
      <c r="BZ302">
        <f>IF($BZ$6="","",IF(ISERROR(INDEX([3]Base!$A$2:$C$207,MATCH($BZ$6,[3]Base!$A$2:$A$207,0),2))=TRUE,"CABLE INCONNU",(INDEX([3]Base!$A$2:$C$207,MATCH($BZ$6,[3]Base!$A$2:$A$207,0),3))))</f>
        <v>19.600000000000001</v>
      </c>
      <c r="CB302">
        <f>IF($BZ$6="","",IF(ISERROR(INDEX([3]Base!$A$2:$C$207,MATCH($BZ$6,[3]Base!$A$2:$A$207,0),2))=TRUE,"CABLE INCONNU",(INDEX([3]Base!$A$2:$C$207,MATCH($BZ$6,[3]Base!$A$2:$A$207,0),2))))</f>
        <v>0.627</v>
      </c>
      <c r="CD302">
        <f t="shared" si="40"/>
        <v>1.5404220201039038</v>
      </c>
      <c r="CF302">
        <f t="shared" si="38"/>
        <v>404.81000000000006</v>
      </c>
      <c r="CG3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BORD'!$B$13:$B$2000,0),9)))*T302/$P$18)</f>
        <v>406.35042202010396</v>
      </c>
      <c r="CI302" t="str">
        <f>'[3]TABLEAU DE BORD'!B300</f>
        <v/>
      </c>
      <c r="CJ302" t="e">
        <f>'[3]TABLEAU DE BORD'!E300-'[3]TABLEAU DE BORD'!C300</f>
        <v>#VALUE!</v>
      </c>
      <c r="CL302" t="str">
        <f>'[3]TABLEAU DE BORD'!H300</f>
        <v/>
      </c>
      <c r="CM302" t="e">
        <f>'[3]TABLEAU DE BORD'!K300-'[3]TABLEAU DE BORD'!I300</f>
        <v>#VALUE!</v>
      </c>
    </row>
    <row r="303" spans="72:91" x14ac:dyDescent="0.25">
      <c r="BT30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BORD'!$B$13:$B$2000,0),11))*T303/INDEX('[3]TABLEAU DE BORD'!$B$13:$R$2000,MATCH('Formalisme RTE'!$H$2,'[3]TABLEAU DE BORD'!$B$13:$B$2000,0),12)</f>
        <v>3.102830965870556</v>
      </c>
      <c r="BU303">
        <f t="shared" si="41"/>
        <v>0.93577891975241945</v>
      </c>
      <c r="BX303">
        <f t="shared" si="39"/>
        <v>0.60748217536470928</v>
      </c>
      <c r="BZ303">
        <f>IF($BZ$6="","",IF(ISERROR(INDEX([3]Base!$A$2:$C$207,MATCH($BZ$6,[3]Base!$A$2:$A$207,0),2))=TRUE,"CABLE INCONNU",(INDEX([3]Base!$A$2:$C$207,MATCH($BZ$6,[3]Base!$A$2:$A$207,0),3))))</f>
        <v>19.600000000000001</v>
      </c>
      <c r="CB303">
        <f>IF($BZ$6="","",IF(ISERROR(INDEX([3]Base!$A$2:$C$207,MATCH($BZ$6,[3]Base!$A$2:$A$207,0),2))=TRUE,"CABLE INCONNU",(INDEX([3]Base!$A$2:$C$207,MATCH($BZ$6,[3]Base!$A$2:$A$207,0),2))))</f>
        <v>0.627</v>
      </c>
      <c r="CD303">
        <f t="shared" si="40"/>
        <v>1.5404220201039038</v>
      </c>
      <c r="CF303">
        <f t="shared" si="38"/>
        <v>404.81000000000006</v>
      </c>
      <c r="CG3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BORD'!$B$13:$B$2000,0),9)))*T303/$P$18)</f>
        <v>406.35042202010396</v>
      </c>
      <c r="CI303" t="str">
        <f>'[3]TABLEAU DE BORD'!B301</f>
        <v/>
      </c>
      <c r="CJ303" t="e">
        <f>'[3]TABLEAU DE BORD'!E301-'[3]TABLEAU DE BORD'!C301</f>
        <v>#VALUE!</v>
      </c>
      <c r="CL303" t="str">
        <f>'[3]TABLEAU DE BORD'!H301</f>
        <v/>
      </c>
      <c r="CM303" t="e">
        <f>'[3]TABLEAU DE BORD'!K301-'[3]TABLEAU DE BORD'!I301</f>
        <v>#VALUE!</v>
      </c>
    </row>
    <row r="304" spans="72:91" x14ac:dyDescent="0.25">
      <c r="BT30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BORD'!$B$13:$B$2000,0),11))*T304/INDEX('[3]TABLEAU DE BORD'!$B$13:$R$2000,MATCH('Formalisme RTE'!$H$2,'[3]TABLEAU DE BORD'!$B$13:$B$2000,0),12)</f>
        <v>3.102830965870556</v>
      </c>
      <c r="BU304">
        <f t="shared" si="41"/>
        <v>0.93577891975241945</v>
      </c>
      <c r="BX304">
        <f t="shared" si="39"/>
        <v>0.60748217536470928</v>
      </c>
      <c r="BZ304">
        <f>IF($BZ$6="","",IF(ISERROR(INDEX([3]Base!$A$2:$C$207,MATCH($BZ$6,[3]Base!$A$2:$A$207,0),2))=TRUE,"CABLE INCONNU",(INDEX([3]Base!$A$2:$C$207,MATCH($BZ$6,[3]Base!$A$2:$A$207,0),3))))</f>
        <v>19.600000000000001</v>
      </c>
      <c r="CB304">
        <f>IF($BZ$6="","",IF(ISERROR(INDEX([3]Base!$A$2:$C$207,MATCH($BZ$6,[3]Base!$A$2:$A$207,0),2))=TRUE,"CABLE INCONNU",(INDEX([3]Base!$A$2:$C$207,MATCH($BZ$6,[3]Base!$A$2:$A$207,0),2))))</f>
        <v>0.627</v>
      </c>
      <c r="CD304">
        <f t="shared" si="40"/>
        <v>1.5404220201039038</v>
      </c>
      <c r="CF304">
        <f t="shared" si="38"/>
        <v>404.81000000000006</v>
      </c>
      <c r="CG3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BORD'!$B$13:$B$2000,0),9)))*T304/$P$18)</f>
        <v>406.35042202010396</v>
      </c>
      <c r="CI304" t="str">
        <f>'[3]TABLEAU DE BORD'!B302</f>
        <v/>
      </c>
      <c r="CJ304" t="e">
        <f>'[3]TABLEAU DE BORD'!E302-'[3]TABLEAU DE BORD'!C302</f>
        <v>#VALUE!</v>
      </c>
      <c r="CL304" t="str">
        <f>'[3]TABLEAU DE BORD'!H302</f>
        <v/>
      </c>
      <c r="CM304" t="e">
        <f>'[3]TABLEAU DE BORD'!K302-'[3]TABLEAU DE BORD'!I302</f>
        <v>#VALUE!</v>
      </c>
    </row>
    <row r="305" spans="72:91" x14ac:dyDescent="0.25">
      <c r="BT30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BORD'!$B$13:$B$2000,0),11))*T305/INDEX('[3]TABLEAU DE BORD'!$B$13:$R$2000,MATCH('Formalisme RTE'!$H$2,'[3]TABLEAU DE BORD'!$B$13:$B$2000,0),12)</f>
        <v>3.102830965870556</v>
      </c>
      <c r="BU305">
        <f t="shared" si="41"/>
        <v>0.93577891975241945</v>
      </c>
      <c r="BX305">
        <f t="shared" si="39"/>
        <v>0.60748217536470928</v>
      </c>
      <c r="BZ305">
        <f>IF($BZ$6="","",IF(ISERROR(INDEX([3]Base!$A$2:$C$207,MATCH($BZ$6,[3]Base!$A$2:$A$207,0),2))=TRUE,"CABLE INCONNU",(INDEX([3]Base!$A$2:$C$207,MATCH($BZ$6,[3]Base!$A$2:$A$207,0),3))))</f>
        <v>19.600000000000001</v>
      </c>
      <c r="CB305">
        <f>IF($BZ$6="","",IF(ISERROR(INDEX([3]Base!$A$2:$C$207,MATCH($BZ$6,[3]Base!$A$2:$A$207,0),2))=TRUE,"CABLE INCONNU",(INDEX([3]Base!$A$2:$C$207,MATCH($BZ$6,[3]Base!$A$2:$A$207,0),2))))</f>
        <v>0.627</v>
      </c>
      <c r="CD305">
        <f t="shared" si="40"/>
        <v>1.5404220201039038</v>
      </c>
      <c r="CF305">
        <f t="shared" si="38"/>
        <v>404.81000000000006</v>
      </c>
      <c r="CG3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BORD'!$B$13:$B$2000,0),9)))*T305/$P$18)</f>
        <v>406.35042202010396</v>
      </c>
      <c r="CI305" t="str">
        <f>'[3]TABLEAU DE BORD'!B303</f>
        <v/>
      </c>
      <c r="CJ305" t="e">
        <f>'[3]TABLEAU DE BORD'!E303-'[3]TABLEAU DE BORD'!C303</f>
        <v>#VALUE!</v>
      </c>
      <c r="CL305" t="str">
        <f>'[3]TABLEAU DE BORD'!H303</f>
        <v/>
      </c>
      <c r="CM305" t="e">
        <f>'[3]TABLEAU DE BORD'!K303-'[3]TABLEAU DE BORD'!I303</f>
        <v>#VALUE!</v>
      </c>
    </row>
    <row r="306" spans="72:91" x14ac:dyDescent="0.25">
      <c r="BT30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BORD'!$B$13:$B$2000,0),11))*T306/INDEX('[3]TABLEAU DE BORD'!$B$13:$R$2000,MATCH('Formalisme RTE'!$H$2,'[3]TABLEAU DE BORD'!$B$13:$B$2000,0),12)</f>
        <v>3.102830965870556</v>
      </c>
      <c r="BU306">
        <f t="shared" si="41"/>
        <v>0.93577891975241945</v>
      </c>
      <c r="BX306">
        <f t="shared" si="39"/>
        <v>0.60748217536470928</v>
      </c>
      <c r="BZ306">
        <f>IF($BZ$6="","",IF(ISERROR(INDEX([3]Base!$A$2:$C$207,MATCH($BZ$6,[3]Base!$A$2:$A$207,0),2))=TRUE,"CABLE INCONNU",(INDEX([3]Base!$A$2:$C$207,MATCH($BZ$6,[3]Base!$A$2:$A$207,0),3))))</f>
        <v>19.600000000000001</v>
      </c>
      <c r="CB306">
        <f>IF($BZ$6="","",IF(ISERROR(INDEX([3]Base!$A$2:$C$207,MATCH($BZ$6,[3]Base!$A$2:$A$207,0),2))=TRUE,"CABLE INCONNU",(INDEX([3]Base!$A$2:$C$207,MATCH($BZ$6,[3]Base!$A$2:$A$207,0),2))))</f>
        <v>0.627</v>
      </c>
      <c r="CD306">
        <f t="shared" si="40"/>
        <v>1.5404220201039038</v>
      </c>
      <c r="CF306">
        <f t="shared" si="38"/>
        <v>404.81000000000006</v>
      </c>
      <c r="CG30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BORD'!$B$13:$B$2000,0),9)))*T306/$P$18)</f>
        <v>406.35042202010396</v>
      </c>
      <c r="CI306" t="str">
        <f>'[3]TABLEAU DE BORD'!B304</f>
        <v/>
      </c>
      <c r="CJ306" t="e">
        <f>'[3]TABLEAU DE BORD'!E304-'[3]TABLEAU DE BORD'!C304</f>
        <v>#VALUE!</v>
      </c>
      <c r="CL306" t="str">
        <f>'[3]TABLEAU DE BORD'!H304</f>
        <v/>
      </c>
      <c r="CM306" t="e">
        <f>'[3]TABLEAU DE BORD'!K304-'[3]TABLEAU DE BORD'!I304</f>
        <v>#VALUE!</v>
      </c>
    </row>
    <row r="307" spans="72:91" x14ac:dyDescent="0.25">
      <c r="BT30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BORD'!$B$13:$B$2000,0),11))*T307/INDEX('[3]TABLEAU DE BORD'!$B$13:$R$2000,MATCH('Formalisme RTE'!$H$2,'[3]TABLEAU DE BORD'!$B$13:$B$2000,0),12)</f>
        <v>3.102830965870556</v>
      </c>
      <c r="BU307">
        <f t="shared" si="41"/>
        <v>0.93577891975241945</v>
      </c>
      <c r="BX307">
        <f t="shared" si="39"/>
        <v>0.60748217536470928</v>
      </c>
      <c r="BZ307">
        <f>IF($BZ$6="","",IF(ISERROR(INDEX([3]Base!$A$2:$C$207,MATCH($BZ$6,[3]Base!$A$2:$A$207,0),2))=TRUE,"CABLE INCONNU",(INDEX([3]Base!$A$2:$C$207,MATCH($BZ$6,[3]Base!$A$2:$A$207,0),3))))</f>
        <v>19.600000000000001</v>
      </c>
      <c r="CB307">
        <f>IF($BZ$6="","",IF(ISERROR(INDEX([3]Base!$A$2:$C$207,MATCH($BZ$6,[3]Base!$A$2:$A$207,0),2))=TRUE,"CABLE INCONNU",(INDEX([3]Base!$A$2:$C$207,MATCH($BZ$6,[3]Base!$A$2:$A$207,0),2))))</f>
        <v>0.627</v>
      </c>
      <c r="CD307">
        <f t="shared" si="40"/>
        <v>1.5404220201039038</v>
      </c>
      <c r="CF307">
        <f t="shared" si="38"/>
        <v>404.81000000000006</v>
      </c>
      <c r="CG30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BORD'!$B$13:$B$2000,0),9)))*T307/$P$18)</f>
        <v>406.35042202010396</v>
      </c>
      <c r="CI307" t="str">
        <f>'[3]TABLEAU DE BORD'!B305</f>
        <v/>
      </c>
      <c r="CJ307" t="e">
        <f>'[3]TABLEAU DE BORD'!E305-'[3]TABLEAU DE BORD'!C305</f>
        <v>#VALUE!</v>
      </c>
      <c r="CL307" t="str">
        <f>'[3]TABLEAU DE BORD'!H305</f>
        <v/>
      </c>
      <c r="CM307" t="e">
        <f>'[3]TABLEAU DE BORD'!K305-'[3]TABLEAU DE BORD'!I305</f>
        <v>#VALUE!</v>
      </c>
    </row>
    <row r="308" spans="72:91" x14ac:dyDescent="0.25">
      <c r="BT30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BORD'!$B$13:$B$2000,0),11))*T308/INDEX('[3]TABLEAU DE BORD'!$B$13:$R$2000,MATCH('Formalisme RTE'!$H$2,'[3]TABLEAU DE BORD'!$B$13:$B$2000,0),12)</f>
        <v>3.102830965870556</v>
      </c>
      <c r="BU308">
        <f t="shared" si="41"/>
        <v>0.93577891975241945</v>
      </c>
      <c r="BX308">
        <f t="shared" si="39"/>
        <v>0.60748217536470928</v>
      </c>
      <c r="BZ308">
        <f>IF($BZ$6="","",IF(ISERROR(INDEX([3]Base!$A$2:$C$207,MATCH($BZ$6,[3]Base!$A$2:$A$207,0),2))=TRUE,"CABLE INCONNU",(INDEX([3]Base!$A$2:$C$207,MATCH($BZ$6,[3]Base!$A$2:$A$207,0),3))))</f>
        <v>19.600000000000001</v>
      </c>
      <c r="CB308">
        <f>IF($BZ$6="","",IF(ISERROR(INDEX([3]Base!$A$2:$C$207,MATCH($BZ$6,[3]Base!$A$2:$A$207,0),2))=TRUE,"CABLE INCONNU",(INDEX([3]Base!$A$2:$C$207,MATCH($BZ$6,[3]Base!$A$2:$A$207,0),2))))</f>
        <v>0.627</v>
      </c>
      <c r="CD308">
        <f t="shared" si="40"/>
        <v>1.5404220201039038</v>
      </c>
      <c r="CF308">
        <f t="shared" si="38"/>
        <v>404.81000000000006</v>
      </c>
      <c r="CG30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BORD'!$B$13:$B$2000,0),9)))*T308/$P$18)</f>
        <v>406.35042202010396</v>
      </c>
      <c r="CI308" t="str">
        <f>'[3]TABLEAU DE BORD'!B306</f>
        <v/>
      </c>
      <c r="CJ308" t="e">
        <f>'[3]TABLEAU DE BORD'!E306-'[3]TABLEAU DE BORD'!C306</f>
        <v>#VALUE!</v>
      </c>
      <c r="CL308" t="str">
        <f>'[3]TABLEAU DE BORD'!H306</f>
        <v/>
      </c>
      <c r="CM308" t="e">
        <f>'[3]TABLEAU DE BORD'!K306-'[3]TABLEAU DE BORD'!I306</f>
        <v>#VALUE!</v>
      </c>
    </row>
    <row r="309" spans="72:91" x14ac:dyDescent="0.25">
      <c r="BT30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BORD'!$B$13:$B$2000,0),11))*T309/INDEX('[3]TABLEAU DE BORD'!$B$13:$R$2000,MATCH('Formalisme RTE'!$H$2,'[3]TABLEAU DE BORD'!$B$13:$B$2000,0),12)</f>
        <v>3.102830965870556</v>
      </c>
      <c r="BU309">
        <f t="shared" si="41"/>
        <v>0.93577891975241945</v>
      </c>
      <c r="BX309">
        <f t="shared" si="39"/>
        <v>0.60748217536470928</v>
      </c>
      <c r="BZ309">
        <f>IF($BZ$6="","",IF(ISERROR(INDEX([3]Base!$A$2:$C$207,MATCH($BZ$6,[3]Base!$A$2:$A$207,0),2))=TRUE,"CABLE INCONNU",(INDEX([3]Base!$A$2:$C$207,MATCH($BZ$6,[3]Base!$A$2:$A$207,0),3))))</f>
        <v>19.600000000000001</v>
      </c>
      <c r="CB309">
        <f>IF($BZ$6="","",IF(ISERROR(INDEX([3]Base!$A$2:$C$207,MATCH($BZ$6,[3]Base!$A$2:$A$207,0),2))=TRUE,"CABLE INCONNU",(INDEX([3]Base!$A$2:$C$207,MATCH($BZ$6,[3]Base!$A$2:$A$207,0),2))))</f>
        <v>0.627</v>
      </c>
      <c r="CD309">
        <f t="shared" si="40"/>
        <v>1.5404220201039038</v>
      </c>
      <c r="CF309">
        <f t="shared" si="38"/>
        <v>404.81000000000006</v>
      </c>
      <c r="CG30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BORD'!$B$13:$B$2000,0),9)))*T309/$P$18)</f>
        <v>406.35042202010396</v>
      </c>
      <c r="CI309" t="str">
        <f>'[3]TABLEAU DE BORD'!B307</f>
        <v/>
      </c>
      <c r="CJ309" t="e">
        <f>'[3]TABLEAU DE BORD'!E307-'[3]TABLEAU DE BORD'!C307</f>
        <v>#VALUE!</v>
      </c>
      <c r="CL309" t="str">
        <f>'[3]TABLEAU DE BORD'!H307</f>
        <v/>
      </c>
      <c r="CM309" t="e">
        <f>'[3]TABLEAU DE BORD'!K307-'[3]TABLEAU DE BORD'!I307</f>
        <v>#VALUE!</v>
      </c>
    </row>
    <row r="310" spans="72:91" x14ac:dyDescent="0.25">
      <c r="BT31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BORD'!$B$13:$B$2000,0),11))*T310/INDEX('[3]TABLEAU DE BORD'!$B$13:$R$2000,MATCH('Formalisme RTE'!$H$2,'[3]TABLEAU DE BORD'!$B$13:$B$2000,0),12)</f>
        <v>3.102830965870556</v>
      </c>
      <c r="BU310">
        <f t="shared" si="41"/>
        <v>0.93577891975241945</v>
      </c>
      <c r="BX310">
        <f t="shared" si="39"/>
        <v>0.60748217536470928</v>
      </c>
      <c r="BZ310">
        <f>IF($BZ$6="","",IF(ISERROR(INDEX([3]Base!$A$2:$C$207,MATCH($BZ$6,[3]Base!$A$2:$A$207,0),2))=TRUE,"CABLE INCONNU",(INDEX([3]Base!$A$2:$C$207,MATCH($BZ$6,[3]Base!$A$2:$A$207,0),3))))</f>
        <v>19.600000000000001</v>
      </c>
      <c r="CB310">
        <f>IF($BZ$6="","",IF(ISERROR(INDEX([3]Base!$A$2:$C$207,MATCH($BZ$6,[3]Base!$A$2:$A$207,0),2))=TRUE,"CABLE INCONNU",(INDEX([3]Base!$A$2:$C$207,MATCH($BZ$6,[3]Base!$A$2:$A$207,0),2))))</f>
        <v>0.627</v>
      </c>
      <c r="CD310">
        <f t="shared" si="40"/>
        <v>1.5404220201039038</v>
      </c>
      <c r="CF310">
        <f t="shared" si="38"/>
        <v>404.81000000000006</v>
      </c>
      <c r="CG31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BORD'!$B$13:$B$2000,0),9)))*T310/$P$18)</f>
        <v>406.35042202010396</v>
      </c>
      <c r="CI310" t="str">
        <f>'[3]TABLEAU DE BORD'!B308</f>
        <v/>
      </c>
      <c r="CJ310" t="e">
        <f>'[3]TABLEAU DE BORD'!E308-'[3]TABLEAU DE BORD'!C308</f>
        <v>#VALUE!</v>
      </c>
      <c r="CL310" t="str">
        <f>'[3]TABLEAU DE BORD'!H308</f>
        <v/>
      </c>
      <c r="CM310" t="e">
        <f>'[3]TABLEAU DE BORD'!K308-'[3]TABLEAU DE BORD'!I308</f>
        <v>#VALUE!</v>
      </c>
    </row>
    <row r="311" spans="72:91" x14ac:dyDescent="0.25">
      <c r="BT31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BORD'!$B$13:$B$2000,0),11))*T311/INDEX('[3]TABLEAU DE BORD'!$B$13:$R$2000,MATCH('Formalisme RTE'!$H$2,'[3]TABLEAU DE BORD'!$B$13:$B$2000,0),12)</f>
        <v>3.102830965870556</v>
      </c>
      <c r="BU311">
        <f t="shared" si="41"/>
        <v>0.93577891975241945</v>
      </c>
      <c r="BX311">
        <f t="shared" si="39"/>
        <v>0.60748217536470928</v>
      </c>
      <c r="BZ311">
        <f>IF($BZ$6="","",IF(ISERROR(INDEX([3]Base!$A$2:$C$207,MATCH($BZ$6,[3]Base!$A$2:$A$207,0),2))=TRUE,"CABLE INCONNU",(INDEX([3]Base!$A$2:$C$207,MATCH($BZ$6,[3]Base!$A$2:$A$207,0),3))))</f>
        <v>19.600000000000001</v>
      </c>
      <c r="CB311">
        <f>IF($BZ$6="","",IF(ISERROR(INDEX([3]Base!$A$2:$C$207,MATCH($BZ$6,[3]Base!$A$2:$A$207,0),2))=TRUE,"CABLE INCONNU",(INDEX([3]Base!$A$2:$C$207,MATCH($BZ$6,[3]Base!$A$2:$A$207,0),2))))</f>
        <v>0.627</v>
      </c>
      <c r="CD311">
        <f t="shared" si="40"/>
        <v>1.5404220201039038</v>
      </c>
      <c r="CF311">
        <f t="shared" si="38"/>
        <v>404.81000000000006</v>
      </c>
      <c r="CG31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BORD'!$B$13:$B$2000,0),9)))*T311/$P$18)</f>
        <v>406.35042202010396</v>
      </c>
      <c r="CI311" t="str">
        <f>'[3]TABLEAU DE BORD'!B309</f>
        <v/>
      </c>
      <c r="CJ311" t="e">
        <f>'[3]TABLEAU DE BORD'!E309-'[3]TABLEAU DE BORD'!C309</f>
        <v>#VALUE!</v>
      </c>
      <c r="CL311" t="str">
        <f>'[3]TABLEAU DE BORD'!H309</f>
        <v/>
      </c>
      <c r="CM311" t="e">
        <f>'[3]TABLEAU DE BORD'!K309-'[3]TABLEAU DE BORD'!I309</f>
        <v>#VALUE!</v>
      </c>
    </row>
    <row r="312" spans="72:91" x14ac:dyDescent="0.25">
      <c r="BT31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BORD'!$B$13:$B$2000,0),11))*T312/INDEX('[3]TABLEAU DE BORD'!$B$13:$R$2000,MATCH('Formalisme RTE'!$H$2,'[3]TABLEAU DE BORD'!$B$13:$B$2000,0),12)</f>
        <v>3.102830965870556</v>
      </c>
      <c r="BU312">
        <f t="shared" si="41"/>
        <v>0.93577891975241945</v>
      </c>
      <c r="BX312">
        <f t="shared" si="39"/>
        <v>0.60748217536470928</v>
      </c>
      <c r="BZ312">
        <f>IF($BZ$6="","",IF(ISERROR(INDEX([3]Base!$A$2:$C$207,MATCH($BZ$6,[3]Base!$A$2:$A$207,0),2))=TRUE,"CABLE INCONNU",(INDEX([3]Base!$A$2:$C$207,MATCH($BZ$6,[3]Base!$A$2:$A$207,0),3))))</f>
        <v>19.600000000000001</v>
      </c>
      <c r="CB312">
        <f>IF($BZ$6="","",IF(ISERROR(INDEX([3]Base!$A$2:$C$207,MATCH($BZ$6,[3]Base!$A$2:$A$207,0),2))=TRUE,"CABLE INCONNU",(INDEX([3]Base!$A$2:$C$207,MATCH($BZ$6,[3]Base!$A$2:$A$207,0),2))))</f>
        <v>0.627</v>
      </c>
      <c r="CD312">
        <f t="shared" si="40"/>
        <v>1.5404220201039038</v>
      </c>
      <c r="CF312">
        <f t="shared" si="38"/>
        <v>404.81000000000006</v>
      </c>
      <c r="CG31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BORD'!$B$13:$B$2000,0),9)))*T312/$P$18)</f>
        <v>406.35042202010396</v>
      </c>
      <c r="CI312" t="str">
        <f>'[3]TABLEAU DE BORD'!B310</f>
        <v/>
      </c>
      <c r="CJ312" t="e">
        <f>'[3]TABLEAU DE BORD'!E310-'[3]TABLEAU DE BORD'!C310</f>
        <v>#VALUE!</v>
      </c>
      <c r="CL312" t="str">
        <f>'[3]TABLEAU DE BORD'!H310</f>
        <v/>
      </c>
      <c r="CM312" t="e">
        <f>'[3]TABLEAU DE BORD'!K310-'[3]TABLEAU DE BORD'!I310</f>
        <v>#VALUE!</v>
      </c>
    </row>
    <row r="313" spans="72:91" x14ac:dyDescent="0.25">
      <c r="BT31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BORD'!$B$13:$B$2000,0),11))*T313/INDEX('[3]TABLEAU DE BORD'!$B$13:$R$2000,MATCH('Formalisme RTE'!$H$2,'[3]TABLEAU DE BORD'!$B$13:$B$2000,0),12)</f>
        <v>3.102830965870556</v>
      </c>
      <c r="BU313">
        <f t="shared" si="41"/>
        <v>0.93577891975241945</v>
      </c>
      <c r="BX313">
        <f t="shared" si="39"/>
        <v>0.60748217536470928</v>
      </c>
      <c r="BZ313">
        <f>IF($BZ$6="","",IF(ISERROR(INDEX([3]Base!$A$2:$C$207,MATCH($BZ$6,[3]Base!$A$2:$A$207,0),2))=TRUE,"CABLE INCONNU",(INDEX([3]Base!$A$2:$C$207,MATCH($BZ$6,[3]Base!$A$2:$A$207,0),3))))</f>
        <v>19.600000000000001</v>
      </c>
      <c r="CB313">
        <f>IF($BZ$6="","",IF(ISERROR(INDEX([3]Base!$A$2:$C$207,MATCH($BZ$6,[3]Base!$A$2:$A$207,0),2))=TRUE,"CABLE INCONNU",(INDEX([3]Base!$A$2:$C$207,MATCH($BZ$6,[3]Base!$A$2:$A$207,0),2))))</f>
        <v>0.627</v>
      </c>
      <c r="CD313">
        <f t="shared" si="40"/>
        <v>1.5404220201039038</v>
      </c>
      <c r="CF313">
        <f t="shared" si="38"/>
        <v>404.81000000000006</v>
      </c>
      <c r="CG31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BORD'!$B$13:$B$2000,0),9)))*T313/$P$18)</f>
        <v>406.35042202010396</v>
      </c>
      <c r="CI313" t="str">
        <f>'[3]TABLEAU DE BORD'!B311</f>
        <v/>
      </c>
      <c r="CJ313" t="e">
        <f>'[3]TABLEAU DE BORD'!E311-'[3]TABLEAU DE BORD'!C311</f>
        <v>#VALUE!</v>
      </c>
      <c r="CL313" t="str">
        <f>'[3]TABLEAU DE BORD'!H311</f>
        <v/>
      </c>
      <c r="CM313" t="e">
        <f>'[3]TABLEAU DE BORD'!K311-'[3]TABLEAU DE BORD'!I311</f>
        <v>#VALUE!</v>
      </c>
    </row>
    <row r="314" spans="72:91" x14ac:dyDescent="0.25">
      <c r="BT31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BORD'!$B$13:$B$2000,0),11))*T314/INDEX('[3]TABLEAU DE BORD'!$B$13:$R$2000,MATCH('Formalisme RTE'!$H$2,'[3]TABLEAU DE BORD'!$B$13:$B$2000,0),12)</f>
        <v>3.102830965870556</v>
      </c>
      <c r="BU314">
        <f t="shared" si="41"/>
        <v>0.93577891975241945</v>
      </c>
      <c r="BX314">
        <f t="shared" si="39"/>
        <v>0.60748217536470928</v>
      </c>
      <c r="BZ314">
        <f>IF($BZ$6="","",IF(ISERROR(INDEX([3]Base!$A$2:$C$207,MATCH($BZ$6,[3]Base!$A$2:$A$207,0),2))=TRUE,"CABLE INCONNU",(INDEX([3]Base!$A$2:$C$207,MATCH($BZ$6,[3]Base!$A$2:$A$207,0),3))))</f>
        <v>19.600000000000001</v>
      </c>
      <c r="CB314">
        <f>IF($BZ$6="","",IF(ISERROR(INDEX([3]Base!$A$2:$C$207,MATCH($BZ$6,[3]Base!$A$2:$A$207,0),2))=TRUE,"CABLE INCONNU",(INDEX([3]Base!$A$2:$C$207,MATCH($BZ$6,[3]Base!$A$2:$A$207,0),2))))</f>
        <v>0.627</v>
      </c>
      <c r="CD314">
        <f t="shared" si="40"/>
        <v>1.5404220201039038</v>
      </c>
      <c r="CF314">
        <f t="shared" si="38"/>
        <v>404.81000000000006</v>
      </c>
      <c r="CG31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BORD'!$B$13:$B$2000,0),9)))*T314/$P$18)</f>
        <v>406.35042202010396</v>
      </c>
      <c r="CI314" t="str">
        <f>'[3]TABLEAU DE BORD'!B312</f>
        <v/>
      </c>
      <c r="CJ314" t="e">
        <f>'[3]TABLEAU DE BORD'!E312-'[3]TABLEAU DE BORD'!C312</f>
        <v>#VALUE!</v>
      </c>
      <c r="CL314" t="str">
        <f>'[3]TABLEAU DE BORD'!H312</f>
        <v/>
      </c>
      <c r="CM314" t="e">
        <f>'[3]TABLEAU DE BORD'!K312-'[3]TABLEAU DE BORD'!I312</f>
        <v>#VALUE!</v>
      </c>
    </row>
    <row r="315" spans="72:91" x14ac:dyDescent="0.25">
      <c r="BT31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BORD'!$B$13:$B$2000,0),11))*T315/INDEX('[3]TABLEAU DE BORD'!$B$13:$R$2000,MATCH('Formalisme RTE'!$H$2,'[3]TABLEAU DE BORD'!$B$13:$B$2000,0),12)</f>
        <v>3.102830965870556</v>
      </c>
      <c r="BU315">
        <f t="shared" si="41"/>
        <v>0.93577891975241945</v>
      </c>
      <c r="BX315">
        <f t="shared" si="39"/>
        <v>0.60748217536470928</v>
      </c>
      <c r="BZ315">
        <f>IF($BZ$6="","",IF(ISERROR(INDEX([3]Base!$A$2:$C$207,MATCH($BZ$6,[3]Base!$A$2:$A$207,0),2))=TRUE,"CABLE INCONNU",(INDEX([3]Base!$A$2:$C$207,MATCH($BZ$6,[3]Base!$A$2:$A$207,0),3))))</f>
        <v>19.600000000000001</v>
      </c>
      <c r="CB315">
        <f>IF($BZ$6="","",IF(ISERROR(INDEX([3]Base!$A$2:$C$207,MATCH($BZ$6,[3]Base!$A$2:$A$207,0),2))=TRUE,"CABLE INCONNU",(INDEX([3]Base!$A$2:$C$207,MATCH($BZ$6,[3]Base!$A$2:$A$207,0),2))))</f>
        <v>0.627</v>
      </c>
      <c r="CD315">
        <f t="shared" si="40"/>
        <v>1.5404220201039038</v>
      </c>
      <c r="CF315">
        <f t="shared" si="38"/>
        <v>404.81000000000006</v>
      </c>
      <c r="CG31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BORD'!$B$13:$B$2000,0),9)))*T315/$P$18)</f>
        <v>406.35042202010396</v>
      </c>
      <c r="CI315" t="str">
        <f>'[3]TABLEAU DE BORD'!B313</f>
        <v/>
      </c>
      <c r="CJ315" t="e">
        <f>'[3]TABLEAU DE BORD'!E313-'[3]TABLEAU DE BORD'!C313</f>
        <v>#VALUE!</v>
      </c>
      <c r="CL315" t="str">
        <f>'[3]TABLEAU DE BORD'!H313</f>
        <v/>
      </c>
      <c r="CM315" t="e">
        <f>'[3]TABLEAU DE BORD'!K313-'[3]TABLEAU DE BORD'!I313</f>
        <v>#VALUE!</v>
      </c>
    </row>
    <row r="316" spans="72:91" x14ac:dyDescent="0.25">
      <c r="BT31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BORD'!$B$13:$B$2000,0),11))*T316/INDEX('[3]TABLEAU DE BORD'!$B$13:$R$2000,MATCH('Formalisme RTE'!$H$2,'[3]TABLEAU DE BORD'!$B$13:$B$2000,0),12)</f>
        <v>3.102830965870556</v>
      </c>
      <c r="BU316">
        <f t="shared" si="41"/>
        <v>0.93577891975241945</v>
      </c>
      <c r="BX316">
        <f t="shared" si="39"/>
        <v>0.60748217536470928</v>
      </c>
      <c r="BZ316">
        <f>IF($BZ$6="","",IF(ISERROR(INDEX([3]Base!$A$2:$C$207,MATCH($BZ$6,[3]Base!$A$2:$A$207,0),2))=TRUE,"CABLE INCONNU",(INDEX([3]Base!$A$2:$C$207,MATCH($BZ$6,[3]Base!$A$2:$A$207,0),3))))</f>
        <v>19.600000000000001</v>
      </c>
      <c r="CB316">
        <f>IF($BZ$6="","",IF(ISERROR(INDEX([3]Base!$A$2:$C$207,MATCH($BZ$6,[3]Base!$A$2:$A$207,0),2))=TRUE,"CABLE INCONNU",(INDEX([3]Base!$A$2:$C$207,MATCH($BZ$6,[3]Base!$A$2:$A$207,0),2))))</f>
        <v>0.627</v>
      </c>
      <c r="CD316">
        <f t="shared" si="40"/>
        <v>1.5404220201039038</v>
      </c>
      <c r="CF316">
        <f t="shared" si="38"/>
        <v>404.81000000000006</v>
      </c>
      <c r="CG3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BORD'!$B$13:$B$2000,0),9)))*T316/$P$18)</f>
        <v>406.35042202010396</v>
      </c>
      <c r="CI316" t="str">
        <f>'[3]TABLEAU DE BORD'!B314</f>
        <v/>
      </c>
      <c r="CJ316" t="e">
        <f>'[3]TABLEAU DE BORD'!E314-'[3]TABLEAU DE BORD'!C314</f>
        <v>#VALUE!</v>
      </c>
      <c r="CL316" t="str">
        <f>'[3]TABLEAU DE BORD'!H314</f>
        <v/>
      </c>
      <c r="CM316" t="e">
        <f>'[3]TABLEAU DE BORD'!K314-'[3]TABLEAU DE BORD'!I314</f>
        <v>#VALUE!</v>
      </c>
    </row>
    <row r="317" spans="72:91" x14ac:dyDescent="0.25">
      <c r="BT31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BORD'!$B$13:$B$2000,0),11))*T317/INDEX('[3]TABLEAU DE BORD'!$B$13:$R$2000,MATCH('Formalisme RTE'!$H$2,'[3]TABLEAU DE BORD'!$B$13:$B$2000,0),12)</f>
        <v>3.102830965870556</v>
      </c>
      <c r="BU317">
        <f t="shared" si="41"/>
        <v>0.93577891975241945</v>
      </c>
      <c r="BX317">
        <f t="shared" si="39"/>
        <v>0.60748217536470928</v>
      </c>
      <c r="BZ317">
        <f>IF($BZ$6="","",IF(ISERROR(INDEX([3]Base!$A$2:$C$207,MATCH($BZ$6,[3]Base!$A$2:$A$207,0),2))=TRUE,"CABLE INCONNU",(INDEX([3]Base!$A$2:$C$207,MATCH($BZ$6,[3]Base!$A$2:$A$207,0),3))))</f>
        <v>19.600000000000001</v>
      </c>
      <c r="CB317">
        <f>IF($BZ$6="","",IF(ISERROR(INDEX([3]Base!$A$2:$C$207,MATCH($BZ$6,[3]Base!$A$2:$A$207,0),2))=TRUE,"CABLE INCONNU",(INDEX([3]Base!$A$2:$C$207,MATCH($BZ$6,[3]Base!$A$2:$A$207,0),2))))</f>
        <v>0.627</v>
      </c>
      <c r="CD317">
        <f t="shared" si="40"/>
        <v>1.5404220201039038</v>
      </c>
      <c r="CF317">
        <f t="shared" si="38"/>
        <v>404.81000000000006</v>
      </c>
      <c r="CG3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BORD'!$B$13:$B$2000,0),9)))*T317/$P$18)</f>
        <v>406.35042202010396</v>
      </c>
      <c r="CI317" t="str">
        <f>'[3]TABLEAU DE BORD'!B315</f>
        <v/>
      </c>
      <c r="CJ317" t="e">
        <f>'[3]TABLEAU DE BORD'!E315-'[3]TABLEAU DE BORD'!C315</f>
        <v>#VALUE!</v>
      </c>
      <c r="CL317" t="str">
        <f>'[3]TABLEAU DE BORD'!H315</f>
        <v/>
      </c>
      <c r="CM317" t="e">
        <f>'[3]TABLEAU DE BORD'!K315-'[3]TABLEAU DE BORD'!I315</f>
        <v>#VALUE!</v>
      </c>
    </row>
    <row r="318" spans="72:91" x14ac:dyDescent="0.25">
      <c r="BT31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BORD'!$B$13:$B$2000,0),11))*T318/INDEX('[3]TABLEAU DE BORD'!$B$13:$R$2000,MATCH('Formalisme RTE'!$H$2,'[3]TABLEAU DE BORD'!$B$13:$B$2000,0),12)</f>
        <v>3.102830965870556</v>
      </c>
      <c r="BU318">
        <f t="shared" si="41"/>
        <v>0.93577891975241945</v>
      </c>
      <c r="BX318">
        <f t="shared" si="39"/>
        <v>0.60748217536470928</v>
      </c>
      <c r="BZ318">
        <f>IF($BZ$6="","",IF(ISERROR(INDEX([3]Base!$A$2:$C$207,MATCH($BZ$6,[3]Base!$A$2:$A$207,0),2))=TRUE,"CABLE INCONNU",(INDEX([3]Base!$A$2:$C$207,MATCH($BZ$6,[3]Base!$A$2:$A$207,0),3))))</f>
        <v>19.600000000000001</v>
      </c>
      <c r="CB318">
        <f>IF($BZ$6="","",IF(ISERROR(INDEX([3]Base!$A$2:$C$207,MATCH($BZ$6,[3]Base!$A$2:$A$207,0),2))=TRUE,"CABLE INCONNU",(INDEX([3]Base!$A$2:$C$207,MATCH($BZ$6,[3]Base!$A$2:$A$207,0),2))))</f>
        <v>0.627</v>
      </c>
      <c r="CD318">
        <f t="shared" si="40"/>
        <v>1.5404220201039038</v>
      </c>
      <c r="CF318">
        <f t="shared" si="38"/>
        <v>404.81000000000006</v>
      </c>
      <c r="CG3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BORD'!$B$13:$B$2000,0),9)))*T318/$P$18)</f>
        <v>406.35042202010396</v>
      </c>
      <c r="CI318" t="str">
        <f>'[3]TABLEAU DE BORD'!B316</f>
        <v/>
      </c>
      <c r="CJ318" t="e">
        <f>'[3]TABLEAU DE BORD'!E316-'[3]TABLEAU DE BORD'!C316</f>
        <v>#VALUE!</v>
      </c>
      <c r="CL318" t="str">
        <f>'[3]TABLEAU DE BORD'!H316</f>
        <v/>
      </c>
      <c r="CM318" t="e">
        <f>'[3]TABLEAU DE BORD'!K316-'[3]TABLEAU DE BORD'!I316</f>
        <v>#VALUE!</v>
      </c>
    </row>
    <row r="319" spans="72:91" x14ac:dyDescent="0.25">
      <c r="BT31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BORD'!$B$13:$B$2000,0),11))*T319/INDEX('[3]TABLEAU DE BORD'!$B$13:$R$2000,MATCH('Formalisme RTE'!$H$2,'[3]TABLEAU DE BORD'!$B$13:$B$2000,0),12)</f>
        <v>3.102830965870556</v>
      </c>
      <c r="BU319">
        <f t="shared" si="41"/>
        <v>0.93577891975241945</v>
      </c>
      <c r="BX319">
        <f t="shared" si="39"/>
        <v>0.60748217536470928</v>
      </c>
      <c r="BZ319">
        <f>IF($BZ$6="","",IF(ISERROR(INDEX([3]Base!$A$2:$C$207,MATCH($BZ$6,[3]Base!$A$2:$A$207,0),2))=TRUE,"CABLE INCONNU",(INDEX([3]Base!$A$2:$C$207,MATCH($BZ$6,[3]Base!$A$2:$A$207,0),3))))</f>
        <v>19.600000000000001</v>
      </c>
      <c r="CB319">
        <f>IF($BZ$6="","",IF(ISERROR(INDEX([3]Base!$A$2:$C$207,MATCH($BZ$6,[3]Base!$A$2:$A$207,0),2))=TRUE,"CABLE INCONNU",(INDEX([3]Base!$A$2:$C$207,MATCH($BZ$6,[3]Base!$A$2:$A$207,0),2))))</f>
        <v>0.627</v>
      </c>
      <c r="CD319">
        <f t="shared" si="40"/>
        <v>1.5404220201039038</v>
      </c>
      <c r="CF319">
        <f t="shared" si="38"/>
        <v>404.81000000000006</v>
      </c>
      <c r="CG3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BORD'!$B$13:$B$2000,0),9)))*T319/$P$18)</f>
        <v>406.35042202010396</v>
      </c>
      <c r="CI319" t="str">
        <f>'[3]TABLEAU DE BORD'!B317</f>
        <v/>
      </c>
      <c r="CJ319" t="e">
        <f>'[3]TABLEAU DE BORD'!E317-'[3]TABLEAU DE BORD'!C317</f>
        <v>#VALUE!</v>
      </c>
      <c r="CL319" t="str">
        <f>'[3]TABLEAU DE BORD'!H317</f>
        <v/>
      </c>
      <c r="CM319" t="e">
        <f>'[3]TABLEAU DE BORD'!K317-'[3]TABLEAU DE BORD'!I317</f>
        <v>#VALUE!</v>
      </c>
    </row>
    <row r="320" spans="72:91" x14ac:dyDescent="0.25">
      <c r="BT32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BORD'!$B$13:$B$2000,0),11))*T320/INDEX('[3]TABLEAU DE BORD'!$B$13:$R$2000,MATCH('Formalisme RTE'!$H$2,'[3]TABLEAU DE BORD'!$B$13:$B$2000,0),12)</f>
        <v>3.102830965870556</v>
      </c>
      <c r="BU320">
        <f t="shared" si="41"/>
        <v>0.93577891975241945</v>
      </c>
      <c r="BX320">
        <f t="shared" si="39"/>
        <v>0.60748217536470928</v>
      </c>
      <c r="BZ320">
        <f>IF($BZ$6="","",IF(ISERROR(INDEX([3]Base!$A$2:$C$207,MATCH($BZ$6,[3]Base!$A$2:$A$207,0),2))=TRUE,"CABLE INCONNU",(INDEX([3]Base!$A$2:$C$207,MATCH($BZ$6,[3]Base!$A$2:$A$207,0),3))))</f>
        <v>19.600000000000001</v>
      </c>
      <c r="CB320">
        <f>IF($BZ$6="","",IF(ISERROR(INDEX([3]Base!$A$2:$C$207,MATCH($BZ$6,[3]Base!$A$2:$A$207,0),2))=TRUE,"CABLE INCONNU",(INDEX([3]Base!$A$2:$C$207,MATCH($BZ$6,[3]Base!$A$2:$A$207,0),2))))</f>
        <v>0.627</v>
      </c>
      <c r="CD320">
        <f t="shared" si="40"/>
        <v>1.5404220201039038</v>
      </c>
      <c r="CF320">
        <f t="shared" si="38"/>
        <v>404.81000000000006</v>
      </c>
      <c r="CG3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BORD'!$B$13:$B$2000,0),9)))*T320/$P$18)</f>
        <v>406.35042202010396</v>
      </c>
      <c r="CI320" t="str">
        <f>'[3]TABLEAU DE BORD'!B318</f>
        <v/>
      </c>
      <c r="CJ320" t="e">
        <f>'[3]TABLEAU DE BORD'!E318-'[3]TABLEAU DE BORD'!C318</f>
        <v>#VALUE!</v>
      </c>
      <c r="CL320" t="str">
        <f>'[3]TABLEAU DE BORD'!H318</f>
        <v/>
      </c>
      <c r="CM320" t="e">
        <f>'[3]TABLEAU DE BORD'!K318-'[3]TABLEAU DE BORD'!I318</f>
        <v>#VALUE!</v>
      </c>
    </row>
    <row r="321" spans="72:91" x14ac:dyDescent="0.25">
      <c r="BT32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BORD'!$B$13:$B$2000,0),11))*T321/INDEX('[3]TABLEAU DE BORD'!$B$13:$R$2000,MATCH('Formalisme RTE'!$H$2,'[3]TABLEAU DE BORD'!$B$13:$B$2000,0),12)</f>
        <v>3.102830965870556</v>
      </c>
      <c r="BU321">
        <f t="shared" si="41"/>
        <v>0.93577891975241945</v>
      </c>
      <c r="BX321">
        <f t="shared" si="39"/>
        <v>0.60748217536470928</v>
      </c>
      <c r="BZ321">
        <f>IF($BZ$6="","",IF(ISERROR(INDEX([3]Base!$A$2:$C$207,MATCH($BZ$6,[3]Base!$A$2:$A$207,0),2))=TRUE,"CABLE INCONNU",(INDEX([3]Base!$A$2:$C$207,MATCH($BZ$6,[3]Base!$A$2:$A$207,0),3))))</f>
        <v>19.600000000000001</v>
      </c>
      <c r="CB321">
        <f>IF($BZ$6="","",IF(ISERROR(INDEX([3]Base!$A$2:$C$207,MATCH($BZ$6,[3]Base!$A$2:$A$207,0),2))=TRUE,"CABLE INCONNU",(INDEX([3]Base!$A$2:$C$207,MATCH($BZ$6,[3]Base!$A$2:$A$207,0),2))))</f>
        <v>0.627</v>
      </c>
      <c r="CD321">
        <f t="shared" si="40"/>
        <v>1.5404220201039038</v>
      </c>
      <c r="CF321">
        <f t="shared" si="38"/>
        <v>404.81000000000006</v>
      </c>
      <c r="CG3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BORD'!$B$13:$B$2000,0),9)))*T321/$P$18)</f>
        <v>406.35042202010396</v>
      </c>
      <c r="CI321" t="str">
        <f>'[3]TABLEAU DE BORD'!B319</f>
        <v/>
      </c>
      <c r="CJ321" t="e">
        <f>'[3]TABLEAU DE BORD'!E319-'[3]TABLEAU DE BORD'!C319</f>
        <v>#VALUE!</v>
      </c>
      <c r="CL321" t="str">
        <f>'[3]TABLEAU DE BORD'!H319</f>
        <v/>
      </c>
      <c r="CM321" t="e">
        <f>'[3]TABLEAU DE BORD'!K319-'[3]TABLEAU DE BORD'!I319</f>
        <v>#VALUE!</v>
      </c>
    </row>
    <row r="322" spans="72:91" x14ac:dyDescent="0.25">
      <c r="BT32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BORD'!$B$13:$B$2000,0),11))*T322/INDEX('[3]TABLEAU DE BORD'!$B$13:$R$2000,MATCH('Formalisme RTE'!$H$2,'[3]TABLEAU DE BORD'!$B$13:$B$2000,0),12)</f>
        <v>3.102830965870556</v>
      </c>
      <c r="BU322">
        <f t="shared" si="41"/>
        <v>0.93577891975241945</v>
      </c>
      <c r="BX322">
        <f t="shared" si="39"/>
        <v>0.60748217536470928</v>
      </c>
      <c r="BZ322">
        <f>IF($BZ$6="","",IF(ISERROR(INDEX([3]Base!$A$2:$C$207,MATCH($BZ$6,[3]Base!$A$2:$A$207,0),2))=TRUE,"CABLE INCONNU",(INDEX([3]Base!$A$2:$C$207,MATCH($BZ$6,[3]Base!$A$2:$A$207,0),3))))</f>
        <v>19.600000000000001</v>
      </c>
      <c r="CB322">
        <f>IF($BZ$6="","",IF(ISERROR(INDEX([3]Base!$A$2:$C$207,MATCH($BZ$6,[3]Base!$A$2:$A$207,0),2))=TRUE,"CABLE INCONNU",(INDEX([3]Base!$A$2:$C$207,MATCH($BZ$6,[3]Base!$A$2:$A$207,0),2))))</f>
        <v>0.627</v>
      </c>
      <c r="CD322">
        <f t="shared" si="40"/>
        <v>1.5404220201039038</v>
      </c>
      <c r="CF322">
        <f t="shared" si="38"/>
        <v>404.81000000000006</v>
      </c>
      <c r="CG3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BORD'!$B$13:$B$2000,0),9)))*T322/$P$18)</f>
        <v>406.35042202010396</v>
      </c>
      <c r="CI322" t="str">
        <f>'[3]TABLEAU DE BORD'!B320</f>
        <v/>
      </c>
      <c r="CJ322" t="e">
        <f>'[3]TABLEAU DE BORD'!E320-'[3]TABLEAU DE BORD'!C320</f>
        <v>#VALUE!</v>
      </c>
      <c r="CL322" t="str">
        <f>'[3]TABLEAU DE BORD'!H320</f>
        <v/>
      </c>
      <c r="CM322" t="e">
        <f>'[3]TABLEAU DE BORD'!K320-'[3]TABLEAU DE BORD'!I320</f>
        <v>#VALUE!</v>
      </c>
    </row>
    <row r="323" spans="72:91" x14ac:dyDescent="0.25">
      <c r="BT32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BORD'!$B$13:$B$2000,0),11))*T323/INDEX('[3]TABLEAU DE BORD'!$B$13:$R$2000,MATCH('Formalisme RTE'!$H$2,'[3]TABLEAU DE BORD'!$B$13:$B$2000,0),12)</f>
        <v>3.102830965870556</v>
      </c>
      <c r="BU323">
        <f t="shared" si="41"/>
        <v>0.93577891975241945</v>
      </c>
      <c r="BX323">
        <f t="shared" si="39"/>
        <v>0.60748217536470928</v>
      </c>
      <c r="BZ323">
        <f>IF($BZ$6="","",IF(ISERROR(INDEX([3]Base!$A$2:$C$207,MATCH($BZ$6,[3]Base!$A$2:$A$207,0),2))=TRUE,"CABLE INCONNU",(INDEX([3]Base!$A$2:$C$207,MATCH($BZ$6,[3]Base!$A$2:$A$207,0),3))))</f>
        <v>19.600000000000001</v>
      </c>
      <c r="CB323">
        <f>IF($BZ$6="","",IF(ISERROR(INDEX([3]Base!$A$2:$C$207,MATCH($BZ$6,[3]Base!$A$2:$A$207,0),2))=TRUE,"CABLE INCONNU",(INDEX([3]Base!$A$2:$C$207,MATCH($BZ$6,[3]Base!$A$2:$A$207,0),2))))</f>
        <v>0.627</v>
      </c>
      <c r="CD323">
        <f t="shared" si="40"/>
        <v>1.5404220201039038</v>
      </c>
      <c r="CF323">
        <f t="shared" si="38"/>
        <v>404.81000000000006</v>
      </c>
      <c r="CG3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BORD'!$B$13:$B$2000,0),9)))*T323/$P$18)</f>
        <v>406.35042202010396</v>
      </c>
      <c r="CI323" t="str">
        <f>'[3]TABLEAU DE BORD'!B321</f>
        <v/>
      </c>
      <c r="CJ323" t="e">
        <f>'[3]TABLEAU DE BORD'!E321-'[3]TABLEAU DE BORD'!C321</f>
        <v>#VALUE!</v>
      </c>
      <c r="CL323" t="str">
        <f>'[3]TABLEAU DE BORD'!H321</f>
        <v/>
      </c>
      <c r="CM323" t="e">
        <f>'[3]TABLEAU DE BORD'!K321-'[3]TABLEAU DE BORD'!I321</f>
        <v>#VALUE!</v>
      </c>
    </row>
    <row r="324" spans="72:91" x14ac:dyDescent="0.25">
      <c r="BT32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BORD'!$B$13:$B$2000,0),11))*T324/INDEX('[3]TABLEAU DE BORD'!$B$13:$R$2000,MATCH('Formalisme RTE'!$H$2,'[3]TABLEAU DE BORD'!$B$13:$B$2000,0),12)</f>
        <v>3.102830965870556</v>
      </c>
      <c r="BU324">
        <f t="shared" si="41"/>
        <v>0.93577891975241945</v>
      </c>
      <c r="BX324">
        <f t="shared" si="39"/>
        <v>0.60748217536470928</v>
      </c>
      <c r="BZ324">
        <f>IF($BZ$6="","",IF(ISERROR(INDEX([3]Base!$A$2:$C$207,MATCH($BZ$6,[3]Base!$A$2:$A$207,0),2))=TRUE,"CABLE INCONNU",(INDEX([3]Base!$A$2:$C$207,MATCH($BZ$6,[3]Base!$A$2:$A$207,0),3))))</f>
        <v>19.600000000000001</v>
      </c>
      <c r="CB324">
        <f>IF($BZ$6="","",IF(ISERROR(INDEX([3]Base!$A$2:$C$207,MATCH($BZ$6,[3]Base!$A$2:$A$207,0),2))=TRUE,"CABLE INCONNU",(INDEX([3]Base!$A$2:$C$207,MATCH($BZ$6,[3]Base!$A$2:$A$207,0),2))))</f>
        <v>0.627</v>
      </c>
      <c r="CD324">
        <f t="shared" si="40"/>
        <v>1.5404220201039038</v>
      </c>
      <c r="CF324">
        <f t="shared" si="38"/>
        <v>404.81000000000006</v>
      </c>
      <c r="CG32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BORD'!$B$13:$B$2000,0),9)))*T324/$P$18)</f>
        <v>406.35042202010396</v>
      </c>
      <c r="CI324" t="str">
        <f>'[3]TABLEAU DE BORD'!B322</f>
        <v/>
      </c>
      <c r="CJ324" t="e">
        <f>'[3]TABLEAU DE BORD'!E322-'[3]TABLEAU DE BORD'!C322</f>
        <v>#VALUE!</v>
      </c>
      <c r="CL324" t="str">
        <f>'[3]TABLEAU DE BORD'!H322</f>
        <v/>
      </c>
      <c r="CM324" t="e">
        <f>'[3]TABLEAU DE BORD'!K322-'[3]TABLEAU DE BORD'!I322</f>
        <v>#VALUE!</v>
      </c>
    </row>
    <row r="325" spans="72:91" x14ac:dyDescent="0.25">
      <c r="BT32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BORD'!$B$13:$B$2000,0),11))*T325/INDEX('[3]TABLEAU DE BORD'!$B$13:$R$2000,MATCH('Formalisme RTE'!$H$2,'[3]TABLEAU DE BORD'!$B$13:$B$2000,0),12)</f>
        <v>3.102830965870556</v>
      </c>
      <c r="BU325">
        <f t="shared" si="41"/>
        <v>0.93577891975241945</v>
      </c>
      <c r="BX325">
        <f t="shared" si="39"/>
        <v>0.60748217536470928</v>
      </c>
      <c r="BZ325">
        <f>IF($BZ$6="","",IF(ISERROR(INDEX([3]Base!$A$2:$C$207,MATCH($BZ$6,[3]Base!$A$2:$A$207,0),2))=TRUE,"CABLE INCONNU",(INDEX([3]Base!$A$2:$C$207,MATCH($BZ$6,[3]Base!$A$2:$A$207,0),3))))</f>
        <v>19.600000000000001</v>
      </c>
      <c r="CB325">
        <f>IF($BZ$6="","",IF(ISERROR(INDEX([3]Base!$A$2:$C$207,MATCH($BZ$6,[3]Base!$A$2:$A$207,0),2))=TRUE,"CABLE INCONNU",(INDEX([3]Base!$A$2:$C$207,MATCH($BZ$6,[3]Base!$A$2:$A$207,0),2))))</f>
        <v>0.627</v>
      </c>
      <c r="CD325">
        <f t="shared" si="40"/>
        <v>1.5404220201039038</v>
      </c>
      <c r="CF325">
        <f t="shared" si="38"/>
        <v>404.81000000000006</v>
      </c>
      <c r="CG32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BORD'!$B$13:$B$2000,0),9)))*T325/$P$18)</f>
        <v>406.35042202010396</v>
      </c>
      <c r="CI325" t="str">
        <f>'[3]TABLEAU DE BORD'!B323</f>
        <v/>
      </c>
      <c r="CJ325" t="e">
        <f>'[3]TABLEAU DE BORD'!E323-'[3]TABLEAU DE BORD'!C323</f>
        <v>#VALUE!</v>
      </c>
      <c r="CL325" t="str">
        <f>'[3]TABLEAU DE BORD'!H323</f>
        <v/>
      </c>
      <c r="CM325" t="e">
        <f>'[3]TABLEAU DE BORD'!K323-'[3]TABLEAU DE BORD'!I323</f>
        <v>#VALUE!</v>
      </c>
    </row>
    <row r="326" spans="72:91" x14ac:dyDescent="0.25">
      <c r="BT32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BORD'!$B$13:$B$2000,0),11))*T326/INDEX('[3]TABLEAU DE BORD'!$B$13:$R$2000,MATCH('Formalisme RTE'!$H$2,'[3]TABLEAU DE BORD'!$B$13:$B$2000,0),12)</f>
        <v>3.102830965870556</v>
      </c>
      <c r="BU326">
        <f t="shared" si="41"/>
        <v>0.93577891975241945</v>
      </c>
      <c r="BX326">
        <f t="shared" si="39"/>
        <v>0.60748217536470928</v>
      </c>
      <c r="BZ326">
        <f>IF($BZ$6="","",IF(ISERROR(INDEX([3]Base!$A$2:$C$207,MATCH($BZ$6,[3]Base!$A$2:$A$207,0),2))=TRUE,"CABLE INCONNU",(INDEX([3]Base!$A$2:$C$207,MATCH($BZ$6,[3]Base!$A$2:$A$207,0),3))))</f>
        <v>19.600000000000001</v>
      </c>
      <c r="CB326">
        <f>IF($BZ$6="","",IF(ISERROR(INDEX([3]Base!$A$2:$C$207,MATCH($BZ$6,[3]Base!$A$2:$A$207,0),2))=TRUE,"CABLE INCONNU",(INDEX([3]Base!$A$2:$C$207,MATCH($BZ$6,[3]Base!$A$2:$A$207,0),2))))</f>
        <v>0.627</v>
      </c>
      <c r="CD326">
        <f t="shared" si="40"/>
        <v>1.5404220201039038</v>
      </c>
      <c r="CF326">
        <f t="shared" si="38"/>
        <v>404.81000000000006</v>
      </c>
      <c r="CG32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BORD'!$B$13:$B$2000,0),9)))*T326/$P$18)</f>
        <v>406.35042202010396</v>
      </c>
      <c r="CI326" t="str">
        <f>'[3]TABLEAU DE BORD'!B324</f>
        <v/>
      </c>
      <c r="CJ326" t="e">
        <f>'[3]TABLEAU DE BORD'!E324-'[3]TABLEAU DE BORD'!C324</f>
        <v>#VALUE!</v>
      </c>
      <c r="CL326" t="str">
        <f>'[3]TABLEAU DE BORD'!H324</f>
        <v/>
      </c>
      <c r="CM326" t="e">
        <f>'[3]TABLEAU DE BORD'!K324-'[3]TABLEAU DE BORD'!I324</f>
        <v>#VALUE!</v>
      </c>
    </row>
    <row r="327" spans="72:91" x14ac:dyDescent="0.25">
      <c r="BT32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BORD'!$B$13:$B$2000,0),11))*T327/INDEX('[3]TABLEAU DE BORD'!$B$13:$R$2000,MATCH('Formalisme RTE'!$H$2,'[3]TABLEAU DE BORD'!$B$13:$B$2000,0),12)</f>
        <v>3.102830965870556</v>
      </c>
      <c r="BU327">
        <f t="shared" si="41"/>
        <v>0.93577891975241945</v>
      </c>
      <c r="BX327">
        <f t="shared" si="39"/>
        <v>0.60748217536470928</v>
      </c>
      <c r="BZ327">
        <f>IF($BZ$6="","",IF(ISERROR(INDEX([3]Base!$A$2:$C$207,MATCH($BZ$6,[3]Base!$A$2:$A$207,0),2))=TRUE,"CABLE INCONNU",(INDEX([3]Base!$A$2:$C$207,MATCH($BZ$6,[3]Base!$A$2:$A$207,0),3))))</f>
        <v>19.600000000000001</v>
      </c>
      <c r="CB327">
        <f>IF($BZ$6="","",IF(ISERROR(INDEX([3]Base!$A$2:$C$207,MATCH($BZ$6,[3]Base!$A$2:$A$207,0),2))=TRUE,"CABLE INCONNU",(INDEX([3]Base!$A$2:$C$207,MATCH($BZ$6,[3]Base!$A$2:$A$207,0),2))))</f>
        <v>0.627</v>
      </c>
      <c r="CD327">
        <f t="shared" si="40"/>
        <v>1.5404220201039038</v>
      </c>
      <c r="CF327">
        <f t="shared" si="38"/>
        <v>404.81000000000006</v>
      </c>
      <c r="CG32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BORD'!$B$13:$B$2000,0),9)))*T327/$P$18)</f>
        <v>406.35042202010396</v>
      </c>
      <c r="CI327" t="str">
        <f>'[3]TABLEAU DE BORD'!B325</f>
        <v/>
      </c>
      <c r="CJ327" t="e">
        <f>'[3]TABLEAU DE BORD'!E325-'[3]TABLEAU DE BORD'!C325</f>
        <v>#VALUE!</v>
      </c>
      <c r="CL327" t="str">
        <f>'[3]TABLEAU DE BORD'!H325</f>
        <v/>
      </c>
      <c r="CM327" t="e">
        <f>'[3]TABLEAU DE BORD'!K325-'[3]TABLEAU DE BORD'!I325</f>
        <v>#VALUE!</v>
      </c>
    </row>
    <row r="328" spans="72:91" x14ac:dyDescent="0.25">
      <c r="BT32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BORD'!$B$13:$B$2000,0),11))*T328/INDEX('[3]TABLEAU DE BORD'!$B$13:$R$2000,MATCH('Formalisme RTE'!$H$2,'[3]TABLEAU DE BORD'!$B$13:$B$2000,0),12)</f>
        <v>3.102830965870556</v>
      </c>
      <c r="BU328">
        <f t="shared" si="41"/>
        <v>0.93577891975241945</v>
      </c>
      <c r="BX328">
        <f t="shared" si="39"/>
        <v>0.60748217536470928</v>
      </c>
      <c r="BZ328">
        <f>IF($BZ$6="","",IF(ISERROR(INDEX([3]Base!$A$2:$C$207,MATCH($BZ$6,[3]Base!$A$2:$A$207,0),2))=TRUE,"CABLE INCONNU",(INDEX([3]Base!$A$2:$C$207,MATCH($BZ$6,[3]Base!$A$2:$A$207,0),3))))</f>
        <v>19.600000000000001</v>
      </c>
      <c r="CB328">
        <f>IF($BZ$6="","",IF(ISERROR(INDEX([3]Base!$A$2:$C$207,MATCH($BZ$6,[3]Base!$A$2:$A$207,0),2))=TRUE,"CABLE INCONNU",(INDEX([3]Base!$A$2:$C$207,MATCH($BZ$6,[3]Base!$A$2:$A$207,0),2))))</f>
        <v>0.627</v>
      </c>
      <c r="CD328">
        <f t="shared" si="40"/>
        <v>1.5404220201039038</v>
      </c>
      <c r="CF328">
        <f t="shared" si="38"/>
        <v>404.81000000000006</v>
      </c>
      <c r="CG32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BORD'!$B$13:$B$2000,0),9)))*T328/$P$18)</f>
        <v>406.35042202010396</v>
      </c>
      <c r="CI328" t="str">
        <f>'[3]TABLEAU DE BORD'!B326</f>
        <v/>
      </c>
      <c r="CJ328" t="e">
        <f>'[3]TABLEAU DE BORD'!E326-'[3]TABLEAU DE BORD'!C326</f>
        <v>#VALUE!</v>
      </c>
      <c r="CL328" t="str">
        <f>'[3]TABLEAU DE BORD'!H326</f>
        <v/>
      </c>
      <c r="CM328" t="e">
        <f>'[3]TABLEAU DE BORD'!K326-'[3]TABLEAU DE BORD'!I326</f>
        <v>#VALUE!</v>
      </c>
    </row>
    <row r="329" spans="72:91" x14ac:dyDescent="0.25">
      <c r="BT32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BORD'!$B$13:$B$2000,0),11))*T329/INDEX('[3]TABLEAU DE BORD'!$B$13:$R$2000,MATCH('Formalisme RTE'!$H$2,'[3]TABLEAU DE BORD'!$B$13:$B$2000,0),12)</f>
        <v>3.102830965870556</v>
      </c>
      <c r="BU329">
        <f t="shared" si="41"/>
        <v>0.93577891975241945</v>
      </c>
      <c r="BX329">
        <f t="shared" si="39"/>
        <v>0.60748217536470928</v>
      </c>
      <c r="BZ329">
        <f>IF($BZ$6="","",IF(ISERROR(INDEX([3]Base!$A$2:$C$207,MATCH($BZ$6,[3]Base!$A$2:$A$207,0),2))=TRUE,"CABLE INCONNU",(INDEX([3]Base!$A$2:$C$207,MATCH($BZ$6,[3]Base!$A$2:$A$207,0),3))))</f>
        <v>19.600000000000001</v>
      </c>
      <c r="CB329">
        <f>IF($BZ$6="","",IF(ISERROR(INDEX([3]Base!$A$2:$C$207,MATCH($BZ$6,[3]Base!$A$2:$A$207,0),2))=TRUE,"CABLE INCONNU",(INDEX([3]Base!$A$2:$C$207,MATCH($BZ$6,[3]Base!$A$2:$A$207,0),2))))</f>
        <v>0.627</v>
      </c>
      <c r="CD329">
        <f t="shared" si="40"/>
        <v>1.5404220201039038</v>
      </c>
      <c r="CF329">
        <f t="shared" si="38"/>
        <v>404.81000000000006</v>
      </c>
      <c r="CG32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BORD'!$B$13:$B$2000,0),9)))*T329/$P$18)</f>
        <v>406.35042202010396</v>
      </c>
      <c r="CI329" t="str">
        <f>'[3]TABLEAU DE BORD'!B327</f>
        <v/>
      </c>
      <c r="CJ329" t="e">
        <f>'[3]TABLEAU DE BORD'!E327-'[3]TABLEAU DE BORD'!C327</f>
        <v>#VALUE!</v>
      </c>
      <c r="CL329" t="str">
        <f>'[3]TABLEAU DE BORD'!H327</f>
        <v/>
      </c>
      <c r="CM329" t="e">
        <f>'[3]TABLEAU DE BORD'!K327-'[3]TABLEAU DE BORD'!I327</f>
        <v>#VALUE!</v>
      </c>
    </row>
    <row r="330" spans="72:91" x14ac:dyDescent="0.25">
      <c r="BT33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BORD'!$B$13:$B$2000,0),11))*T330/INDEX('[3]TABLEAU DE BORD'!$B$13:$R$2000,MATCH('Formalisme RTE'!$H$2,'[3]TABLEAU DE BORD'!$B$13:$B$2000,0),12)</f>
        <v>3.102830965870556</v>
      </c>
      <c r="BU330">
        <f t="shared" si="41"/>
        <v>0.93577891975241945</v>
      </c>
      <c r="BX330">
        <f t="shared" si="39"/>
        <v>0.60748217536470928</v>
      </c>
      <c r="BZ330">
        <f>IF($BZ$6="","",IF(ISERROR(INDEX([3]Base!$A$2:$C$207,MATCH($BZ$6,[3]Base!$A$2:$A$207,0),2))=TRUE,"CABLE INCONNU",(INDEX([3]Base!$A$2:$C$207,MATCH($BZ$6,[3]Base!$A$2:$A$207,0),3))))</f>
        <v>19.600000000000001</v>
      </c>
      <c r="CB330">
        <f>IF($BZ$6="","",IF(ISERROR(INDEX([3]Base!$A$2:$C$207,MATCH($BZ$6,[3]Base!$A$2:$A$207,0),2))=TRUE,"CABLE INCONNU",(INDEX([3]Base!$A$2:$C$207,MATCH($BZ$6,[3]Base!$A$2:$A$207,0),2))))</f>
        <v>0.627</v>
      </c>
      <c r="CD330">
        <f t="shared" si="40"/>
        <v>1.5404220201039038</v>
      </c>
      <c r="CF330">
        <f t="shared" si="38"/>
        <v>404.81000000000006</v>
      </c>
      <c r="CG33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BORD'!$B$13:$B$2000,0),9)))*T330/$P$18)</f>
        <v>406.35042202010396</v>
      </c>
      <c r="CI330" t="str">
        <f>'[3]TABLEAU DE BORD'!B328</f>
        <v/>
      </c>
      <c r="CJ330" t="e">
        <f>'[3]TABLEAU DE BORD'!E328-'[3]TABLEAU DE BORD'!C328</f>
        <v>#VALUE!</v>
      </c>
      <c r="CL330" t="str">
        <f>'[3]TABLEAU DE BORD'!H328</f>
        <v/>
      </c>
      <c r="CM330" t="e">
        <f>'[3]TABLEAU DE BORD'!K328-'[3]TABLEAU DE BORD'!I328</f>
        <v>#VALUE!</v>
      </c>
    </row>
    <row r="331" spans="72:91" x14ac:dyDescent="0.25">
      <c r="BT33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BORD'!$B$13:$B$2000,0),11))*T331/INDEX('[3]TABLEAU DE BORD'!$B$13:$R$2000,MATCH('Formalisme RTE'!$H$2,'[3]TABLEAU DE BORD'!$B$13:$B$2000,0),12)</f>
        <v>3.102830965870556</v>
      </c>
      <c r="BU331">
        <f t="shared" si="41"/>
        <v>0.93577891975241945</v>
      </c>
      <c r="BX331">
        <f t="shared" si="39"/>
        <v>0.60748217536470928</v>
      </c>
      <c r="BZ331">
        <f>IF($BZ$6="","",IF(ISERROR(INDEX([3]Base!$A$2:$C$207,MATCH($BZ$6,[3]Base!$A$2:$A$207,0),2))=TRUE,"CABLE INCONNU",(INDEX([3]Base!$A$2:$C$207,MATCH($BZ$6,[3]Base!$A$2:$A$207,0),3))))</f>
        <v>19.600000000000001</v>
      </c>
      <c r="CB331">
        <f>IF($BZ$6="","",IF(ISERROR(INDEX([3]Base!$A$2:$C$207,MATCH($BZ$6,[3]Base!$A$2:$A$207,0),2))=TRUE,"CABLE INCONNU",(INDEX([3]Base!$A$2:$C$207,MATCH($BZ$6,[3]Base!$A$2:$A$207,0),2))))</f>
        <v>0.627</v>
      </c>
      <c r="CD331">
        <f t="shared" si="40"/>
        <v>1.5404220201039038</v>
      </c>
      <c r="CF331">
        <f t="shared" si="38"/>
        <v>404.81000000000006</v>
      </c>
      <c r="CG33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BORD'!$B$13:$B$2000,0),9)))*T331/$P$18)</f>
        <v>406.35042202010396</v>
      </c>
      <c r="CI331" t="str">
        <f>'[3]TABLEAU DE BORD'!B329</f>
        <v/>
      </c>
      <c r="CJ331" t="e">
        <f>'[3]TABLEAU DE BORD'!E329-'[3]TABLEAU DE BORD'!C329</f>
        <v>#VALUE!</v>
      </c>
      <c r="CL331" t="str">
        <f>'[3]TABLEAU DE BORD'!H329</f>
        <v/>
      </c>
      <c r="CM331" t="e">
        <f>'[3]TABLEAU DE BORD'!K329-'[3]TABLEAU DE BORD'!I329</f>
        <v>#VALUE!</v>
      </c>
    </row>
    <row r="332" spans="72:91" x14ac:dyDescent="0.25">
      <c r="BT33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BORD'!$B$13:$B$2000,0),11))*T332/INDEX('[3]TABLEAU DE BORD'!$B$13:$R$2000,MATCH('Formalisme RTE'!$H$2,'[3]TABLEAU DE BORD'!$B$13:$B$2000,0),12)</f>
        <v>3.102830965870556</v>
      </c>
      <c r="BU332">
        <f t="shared" si="41"/>
        <v>0.93577891975241945</v>
      </c>
      <c r="BX332">
        <f t="shared" si="39"/>
        <v>0.60748217536470928</v>
      </c>
      <c r="BZ332">
        <f>IF($BZ$6="","",IF(ISERROR(INDEX([3]Base!$A$2:$C$207,MATCH($BZ$6,[3]Base!$A$2:$A$207,0),2))=TRUE,"CABLE INCONNU",(INDEX([3]Base!$A$2:$C$207,MATCH($BZ$6,[3]Base!$A$2:$A$207,0),3))))</f>
        <v>19.600000000000001</v>
      </c>
      <c r="CB332">
        <f>IF($BZ$6="","",IF(ISERROR(INDEX([3]Base!$A$2:$C$207,MATCH($BZ$6,[3]Base!$A$2:$A$207,0),2))=TRUE,"CABLE INCONNU",(INDEX([3]Base!$A$2:$C$207,MATCH($BZ$6,[3]Base!$A$2:$A$207,0),2))))</f>
        <v>0.627</v>
      </c>
      <c r="CD332">
        <f t="shared" si="40"/>
        <v>1.5404220201039038</v>
      </c>
      <c r="CF332">
        <f t="shared" si="38"/>
        <v>404.81000000000006</v>
      </c>
      <c r="CG33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BORD'!$B$13:$B$2000,0),9)))*T332/$P$18)</f>
        <v>406.35042202010396</v>
      </c>
      <c r="CI332" t="str">
        <f>'[3]TABLEAU DE BORD'!B330</f>
        <v/>
      </c>
      <c r="CJ332" t="e">
        <f>'[3]TABLEAU DE BORD'!E330-'[3]TABLEAU DE BORD'!C330</f>
        <v>#VALUE!</v>
      </c>
      <c r="CL332" t="str">
        <f>'[3]TABLEAU DE BORD'!H330</f>
        <v/>
      </c>
      <c r="CM332" t="e">
        <f>'[3]TABLEAU DE BORD'!K330-'[3]TABLEAU DE BORD'!I330</f>
        <v>#VALUE!</v>
      </c>
    </row>
    <row r="333" spans="72:91" x14ac:dyDescent="0.25">
      <c r="BT33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BORD'!$B$13:$B$2000,0),11))*T333/INDEX('[3]TABLEAU DE BORD'!$B$13:$R$2000,MATCH('Formalisme RTE'!$H$2,'[3]TABLEAU DE BORD'!$B$13:$B$2000,0),12)</f>
        <v>3.102830965870556</v>
      </c>
      <c r="BU333">
        <f t="shared" si="41"/>
        <v>0.93577891975241945</v>
      </c>
      <c r="BX333">
        <f t="shared" si="39"/>
        <v>0.60748217536470928</v>
      </c>
      <c r="BZ333">
        <f>IF($BZ$6="","",IF(ISERROR(INDEX([3]Base!$A$2:$C$207,MATCH($BZ$6,[3]Base!$A$2:$A$207,0),2))=TRUE,"CABLE INCONNU",(INDEX([3]Base!$A$2:$C$207,MATCH($BZ$6,[3]Base!$A$2:$A$207,0),3))))</f>
        <v>19.600000000000001</v>
      </c>
      <c r="CB333">
        <f>IF($BZ$6="","",IF(ISERROR(INDEX([3]Base!$A$2:$C$207,MATCH($BZ$6,[3]Base!$A$2:$A$207,0),2))=TRUE,"CABLE INCONNU",(INDEX([3]Base!$A$2:$C$207,MATCH($BZ$6,[3]Base!$A$2:$A$207,0),2))))</f>
        <v>0.627</v>
      </c>
      <c r="CD333">
        <f t="shared" si="40"/>
        <v>1.5404220201039038</v>
      </c>
      <c r="CF333">
        <f t="shared" si="38"/>
        <v>404.81000000000006</v>
      </c>
      <c r="CG33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BORD'!$B$13:$B$2000,0),9)))*T333/$P$18)</f>
        <v>406.35042202010396</v>
      </c>
      <c r="CI333" t="str">
        <f>'[3]TABLEAU DE BORD'!B331</f>
        <v/>
      </c>
      <c r="CJ333" t="e">
        <f>'[3]TABLEAU DE BORD'!E331-'[3]TABLEAU DE BORD'!C331</f>
        <v>#VALUE!</v>
      </c>
      <c r="CL333" t="str">
        <f>'[3]TABLEAU DE BORD'!H331</f>
        <v/>
      </c>
      <c r="CM333" t="e">
        <f>'[3]TABLEAU DE BORD'!K331-'[3]TABLEAU DE BORD'!I331</f>
        <v>#VALUE!</v>
      </c>
    </row>
    <row r="334" spans="72:91" x14ac:dyDescent="0.25">
      <c r="BT33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BORD'!$B$13:$B$2000,0),11))*T334/INDEX('[3]TABLEAU DE BORD'!$B$13:$R$2000,MATCH('Formalisme RTE'!$H$2,'[3]TABLEAU DE BORD'!$B$13:$B$2000,0),12)</f>
        <v>3.102830965870556</v>
      </c>
      <c r="BU334">
        <f t="shared" si="41"/>
        <v>0.93577891975241945</v>
      </c>
      <c r="BX334">
        <f t="shared" si="39"/>
        <v>0.60748217536470928</v>
      </c>
      <c r="BZ334">
        <f>IF($BZ$6="","",IF(ISERROR(INDEX([3]Base!$A$2:$C$207,MATCH($BZ$6,[3]Base!$A$2:$A$207,0),2))=TRUE,"CABLE INCONNU",(INDEX([3]Base!$A$2:$C$207,MATCH($BZ$6,[3]Base!$A$2:$A$207,0),3))))</f>
        <v>19.600000000000001</v>
      </c>
      <c r="CB334">
        <f>IF($BZ$6="","",IF(ISERROR(INDEX([3]Base!$A$2:$C$207,MATCH($BZ$6,[3]Base!$A$2:$A$207,0),2))=TRUE,"CABLE INCONNU",(INDEX([3]Base!$A$2:$C$207,MATCH($BZ$6,[3]Base!$A$2:$A$207,0),2))))</f>
        <v>0.627</v>
      </c>
      <c r="CD334">
        <f t="shared" si="40"/>
        <v>1.5404220201039038</v>
      </c>
      <c r="CF334">
        <f t="shared" si="38"/>
        <v>404.81000000000006</v>
      </c>
      <c r="CG33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BORD'!$B$13:$B$2000,0),9)))*T334/$P$18)</f>
        <v>406.35042202010396</v>
      </c>
      <c r="CI334" t="str">
        <f>'[3]TABLEAU DE BORD'!B332</f>
        <v/>
      </c>
      <c r="CJ334" t="e">
        <f>'[3]TABLEAU DE BORD'!E332-'[3]TABLEAU DE BORD'!C332</f>
        <v>#VALUE!</v>
      </c>
      <c r="CL334" t="str">
        <f>'[3]TABLEAU DE BORD'!H332</f>
        <v/>
      </c>
      <c r="CM334" t="e">
        <f>'[3]TABLEAU DE BORD'!K332-'[3]TABLEAU DE BORD'!I332</f>
        <v>#VALUE!</v>
      </c>
    </row>
    <row r="335" spans="72:91" x14ac:dyDescent="0.25">
      <c r="BT33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BORD'!$B$13:$B$2000,0),11))*T335/INDEX('[3]TABLEAU DE BORD'!$B$13:$R$2000,MATCH('Formalisme RTE'!$H$2,'[3]TABLEAU DE BORD'!$B$13:$B$2000,0),12)</f>
        <v>3.102830965870556</v>
      </c>
      <c r="BU335">
        <f t="shared" si="41"/>
        <v>0.93577891975241945</v>
      </c>
      <c r="BX335">
        <f t="shared" si="39"/>
        <v>0.60748217536470928</v>
      </c>
      <c r="BZ335">
        <f>IF($BZ$6="","",IF(ISERROR(INDEX([3]Base!$A$2:$C$207,MATCH($BZ$6,[3]Base!$A$2:$A$207,0),2))=TRUE,"CABLE INCONNU",(INDEX([3]Base!$A$2:$C$207,MATCH($BZ$6,[3]Base!$A$2:$A$207,0),3))))</f>
        <v>19.600000000000001</v>
      </c>
      <c r="CB335">
        <f>IF($BZ$6="","",IF(ISERROR(INDEX([3]Base!$A$2:$C$207,MATCH($BZ$6,[3]Base!$A$2:$A$207,0),2))=TRUE,"CABLE INCONNU",(INDEX([3]Base!$A$2:$C$207,MATCH($BZ$6,[3]Base!$A$2:$A$207,0),2))))</f>
        <v>0.627</v>
      </c>
      <c r="CD335">
        <f t="shared" si="40"/>
        <v>1.5404220201039038</v>
      </c>
      <c r="CF335">
        <f t="shared" ref="CF335:CF398" si="42">$BE$28+$D$10*((EXP(($BE$26-T335)/$D$10)+EXP(-($BE$26-T335)/$D$10))/2-1)</f>
        <v>404.81000000000006</v>
      </c>
      <c r="CG33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BORD'!$B$13:$B$2000,0),9)))*T335/$P$18)</f>
        <v>406.35042202010396</v>
      </c>
      <c r="CI335" t="str">
        <f>'[3]TABLEAU DE BORD'!B333</f>
        <v/>
      </c>
      <c r="CJ335" t="e">
        <f>'[3]TABLEAU DE BORD'!E333-'[3]TABLEAU DE BORD'!C333</f>
        <v>#VALUE!</v>
      </c>
      <c r="CL335" t="str">
        <f>'[3]TABLEAU DE BORD'!H333</f>
        <v/>
      </c>
      <c r="CM335" t="e">
        <f>'[3]TABLEAU DE BORD'!K333-'[3]TABLEAU DE BORD'!I333</f>
        <v>#VALUE!</v>
      </c>
    </row>
    <row r="336" spans="72:91" x14ac:dyDescent="0.25">
      <c r="BT33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BORD'!$B$13:$B$2000,0),11))*T336/INDEX('[3]TABLEAU DE BORD'!$B$13:$R$2000,MATCH('Formalisme RTE'!$H$2,'[3]TABLEAU DE BORD'!$B$13:$B$2000,0),12)</f>
        <v>3.102830965870556</v>
      </c>
      <c r="BU336">
        <f t="shared" si="41"/>
        <v>0.93577891975241945</v>
      </c>
      <c r="BX336">
        <f t="shared" ref="BX336:BX399" si="43">SQRT(1-(1/(SQRT((CB336*0.981)^2+(($B$30/10)*BZ336*0.001)^2)/(CB336*0.981))^2))</f>
        <v>0.60748217536470928</v>
      </c>
      <c r="BZ336">
        <f>IF($BZ$6="","",IF(ISERROR(INDEX([3]Base!$A$2:$C$207,MATCH($BZ$6,[3]Base!$A$2:$A$207,0),2))=TRUE,"CABLE INCONNU",(INDEX([3]Base!$A$2:$C$207,MATCH($BZ$6,[3]Base!$A$2:$A$207,0),3))))</f>
        <v>19.600000000000001</v>
      </c>
      <c r="CB336">
        <f>IF($BZ$6="","",IF(ISERROR(INDEX([3]Base!$A$2:$C$207,MATCH($BZ$6,[3]Base!$A$2:$A$207,0),2))=TRUE,"CABLE INCONNU",(INDEX([3]Base!$A$2:$C$207,MATCH($BZ$6,[3]Base!$A$2:$A$207,0),2))))</f>
        <v>0.627</v>
      </c>
      <c r="CD336">
        <f t="shared" si="40"/>
        <v>1.5404220201039038</v>
      </c>
      <c r="CF336">
        <f t="shared" si="42"/>
        <v>404.81000000000006</v>
      </c>
      <c r="CG33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BORD'!$B$13:$B$2000,0),9)))*T336/$P$18)</f>
        <v>406.35042202010396</v>
      </c>
      <c r="CI336" t="str">
        <f>'[3]TABLEAU DE BORD'!B334</f>
        <v/>
      </c>
      <c r="CJ336" t="e">
        <f>'[3]TABLEAU DE BORD'!E334-'[3]TABLEAU DE BORD'!C334</f>
        <v>#VALUE!</v>
      </c>
      <c r="CL336" t="str">
        <f>'[3]TABLEAU DE BORD'!H334</f>
        <v/>
      </c>
      <c r="CM336" t="e">
        <f>'[3]TABLEAU DE BORD'!K334-'[3]TABLEAU DE BORD'!I334</f>
        <v>#VALUE!</v>
      </c>
    </row>
    <row r="337" spans="72:91" x14ac:dyDescent="0.25">
      <c r="BT33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BORD'!$B$13:$B$2000,0),11))*T337/INDEX('[3]TABLEAU DE BORD'!$B$13:$R$2000,MATCH('Formalisme RTE'!$H$2,'[3]TABLEAU DE BORD'!$B$13:$B$2000,0),12)</f>
        <v>3.102830965870556</v>
      </c>
      <c r="BU337">
        <f t="shared" si="41"/>
        <v>0.93577891975241945</v>
      </c>
      <c r="BX337">
        <f t="shared" si="43"/>
        <v>0.60748217536470928</v>
      </c>
      <c r="BZ337">
        <f>IF($BZ$6="","",IF(ISERROR(INDEX([3]Base!$A$2:$C$207,MATCH($BZ$6,[3]Base!$A$2:$A$207,0),2))=TRUE,"CABLE INCONNU",(INDEX([3]Base!$A$2:$C$207,MATCH($BZ$6,[3]Base!$A$2:$A$207,0),3))))</f>
        <v>19.600000000000001</v>
      </c>
      <c r="CB337">
        <f>IF($BZ$6="","",IF(ISERROR(INDEX([3]Base!$A$2:$C$207,MATCH($BZ$6,[3]Base!$A$2:$A$207,0),2))=TRUE,"CABLE INCONNU",(INDEX([3]Base!$A$2:$C$207,MATCH($BZ$6,[3]Base!$A$2:$A$207,0),2))))</f>
        <v>0.627</v>
      </c>
      <c r="CD337">
        <f t="shared" ref="CD337:CD400" si="44">CG337-CF337</f>
        <v>1.5404220201039038</v>
      </c>
      <c r="CF337">
        <f t="shared" si="42"/>
        <v>404.81000000000006</v>
      </c>
      <c r="CG33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BORD'!$B$13:$B$2000,0),9)))*T337/$P$18)</f>
        <v>406.35042202010396</v>
      </c>
      <c r="CI337" t="str">
        <f>'[3]TABLEAU DE BORD'!B335</f>
        <v/>
      </c>
      <c r="CJ337" t="e">
        <f>'[3]TABLEAU DE BORD'!E335-'[3]TABLEAU DE BORD'!C335</f>
        <v>#VALUE!</v>
      </c>
      <c r="CL337" t="str">
        <f>'[3]TABLEAU DE BORD'!H335</f>
        <v/>
      </c>
      <c r="CM337" t="e">
        <f>'[3]TABLEAU DE BORD'!K335-'[3]TABLEAU DE BORD'!I335</f>
        <v>#VALUE!</v>
      </c>
    </row>
    <row r="338" spans="72:91" x14ac:dyDescent="0.25">
      <c r="BT33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BORD'!$B$13:$B$2000,0),11))*T338/INDEX('[3]TABLEAU DE BORD'!$B$13:$R$2000,MATCH('Formalisme RTE'!$H$2,'[3]TABLEAU DE BORD'!$B$13:$B$2000,0),12)</f>
        <v>3.102830965870556</v>
      </c>
      <c r="BU338">
        <f t="shared" ref="BU338:BU401" si="45">BX338*CD338</f>
        <v>0.93577891975241945</v>
      </c>
      <c r="BX338">
        <f t="shared" si="43"/>
        <v>0.60748217536470928</v>
      </c>
      <c r="BZ338">
        <f>IF($BZ$6="","",IF(ISERROR(INDEX([3]Base!$A$2:$C$207,MATCH($BZ$6,[3]Base!$A$2:$A$207,0),2))=TRUE,"CABLE INCONNU",(INDEX([3]Base!$A$2:$C$207,MATCH($BZ$6,[3]Base!$A$2:$A$207,0),3))))</f>
        <v>19.600000000000001</v>
      </c>
      <c r="CB338">
        <f>IF($BZ$6="","",IF(ISERROR(INDEX([3]Base!$A$2:$C$207,MATCH($BZ$6,[3]Base!$A$2:$A$207,0),2))=TRUE,"CABLE INCONNU",(INDEX([3]Base!$A$2:$C$207,MATCH($BZ$6,[3]Base!$A$2:$A$207,0),2))))</f>
        <v>0.627</v>
      </c>
      <c r="CD338">
        <f t="shared" si="44"/>
        <v>1.5404220201039038</v>
      </c>
      <c r="CF338">
        <f t="shared" si="42"/>
        <v>404.81000000000006</v>
      </c>
      <c r="CG33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BORD'!$B$13:$B$2000,0),9)))*T338/$P$18)</f>
        <v>406.35042202010396</v>
      </c>
      <c r="CI338" t="str">
        <f>'[3]TABLEAU DE BORD'!B336</f>
        <v/>
      </c>
      <c r="CJ338" t="e">
        <f>'[3]TABLEAU DE BORD'!E336-'[3]TABLEAU DE BORD'!C336</f>
        <v>#VALUE!</v>
      </c>
      <c r="CL338" t="str">
        <f>'[3]TABLEAU DE BORD'!H336</f>
        <v/>
      </c>
      <c r="CM338" t="e">
        <f>'[3]TABLEAU DE BORD'!K336-'[3]TABLEAU DE BORD'!I336</f>
        <v>#VALUE!</v>
      </c>
    </row>
    <row r="339" spans="72:91" x14ac:dyDescent="0.25">
      <c r="BT33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BORD'!$B$13:$B$2000,0),11))*T339/INDEX('[3]TABLEAU DE BORD'!$B$13:$R$2000,MATCH('Formalisme RTE'!$H$2,'[3]TABLEAU DE BORD'!$B$13:$B$2000,0),12)</f>
        <v>3.102830965870556</v>
      </c>
      <c r="BU339">
        <f t="shared" si="45"/>
        <v>0.93577891975241945</v>
      </c>
      <c r="BX339">
        <f t="shared" si="43"/>
        <v>0.60748217536470928</v>
      </c>
      <c r="BZ339">
        <f>IF($BZ$6="","",IF(ISERROR(INDEX([3]Base!$A$2:$C$207,MATCH($BZ$6,[3]Base!$A$2:$A$207,0),2))=TRUE,"CABLE INCONNU",(INDEX([3]Base!$A$2:$C$207,MATCH($BZ$6,[3]Base!$A$2:$A$207,0),3))))</f>
        <v>19.600000000000001</v>
      </c>
      <c r="CB339">
        <f>IF($BZ$6="","",IF(ISERROR(INDEX([3]Base!$A$2:$C$207,MATCH($BZ$6,[3]Base!$A$2:$A$207,0),2))=TRUE,"CABLE INCONNU",(INDEX([3]Base!$A$2:$C$207,MATCH($BZ$6,[3]Base!$A$2:$A$207,0),2))))</f>
        <v>0.627</v>
      </c>
      <c r="CD339">
        <f t="shared" si="44"/>
        <v>1.5404220201039038</v>
      </c>
      <c r="CF339">
        <f t="shared" si="42"/>
        <v>404.81000000000006</v>
      </c>
      <c r="CG33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BORD'!$B$13:$B$2000,0),9)))*T339/$P$18)</f>
        <v>406.35042202010396</v>
      </c>
      <c r="CI339" t="str">
        <f>'[3]TABLEAU DE BORD'!B337</f>
        <v/>
      </c>
      <c r="CJ339" t="e">
        <f>'[3]TABLEAU DE BORD'!E337-'[3]TABLEAU DE BORD'!C337</f>
        <v>#VALUE!</v>
      </c>
      <c r="CL339" t="str">
        <f>'[3]TABLEAU DE BORD'!H337</f>
        <v/>
      </c>
      <c r="CM339" t="e">
        <f>'[3]TABLEAU DE BORD'!K337-'[3]TABLEAU DE BORD'!I337</f>
        <v>#VALUE!</v>
      </c>
    </row>
    <row r="340" spans="72:91" x14ac:dyDescent="0.25">
      <c r="BT34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BORD'!$B$13:$B$2000,0),11))*T340/INDEX('[3]TABLEAU DE BORD'!$B$13:$R$2000,MATCH('Formalisme RTE'!$H$2,'[3]TABLEAU DE BORD'!$B$13:$B$2000,0),12)</f>
        <v>3.102830965870556</v>
      </c>
      <c r="BU340">
        <f t="shared" si="45"/>
        <v>0.93577891975241945</v>
      </c>
      <c r="BX340">
        <f t="shared" si="43"/>
        <v>0.60748217536470928</v>
      </c>
      <c r="BZ340">
        <f>IF($BZ$6="","",IF(ISERROR(INDEX([3]Base!$A$2:$C$207,MATCH($BZ$6,[3]Base!$A$2:$A$207,0),2))=TRUE,"CABLE INCONNU",(INDEX([3]Base!$A$2:$C$207,MATCH($BZ$6,[3]Base!$A$2:$A$207,0),3))))</f>
        <v>19.600000000000001</v>
      </c>
      <c r="CB340">
        <f>IF($BZ$6="","",IF(ISERROR(INDEX([3]Base!$A$2:$C$207,MATCH($BZ$6,[3]Base!$A$2:$A$207,0),2))=TRUE,"CABLE INCONNU",(INDEX([3]Base!$A$2:$C$207,MATCH($BZ$6,[3]Base!$A$2:$A$207,0),2))))</f>
        <v>0.627</v>
      </c>
      <c r="CD340">
        <f t="shared" si="44"/>
        <v>1.5404220201039038</v>
      </c>
      <c r="CF340">
        <f t="shared" si="42"/>
        <v>404.81000000000006</v>
      </c>
      <c r="CG34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BORD'!$B$13:$B$2000,0),9)))*T340/$P$18)</f>
        <v>406.35042202010396</v>
      </c>
      <c r="CI340" t="str">
        <f>'[3]TABLEAU DE BORD'!B338</f>
        <v/>
      </c>
      <c r="CJ340" t="e">
        <f>'[3]TABLEAU DE BORD'!E338-'[3]TABLEAU DE BORD'!C338</f>
        <v>#VALUE!</v>
      </c>
      <c r="CL340" t="str">
        <f>'[3]TABLEAU DE BORD'!H338</f>
        <v/>
      </c>
      <c r="CM340" t="e">
        <f>'[3]TABLEAU DE BORD'!K338-'[3]TABLEAU DE BORD'!I338</f>
        <v>#VALUE!</v>
      </c>
    </row>
    <row r="341" spans="72:91" x14ac:dyDescent="0.25">
      <c r="BT34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BORD'!$B$13:$B$2000,0),11))*T341/INDEX('[3]TABLEAU DE BORD'!$B$13:$R$2000,MATCH('Formalisme RTE'!$H$2,'[3]TABLEAU DE BORD'!$B$13:$B$2000,0),12)</f>
        <v>3.102830965870556</v>
      </c>
      <c r="BU341">
        <f t="shared" si="45"/>
        <v>0.93577891975241945</v>
      </c>
      <c r="BX341">
        <f t="shared" si="43"/>
        <v>0.60748217536470928</v>
      </c>
      <c r="BZ341">
        <f>IF($BZ$6="","",IF(ISERROR(INDEX([3]Base!$A$2:$C$207,MATCH($BZ$6,[3]Base!$A$2:$A$207,0),2))=TRUE,"CABLE INCONNU",(INDEX([3]Base!$A$2:$C$207,MATCH($BZ$6,[3]Base!$A$2:$A$207,0),3))))</f>
        <v>19.600000000000001</v>
      </c>
      <c r="CB341">
        <f>IF($BZ$6="","",IF(ISERROR(INDEX([3]Base!$A$2:$C$207,MATCH($BZ$6,[3]Base!$A$2:$A$207,0),2))=TRUE,"CABLE INCONNU",(INDEX([3]Base!$A$2:$C$207,MATCH($BZ$6,[3]Base!$A$2:$A$207,0),2))))</f>
        <v>0.627</v>
      </c>
      <c r="CD341">
        <f t="shared" si="44"/>
        <v>1.5404220201039038</v>
      </c>
      <c r="CF341">
        <f t="shared" si="42"/>
        <v>404.81000000000006</v>
      </c>
      <c r="CG34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BORD'!$B$13:$B$2000,0),9)))*T341/$P$18)</f>
        <v>406.35042202010396</v>
      </c>
      <c r="CI341" t="str">
        <f>'[3]TABLEAU DE BORD'!B339</f>
        <v/>
      </c>
      <c r="CJ341" t="e">
        <f>'[3]TABLEAU DE BORD'!E339-'[3]TABLEAU DE BORD'!C339</f>
        <v>#VALUE!</v>
      </c>
      <c r="CL341" t="str">
        <f>'[3]TABLEAU DE BORD'!H339</f>
        <v/>
      </c>
      <c r="CM341" t="e">
        <f>'[3]TABLEAU DE BORD'!K339-'[3]TABLEAU DE BORD'!I339</f>
        <v>#VALUE!</v>
      </c>
    </row>
    <row r="342" spans="72:91" x14ac:dyDescent="0.25">
      <c r="BT34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BORD'!$B$13:$B$2000,0),11))*T342/INDEX('[3]TABLEAU DE BORD'!$B$13:$R$2000,MATCH('Formalisme RTE'!$H$2,'[3]TABLEAU DE BORD'!$B$13:$B$2000,0),12)</f>
        <v>3.102830965870556</v>
      </c>
      <c r="BU342">
        <f t="shared" si="45"/>
        <v>0.93577891975241945</v>
      </c>
      <c r="BX342">
        <f t="shared" si="43"/>
        <v>0.60748217536470928</v>
      </c>
      <c r="BZ342">
        <f>IF($BZ$6="","",IF(ISERROR(INDEX([3]Base!$A$2:$C$207,MATCH($BZ$6,[3]Base!$A$2:$A$207,0),2))=TRUE,"CABLE INCONNU",(INDEX([3]Base!$A$2:$C$207,MATCH($BZ$6,[3]Base!$A$2:$A$207,0),3))))</f>
        <v>19.600000000000001</v>
      </c>
      <c r="CB342">
        <f>IF($BZ$6="","",IF(ISERROR(INDEX([3]Base!$A$2:$C$207,MATCH($BZ$6,[3]Base!$A$2:$A$207,0),2))=TRUE,"CABLE INCONNU",(INDEX([3]Base!$A$2:$C$207,MATCH($BZ$6,[3]Base!$A$2:$A$207,0),2))))</f>
        <v>0.627</v>
      </c>
      <c r="CD342">
        <f t="shared" si="44"/>
        <v>1.5404220201039038</v>
      </c>
      <c r="CF342">
        <f t="shared" si="42"/>
        <v>404.81000000000006</v>
      </c>
      <c r="CG34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BORD'!$B$13:$B$2000,0),9)))*T342/$P$18)</f>
        <v>406.35042202010396</v>
      </c>
      <c r="CI342" t="str">
        <f>'[3]TABLEAU DE BORD'!B340</f>
        <v/>
      </c>
      <c r="CJ342" t="e">
        <f>'[3]TABLEAU DE BORD'!E340-'[3]TABLEAU DE BORD'!C340</f>
        <v>#VALUE!</v>
      </c>
      <c r="CL342" t="str">
        <f>'[3]TABLEAU DE BORD'!H340</f>
        <v/>
      </c>
      <c r="CM342" t="e">
        <f>'[3]TABLEAU DE BORD'!K340-'[3]TABLEAU DE BORD'!I340</f>
        <v>#VALUE!</v>
      </c>
    </row>
    <row r="343" spans="72:91" x14ac:dyDescent="0.25">
      <c r="BT3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BORD'!$B$13:$B$2000,0),11))*T343/INDEX('[3]TABLEAU DE BORD'!$B$13:$R$2000,MATCH('Formalisme RTE'!$H$2,'[3]TABLEAU DE BORD'!$B$13:$B$2000,0),12)</f>
        <v>3.102830965870556</v>
      </c>
      <c r="BU343">
        <f t="shared" si="45"/>
        <v>0.93577891975241945</v>
      </c>
      <c r="BX343">
        <f t="shared" si="43"/>
        <v>0.60748217536470928</v>
      </c>
      <c r="BZ343">
        <f>IF($BZ$6="","",IF(ISERROR(INDEX([3]Base!$A$2:$C$207,MATCH($BZ$6,[3]Base!$A$2:$A$207,0),2))=TRUE,"CABLE INCONNU",(INDEX([3]Base!$A$2:$C$207,MATCH($BZ$6,[3]Base!$A$2:$A$207,0),3))))</f>
        <v>19.600000000000001</v>
      </c>
      <c r="CB343">
        <f>IF($BZ$6="","",IF(ISERROR(INDEX([3]Base!$A$2:$C$207,MATCH($BZ$6,[3]Base!$A$2:$A$207,0),2))=TRUE,"CABLE INCONNU",(INDEX([3]Base!$A$2:$C$207,MATCH($BZ$6,[3]Base!$A$2:$A$207,0),2))))</f>
        <v>0.627</v>
      </c>
      <c r="CD343">
        <f t="shared" si="44"/>
        <v>1.5404220201039038</v>
      </c>
      <c r="CF343">
        <f t="shared" si="42"/>
        <v>404.81000000000006</v>
      </c>
      <c r="CG34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BORD'!$B$13:$B$2000,0),9)))*T343/$P$18)</f>
        <v>406.35042202010396</v>
      </c>
      <c r="CI343" t="str">
        <f>'[3]TABLEAU DE BORD'!B341</f>
        <v/>
      </c>
      <c r="CJ343" t="e">
        <f>'[3]TABLEAU DE BORD'!E341-'[3]TABLEAU DE BORD'!C341</f>
        <v>#VALUE!</v>
      </c>
      <c r="CL343" t="str">
        <f>'[3]TABLEAU DE BORD'!H341</f>
        <v/>
      </c>
      <c r="CM343" t="e">
        <f>'[3]TABLEAU DE BORD'!K341-'[3]TABLEAU DE BORD'!I341</f>
        <v>#VALUE!</v>
      </c>
    </row>
    <row r="344" spans="72:91" x14ac:dyDescent="0.25">
      <c r="BT34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BORD'!$B$13:$B$2000,0),11))*T344/INDEX('[3]TABLEAU DE BORD'!$B$13:$R$2000,MATCH('Formalisme RTE'!$H$2,'[3]TABLEAU DE BORD'!$B$13:$B$2000,0),12)</f>
        <v>3.102830965870556</v>
      </c>
      <c r="BU344">
        <f t="shared" si="45"/>
        <v>0.93577891975241945</v>
      </c>
      <c r="BX344">
        <f t="shared" si="43"/>
        <v>0.60748217536470928</v>
      </c>
      <c r="BZ344">
        <f>IF($BZ$6="","",IF(ISERROR(INDEX([3]Base!$A$2:$C$207,MATCH($BZ$6,[3]Base!$A$2:$A$207,0),2))=TRUE,"CABLE INCONNU",(INDEX([3]Base!$A$2:$C$207,MATCH($BZ$6,[3]Base!$A$2:$A$207,0),3))))</f>
        <v>19.600000000000001</v>
      </c>
      <c r="CB344">
        <f>IF($BZ$6="","",IF(ISERROR(INDEX([3]Base!$A$2:$C$207,MATCH($BZ$6,[3]Base!$A$2:$A$207,0),2))=TRUE,"CABLE INCONNU",(INDEX([3]Base!$A$2:$C$207,MATCH($BZ$6,[3]Base!$A$2:$A$207,0),2))))</f>
        <v>0.627</v>
      </c>
      <c r="CD344">
        <f t="shared" si="44"/>
        <v>1.5404220201039038</v>
      </c>
      <c r="CF344">
        <f t="shared" si="42"/>
        <v>404.81000000000006</v>
      </c>
      <c r="CG3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BORD'!$B$13:$B$2000,0),9)))*T344/$P$18)</f>
        <v>406.35042202010396</v>
      </c>
      <c r="CI344" t="str">
        <f>'[3]TABLEAU DE BORD'!B342</f>
        <v/>
      </c>
      <c r="CJ344" t="e">
        <f>'[3]TABLEAU DE BORD'!E342-'[3]TABLEAU DE BORD'!C342</f>
        <v>#VALUE!</v>
      </c>
      <c r="CL344" t="str">
        <f>'[3]TABLEAU DE BORD'!H342</f>
        <v/>
      </c>
      <c r="CM344" t="e">
        <f>'[3]TABLEAU DE BORD'!K342-'[3]TABLEAU DE BORD'!I342</f>
        <v>#VALUE!</v>
      </c>
    </row>
    <row r="345" spans="72:91" x14ac:dyDescent="0.25">
      <c r="BT34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BORD'!$B$13:$B$2000,0),11))*T345/INDEX('[3]TABLEAU DE BORD'!$B$13:$R$2000,MATCH('Formalisme RTE'!$H$2,'[3]TABLEAU DE BORD'!$B$13:$B$2000,0),12)</f>
        <v>3.102830965870556</v>
      </c>
      <c r="BU345">
        <f t="shared" si="45"/>
        <v>0.93577891975241945</v>
      </c>
      <c r="BX345">
        <f t="shared" si="43"/>
        <v>0.60748217536470928</v>
      </c>
      <c r="BZ345">
        <f>IF($BZ$6="","",IF(ISERROR(INDEX([3]Base!$A$2:$C$207,MATCH($BZ$6,[3]Base!$A$2:$A$207,0),2))=TRUE,"CABLE INCONNU",(INDEX([3]Base!$A$2:$C$207,MATCH($BZ$6,[3]Base!$A$2:$A$207,0),3))))</f>
        <v>19.600000000000001</v>
      </c>
      <c r="CB345">
        <f>IF($BZ$6="","",IF(ISERROR(INDEX([3]Base!$A$2:$C$207,MATCH($BZ$6,[3]Base!$A$2:$A$207,0),2))=TRUE,"CABLE INCONNU",(INDEX([3]Base!$A$2:$C$207,MATCH($BZ$6,[3]Base!$A$2:$A$207,0),2))))</f>
        <v>0.627</v>
      </c>
      <c r="CD345">
        <f t="shared" si="44"/>
        <v>1.5404220201039038</v>
      </c>
      <c r="CF345">
        <f t="shared" si="42"/>
        <v>404.81000000000006</v>
      </c>
      <c r="CG3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BORD'!$B$13:$B$2000,0),9)))*T345/$P$18)</f>
        <v>406.35042202010396</v>
      </c>
      <c r="CI345" t="str">
        <f>'[3]TABLEAU DE BORD'!B343</f>
        <v/>
      </c>
      <c r="CJ345" t="e">
        <f>'[3]TABLEAU DE BORD'!E343-'[3]TABLEAU DE BORD'!C343</f>
        <v>#VALUE!</v>
      </c>
      <c r="CL345" t="str">
        <f>'[3]TABLEAU DE BORD'!H343</f>
        <v/>
      </c>
      <c r="CM345" t="e">
        <f>'[3]TABLEAU DE BORD'!K343-'[3]TABLEAU DE BORD'!I343</f>
        <v>#VALUE!</v>
      </c>
    </row>
    <row r="346" spans="72:91" x14ac:dyDescent="0.25">
      <c r="BT34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BORD'!$B$13:$B$2000,0),11))*T346/INDEX('[3]TABLEAU DE BORD'!$B$13:$R$2000,MATCH('Formalisme RTE'!$H$2,'[3]TABLEAU DE BORD'!$B$13:$B$2000,0),12)</f>
        <v>3.102830965870556</v>
      </c>
      <c r="BU346">
        <f t="shared" si="45"/>
        <v>0.93577891975241945</v>
      </c>
      <c r="BX346">
        <f t="shared" si="43"/>
        <v>0.60748217536470928</v>
      </c>
      <c r="BZ346">
        <f>IF($BZ$6="","",IF(ISERROR(INDEX([3]Base!$A$2:$C$207,MATCH($BZ$6,[3]Base!$A$2:$A$207,0),2))=TRUE,"CABLE INCONNU",(INDEX([3]Base!$A$2:$C$207,MATCH($BZ$6,[3]Base!$A$2:$A$207,0),3))))</f>
        <v>19.600000000000001</v>
      </c>
      <c r="CB346">
        <f>IF($BZ$6="","",IF(ISERROR(INDEX([3]Base!$A$2:$C$207,MATCH($BZ$6,[3]Base!$A$2:$A$207,0),2))=TRUE,"CABLE INCONNU",(INDEX([3]Base!$A$2:$C$207,MATCH($BZ$6,[3]Base!$A$2:$A$207,0),2))))</f>
        <v>0.627</v>
      </c>
      <c r="CD346">
        <f t="shared" si="44"/>
        <v>1.5404220201039038</v>
      </c>
      <c r="CF346">
        <f t="shared" si="42"/>
        <v>404.81000000000006</v>
      </c>
      <c r="CG3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BORD'!$B$13:$B$2000,0),9)))*T346/$P$18)</f>
        <v>406.35042202010396</v>
      </c>
      <c r="CI346" t="str">
        <f>'[3]TABLEAU DE BORD'!B344</f>
        <v/>
      </c>
      <c r="CJ346" t="e">
        <f>'[3]TABLEAU DE BORD'!E344-'[3]TABLEAU DE BORD'!C344</f>
        <v>#VALUE!</v>
      </c>
      <c r="CL346" t="str">
        <f>'[3]TABLEAU DE BORD'!H344</f>
        <v/>
      </c>
      <c r="CM346" t="e">
        <f>'[3]TABLEAU DE BORD'!K344-'[3]TABLEAU DE BORD'!I344</f>
        <v>#VALUE!</v>
      </c>
    </row>
    <row r="347" spans="72:91" x14ac:dyDescent="0.25">
      <c r="BT34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BORD'!$B$13:$B$2000,0),11))*T347/INDEX('[3]TABLEAU DE BORD'!$B$13:$R$2000,MATCH('Formalisme RTE'!$H$2,'[3]TABLEAU DE BORD'!$B$13:$B$2000,0),12)</f>
        <v>3.102830965870556</v>
      </c>
      <c r="BU347">
        <f t="shared" si="45"/>
        <v>0.93577891975241945</v>
      </c>
      <c r="BX347">
        <f t="shared" si="43"/>
        <v>0.60748217536470928</v>
      </c>
      <c r="BZ347">
        <f>IF($BZ$6="","",IF(ISERROR(INDEX([3]Base!$A$2:$C$207,MATCH($BZ$6,[3]Base!$A$2:$A$207,0),2))=TRUE,"CABLE INCONNU",(INDEX([3]Base!$A$2:$C$207,MATCH($BZ$6,[3]Base!$A$2:$A$207,0),3))))</f>
        <v>19.600000000000001</v>
      </c>
      <c r="CB347">
        <f>IF($BZ$6="","",IF(ISERROR(INDEX([3]Base!$A$2:$C$207,MATCH($BZ$6,[3]Base!$A$2:$A$207,0),2))=TRUE,"CABLE INCONNU",(INDEX([3]Base!$A$2:$C$207,MATCH($BZ$6,[3]Base!$A$2:$A$207,0),2))))</f>
        <v>0.627</v>
      </c>
      <c r="CD347">
        <f t="shared" si="44"/>
        <v>1.5404220201039038</v>
      </c>
      <c r="CF347">
        <f t="shared" si="42"/>
        <v>404.81000000000006</v>
      </c>
      <c r="CG3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BORD'!$B$13:$B$2000,0),9)))*T347/$P$18)</f>
        <v>406.35042202010396</v>
      </c>
      <c r="CI347" t="str">
        <f>'[3]TABLEAU DE BORD'!B345</f>
        <v/>
      </c>
      <c r="CJ347" t="e">
        <f>'[3]TABLEAU DE BORD'!E345-'[3]TABLEAU DE BORD'!C345</f>
        <v>#VALUE!</v>
      </c>
      <c r="CL347" t="str">
        <f>'[3]TABLEAU DE BORD'!H345</f>
        <v/>
      </c>
      <c r="CM347" t="e">
        <f>'[3]TABLEAU DE BORD'!K345-'[3]TABLEAU DE BORD'!I345</f>
        <v>#VALUE!</v>
      </c>
    </row>
    <row r="348" spans="72:91" x14ac:dyDescent="0.25">
      <c r="BT34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BORD'!$B$13:$B$2000,0),11))*T348/INDEX('[3]TABLEAU DE BORD'!$B$13:$R$2000,MATCH('Formalisme RTE'!$H$2,'[3]TABLEAU DE BORD'!$B$13:$B$2000,0),12)</f>
        <v>3.102830965870556</v>
      </c>
      <c r="BU348">
        <f t="shared" si="45"/>
        <v>0.93577891975241945</v>
      </c>
      <c r="BX348">
        <f t="shared" si="43"/>
        <v>0.60748217536470928</v>
      </c>
      <c r="BZ348">
        <f>IF($BZ$6="","",IF(ISERROR(INDEX([3]Base!$A$2:$C$207,MATCH($BZ$6,[3]Base!$A$2:$A$207,0),2))=TRUE,"CABLE INCONNU",(INDEX([3]Base!$A$2:$C$207,MATCH($BZ$6,[3]Base!$A$2:$A$207,0),3))))</f>
        <v>19.600000000000001</v>
      </c>
      <c r="CB348">
        <f>IF($BZ$6="","",IF(ISERROR(INDEX([3]Base!$A$2:$C$207,MATCH($BZ$6,[3]Base!$A$2:$A$207,0),2))=TRUE,"CABLE INCONNU",(INDEX([3]Base!$A$2:$C$207,MATCH($BZ$6,[3]Base!$A$2:$A$207,0),2))))</f>
        <v>0.627</v>
      </c>
      <c r="CD348">
        <f t="shared" si="44"/>
        <v>1.5404220201039038</v>
      </c>
      <c r="CF348">
        <f t="shared" si="42"/>
        <v>404.81000000000006</v>
      </c>
      <c r="CG3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BORD'!$B$13:$B$2000,0),9)))*T348/$P$18)</f>
        <v>406.35042202010396</v>
      </c>
      <c r="CI348" t="str">
        <f>'[3]TABLEAU DE BORD'!B346</f>
        <v/>
      </c>
      <c r="CJ348" t="e">
        <f>'[3]TABLEAU DE BORD'!E346-'[3]TABLEAU DE BORD'!C346</f>
        <v>#VALUE!</v>
      </c>
      <c r="CL348" t="str">
        <f>'[3]TABLEAU DE BORD'!H346</f>
        <v/>
      </c>
      <c r="CM348" t="e">
        <f>'[3]TABLEAU DE BORD'!K346-'[3]TABLEAU DE BORD'!I346</f>
        <v>#VALUE!</v>
      </c>
    </row>
    <row r="349" spans="72:91" x14ac:dyDescent="0.25">
      <c r="BT34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BORD'!$B$13:$B$2000,0),11))*T349/INDEX('[3]TABLEAU DE BORD'!$B$13:$R$2000,MATCH('Formalisme RTE'!$H$2,'[3]TABLEAU DE BORD'!$B$13:$B$2000,0),12)</f>
        <v>3.102830965870556</v>
      </c>
      <c r="BU349">
        <f t="shared" si="45"/>
        <v>0.93577891975241945</v>
      </c>
      <c r="BX349">
        <f t="shared" si="43"/>
        <v>0.60748217536470928</v>
      </c>
      <c r="BZ349">
        <f>IF($BZ$6="","",IF(ISERROR(INDEX([3]Base!$A$2:$C$207,MATCH($BZ$6,[3]Base!$A$2:$A$207,0),2))=TRUE,"CABLE INCONNU",(INDEX([3]Base!$A$2:$C$207,MATCH($BZ$6,[3]Base!$A$2:$A$207,0),3))))</f>
        <v>19.600000000000001</v>
      </c>
      <c r="CB349">
        <f>IF($BZ$6="","",IF(ISERROR(INDEX([3]Base!$A$2:$C$207,MATCH($BZ$6,[3]Base!$A$2:$A$207,0),2))=TRUE,"CABLE INCONNU",(INDEX([3]Base!$A$2:$C$207,MATCH($BZ$6,[3]Base!$A$2:$A$207,0),2))))</f>
        <v>0.627</v>
      </c>
      <c r="CD349">
        <f t="shared" si="44"/>
        <v>1.5404220201039038</v>
      </c>
      <c r="CF349">
        <f t="shared" si="42"/>
        <v>404.81000000000006</v>
      </c>
      <c r="CG3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BORD'!$B$13:$B$2000,0),9)))*T349/$P$18)</f>
        <v>406.35042202010396</v>
      </c>
      <c r="CI349" t="str">
        <f>'[3]TABLEAU DE BORD'!B347</f>
        <v/>
      </c>
      <c r="CJ349" t="e">
        <f>'[3]TABLEAU DE BORD'!E347-'[3]TABLEAU DE BORD'!C347</f>
        <v>#VALUE!</v>
      </c>
      <c r="CL349" t="str">
        <f>'[3]TABLEAU DE BORD'!H347</f>
        <v/>
      </c>
      <c r="CM349" t="e">
        <f>'[3]TABLEAU DE BORD'!K347-'[3]TABLEAU DE BORD'!I347</f>
        <v>#VALUE!</v>
      </c>
    </row>
    <row r="350" spans="72:91" x14ac:dyDescent="0.25">
      <c r="BT35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BORD'!$B$13:$B$2000,0),11))*T350/INDEX('[3]TABLEAU DE BORD'!$B$13:$R$2000,MATCH('Formalisme RTE'!$H$2,'[3]TABLEAU DE BORD'!$B$13:$B$2000,0),12)</f>
        <v>3.102830965870556</v>
      </c>
      <c r="BU350">
        <f t="shared" si="45"/>
        <v>0.93577891975241945</v>
      </c>
      <c r="BX350">
        <f t="shared" si="43"/>
        <v>0.60748217536470928</v>
      </c>
      <c r="BZ350">
        <f>IF($BZ$6="","",IF(ISERROR(INDEX([3]Base!$A$2:$C$207,MATCH($BZ$6,[3]Base!$A$2:$A$207,0),2))=TRUE,"CABLE INCONNU",(INDEX([3]Base!$A$2:$C$207,MATCH($BZ$6,[3]Base!$A$2:$A$207,0),3))))</f>
        <v>19.600000000000001</v>
      </c>
      <c r="CB350">
        <f>IF($BZ$6="","",IF(ISERROR(INDEX([3]Base!$A$2:$C$207,MATCH($BZ$6,[3]Base!$A$2:$A$207,0),2))=TRUE,"CABLE INCONNU",(INDEX([3]Base!$A$2:$C$207,MATCH($BZ$6,[3]Base!$A$2:$A$207,0),2))))</f>
        <v>0.627</v>
      </c>
      <c r="CD350">
        <f t="shared" si="44"/>
        <v>1.5404220201039038</v>
      </c>
      <c r="CF350">
        <f t="shared" si="42"/>
        <v>404.81000000000006</v>
      </c>
      <c r="CG3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BORD'!$B$13:$B$2000,0),9)))*T350/$P$18)</f>
        <v>406.35042202010396</v>
      </c>
      <c r="CI350" t="str">
        <f>'[3]TABLEAU DE BORD'!B348</f>
        <v/>
      </c>
      <c r="CJ350" t="e">
        <f>'[3]TABLEAU DE BORD'!E348-'[3]TABLEAU DE BORD'!C348</f>
        <v>#VALUE!</v>
      </c>
      <c r="CL350" t="str">
        <f>'[3]TABLEAU DE BORD'!H348</f>
        <v/>
      </c>
      <c r="CM350" t="e">
        <f>'[3]TABLEAU DE BORD'!K348-'[3]TABLEAU DE BORD'!I348</f>
        <v>#VALUE!</v>
      </c>
    </row>
    <row r="351" spans="72:91" x14ac:dyDescent="0.25">
      <c r="BT35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BORD'!$B$13:$B$2000,0),11))*T351/INDEX('[3]TABLEAU DE BORD'!$B$13:$R$2000,MATCH('Formalisme RTE'!$H$2,'[3]TABLEAU DE BORD'!$B$13:$B$2000,0),12)</f>
        <v>3.102830965870556</v>
      </c>
      <c r="BU351">
        <f t="shared" si="45"/>
        <v>0.93577891975241945</v>
      </c>
      <c r="BX351">
        <f t="shared" si="43"/>
        <v>0.60748217536470928</v>
      </c>
      <c r="BZ351">
        <f>IF($BZ$6="","",IF(ISERROR(INDEX([3]Base!$A$2:$C$207,MATCH($BZ$6,[3]Base!$A$2:$A$207,0),2))=TRUE,"CABLE INCONNU",(INDEX([3]Base!$A$2:$C$207,MATCH($BZ$6,[3]Base!$A$2:$A$207,0),3))))</f>
        <v>19.600000000000001</v>
      </c>
      <c r="CB351">
        <f>IF($BZ$6="","",IF(ISERROR(INDEX([3]Base!$A$2:$C$207,MATCH($BZ$6,[3]Base!$A$2:$A$207,0),2))=TRUE,"CABLE INCONNU",(INDEX([3]Base!$A$2:$C$207,MATCH($BZ$6,[3]Base!$A$2:$A$207,0),2))))</f>
        <v>0.627</v>
      </c>
      <c r="CD351">
        <f t="shared" si="44"/>
        <v>1.5404220201039038</v>
      </c>
      <c r="CF351">
        <f t="shared" si="42"/>
        <v>404.81000000000006</v>
      </c>
      <c r="CG3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BORD'!$B$13:$B$2000,0),9)))*T351/$P$18)</f>
        <v>406.35042202010396</v>
      </c>
      <c r="CI351" t="str">
        <f>'[3]TABLEAU DE BORD'!B349</f>
        <v/>
      </c>
      <c r="CJ351" t="e">
        <f>'[3]TABLEAU DE BORD'!E349-'[3]TABLEAU DE BORD'!C349</f>
        <v>#VALUE!</v>
      </c>
      <c r="CL351" t="str">
        <f>'[3]TABLEAU DE BORD'!H349</f>
        <v/>
      </c>
      <c r="CM351" t="e">
        <f>'[3]TABLEAU DE BORD'!K349-'[3]TABLEAU DE BORD'!I349</f>
        <v>#VALUE!</v>
      </c>
    </row>
    <row r="352" spans="72:91" x14ac:dyDescent="0.25">
      <c r="BT35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BORD'!$B$13:$B$2000,0),11))*T352/INDEX('[3]TABLEAU DE BORD'!$B$13:$R$2000,MATCH('Formalisme RTE'!$H$2,'[3]TABLEAU DE BORD'!$B$13:$B$2000,0),12)</f>
        <v>3.102830965870556</v>
      </c>
      <c r="BU352">
        <f t="shared" si="45"/>
        <v>0.93577891975241945</v>
      </c>
      <c r="BX352">
        <f t="shared" si="43"/>
        <v>0.60748217536470928</v>
      </c>
      <c r="BZ352">
        <f>IF($BZ$6="","",IF(ISERROR(INDEX([3]Base!$A$2:$C$207,MATCH($BZ$6,[3]Base!$A$2:$A$207,0),2))=TRUE,"CABLE INCONNU",(INDEX([3]Base!$A$2:$C$207,MATCH($BZ$6,[3]Base!$A$2:$A$207,0),3))))</f>
        <v>19.600000000000001</v>
      </c>
      <c r="CB352">
        <f>IF($BZ$6="","",IF(ISERROR(INDEX([3]Base!$A$2:$C$207,MATCH($BZ$6,[3]Base!$A$2:$A$207,0),2))=TRUE,"CABLE INCONNU",(INDEX([3]Base!$A$2:$C$207,MATCH($BZ$6,[3]Base!$A$2:$A$207,0),2))))</f>
        <v>0.627</v>
      </c>
      <c r="CD352">
        <f t="shared" si="44"/>
        <v>1.5404220201039038</v>
      </c>
      <c r="CF352">
        <f t="shared" si="42"/>
        <v>404.81000000000006</v>
      </c>
      <c r="CG3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BORD'!$B$13:$B$2000,0),9)))*T352/$P$18)</f>
        <v>406.35042202010396</v>
      </c>
      <c r="CI352" t="str">
        <f>'[3]TABLEAU DE BORD'!B350</f>
        <v/>
      </c>
      <c r="CJ352" t="e">
        <f>'[3]TABLEAU DE BORD'!E350-'[3]TABLEAU DE BORD'!C350</f>
        <v>#VALUE!</v>
      </c>
      <c r="CL352" t="str">
        <f>'[3]TABLEAU DE BORD'!H350</f>
        <v/>
      </c>
      <c r="CM352" t="e">
        <f>'[3]TABLEAU DE BORD'!K350-'[3]TABLEAU DE BORD'!I350</f>
        <v>#VALUE!</v>
      </c>
    </row>
    <row r="353" spans="72:91" x14ac:dyDescent="0.25">
      <c r="BT35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BORD'!$B$13:$B$2000,0),11))*T353/INDEX('[3]TABLEAU DE BORD'!$B$13:$R$2000,MATCH('Formalisme RTE'!$H$2,'[3]TABLEAU DE BORD'!$B$13:$B$2000,0),12)</f>
        <v>3.102830965870556</v>
      </c>
      <c r="BU353">
        <f t="shared" si="45"/>
        <v>0.93577891975241945</v>
      </c>
      <c r="BX353">
        <f t="shared" si="43"/>
        <v>0.60748217536470928</v>
      </c>
      <c r="BZ353">
        <f>IF($BZ$6="","",IF(ISERROR(INDEX([3]Base!$A$2:$C$207,MATCH($BZ$6,[3]Base!$A$2:$A$207,0),2))=TRUE,"CABLE INCONNU",(INDEX([3]Base!$A$2:$C$207,MATCH($BZ$6,[3]Base!$A$2:$A$207,0),3))))</f>
        <v>19.600000000000001</v>
      </c>
      <c r="CB353">
        <f>IF($BZ$6="","",IF(ISERROR(INDEX([3]Base!$A$2:$C$207,MATCH($BZ$6,[3]Base!$A$2:$A$207,0),2))=TRUE,"CABLE INCONNU",(INDEX([3]Base!$A$2:$C$207,MATCH($BZ$6,[3]Base!$A$2:$A$207,0),2))))</f>
        <v>0.627</v>
      </c>
      <c r="CD353">
        <f t="shared" si="44"/>
        <v>1.5404220201039038</v>
      </c>
      <c r="CF353">
        <f t="shared" si="42"/>
        <v>404.81000000000006</v>
      </c>
      <c r="CG3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BORD'!$B$13:$B$2000,0),9)))*T353/$P$18)</f>
        <v>406.35042202010396</v>
      </c>
      <c r="CI353" t="str">
        <f>'[3]TABLEAU DE BORD'!B351</f>
        <v/>
      </c>
      <c r="CJ353" t="e">
        <f>'[3]TABLEAU DE BORD'!E351-'[3]TABLEAU DE BORD'!C351</f>
        <v>#VALUE!</v>
      </c>
      <c r="CL353" t="str">
        <f>'[3]TABLEAU DE BORD'!H351</f>
        <v/>
      </c>
      <c r="CM353" t="e">
        <f>'[3]TABLEAU DE BORD'!K351-'[3]TABLEAU DE BORD'!I351</f>
        <v>#VALUE!</v>
      </c>
    </row>
    <row r="354" spans="72:91" x14ac:dyDescent="0.25">
      <c r="BT35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BORD'!$B$13:$B$2000,0),11))*T354/INDEX('[3]TABLEAU DE BORD'!$B$13:$R$2000,MATCH('Formalisme RTE'!$H$2,'[3]TABLEAU DE BORD'!$B$13:$B$2000,0),12)</f>
        <v>3.102830965870556</v>
      </c>
      <c r="BU354">
        <f t="shared" si="45"/>
        <v>0.93577891975241945</v>
      </c>
      <c r="BX354">
        <f t="shared" si="43"/>
        <v>0.60748217536470928</v>
      </c>
      <c r="BZ354">
        <f>IF($BZ$6="","",IF(ISERROR(INDEX([3]Base!$A$2:$C$207,MATCH($BZ$6,[3]Base!$A$2:$A$207,0),2))=TRUE,"CABLE INCONNU",(INDEX([3]Base!$A$2:$C$207,MATCH($BZ$6,[3]Base!$A$2:$A$207,0),3))))</f>
        <v>19.600000000000001</v>
      </c>
      <c r="CB354">
        <f>IF($BZ$6="","",IF(ISERROR(INDEX([3]Base!$A$2:$C$207,MATCH($BZ$6,[3]Base!$A$2:$A$207,0),2))=TRUE,"CABLE INCONNU",(INDEX([3]Base!$A$2:$C$207,MATCH($BZ$6,[3]Base!$A$2:$A$207,0),2))))</f>
        <v>0.627</v>
      </c>
      <c r="CD354">
        <f t="shared" si="44"/>
        <v>1.5404220201039038</v>
      </c>
      <c r="CF354">
        <f t="shared" si="42"/>
        <v>404.81000000000006</v>
      </c>
      <c r="CG3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BORD'!$B$13:$B$2000,0),9)))*T354/$P$18)</f>
        <v>406.35042202010396</v>
      </c>
      <c r="CI354" t="str">
        <f>'[3]TABLEAU DE BORD'!B352</f>
        <v/>
      </c>
      <c r="CJ354" t="e">
        <f>'[3]TABLEAU DE BORD'!E352-'[3]TABLEAU DE BORD'!C352</f>
        <v>#VALUE!</v>
      </c>
      <c r="CL354" t="str">
        <f>'[3]TABLEAU DE BORD'!H352</f>
        <v/>
      </c>
      <c r="CM354" t="e">
        <f>'[3]TABLEAU DE BORD'!K352-'[3]TABLEAU DE BORD'!I352</f>
        <v>#VALUE!</v>
      </c>
    </row>
    <row r="355" spans="72:91" x14ac:dyDescent="0.25">
      <c r="BT35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BORD'!$B$13:$B$2000,0),11))*T355/INDEX('[3]TABLEAU DE BORD'!$B$13:$R$2000,MATCH('Formalisme RTE'!$H$2,'[3]TABLEAU DE BORD'!$B$13:$B$2000,0),12)</f>
        <v>3.102830965870556</v>
      </c>
      <c r="BU355">
        <f t="shared" si="45"/>
        <v>0.93577891975241945</v>
      </c>
      <c r="BX355">
        <f t="shared" si="43"/>
        <v>0.60748217536470928</v>
      </c>
      <c r="BZ355">
        <f>IF($BZ$6="","",IF(ISERROR(INDEX([3]Base!$A$2:$C$207,MATCH($BZ$6,[3]Base!$A$2:$A$207,0),2))=TRUE,"CABLE INCONNU",(INDEX([3]Base!$A$2:$C$207,MATCH($BZ$6,[3]Base!$A$2:$A$207,0),3))))</f>
        <v>19.600000000000001</v>
      </c>
      <c r="CB355">
        <f>IF($BZ$6="","",IF(ISERROR(INDEX([3]Base!$A$2:$C$207,MATCH($BZ$6,[3]Base!$A$2:$A$207,0),2))=TRUE,"CABLE INCONNU",(INDEX([3]Base!$A$2:$C$207,MATCH($BZ$6,[3]Base!$A$2:$A$207,0),2))))</f>
        <v>0.627</v>
      </c>
      <c r="CD355">
        <f t="shared" si="44"/>
        <v>1.5404220201039038</v>
      </c>
      <c r="CF355">
        <f t="shared" si="42"/>
        <v>404.81000000000006</v>
      </c>
      <c r="CG3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BORD'!$B$13:$B$2000,0),9)))*T355/$P$18)</f>
        <v>406.35042202010396</v>
      </c>
      <c r="CI355" t="str">
        <f>'[3]TABLEAU DE BORD'!B353</f>
        <v/>
      </c>
      <c r="CJ355" t="e">
        <f>'[3]TABLEAU DE BORD'!E353-'[3]TABLEAU DE BORD'!C353</f>
        <v>#VALUE!</v>
      </c>
      <c r="CL355" t="str">
        <f>'[3]TABLEAU DE BORD'!H353</f>
        <v/>
      </c>
      <c r="CM355" t="e">
        <f>'[3]TABLEAU DE BORD'!K353-'[3]TABLEAU DE BORD'!I353</f>
        <v>#VALUE!</v>
      </c>
    </row>
    <row r="356" spans="72:91" x14ac:dyDescent="0.25">
      <c r="BT35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BORD'!$B$13:$B$2000,0),11))*T356/INDEX('[3]TABLEAU DE BORD'!$B$13:$R$2000,MATCH('Formalisme RTE'!$H$2,'[3]TABLEAU DE BORD'!$B$13:$B$2000,0),12)</f>
        <v>3.102830965870556</v>
      </c>
      <c r="BU356">
        <f t="shared" si="45"/>
        <v>0.93577891975241945</v>
      </c>
      <c r="BX356">
        <f t="shared" si="43"/>
        <v>0.60748217536470928</v>
      </c>
      <c r="BZ356">
        <f>IF($BZ$6="","",IF(ISERROR(INDEX([3]Base!$A$2:$C$207,MATCH($BZ$6,[3]Base!$A$2:$A$207,0),2))=TRUE,"CABLE INCONNU",(INDEX([3]Base!$A$2:$C$207,MATCH($BZ$6,[3]Base!$A$2:$A$207,0),3))))</f>
        <v>19.600000000000001</v>
      </c>
      <c r="CB356">
        <f>IF($BZ$6="","",IF(ISERROR(INDEX([3]Base!$A$2:$C$207,MATCH($BZ$6,[3]Base!$A$2:$A$207,0),2))=TRUE,"CABLE INCONNU",(INDEX([3]Base!$A$2:$C$207,MATCH($BZ$6,[3]Base!$A$2:$A$207,0),2))))</f>
        <v>0.627</v>
      </c>
      <c r="CD356">
        <f t="shared" si="44"/>
        <v>1.5404220201039038</v>
      </c>
      <c r="CF356">
        <f t="shared" si="42"/>
        <v>404.81000000000006</v>
      </c>
      <c r="CG3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BORD'!$B$13:$B$2000,0),9)))*T356/$P$18)</f>
        <v>406.35042202010396</v>
      </c>
      <c r="CI356" t="str">
        <f>'[3]TABLEAU DE BORD'!B354</f>
        <v/>
      </c>
      <c r="CJ356" t="e">
        <f>'[3]TABLEAU DE BORD'!E354-'[3]TABLEAU DE BORD'!C354</f>
        <v>#VALUE!</v>
      </c>
      <c r="CL356" t="str">
        <f>'[3]TABLEAU DE BORD'!H354</f>
        <v/>
      </c>
      <c r="CM356" t="e">
        <f>'[3]TABLEAU DE BORD'!K354-'[3]TABLEAU DE BORD'!I354</f>
        <v>#VALUE!</v>
      </c>
    </row>
    <row r="357" spans="72:91" x14ac:dyDescent="0.25">
      <c r="BT35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BORD'!$B$13:$B$2000,0),11))*T357/INDEX('[3]TABLEAU DE BORD'!$B$13:$R$2000,MATCH('Formalisme RTE'!$H$2,'[3]TABLEAU DE BORD'!$B$13:$B$2000,0),12)</f>
        <v>3.102830965870556</v>
      </c>
      <c r="BU357">
        <f t="shared" si="45"/>
        <v>0.93577891975241945</v>
      </c>
      <c r="BX357">
        <f t="shared" si="43"/>
        <v>0.60748217536470928</v>
      </c>
      <c r="BZ357">
        <f>IF($BZ$6="","",IF(ISERROR(INDEX([3]Base!$A$2:$C$207,MATCH($BZ$6,[3]Base!$A$2:$A$207,0),2))=TRUE,"CABLE INCONNU",(INDEX([3]Base!$A$2:$C$207,MATCH($BZ$6,[3]Base!$A$2:$A$207,0),3))))</f>
        <v>19.600000000000001</v>
      </c>
      <c r="CB357">
        <f>IF($BZ$6="","",IF(ISERROR(INDEX([3]Base!$A$2:$C$207,MATCH($BZ$6,[3]Base!$A$2:$A$207,0),2))=TRUE,"CABLE INCONNU",(INDEX([3]Base!$A$2:$C$207,MATCH($BZ$6,[3]Base!$A$2:$A$207,0),2))))</f>
        <v>0.627</v>
      </c>
      <c r="CD357">
        <f t="shared" si="44"/>
        <v>1.5404220201039038</v>
      </c>
      <c r="CF357">
        <f t="shared" si="42"/>
        <v>404.81000000000006</v>
      </c>
      <c r="CG3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BORD'!$B$13:$B$2000,0),9)))*T357/$P$18)</f>
        <v>406.35042202010396</v>
      </c>
      <c r="CI357" t="str">
        <f>'[3]TABLEAU DE BORD'!B355</f>
        <v/>
      </c>
      <c r="CJ357" t="e">
        <f>'[3]TABLEAU DE BORD'!E355-'[3]TABLEAU DE BORD'!C355</f>
        <v>#VALUE!</v>
      </c>
      <c r="CL357" t="str">
        <f>'[3]TABLEAU DE BORD'!H355</f>
        <v/>
      </c>
      <c r="CM357" t="e">
        <f>'[3]TABLEAU DE BORD'!K355-'[3]TABLEAU DE BORD'!I355</f>
        <v>#VALUE!</v>
      </c>
    </row>
    <row r="358" spans="72:91" x14ac:dyDescent="0.25">
      <c r="BT35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BORD'!$B$13:$B$2000,0),11))*T358/INDEX('[3]TABLEAU DE BORD'!$B$13:$R$2000,MATCH('Formalisme RTE'!$H$2,'[3]TABLEAU DE BORD'!$B$13:$B$2000,0),12)</f>
        <v>3.102830965870556</v>
      </c>
      <c r="BU358">
        <f t="shared" si="45"/>
        <v>0.93577891975241945</v>
      </c>
      <c r="BX358">
        <f t="shared" si="43"/>
        <v>0.60748217536470928</v>
      </c>
      <c r="BZ358">
        <f>IF($BZ$6="","",IF(ISERROR(INDEX([3]Base!$A$2:$C$207,MATCH($BZ$6,[3]Base!$A$2:$A$207,0),2))=TRUE,"CABLE INCONNU",(INDEX([3]Base!$A$2:$C$207,MATCH($BZ$6,[3]Base!$A$2:$A$207,0),3))))</f>
        <v>19.600000000000001</v>
      </c>
      <c r="CB358">
        <f>IF($BZ$6="","",IF(ISERROR(INDEX([3]Base!$A$2:$C$207,MATCH($BZ$6,[3]Base!$A$2:$A$207,0),2))=TRUE,"CABLE INCONNU",(INDEX([3]Base!$A$2:$C$207,MATCH($BZ$6,[3]Base!$A$2:$A$207,0),2))))</f>
        <v>0.627</v>
      </c>
      <c r="CD358">
        <f t="shared" si="44"/>
        <v>1.5404220201039038</v>
      </c>
      <c r="CF358">
        <f t="shared" si="42"/>
        <v>404.81000000000006</v>
      </c>
      <c r="CG3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BORD'!$B$13:$B$2000,0),9)))*T358/$P$18)</f>
        <v>406.35042202010396</v>
      </c>
      <c r="CI358" t="str">
        <f>'[3]TABLEAU DE BORD'!B356</f>
        <v/>
      </c>
      <c r="CJ358" t="e">
        <f>'[3]TABLEAU DE BORD'!E356-'[3]TABLEAU DE BORD'!C356</f>
        <v>#VALUE!</v>
      </c>
      <c r="CL358" t="str">
        <f>'[3]TABLEAU DE BORD'!H356</f>
        <v/>
      </c>
      <c r="CM358" t="e">
        <f>'[3]TABLEAU DE BORD'!K356-'[3]TABLEAU DE BORD'!I356</f>
        <v>#VALUE!</v>
      </c>
    </row>
    <row r="359" spans="72:91" x14ac:dyDescent="0.25">
      <c r="BT35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BORD'!$B$13:$B$2000,0),11))*T359/INDEX('[3]TABLEAU DE BORD'!$B$13:$R$2000,MATCH('Formalisme RTE'!$H$2,'[3]TABLEAU DE BORD'!$B$13:$B$2000,0),12)</f>
        <v>3.102830965870556</v>
      </c>
      <c r="BU359">
        <f t="shared" si="45"/>
        <v>0.93577891975241945</v>
      </c>
      <c r="BX359">
        <f t="shared" si="43"/>
        <v>0.60748217536470928</v>
      </c>
      <c r="BZ359">
        <f>IF($BZ$6="","",IF(ISERROR(INDEX([3]Base!$A$2:$C$207,MATCH($BZ$6,[3]Base!$A$2:$A$207,0),2))=TRUE,"CABLE INCONNU",(INDEX([3]Base!$A$2:$C$207,MATCH($BZ$6,[3]Base!$A$2:$A$207,0),3))))</f>
        <v>19.600000000000001</v>
      </c>
      <c r="CB359">
        <f>IF($BZ$6="","",IF(ISERROR(INDEX([3]Base!$A$2:$C$207,MATCH($BZ$6,[3]Base!$A$2:$A$207,0),2))=TRUE,"CABLE INCONNU",(INDEX([3]Base!$A$2:$C$207,MATCH($BZ$6,[3]Base!$A$2:$A$207,0),2))))</f>
        <v>0.627</v>
      </c>
      <c r="CD359">
        <f t="shared" si="44"/>
        <v>1.5404220201039038</v>
      </c>
      <c r="CF359">
        <f t="shared" si="42"/>
        <v>404.81000000000006</v>
      </c>
      <c r="CG3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BORD'!$B$13:$B$2000,0),9)))*T359/$P$18)</f>
        <v>406.35042202010396</v>
      </c>
      <c r="CI359" t="str">
        <f>'[3]TABLEAU DE BORD'!B357</f>
        <v/>
      </c>
      <c r="CJ359" t="e">
        <f>'[3]TABLEAU DE BORD'!E357-'[3]TABLEAU DE BORD'!C357</f>
        <v>#VALUE!</v>
      </c>
      <c r="CL359" t="str">
        <f>'[3]TABLEAU DE BORD'!H357</f>
        <v/>
      </c>
      <c r="CM359" t="e">
        <f>'[3]TABLEAU DE BORD'!K357-'[3]TABLEAU DE BORD'!I357</f>
        <v>#VALUE!</v>
      </c>
    </row>
    <row r="360" spans="72:91" x14ac:dyDescent="0.25">
      <c r="BT36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BORD'!$B$13:$B$2000,0),11))*T360/INDEX('[3]TABLEAU DE BORD'!$B$13:$R$2000,MATCH('Formalisme RTE'!$H$2,'[3]TABLEAU DE BORD'!$B$13:$B$2000,0),12)</f>
        <v>3.102830965870556</v>
      </c>
      <c r="BU360">
        <f t="shared" si="45"/>
        <v>0.93577891975241945</v>
      </c>
      <c r="BX360">
        <f t="shared" si="43"/>
        <v>0.60748217536470928</v>
      </c>
      <c r="BZ360">
        <f>IF($BZ$6="","",IF(ISERROR(INDEX([3]Base!$A$2:$C$207,MATCH($BZ$6,[3]Base!$A$2:$A$207,0),2))=TRUE,"CABLE INCONNU",(INDEX([3]Base!$A$2:$C$207,MATCH($BZ$6,[3]Base!$A$2:$A$207,0),3))))</f>
        <v>19.600000000000001</v>
      </c>
      <c r="CB360">
        <f>IF($BZ$6="","",IF(ISERROR(INDEX([3]Base!$A$2:$C$207,MATCH($BZ$6,[3]Base!$A$2:$A$207,0),2))=TRUE,"CABLE INCONNU",(INDEX([3]Base!$A$2:$C$207,MATCH($BZ$6,[3]Base!$A$2:$A$207,0),2))))</f>
        <v>0.627</v>
      </c>
      <c r="CD360">
        <f t="shared" si="44"/>
        <v>1.5404220201039038</v>
      </c>
      <c r="CF360">
        <f t="shared" si="42"/>
        <v>404.81000000000006</v>
      </c>
      <c r="CG3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BORD'!$B$13:$B$2000,0),9)))*T360/$P$18)</f>
        <v>406.35042202010396</v>
      </c>
      <c r="CI360" t="str">
        <f>'[3]TABLEAU DE BORD'!B358</f>
        <v/>
      </c>
      <c r="CJ360" t="e">
        <f>'[3]TABLEAU DE BORD'!E358-'[3]TABLEAU DE BORD'!C358</f>
        <v>#VALUE!</v>
      </c>
      <c r="CL360" t="str">
        <f>'[3]TABLEAU DE BORD'!H358</f>
        <v/>
      </c>
      <c r="CM360" t="e">
        <f>'[3]TABLEAU DE BORD'!K358-'[3]TABLEAU DE BORD'!I358</f>
        <v>#VALUE!</v>
      </c>
    </row>
    <row r="361" spans="72:91" x14ac:dyDescent="0.25">
      <c r="BT36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BORD'!$B$13:$B$2000,0),11))*T361/INDEX('[3]TABLEAU DE BORD'!$B$13:$R$2000,MATCH('Formalisme RTE'!$H$2,'[3]TABLEAU DE BORD'!$B$13:$B$2000,0),12)</f>
        <v>3.102830965870556</v>
      </c>
      <c r="BU361">
        <f t="shared" si="45"/>
        <v>0.93577891975241945</v>
      </c>
      <c r="BX361">
        <f t="shared" si="43"/>
        <v>0.60748217536470928</v>
      </c>
      <c r="BZ361">
        <f>IF($BZ$6="","",IF(ISERROR(INDEX([3]Base!$A$2:$C$207,MATCH($BZ$6,[3]Base!$A$2:$A$207,0),2))=TRUE,"CABLE INCONNU",(INDEX([3]Base!$A$2:$C$207,MATCH($BZ$6,[3]Base!$A$2:$A$207,0),3))))</f>
        <v>19.600000000000001</v>
      </c>
      <c r="CB361">
        <f>IF($BZ$6="","",IF(ISERROR(INDEX([3]Base!$A$2:$C$207,MATCH($BZ$6,[3]Base!$A$2:$A$207,0),2))=TRUE,"CABLE INCONNU",(INDEX([3]Base!$A$2:$C$207,MATCH($BZ$6,[3]Base!$A$2:$A$207,0),2))))</f>
        <v>0.627</v>
      </c>
      <c r="CD361">
        <f t="shared" si="44"/>
        <v>1.5404220201039038</v>
      </c>
      <c r="CF361">
        <f t="shared" si="42"/>
        <v>404.81000000000006</v>
      </c>
      <c r="CG3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BORD'!$B$13:$B$2000,0),9)))*T361/$P$18)</f>
        <v>406.35042202010396</v>
      </c>
      <c r="CI361" t="str">
        <f>'[3]TABLEAU DE BORD'!B359</f>
        <v/>
      </c>
      <c r="CJ361" t="e">
        <f>'[3]TABLEAU DE BORD'!E359-'[3]TABLEAU DE BORD'!C359</f>
        <v>#VALUE!</v>
      </c>
      <c r="CL361" t="str">
        <f>'[3]TABLEAU DE BORD'!H359</f>
        <v/>
      </c>
      <c r="CM361" t="e">
        <f>'[3]TABLEAU DE BORD'!K359-'[3]TABLEAU DE BORD'!I359</f>
        <v>#VALUE!</v>
      </c>
    </row>
    <row r="362" spans="72:91" x14ac:dyDescent="0.25">
      <c r="BT36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BORD'!$B$13:$B$2000,0),11))*T362/INDEX('[3]TABLEAU DE BORD'!$B$13:$R$2000,MATCH('Formalisme RTE'!$H$2,'[3]TABLEAU DE BORD'!$B$13:$B$2000,0),12)</f>
        <v>3.102830965870556</v>
      </c>
      <c r="BU362">
        <f t="shared" si="45"/>
        <v>0.93577891975241945</v>
      </c>
      <c r="BX362">
        <f t="shared" si="43"/>
        <v>0.60748217536470928</v>
      </c>
      <c r="BZ362">
        <f>IF($BZ$6="","",IF(ISERROR(INDEX([3]Base!$A$2:$C$207,MATCH($BZ$6,[3]Base!$A$2:$A$207,0),2))=TRUE,"CABLE INCONNU",(INDEX([3]Base!$A$2:$C$207,MATCH($BZ$6,[3]Base!$A$2:$A$207,0),3))))</f>
        <v>19.600000000000001</v>
      </c>
      <c r="CB362">
        <f>IF($BZ$6="","",IF(ISERROR(INDEX([3]Base!$A$2:$C$207,MATCH($BZ$6,[3]Base!$A$2:$A$207,0),2))=TRUE,"CABLE INCONNU",(INDEX([3]Base!$A$2:$C$207,MATCH($BZ$6,[3]Base!$A$2:$A$207,0),2))))</f>
        <v>0.627</v>
      </c>
      <c r="CD362">
        <f t="shared" si="44"/>
        <v>1.5404220201039038</v>
      </c>
      <c r="CF362">
        <f t="shared" si="42"/>
        <v>404.81000000000006</v>
      </c>
      <c r="CG3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BORD'!$B$13:$B$2000,0),9)))*T362/$P$18)</f>
        <v>406.35042202010396</v>
      </c>
      <c r="CI362" t="str">
        <f>'[3]TABLEAU DE BORD'!B360</f>
        <v/>
      </c>
      <c r="CJ362" t="e">
        <f>'[3]TABLEAU DE BORD'!E360-'[3]TABLEAU DE BORD'!C360</f>
        <v>#VALUE!</v>
      </c>
      <c r="CL362" t="str">
        <f>'[3]TABLEAU DE BORD'!H360</f>
        <v/>
      </c>
      <c r="CM362" t="e">
        <f>'[3]TABLEAU DE BORD'!K360-'[3]TABLEAU DE BORD'!I360</f>
        <v>#VALUE!</v>
      </c>
    </row>
    <row r="363" spans="72:91" x14ac:dyDescent="0.25">
      <c r="BT36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BORD'!$B$13:$B$2000,0),11))*T363/INDEX('[3]TABLEAU DE BORD'!$B$13:$R$2000,MATCH('Formalisme RTE'!$H$2,'[3]TABLEAU DE BORD'!$B$13:$B$2000,0),12)</f>
        <v>3.102830965870556</v>
      </c>
      <c r="BU363">
        <f t="shared" si="45"/>
        <v>0.93577891975241945</v>
      </c>
      <c r="BX363">
        <f t="shared" si="43"/>
        <v>0.60748217536470928</v>
      </c>
      <c r="BZ363">
        <f>IF($BZ$6="","",IF(ISERROR(INDEX([3]Base!$A$2:$C$207,MATCH($BZ$6,[3]Base!$A$2:$A$207,0),2))=TRUE,"CABLE INCONNU",(INDEX([3]Base!$A$2:$C$207,MATCH($BZ$6,[3]Base!$A$2:$A$207,0),3))))</f>
        <v>19.600000000000001</v>
      </c>
      <c r="CB363">
        <f>IF($BZ$6="","",IF(ISERROR(INDEX([3]Base!$A$2:$C$207,MATCH($BZ$6,[3]Base!$A$2:$A$207,0),2))=TRUE,"CABLE INCONNU",(INDEX([3]Base!$A$2:$C$207,MATCH($BZ$6,[3]Base!$A$2:$A$207,0),2))))</f>
        <v>0.627</v>
      </c>
      <c r="CD363">
        <f t="shared" si="44"/>
        <v>1.5404220201039038</v>
      </c>
      <c r="CF363">
        <f t="shared" si="42"/>
        <v>404.81000000000006</v>
      </c>
      <c r="CG3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BORD'!$B$13:$B$2000,0),9)))*T363/$P$18)</f>
        <v>406.35042202010396</v>
      </c>
      <c r="CI363" t="str">
        <f>'[3]TABLEAU DE BORD'!B361</f>
        <v/>
      </c>
      <c r="CJ363" t="e">
        <f>'[3]TABLEAU DE BORD'!E361-'[3]TABLEAU DE BORD'!C361</f>
        <v>#VALUE!</v>
      </c>
      <c r="CL363" t="str">
        <f>'[3]TABLEAU DE BORD'!H361</f>
        <v/>
      </c>
      <c r="CM363" t="e">
        <f>'[3]TABLEAU DE BORD'!K361-'[3]TABLEAU DE BORD'!I361</f>
        <v>#VALUE!</v>
      </c>
    </row>
    <row r="364" spans="72:91" x14ac:dyDescent="0.25">
      <c r="BT36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BORD'!$B$13:$B$2000,0),11))*T364/INDEX('[3]TABLEAU DE BORD'!$B$13:$R$2000,MATCH('Formalisme RTE'!$H$2,'[3]TABLEAU DE BORD'!$B$13:$B$2000,0),12)</f>
        <v>3.102830965870556</v>
      </c>
      <c r="BU364">
        <f t="shared" si="45"/>
        <v>0.93577891975241945</v>
      </c>
      <c r="BX364">
        <f t="shared" si="43"/>
        <v>0.60748217536470928</v>
      </c>
      <c r="BZ364">
        <f>IF($BZ$6="","",IF(ISERROR(INDEX([3]Base!$A$2:$C$207,MATCH($BZ$6,[3]Base!$A$2:$A$207,0),2))=TRUE,"CABLE INCONNU",(INDEX([3]Base!$A$2:$C$207,MATCH($BZ$6,[3]Base!$A$2:$A$207,0),3))))</f>
        <v>19.600000000000001</v>
      </c>
      <c r="CB364">
        <f>IF($BZ$6="","",IF(ISERROR(INDEX([3]Base!$A$2:$C$207,MATCH($BZ$6,[3]Base!$A$2:$A$207,0),2))=TRUE,"CABLE INCONNU",(INDEX([3]Base!$A$2:$C$207,MATCH($BZ$6,[3]Base!$A$2:$A$207,0),2))))</f>
        <v>0.627</v>
      </c>
      <c r="CD364">
        <f t="shared" si="44"/>
        <v>1.5404220201039038</v>
      </c>
      <c r="CF364">
        <f t="shared" si="42"/>
        <v>404.81000000000006</v>
      </c>
      <c r="CG3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BORD'!$B$13:$B$2000,0),9)))*T364/$P$18)</f>
        <v>406.35042202010396</v>
      </c>
      <c r="CI364" t="str">
        <f>'[3]TABLEAU DE BORD'!B362</f>
        <v/>
      </c>
      <c r="CJ364" t="e">
        <f>'[3]TABLEAU DE BORD'!E362-'[3]TABLEAU DE BORD'!C362</f>
        <v>#VALUE!</v>
      </c>
      <c r="CL364" t="str">
        <f>'[3]TABLEAU DE BORD'!H362</f>
        <v/>
      </c>
      <c r="CM364" t="e">
        <f>'[3]TABLEAU DE BORD'!K362-'[3]TABLEAU DE BORD'!I362</f>
        <v>#VALUE!</v>
      </c>
    </row>
    <row r="365" spans="72:91" x14ac:dyDescent="0.25">
      <c r="BT36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BORD'!$B$13:$B$2000,0),11))*T365/INDEX('[3]TABLEAU DE BORD'!$B$13:$R$2000,MATCH('Formalisme RTE'!$H$2,'[3]TABLEAU DE BORD'!$B$13:$B$2000,0),12)</f>
        <v>3.102830965870556</v>
      </c>
      <c r="BU365">
        <f t="shared" si="45"/>
        <v>0.93577891975241945</v>
      </c>
      <c r="BX365">
        <f t="shared" si="43"/>
        <v>0.60748217536470928</v>
      </c>
      <c r="BZ365">
        <f>IF($BZ$6="","",IF(ISERROR(INDEX([3]Base!$A$2:$C$207,MATCH($BZ$6,[3]Base!$A$2:$A$207,0),2))=TRUE,"CABLE INCONNU",(INDEX([3]Base!$A$2:$C$207,MATCH($BZ$6,[3]Base!$A$2:$A$207,0),3))))</f>
        <v>19.600000000000001</v>
      </c>
      <c r="CB365">
        <f>IF($BZ$6="","",IF(ISERROR(INDEX([3]Base!$A$2:$C$207,MATCH($BZ$6,[3]Base!$A$2:$A$207,0),2))=TRUE,"CABLE INCONNU",(INDEX([3]Base!$A$2:$C$207,MATCH($BZ$6,[3]Base!$A$2:$A$207,0),2))))</f>
        <v>0.627</v>
      </c>
      <c r="CD365">
        <f t="shared" si="44"/>
        <v>1.5404220201039038</v>
      </c>
      <c r="CF365">
        <f t="shared" si="42"/>
        <v>404.81000000000006</v>
      </c>
      <c r="CG3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BORD'!$B$13:$B$2000,0),9)))*T365/$P$18)</f>
        <v>406.35042202010396</v>
      </c>
      <c r="CI365" t="str">
        <f>'[3]TABLEAU DE BORD'!B363</f>
        <v/>
      </c>
      <c r="CJ365" t="e">
        <f>'[3]TABLEAU DE BORD'!E363-'[3]TABLEAU DE BORD'!C363</f>
        <v>#VALUE!</v>
      </c>
      <c r="CL365" t="str">
        <f>'[3]TABLEAU DE BORD'!H363</f>
        <v/>
      </c>
      <c r="CM365" t="e">
        <f>'[3]TABLEAU DE BORD'!K363-'[3]TABLEAU DE BORD'!I363</f>
        <v>#VALUE!</v>
      </c>
    </row>
    <row r="366" spans="72:91" x14ac:dyDescent="0.25">
      <c r="BT36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BORD'!$B$13:$B$2000,0),11))*T366/INDEX('[3]TABLEAU DE BORD'!$B$13:$R$2000,MATCH('Formalisme RTE'!$H$2,'[3]TABLEAU DE BORD'!$B$13:$B$2000,0),12)</f>
        <v>3.102830965870556</v>
      </c>
      <c r="BU366">
        <f t="shared" si="45"/>
        <v>0.93577891975241945</v>
      </c>
      <c r="BX366">
        <f t="shared" si="43"/>
        <v>0.60748217536470928</v>
      </c>
      <c r="BZ366">
        <f>IF($BZ$6="","",IF(ISERROR(INDEX([3]Base!$A$2:$C$207,MATCH($BZ$6,[3]Base!$A$2:$A$207,0),2))=TRUE,"CABLE INCONNU",(INDEX([3]Base!$A$2:$C$207,MATCH($BZ$6,[3]Base!$A$2:$A$207,0),3))))</f>
        <v>19.600000000000001</v>
      </c>
      <c r="CB366">
        <f>IF($BZ$6="","",IF(ISERROR(INDEX([3]Base!$A$2:$C$207,MATCH($BZ$6,[3]Base!$A$2:$A$207,0),2))=TRUE,"CABLE INCONNU",(INDEX([3]Base!$A$2:$C$207,MATCH($BZ$6,[3]Base!$A$2:$A$207,0),2))))</f>
        <v>0.627</v>
      </c>
      <c r="CD366">
        <f t="shared" si="44"/>
        <v>1.5404220201039038</v>
      </c>
      <c r="CF366">
        <f t="shared" si="42"/>
        <v>404.81000000000006</v>
      </c>
      <c r="CG3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BORD'!$B$13:$B$2000,0),9)))*T366/$P$18)</f>
        <v>406.35042202010396</v>
      </c>
      <c r="CI366" t="str">
        <f>'[3]TABLEAU DE BORD'!B364</f>
        <v/>
      </c>
      <c r="CJ366" t="e">
        <f>'[3]TABLEAU DE BORD'!E364-'[3]TABLEAU DE BORD'!C364</f>
        <v>#VALUE!</v>
      </c>
      <c r="CL366" t="str">
        <f>'[3]TABLEAU DE BORD'!H364</f>
        <v/>
      </c>
      <c r="CM366" t="e">
        <f>'[3]TABLEAU DE BORD'!K364-'[3]TABLEAU DE BORD'!I364</f>
        <v>#VALUE!</v>
      </c>
    </row>
    <row r="367" spans="72:91" x14ac:dyDescent="0.25">
      <c r="BT36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BORD'!$B$13:$B$2000,0),11))*T367/INDEX('[3]TABLEAU DE BORD'!$B$13:$R$2000,MATCH('Formalisme RTE'!$H$2,'[3]TABLEAU DE BORD'!$B$13:$B$2000,0),12)</f>
        <v>3.102830965870556</v>
      </c>
      <c r="BU367">
        <f t="shared" si="45"/>
        <v>0.93577891975241945</v>
      </c>
      <c r="BX367">
        <f t="shared" si="43"/>
        <v>0.60748217536470928</v>
      </c>
      <c r="BZ367">
        <f>IF($BZ$6="","",IF(ISERROR(INDEX([3]Base!$A$2:$C$207,MATCH($BZ$6,[3]Base!$A$2:$A$207,0),2))=TRUE,"CABLE INCONNU",(INDEX([3]Base!$A$2:$C$207,MATCH($BZ$6,[3]Base!$A$2:$A$207,0),3))))</f>
        <v>19.600000000000001</v>
      </c>
      <c r="CB367">
        <f>IF($BZ$6="","",IF(ISERROR(INDEX([3]Base!$A$2:$C$207,MATCH($BZ$6,[3]Base!$A$2:$A$207,0),2))=TRUE,"CABLE INCONNU",(INDEX([3]Base!$A$2:$C$207,MATCH($BZ$6,[3]Base!$A$2:$A$207,0),2))))</f>
        <v>0.627</v>
      </c>
      <c r="CD367">
        <f t="shared" si="44"/>
        <v>1.5404220201039038</v>
      </c>
      <c r="CF367">
        <f t="shared" si="42"/>
        <v>404.81000000000006</v>
      </c>
      <c r="CG3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BORD'!$B$13:$B$2000,0),9)))*T367/$P$18)</f>
        <v>406.35042202010396</v>
      </c>
      <c r="CI367" t="str">
        <f>'[3]TABLEAU DE BORD'!B365</f>
        <v/>
      </c>
      <c r="CJ367" t="e">
        <f>'[3]TABLEAU DE BORD'!E365-'[3]TABLEAU DE BORD'!C365</f>
        <v>#VALUE!</v>
      </c>
      <c r="CL367" t="str">
        <f>'[3]TABLEAU DE BORD'!H365</f>
        <v/>
      </c>
      <c r="CM367" t="e">
        <f>'[3]TABLEAU DE BORD'!K365-'[3]TABLEAU DE BORD'!I365</f>
        <v>#VALUE!</v>
      </c>
    </row>
    <row r="368" spans="72:91" x14ac:dyDescent="0.25">
      <c r="BT36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BORD'!$B$13:$B$2000,0),11))*T368/INDEX('[3]TABLEAU DE BORD'!$B$13:$R$2000,MATCH('Formalisme RTE'!$H$2,'[3]TABLEAU DE BORD'!$B$13:$B$2000,0),12)</f>
        <v>3.102830965870556</v>
      </c>
      <c r="BU368">
        <f t="shared" si="45"/>
        <v>0.93577891975241945</v>
      </c>
      <c r="BX368">
        <f t="shared" si="43"/>
        <v>0.60748217536470928</v>
      </c>
      <c r="BZ368">
        <f>IF($BZ$6="","",IF(ISERROR(INDEX([3]Base!$A$2:$C$207,MATCH($BZ$6,[3]Base!$A$2:$A$207,0),2))=TRUE,"CABLE INCONNU",(INDEX([3]Base!$A$2:$C$207,MATCH($BZ$6,[3]Base!$A$2:$A$207,0),3))))</f>
        <v>19.600000000000001</v>
      </c>
      <c r="CB368">
        <f>IF($BZ$6="","",IF(ISERROR(INDEX([3]Base!$A$2:$C$207,MATCH($BZ$6,[3]Base!$A$2:$A$207,0),2))=TRUE,"CABLE INCONNU",(INDEX([3]Base!$A$2:$C$207,MATCH($BZ$6,[3]Base!$A$2:$A$207,0),2))))</f>
        <v>0.627</v>
      </c>
      <c r="CD368">
        <f t="shared" si="44"/>
        <v>1.5404220201039038</v>
      </c>
      <c r="CF368">
        <f t="shared" si="42"/>
        <v>404.81000000000006</v>
      </c>
      <c r="CG3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BORD'!$B$13:$B$2000,0),9)))*T368/$P$18)</f>
        <v>406.35042202010396</v>
      </c>
      <c r="CI368" t="str">
        <f>'[3]TABLEAU DE BORD'!B366</f>
        <v/>
      </c>
      <c r="CJ368" t="e">
        <f>'[3]TABLEAU DE BORD'!E366-'[3]TABLEAU DE BORD'!C366</f>
        <v>#VALUE!</v>
      </c>
      <c r="CL368" t="str">
        <f>'[3]TABLEAU DE BORD'!H366</f>
        <v/>
      </c>
      <c r="CM368" t="e">
        <f>'[3]TABLEAU DE BORD'!K366-'[3]TABLEAU DE BORD'!I366</f>
        <v>#VALUE!</v>
      </c>
    </row>
    <row r="369" spans="72:91" x14ac:dyDescent="0.25">
      <c r="BT36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BORD'!$B$13:$B$2000,0),11))*T369/INDEX('[3]TABLEAU DE BORD'!$B$13:$R$2000,MATCH('Formalisme RTE'!$H$2,'[3]TABLEAU DE BORD'!$B$13:$B$2000,0),12)</f>
        <v>3.102830965870556</v>
      </c>
      <c r="BU369">
        <f t="shared" si="45"/>
        <v>0.93577891975241945</v>
      </c>
      <c r="BX369">
        <f t="shared" si="43"/>
        <v>0.60748217536470928</v>
      </c>
      <c r="BZ369">
        <f>IF($BZ$6="","",IF(ISERROR(INDEX([3]Base!$A$2:$C$207,MATCH($BZ$6,[3]Base!$A$2:$A$207,0),2))=TRUE,"CABLE INCONNU",(INDEX([3]Base!$A$2:$C$207,MATCH($BZ$6,[3]Base!$A$2:$A$207,0),3))))</f>
        <v>19.600000000000001</v>
      </c>
      <c r="CB369">
        <f>IF($BZ$6="","",IF(ISERROR(INDEX([3]Base!$A$2:$C$207,MATCH($BZ$6,[3]Base!$A$2:$A$207,0),2))=TRUE,"CABLE INCONNU",(INDEX([3]Base!$A$2:$C$207,MATCH($BZ$6,[3]Base!$A$2:$A$207,0),2))))</f>
        <v>0.627</v>
      </c>
      <c r="CD369">
        <f t="shared" si="44"/>
        <v>1.5404220201039038</v>
      </c>
      <c r="CF369">
        <f t="shared" si="42"/>
        <v>404.81000000000006</v>
      </c>
      <c r="CG3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BORD'!$B$13:$B$2000,0),9)))*T369/$P$18)</f>
        <v>406.35042202010396</v>
      </c>
      <c r="CI369" t="str">
        <f>'[3]TABLEAU DE BORD'!B367</f>
        <v/>
      </c>
      <c r="CJ369" t="e">
        <f>'[3]TABLEAU DE BORD'!E367-'[3]TABLEAU DE BORD'!C367</f>
        <v>#VALUE!</v>
      </c>
      <c r="CL369" t="str">
        <f>'[3]TABLEAU DE BORD'!H367</f>
        <v/>
      </c>
      <c r="CM369" t="e">
        <f>'[3]TABLEAU DE BORD'!K367-'[3]TABLEAU DE BORD'!I367</f>
        <v>#VALUE!</v>
      </c>
    </row>
    <row r="370" spans="72:91" x14ac:dyDescent="0.25">
      <c r="BT37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BORD'!$B$13:$B$2000,0),11))*T370/INDEX('[3]TABLEAU DE BORD'!$B$13:$R$2000,MATCH('Formalisme RTE'!$H$2,'[3]TABLEAU DE BORD'!$B$13:$B$2000,0),12)</f>
        <v>3.102830965870556</v>
      </c>
      <c r="BU370">
        <f t="shared" si="45"/>
        <v>0.93577891975241945</v>
      </c>
      <c r="BX370">
        <f t="shared" si="43"/>
        <v>0.60748217536470928</v>
      </c>
      <c r="BZ370">
        <f>IF($BZ$6="","",IF(ISERROR(INDEX([3]Base!$A$2:$C$207,MATCH($BZ$6,[3]Base!$A$2:$A$207,0),2))=TRUE,"CABLE INCONNU",(INDEX([3]Base!$A$2:$C$207,MATCH($BZ$6,[3]Base!$A$2:$A$207,0),3))))</f>
        <v>19.600000000000001</v>
      </c>
      <c r="CB370">
        <f>IF($BZ$6="","",IF(ISERROR(INDEX([3]Base!$A$2:$C$207,MATCH($BZ$6,[3]Base!$A$2:$A$207,0),2))=TRUE,"CABLE INCONNU",(INDEX([3]Base!$A$2:$C$207,MATCH($BZ$6,[3]Base!$A$2:$A$207,0),2))))</f>
        <v>0.627</v>
      </c>
      <c r="CD370">
        <f t="shared" si="44"/>
        <v>1.5404220201039038</v>
      </c>
      <c r="CF370">
        <f t="shared" si="42"/>
        <v>404.81000000000006</v>
      </c>
      <c r="CG3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BORD'!$B$13:$B$2000,0),9)))*T370/$P$18)</f>
        <v>406.35042202010396</v>
      </c>
      <c r="CI370" t="str">
        <f>'[3]TABLEAU DE BORD'!B368</f>
        <v/>
      </c>
      <c r="CJ370" t="e">
        <f>'[3]TABLEAU DE BORD'!E368-'[3]TABLEAU DE BORD'!C368</f>
        <v>#VALUE!</v>
      </c>
      <c r="CL370" t="str">
        <f>'[3]TABLEAU DE BORD'!H368</f>
        <v/>
      </c>
      <c r="CM370" t="e">
        <f>'[3]TABLEAU DE BORD'!K368-'[3]TABLEAU DE BORD'!I368</f>
        <v>#VALUE!</v>
      </c>
    </row>
    <row r="371" spans="72:91" x14ac:dyDescent="0.25">
      <c r="BT37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BORD'!$B$13:$B$2000,0),11))*T371/INDEX('[3]TABLEAU DE BORD'!$B$13:$R$2000,MATCH('Formalisme RTE'!$H$2,'[3]TABLEAU DE BORD'!$B$13:$B$2000,0),12)</f>
        <v>3.102830965870556</v>
      </c>
      <c r="BU371">
        <f t="shared" si="45"/>
        <v>0.93577891975241945</v>
      </c>
      <c r="BX371">
        <f t="shared" si="43"/>
        <v>0.60748217536470928</v>
      </c>
      <c r="BZ371">
        <f>IF($BZ$6="","",IF(ISERROR(INDEX([3]Base!$A$2:$C$207,MATCH($BZ$6,[3]Base!$A$2:$A$207,0),2))=TRUE,"CABLE INCONNU",(INDEX([3]Base!$A$2:$C$207,MATCH($BZ$6,[3]Base!$A$2:$A$207,0),3))))</f>
        <v>19.600000000000001</v>
      </c>
      <c r="CB371">
        <f>IF($BZ$6="","",IF(ISERROR(INDEX([3]Base!$A$2:$C$207,MATCH($BZ$6,[3]Base!$A$2:$A$207,0),2))=TRUE,"CABLE INCONNU",(INDEX([3]Base!$A$2:$C$207,MATCH($BZ$6,[3]Base!$A$2:$A$207,0),2))))</f>
        <v>0.627</v>
      </c>
      <c r="CD371">
        <f t="shared" si="44"/>
        <v>1.5404220201039038</v>
      </c>
      <c r="CF371">
        <f t="shared" si="42"/>
        <v>404.81000000000006</v>
      </c>
      <c r="CG3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BORD'!$B$13:$B$2000,0),9)))*T371/$P$18)</f>
        <v>406.35042202010396</v>
      </c>
      <c r="CI371" t="str">
        <f>'[3]TABLEAU DE BORD'!B369</f>
        <v/>
      </c>
      <c r="CJ371" t="e">
        <f>'[3]TABLEAU DE BORD'!E369-'[3]TABLEAU DE BORD'!C369</f>
        <v>#VALUE!</v>
      </c>
      <c r="CL371" t="str">
        <f>'[3]TABLEAU DE BORD'!H369</f>
        <v/>
      </c>
      <c r="CM371" t="e">
        <f>'[3]TABLEAU DE BORD'!K369-'[3]TABLEAU DE BORD'!I369</f>
        <v>#VALUE!</v>
      </c>
    </row>
    <row r="372" spans="72:91" x14ac:dyDescent="0.25">
      <c r="BT37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BORD'!$B$13:$B$2000,0),11))*T372/INDEX('[3]TABLEAU DE BORD'!$B$13:$R$2000,MATCH('Formalisme RTE'!$H$2,'[3]TABLEAU DE BORD'!$B$13:$B$2000,0),12)</f>
        <v>3.102830965870556</v>
      </c>
      <c r="BU372">
        <f t="shared" si="45"/>
        <v>0.93577891975241945</v>
      </c>
      <c r="BX372">
        <f t="shared" si="43"/>
        <v>0.60748217536470928</v>
      </c>
      <c r="BZ372">
        <f>IF($BZ$6="","",IF(ISERROR(INDEX([3]Base!$A$2:$C$207,MATCH($BZ$6,[3]Base!$A$2:$A$207,0),2))=TRUE,"CABLE INCONNU",(INDEX([3]Base!$A$2:$C$207,MATCH($BZ$6,[3]Base!$A$2:$A$207,0),3))))</f>
        <v>19.600000000000001</v>
      </c>
      <c r="CB372">
        <f>IF($BZ$6="","",IF(ISERROR(INDEX([3]Base!$A$2:$C$207,MATCH($BZ$6,[3]Base!$A$2:$A$207,0),2))=TRUE,"CABLE INCONNU",(INDEX([3]Base!$A$2:$C$207,MATCH($BZ$6,[3]Base!$A$2:$A$207,0),2))))</f>
        <v>0.627</v>
      </c>
      <c r="CD372">
        <f t="shared" si="44"/>
        <v>1.5404220201039038</v>
      </c>
      <c r="CF372">
        <f t="shared" si="42"/>
        <v>404.81000000000006</v>
      </c>
      <c r="CG3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BORD'!$B$13:$B$2000,0),9)))*T372/$P$18)</f>
        <v>406.35042202010396</v>
      </c>
      <c r="CI372" t="str">
        <f>'[3]TABLEAU DE BORD'!B370</f>
        <v/>
      </c>
      <c r="CJ372" t="e">
        <f>'[3]TABLEAU DE BORD'!E370-'[3]TABLEAU DE BORD'!C370</f>
        <v>#VALUE!</v>
      </c>
      <c r="CL372" t="str">
        <f>'[3]TABLEAU DE BORD'!H370</f>
        <v/>
      </c>
      <c r="CM372" t="e">
        <f>'[3]TABLEAU DE BORD'!K370-'[3]TABLEAU DE BORD'!I370</f>
        <v>#VALUE!</v>
      </c>
    </row>
    <row r="373" spans="72:91" x14ac:dyDescent="0.25">
      <c r="BT37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BORD'!$B$13:$B$2000,0),11))*T373/INDEX('[3]TABLEAU DE BORD'!$B$13:$R$2000,MATCH('Formalisme RTE'!$H$2,'[3]TABLEAU DE BORD'!$B$13:$B$2000,0),12)</f>
        <v>3.102830965870556</v>
      </c>
      <c r="BU373">
        <f t="shared" si="45"/>
        <v>0.93577891975241945</v>
      </c>
      <c r="BX373">
        <f t="shared" si="43"/>
        <v>0.60748217536470928</v>
      </c>
      <c r="BZ373">
        <f>IF($BZ$6="","",IF(ISERROR(INDEX([3]Base!$A$2:$C$207,MATCH($BZ$6,[3]Base!$A$2:$A$207,0),2))=TRUE,"CABLE INCONNU",(INDEX([3]Base!$A$2:$C$207,MATCH($BZ$6,[3]Base!$A$2:$A$207,0),3))))</f>
        <v>19.600000000000001</v>
      </c>
      <c r="CB373">
        <f>IF($BZ$6="","",IF(ISERROR(INDEX([3]Base!$A$2:$C$207,MATCH($BZ$6,[3]Base!$A$2:$A$207,0),2))=TRUE,"CABLE INCONNU",(INDEX([3]Base!$A$2:$C$207,MATCH($BZ$6,[3]Base!$A$2:$A$207,0),2))))</f>
        <v>0.627</v>
      </c>
      <c r="CD373">
        <f t="shared" si="44"/>
        <v>1.5404220201039038</v>
      </c>
      <c r="CF373">
        <f t="shared" si="42"/>
        <v>404.81000000000006</v>
      </c>
      <c r="CG3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BORD'!$B$13:$B$2000,0),9)))*T373/$P$18)</f>
        <v>406.35042202010396</v>
      </c>
      <c r="CI373" t="str">
        <f>'[3]TABLEAU DE BORD'!B371</f>
        <v/>
      </c>
      <c r="CJ373" t="e">
        <f>'[3]TABLEAU DE BORD'!E371-'[3]TABLEAU DE BORD'!C371</f>
        <v>#VALUE!</v>
      </c>
      <c r="CL373" t="str">
        <f>'[3]TABLEAU DE BORD'!H371</f>
        <v/>
      </c>
      <c r="CM373" t="e">
        <f>'[3]TABLEAU DE BORD'!K371-'[3]TABLEAU DE BORD'!I371</f>
        <v>#VALUE!</v>
      </c>
    </row>
    <row r="374" spans="72:91" x14ac:dyDescent="0.25">
      <c r="BT37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BORD'!$B$13:$B$2000,0),11))*T374/INDEX('[3]TABLEAU DE BORD'!$B$13:$R$2000,MATCH('Formalisme RTE'!$H$2,'[3]TABLEAU DE BORD'!$B$13:$B$2000,0),12)</f>
        <v>3.102830965870556</v>
      </c>
      <c r="BU374">
        <f t="shared" si="45"/>
        <v>0.93577891975241945</v>
      </c>
      <c r="BX374">
        <f t="shared" si="43"/>
        <v>0.60748217536470928</v>
      </c>
      <c r="BZ374">
        <f>IF($BZ$6="","",IF(ISERROR(INDEX([3]Base!$A$2:$C$207,MATCH($BZ$6,[3]Base!$A$2:$A$207,0),2))=TRUE,"CABLE INCONNU",(INDEX([3]Base!$A$2:$C$207,MATCH($BZ$6,[3]Base!$A$2:$A$207,0),3))))</f>
        <v>19.600000000000001</v>
      </c>
      <c r="CB374">
        <f>IF($BZ$6="","",IF(ISERROR(INDEX([3]Base!$A$2:$C$207,MATCH($BZ$6,[3]Base!$A$2:$A$207,0),2))=TRUE,"CABLE INCONNU",(INDEX([3]Base!$A$2:$C$207,MATCH($BZ$6,[3]Base!$A$2:$A$207,0),2))))</f>
        <v>0.627</v>
      </c>
      <c r="CD374">
        <f t="shared" si="44"/>
        <v>1.5404220201039038</v>
      </c>
      <c r="CF374">
        <f t="shared" si="42"/>
        <v>404.81000000000006</v>
      </c>
      <c r="CG3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BORD'!$B$13:$B$2000,0),9)))*T374/$P$18)</f>
        <v>406.35042202010396</v>
      </c>
      <c r="CI374" t="str">
        <f>'[3]TABLEAU DE BORD'!B372</f>
        <v/>
      </c>
      <c r="CJ374" t="e">
        <f>'[3]TABLEAU DE BORD'!E372-'[3]TABLEAU DE BORD'!C372</f>
        <v>#VALUE!</v>
      </c>
      <c r="CL374" t="str">
        <f>'[3]TABLEAU DE BORD'!H372</f>
        <v/>
      </c>
      <c r="CM374" t="e">
        <f>'[3]TABLEAU DE BORD'!K372-'[3]TABLEAU DE BORD'!I372</f>
        <v>#VALUE!</v>
      </c>
    </row>
    <row r="375" spans="72:91" x14ac:dyDescent="0.25">
      <c r="BT37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BORD'!$B$13:$B$2000,0),11))*T375/INDEX('[3]TABLEAU DE BORD'!$B$13:$R$2000,MATCH('Formalisme RTE'!$H$2,'[3]TABLEAU DE BORD'!$B$13:$B$2000,0),12)</f>
        <v>3.102830965870556</v>
      </c>
      <c r="BU375">
        <f t="shared" si="45"/>
        <v>0.93577891975241945</v>
      </c>
      <c r="BX375">
        <f t="shared" si="43"/>
        <v>0.60748217536470928</v>
      </c>
      <c r="BZ375">
        <f>IF($BZ$6="","",IF(ISERROR(INDEX([3]Base!$A$2:$C$207,MATCH($BZ$6,[3]Base!$A$2:$A$207,0),2))=TRUE,"CABLE INCONNU",(INDEX([3]Base!$A$2:$C$207,MATCH($BZ$6,[3]Base!$A$2:$A$207,0),3))))</f>
        <v>19.600000000000001</v>
      </c>
      <c r="CB375">
        <f>IF($BZ$6="","",IF(ISERROR(INDEX([3]Base!$A$2:$C$207,MATCH($BZ$6,[3]Base!$A$2:$A$207,0),2))=TRUE,"CABLE INCONNU",(INDEX([3]Base!$A$2:$C$207,MATCH($BZ$6,[3]Base!$A$2:$A$207,0),2))))</f>
        <v>0.627</v>
      </c>
      <c r="CD375">
        <f t="shared" si="44"/>
        <v>1.5404220201039038</v>
      </c>
      <c r="CF375">
        <f t="shared" si="42"/>
        <v>404.81000000000006</v>
      </c>
      <c r="CG3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BORD'!$B$13:$B$2000,0),9)))*T375/$P$18)</f>
        <v>406.35042202010396</v>
      </c>
      <c r="CI375" t="str">
        <f>'[3]TABLEAU DE BORD'!B373</f>
        <v/>
      </c>
      <c r="CJ375" t="e">
        <f>'[3]TABLEAU DE BORD'!E373-'[3]TABLEAU DE BORD'!C373</f>
        <v>#VALUE!</v>
      </c>
      <c r="CL375" t="str">
        <f>'[3]TABLEAU DE BORD'!H373</f>
        <v/>
      </c>
      <c r="CM375" t="e">
        <f>'[3]TABLEAU DE BORD'!K373-'[3]TABLEAU DE BORD'!I373</f>
        <v>#VALUE!</v>
      </c>
    </row>
    <row r="376" spans="72:91" x14ac:dyDescent="0.25">
      <c r="BT37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BORD'!$B$13:$B$2000,0),11))*T376/INDEX('[3]TABLEAU DE BORD'!$B$13:$R$2000,MATCH('Formalisme RTE'!$H$2,'[3]TABLEAU DE BORD'!$B$13:$B$2000,0),12)</f>
        <v>3.102830965870556</v>
      </c>
      <c r="BU376">
        <f t="shared" si="45"/>
        <v>0.93577891975241945</v>
      </c>
      <c r="BX376">
        <f t="shared" si="43"/>
        <v>0.60748217536470928</v>
      </c>
      <c r="BZ376">
        <f>IF($BZ$6="","",IF(ISERROR(INDEX([3]Base!$A$2:$C$207,MATCH($BZ$6,[3]Base!$A$2:$A$207,0),2))=TRUE,"CABLE INCONNU",(INDEX([3]Base!$A$2:$C$207,MATCH($BZ$6,[3]Base!$A$2:$A$207,0),3))))</f>
        <v>19.600000000000001</v>
      </c>
      <c r="CB376">
        <f>IF($BZ$6="","",IF(ISERROR(INDEX([3]Base!$A$2:$C$207,MATCH($BZ$6,[3]Base!$A$2:$A$207,0),2))=TRUE,"CABLE INCONNU",(INDEX([3]Base!$A$2:$C$207,MATCH($BZ$6,[3]Base!$A$2:$A$207,0),2))))</f>
        <v>0.627</v>
      </c>
      <c r="CD376">
        <f t="shared" si="44"/>
        <v>1.5404220201039038</v>
      </c>
      <c r="CF376">
        <f t="shared" si="42"/>
        <v>404.81000000000006</v>
      </c>
      <c r="CG3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BORD'!$B$13:$B$2000,0),9)))*T376/$P$18)</f>
        <v>406.35042202010396</v>
      </c>
      <c r="CI376" t="str">
        <f>'[3]TABLEAU DE BORD'!B374</f>
        <v/>
      </c>
      <c r="CJ376" t="e">
        <f>'[3]TABLEAU DE BORD'!E374-'[3]TABLEAU DE BORD'!C374</f>
        <v>#VALUE!</v>
      </c>
      <c r="CL376" t="str">
        <f>'[3]TABLEAU DE BORD'!H374</f>
        <v/>
      </c>
      <c r="CM376" t="e">
        <f>'[3]TABLEAU DE BORD'!K374-'[3]TABLEAU DE BORD'!I374</f>
        <v>#VALUE!</v>
      </c>
    </row>
    <row r="377" spans="72:91" x14ac:dyDescent="0.25">
      <c r="BT37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BORD'!$B$13:$B$2000,0),11))*T377/INDEX('[3]TABLEAU DE BORD'!$B$13:$R$2000,MATCH('Formalisme RTE'!$H$2,'[3]TABLEAU DE BORD'!$B$13:$B$2000,0),12)</f>
        <v>3.102830965870556</v>
      </c>
      <c r="BU377">
        <f t="shared" si="45"/>
        <v>0.93577891975241945</v>
      </c>
      <c r="BX377">
        <f t="shared" si="43"/>
        <v>0.60748217536470928</v>
      </c>
      <c r="BZ377">
        <f>IF($BZ$6="","",IF(ISERROR(INDEX([3]Base!$A$2:$C$207,MATCH($BZ$6,[3]Base!$A$2:$A$207,0),2))=TRUE,"CABLE INCONNU",(INDEX([3]Base!$A$2:$C$207,MATCH($BZ$6,[3]Base!$A$2:$A$207,0),3))))</f>
        <v>19.600000000000001</v>
      </c>
      <c r="CB377">
        <f>IF($BZ$6="","",IF(ISERROR(INDEX([3]Base!$A$2:$C$207,MATCH($BZ$6,[3]Base!$A$2:$A$207,0),2))=TRUE,"CABLE INCONNU",(INDEX([3]Base!$A$2:$C$207,MATCH($BZ$6,[3]Base!$A$2:$A$207,0),2))))</f>
        <v>0.627</v>
      </c>
      <c r="CD377">
        <f t="shared" si="44"/>
        <v>1.5404220201039038</v>
      </c>
      <c r="CF377">
        <f t="shared" si="42"/>
        <v>404.81000000000006</v>
      </c>
      <c r="CG3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BORD'!$B$13:$B$2000,0),9)))*T377/$P$18)</f>
        <v>406.35042202010396</v>
      </c>
      <c r="CI377" t="str">
        <f>'[3]TABLEAU DE BORD'!B375</f>
        <v/>
      </c>
      <c r="CJ377" t="e">
        <f>'[3]TABLEAU DE BORD'!E375-'[3]TABLEAU DE BORD'!C375</f>
        <v>#VALUE!</v>
      </c>
      <c r="CL377" t="str">
        <f>'[3]TABLEAU DE BORD'!H375</f>
        <v/>
      </c>
      <c r="CM377" t="e">
        <f>'[3]TABLEAU DE BORD'!K375-'[3]TABLEAU DE BORD'!I375</f>
        <v>#VALUE!</v>
      </c>
    </row>
    <row r="378" spans="72:91" x14ac:dyDescent="0.25">
      <c r="BT37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BORD'!$B$13:$B$2000,0),11))*T378/INDEX('[3]TABLEAU DE BORD'!$B$13:$R$2000,MATCH('Formalisme RTE'!$H$2,'[3]TABLEAU DE BORD'!$B$13:$B$2000,0),12)</f>
        <v>3.102830965870556</v>
      </c>
      <c r="BU378">
        <f t="shared" si="45"/>
        <v>0.93577891975241945</v>
      </c>
      <c r="BX378">
        <f t="shared" si="43"/>
        <v>0.60748217536470928</v>
      </c>
      <c r="BZ378">
        <f>IF($BZ$6="","",IF(ISERROR(INDEX([3]Base!$A$2:$C$207,MATCH($BZ$6,[3]Base!$A$2:$A$207,0),2))=TRUE,"CABLE INCONNU",(INDEX([3]Base!$A$2:$C$207,MATCH($BZ$6,[3]Base!$A$2:$A$207,0),3))))</f>
        <v>19.600000000000001</v>
      </c>
      <c r="CB378">
        <f>IF($BZ$6="","",IF(ISERROR(INDEX([3]Base!$A$2:$C$207,MATCH($BZ$6,[3]Base!$A$2:$A$207,0),2))=TRUE,"CABLE INCONNU",(INDEX([3]Base!$A$2:$C$207,MATCH($BZ$6,[3]Base!$A$2:$A$207,0),2))))</f>
        <v>0.627</v>
      </c>
      <c r="CD378">
        <f t="shared" si="44"/>
        <v>1.5404220201039038</v>
      </c>
      <c r="CF378">
        <f t="shared" si="42"/>
        <v>404.81000000000006</v>
      </c>
      <c r="CG3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BORD'!$B$13:$B$2000,0),9)))*T378/$P$18)</f>
        <v>406.35042202010396</v>
      </c>
      <c r="CI378" t="str">
        <f>'[3]TABLEAU DE BORD'!B376</f>
        <v/>
      </c>
      <c r="CJ378" t="e">
        <f>'[3]TABLEAU DE BORD'!E376-'[3]TABLEAU DE BORD'!C376</f>
        <v>#VALUE!</v>
      </c>
      <c r="CL378" t="str">
        <f>'[3]TABLEAU DE BORD'!H376</f>
        <v/>
      </c>
      <c r="CM378" t="e">
        <f>'[3]TABLEAU DE BORD'!K376-'[3]TABLEAU DE BORD'!I376</f>
        <v>#VALUE!</v>
      </c>
    </row>
    <row r="379" spans="72:91" x14ac:dyDescent="0.25">
      <c r="BT37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BORD'!$B$13:$B$2000,0),11))*T379/INDEX('[3]TABLEAU DE BORD'!$B$13:$R$2000,MATCH('Formalisme RTE'!$H$2,'[3]TABLEAU DE BORD'!$B$13:$B$2000,0),12)</f>
        <v>3.102830965870556</v>
      </c>
      <c r="BU379">
        <f t="shared" si="45"/>
        <v>0.93577891975241945</v>
      </c>
      <c r="BX379">
        <f t="shared" si="43"/>
        <v>0.60748217536470928</v>
      </c>
      <c r="BZ379">
        <f>IF($BZ$6="","",IF(ISERROR(INDEX([3]Base!$A$2:$C$207,MATCH($BZ$6,[3]Base!$A$2:$A$207,0),2))=TRUE,"CABLE INCONNU",(INDEX([3]Base!$A$2:$C$207,MATCH($BZ$6,[3]Base!$A$2:$A$207,0),3))))</f>
        <v>19.600000000000001</v>
      </c>
      <c r="CB379">
        <f>IF($BZ$6="","",IF(ISERROR(INDEX([3]Base!$A$2:$C$207,MATCH($BZ$6,[3]Base!$A$2:$A$207,0),2))=TRUE,"CABLE INCONNU",(INDEX([3]Base!$A$2:$C$207,MATCH($BZ$6,[3]Base!$A$2:$A$207,0),2))))</f>
        <v>0.627</v>
      </c>
      <c r="CD379">
        <f t="shared" si="44"/>
        <v>1.5404220201039038</v>
      </c>
      <c r="CF379">
        <f t="shared" si="42"/>
        <v>404.81000000000006</v>
      </c>
      <c r="CG3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BORD'!$B$13:$B$2000,0),9)))*T379/$P$18)</f>
        <v>406.35042202010396</v>
      </c>
      <c r="CI379" t="str">
        <f>'[3]TABLEAU DE BORD'!B377</f>
        <v/>
      </c>
      <c r="CJ379" t="e">
        <f>'[3]TABLEAU DE BORD'!E377-'[3]TABLEAU DE BORD'!C377</f>
        <v>#VALUE!</v>
      </c>
      <c r="CL379" t="str">
        <f>'[3]TABLEAU DE BORD'!H377</f>
        <v/>
      </c>
      <c r="CM379" t="e">
        <f>'[3]TABLEAU DE BORD'!K377-'[3]TABLEAU DE BORD'!I377</f>
        <v>#VALUE!</v>
      </c>
    </row>
    <row r="380" spans="72:91" x14ac:dyDescent="0.25">
      <c r="BT38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BORD'!$B$13:$B$2000,0),11))*T380/INDEX('[3]TABLEAU DE BORD'!$B$13:$R$2000,MATCH('Formalisme RTE'!$H$2,'[3]TABLEAU DE BORD'!$B$13:$B$2000,0),12)</f>
        <v>3.102830965870556</v>
      </c>
      <c r="BU380">
        <f t="shared" si="45"/>
        <v>0.93577891975241945</v>
      </c>
      <c r="BX380">
        <f t="shared" si="43"/>
        <v>0.60748217536470928</v>
      </c>
      <c r="BZ380">
        <f>IF($BZ$6="","",IF(ISERROR(INDEX([3]Base!$A$2:$C$207,MATCH($BZ$6,[3]Base!$A$2:$A$207,0),2))=TRUE,"CABLE INCONNU",(INDEX([3]Base!$A$2:$C$207,MATCH($BZ$6,[3]Base!$A$2:$A$207,0),3))))</f>
        <v>19.600000000000001</v>
      </c>
      <c r="CB380">
        <f>IF($BZ$6="","",IF(ISERROR(INDEX([3]Base!$A$2:$C$207,MATCH($BZ$6,[3]Base!$A$2:$A$207,0),2))=TRUE,"CABLE INCONNU",(INDEX([3]Base!$A$2:$C$207,MATCH($BZ$6,[3]Base!$A$2:$A$207,0),2))))</f>
        <v>0.627</v>
      </c>
      <c r="CD380">
        <f t="shared" si="44"/>
        <v>1.5404220201039038</v>
      </c>
      <c r="CF380">
        <f t="shared" si="42"/>
        <v>404.81000000000006</v>
      </c>
      <c r="CG3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BORD'!$B$13:$B$2000,0),9)))*T380/$P$18)</f>
        <v>406.35042202010396</v>
      </c>
      <c r="CI380" t="str">
        <f>'[3]TABLEAU DE BORD'!B378</f>
        <v/>
      </c>
      <c r="CJ380" t="e">
        <f>'[3]TABLEAU DE BORD'!E378-'[3]TABLEAU DE BORD'!C378</f>
        <v>#VALUE!</v>
      </c>
      <c r="CL380" t="str">
        <f>'[3]TABLEAU DE BORD'!H378</f>
        <v/>
      </c>
      <c r="CM380" t="e">
        <f>'[3]TABLEAU DE BORD'!K378-'[3]TABLEAU DE BORD'!I378</f>
        <v>#VALUE!</v>
      </c>
    </row>
    <row r="381" spans="72:91" x14ac:dyDescent="0.25">
      <c r="BT38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BORD'!$B$13:$B$2000,0),11))*T381/INDEX('[3]TABLEAU DE BORD'!$B$13:$R$2000,MATCH('Formalisme RTE'!$H$2,'[3]TABLEAU DE BORD'!$B$13:$B$2000,0),12)</f>
        <v>3.102830965870556</v>
      </c>
      <c r="BU381">
        <f t="shared" si="45"/>
        <v>0.93577891975241945</v>
      </c>
      <c r="BX381">
        <f t="shared" si="43"/>
        <v>0.60748217536470928</v>
      </c>
      <c r="BZ381">
        <f>IF($BZ$6="","",IF(ISERROR(INDEX([3]Base!$A$2:$C$207,MATCH($BZ$6,[3]Base!$A$2:$A$207,0),2))=TRUE,"CABLE INCONNU",(INDEX([3]Base!$A$2:$C$207,MATCH($BZ$6,[3]Base!$A$2:$A$207,0),3))))</f>
        <v>19.600000000000001</v>
      </c>
      <c r="CB381">
        <f>IF($BZ$6="","",IF(ISERROR(INDEX([3]Base!$A$2:$C$207,MATCH($BZ$6,[3]Base!$A$2:$A$207,0),2))=TRUE,"CABLE INCONNU",(INDEX([3]Base!$A$2:$C$207,MATCH($BZ$6,[3]Base!$A$2:$A$207,0),2))))</f>
        <v>0.627</v>
      </c>
      <c r="CD381">
        <f t="shared" si="44"/>
        <v>1.5404220201039038</v>
      </c>
      <c r="CF381">
        <f t="shared" si="42"/>
        <v>404.81000000000006</v>
      </c>
      <c r="CG3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BORD'!$B$13:$B$2000,0),9)))*T381/$P$18)</f>
        <v>406.35042202010396</v>
      </c>
      <c r="CI381" t="str">
        <f>'[3]TABLEAU DE BORD'!B379</f>
        <v/>
      </c>
      <c r="CJ381" t="e">
        <f>'[3]TABLEAU DE BORD'!E379-'[3]TABLEAU DE BORD'!C379</f>
        <v>#VALUE!</v>
      </c>
      <c r="CL381" t="str">
        <f>'[3]TABLEAU DE BORD'!H379</f>
        <v/>
      </c>
      <c r="CM381" t="e">
        <f>'[3]TABLEAU DE BORD'!K379-'[3]TABLEAU DE BORD'!I379</f>
        <v>#VALUE!</v>
      </c>
    </row>
    <row r="382" spans="72:91" x14ac:dyDescent="0.25">
      <c r="BT38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BORD'!$B$13:$B$2000,0),11))*T382/INDEX('[3]TABLEAU DE BORD'!$B$13:$R$2000,MATCH('Formalisme RTE'!$H$2,'[3]TABLEAU DE BORD'!$B$13:$B$2000,0),12)</f>
        <v>3.102830965870556</v>
      </c>
      <c r="BU382">
        <f t="shared" si="45"/>
        <v>0.93577891975241945</v>
      </c>
      <c r="BX382">
        <f t="shared" si="43"/>
        <v>0.60748217536470928</v>
      </c>
      <c r="BZ382">
        <f>IF($BZ$6="","",IF(ISERROR(INDEX([3]Base!$A$2:$C$207,MATCH($BZ$6,[3]Base!$A$2:$A$207,0),2))=TRUE,"CABLE INCONNU",(INDEX([3]Base!$A$2:$C$207,MATCH($BZ$6,[3]Base!$A$2:$A$207,0),3))))</f>
        <v>19.600000000000001</v>
      </c>
      <c r="CB382">
        <f>IF($BZ$6="","",IF(ISERROR(INDEX([3]Base!$A$2:$C$207,MATCH($BZ$6,[3]Base!$A$2:$A$207,0),2))=TRUE,"CABLE INCONNU",(INDEX([3]Base!$A$2:$C$207,MATCH($BZ$6,[3]Base!$A$2:$A$207,0),2))))</f>
        <v>0.627</v>
      </c>
      <c r="CD382">
        <f t="shared" si="44"/>
        <v>1.5404220201039038</v>
      </c>
      <c r="CF382">
        <f t="shared" si="42"/>
        <v>404.81000000000006</v>
      </c>
      <c r="CG3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BORD'!$B$13:$B$2000,0),9)))*T382/$P$18)</f>
        <v>406.35042202010396</v>
      </c>
      <c r="CI382" t="str">
        <f>'[3]TABLEAU DE BORD'!B380</f>
        <v/>
      </c>
      <c r="CJ382" t="e">
        <f>'[3]TABLEAU DE BORD'!E380-'[3]TABLEAU DE BORD'!C380</f>
        <v>#VALUE!</v>
      </c>
      <c r="CL382" t="str">
        <f>'[3]TABLEAU DE BORD'!H380</f>
        <v/>
      </c>
      <c r="CM382" t="e">
        <f>'[3]TABLEAU DE BORD'!K380-'[3]TABLEAU DE BORD'!I380</f>
        <v>#VALUE!</v>
      </c>
    </row>
    <row r="383" spans="72:91" x14ac:dyDescent="0.25">
      <c r="BT38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BORD'!$B$13:$B$2000,0),11))*T383/INDEX('[3]TABLEAU DE BORD'!$B$13:$R$2000,MATCH('Formalisme RTE'!$H$2,'[3]TABLEAU DE BORD'!$B$13:$B$2000,0),12)</f>
        <v>3.102830965870556</v>
      </c>
      <c r="BU383">
        <f t="shared" si="45"/>
        <v>0.93577891975241945</v>
      </c>
      <c r="BX383">
        <f t="shared" si="43"/>
        <v>0.60748217536470928</v>
      </c>
      <c r="BZ383">
        <f>IF($BZ$6="","",IF(ISERROR(INDEX([3]Base!$A$2:$C$207,MATCH($BZ$6,[3]Base!$A$2:$A$207,0),2))=TRUE,"CABLE INCONNU",(INDEX([3]Base!$A$2:$C$207,MATCH($BZ$6,[3]Base!$A$2:$A$207,0),3))))</f>
        <v>19.600000000000001</v>
      </c>
      <c r="CB383">
        <f>IF($BZ$6="","",IF(ISERROR(INDEX([3]Base!$A$2:$C$207,MATCH($BZ$6,[3]Base!$A$2:$A$207,0),2))=TRUE,"CABLE INCONNU",(INDEX([3]Base!$A$2:$C$207,MATCH($BZ$6,[3]Base!$A$2:$A$207,0),2))))</f>
        <v>0.627</v>
      </c>
      <c r="CD383">
        <f t="shared" si="44"/>
        <v>1.5404220201039038</v>
      </c>
      <c r="CF383">
        <f t="shared" si="42"/>
        <v>404.81000000000006</v>
      </c>
      <c r="CG3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BORD'!$B$13:$B$2000,0),9)))*T383/$P$18)</f>
        <v>406.35042202010396</v>
      </c>
      <c r="CI383" t="str">
        <f>'[3]TABLEAU DE BORD'!B381</f>
        <v/>
      </c>
      <c r="CJ383" t="e">
        <f>'[3]TABLEAU DE BORD'!E381-'[3]TABLEAU DE BORD'!C381</f>
        <v>#VALUE!</v>
      </c>
      <c r="CL383" t="str">
        <f>'[3]TABLEAU DE BORD'!H381</f>
        <v/>
      </c>
      <c r="CM383" t="e">
        <f>'[3]TABLEAU DE BORD'!K381-'[3]TABLEAU DE BORD'!I381</f>
        <v>#VALUE!</v>
      </c>
    </row>
    <row r="384" spans="72:91" x14ac:dyDescent="0.25">
      <c r="BT38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BORD'!$B$13:$B$2000,0),11))*T384/INDEX('[3]TABLEAU DE BORD'!$B$13:$R$2000,MATCH('Formalisme RTE'!$H$2,'[3]TABLEAU DE BORD'!$B$13:$B$2000,0),12)</f>
        <v>3.102830965870556</v>
      </c>
      <c r="BU384">
        <f t="shared" si="45"/>
        <v>0.93577891975241945</v>
      </c>
      <c r="BX384">
        <f t="shared" si="43"/>
        <v>0.60748217536470928</v>
      </c>
      <c r="BZ384">
        <f>IF($BZ$6="","",IF(ISERROR(INDEX([3]Base!$A$2:$C$207,MATCH($BZ$6,[3]Base!$A$2:$A$207,0),2))=TRUE,"CABLE INCONNU",(INDEX([3]Base!$A$2:$C$207,MATCH($BZ$6,[3]Base!$A$2:$A$207,0),3))))</f>
        <v>19.600000000000001</v>
      </c>
      <c r="CB384">
        <f>IF($BZ$6="","",IF(ISERROR(INDEX([3]Base!$A$2:$C$207,MATCH($BZ$6,[3]Base!$A$2:$A$207,0),2))=TRUE,"CABLE INCONNU",(INDEX([3]Base!$A$2:$C$207,MATCH($BZ$6,[3]Base!$A$2:$A$207,0),2))))</f>
        <v>0.627</v>
      </c>
      <c r="CD384">
        <f t="shared" si="44"/>
        <v>1.5404220201039038</v>
      </c>
      <c r="CF384">
        <f t="shared" si="42"/>
        <v>404.81000000000006</v>
      </c>
      <c r="CG3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BORD'!$B$13:$B$2000,0),9)))*T384/$P$18)</f>
        <v>406.35042202010396</v>
      </c>
      <c r="CI384" t="str">
        <f>'[3]TABLEAU DE BORD'!B382</f>
        <v/>
      </c>
      <c r="CJ384" t="e">
        <f>'[3]TABLEAU DE BORD'!E382-'[3]TABLEAU DE BORD'!C382</f>
        <v>#VALUE!</v>
      </c>
      <c r="CL384" t="str">
        <f>'[3]TABLEAU DE BORD'!H382</f>
        <v/>
      </c>
      <c r="CM384" t="e">
        <f>'[3]TABLEAU DE BORD'!K382-'[3]TABLEAU DE BORD'!I382</f>
        <v>#VALUE!</v>
      </c>
    </row>
    <row r="385" spans="72:91" x14ac:dyDescent="0.25">
      <c r="BT38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BORD'!$B$13:$B$2000,0),11))*T385/INDEX('[3]TABLEAU DE BORD'!$B$13:$R$2000,MATCH('Formalisme RTE'!$H$2,'[3]TABLEAU DE BORD'!$B$13:$B$2000,0),12)</f>
        <v>3.102830965870556</v>
      </c>
      <c r="BU385">
        <f t="shared" si="45"/>
        <v>0.93577891975241945</v>
      </c>
      <c r="BX385">
        <f t="shared" si="43"/>
        <v>0.60748217536470928</v>
      </c>
      <c r="BZ385">
        <f>IF($BZ$6="","",IF(ISERROR(INDEX([3]Base!$A$2:$C$207,MATCH($BZ$6,[3]Base!$A$2:$A$207,0),2))=TRUE,"CABLE INCONNU",(INDEX([3]Base!$A$2:$C$207,MATCH($BZ$6,[3]Base!$A$2:$A$207,0),3))))</f>
        <v>19.600000000000001</v>
      </c>
      <c r="CB385">
        <f>IF($BZ$6="","",IF(ISERROR(INDEX([3]Base!$A$2:$C$207,MATCH($BZ$6,[3]Base!$A$2:$A$207,0),2))=TRUE,"CABLE INCONNU",(INDEX([3]Base!$A$2:$C$207,MATCH($BZ$6,[3]Base!$A$2:$A$207,0),2))))</f>
        <v>0.627</v>
      </c>
      <c r="CD385">
        <f t="shared" si="44"/>
        <v>1.5404220201039038</v>
      </c>
      <c r="CF385">
        <f t="shared" si="42"/>
        <v>404.81000000000006</v>
      </c>
      <c r="CG3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BORD'!$B$13:$B$2000,0),9)))*T385/$P$18)</f>
        <v>406.35042202010396</v>
      </c>
      <c r="CI385" t="str">
        <f>'[3]TABLEAU DE BORD'!B383</f>
        <v/>
      </c>
      <c r="CJ385" t="e">
        <f>'[3]TABLEAU DE BORD'!E383-'[3]TABLEAU DE BORD'!C383</f>
        <v>#VALUE!</v>
      </c>
      <c r="CL385" t="str">
        <f>'[3]TABLEAU DE BORD'!H383</f>
        <v/>
      </c>
      <c r="CM385" t="e">
        <f>'[3]TABLEAU DE BORD'!K383-'[3]TABLEAU DE BORD'!I383</f>
        <v>#VALUE!</v>
      </c>
    </row>
    <row r="386" spans="72:91" x14ac:dyDescent="0.25">
      <c r="BT38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BORD'!$B$13:$B$2000,0),11))*T386/INDEX('[3]TABLEAU DE BORD'!$B$13:$R$2000,MATCH('Formalisme RTE'!$H$2,'[3]TABLEAU DE BORD'!$B$13:$B$2000,0),12)</f>
        <v>3.102830965870556</v>
      </c>
      <c r="BU386">
        <f t="shared" si="45"/>
        <v>0.93577891975241945</v>
      </c>
      <c r="BX386">
        <f t="shared" si="43"/>
        <v>0.60748217536470928</v>
      </c>
      <c r="BZ386">
        <f>IF($BZ$6="","",IF(ISERROR(INDEX([3]Base!$A$2:$C$207,MATCH($BZ$6,[3]Base!$A$2:$A$207,0),2))=TRUE,"CABLE INCONNU",(INDEX([3]Base!$A$2:$C$207,MATCH($BZ$6,[3]Base!$A$2:$A$207,0),3))))</f>
        <v>19.600000000000001</v>
      </c>
      <c r="CB386">
        <f>IF($BZ$6="","",IF(ISERROR(INDEX([3]Base!$A$2:$C$207,MATCH($BZ$6,[3]Base!$A$2:$A$207,0),2))=TRUE,"CABLE INCONNU",(INDEX([3]Base!$A$2:$C$207,MATCH($BZ$6,[3]Base!$A$2:$A$207,0),2))))</f>
        <v>0.627</v>
      </c>
      <c r="CD386">
        <f t="shared" si="44"/>
        <v>1.5404220201039038</v>
      </c>
      <c r="CF386">
        <f t="shared" si="42"/>
        <v>404.81000000000006</v>
      </c>
      <c r="CG3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BORD'!$B$13:$B$2000,0),9)))*T386/$P$18)</f>
        <v>406.35042202010396</v>
      </c>
      <c r="CI386" t="str">
        <f>'[3]TABLEAU DE BORD'!B384</f>
        <v/>
      </c>
      <c r="CJ386" t="e">
        <f>'[3]TABLEAU DE BORD'!E384-'[3]TABLEAU DE BORD'!C384</f>
        <v>#VALUE!</v>
      </c>
      <c r="CL386" t="str">
        <f>'[3]TABLEAU DE BORD'!H384</f>
        <v/>
      </c>
      <c r="CM386" t="e">
        <f>'[3]TABLEAU DE BORD'!K384-'[3]TABLEAU DE BORD'!I384</f>
        <v>#VALUE!</v>
      </c>
    </row>
    <row r="387" spans="72:91" x14ac:dyDescent="0.25">
      <c r="BT38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BORD'!$B$13:$B$2000,0),11))*T387/INDEX('[3]TABLEAU DE BORD'!$B$13:$R$2000,MATCH('Formalisme RTE'!$H$2,'[3]TABLEAU DE BORD'!$B$13:$B$2000,0),12)</f>
        <v>3.102830965870556</v>
      </c>
      <c r="BU387">
        <f t="shared" si="45"/>
        <v>0.93577891975241945</v>
      </c>
      <c r="BX387">
        <f t="shared" si="43"/>
        <v>0.60748217536470928</v>
      </c>
      <c r="BZ387">
        <f>IF($BZ$6="","",IF(ISERROR(INDEX([3]Base!$A$2:$C$207,MATCH($BZ$6,[3]Base!$A$2:$A$207,0),2))=TRUE,"CABLE INCONNU",(INDEX([3]Base!$A$2:$C$207,MATCH($BZ$6,[3]Base!$A$2:$A$207,0),3))))</f>
        <v>19.600000000000001</v>
      </c>
      <c r="CB387">
        <f>IF($BZ$6="","",IF(ISERROR(INDEX([3]Base!$A$2:$C$207,MATCH($BZ$6,[3]Base!$A$2:$A$207,0),2))=TRUE,"CABLE INCONNU",(INDEX([3]Base!$A$2:$C$207,MATCH($BZ$6,[3]Base!$A$2:$A$207,0),2))))</f>
        <v>0.627</v>
      </c>
      <c r="CD387">
        <f t="shared" si="44"/>
        <v>1.5404220201039038</v>
      </c>
      <c r="CF387">
        <f t="shared" si="42"/>
        <v>404.81000000000006</v>
      </c>
      <c r="CG3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BORD'!$B$13:$B$2000,0),9)))*T387/$P$18)</f>
        <v>406.35042202010396</v>
      </c>
      <c r="CI387" t="str">
        <f>'[3]TABLEAU DE BORD'!B385</f>
        <v/>
      </c>
      <c r="CJ387" t="e">
        <f>'[3]TABLEAU DE BORD'!E385-'[3]TABLEAU DE BORD'!C385</f>
        <v>#VALUE!</v>
      </c>
      <c r="CL387" t="str">
        <f>'[3]TABLEAU DE BORD'!H385</f>
        <v/>
      </c>
      <c r="CM387" t="e">
        <f>'[3]TABLEAU DE BORD'!K385-'[3]TABLEAU DE BORD'!I385</f>
        <v>#VALUE!</v>
      </c>
    </row>
    <row r="388" spans="72:91" x14ac:dyDescent="0.25">
      <c r="BT38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BORD'!$B$13:$B$2000,0),11))*T388/INDEX('[3]TABLEAU DE BORD'!$B$13:$R$2000,MATCH('Formalisme RTE'!$H$2,'[3]TABLEAU DE BORD'!$B$13:$B$2000,0),12)</f>
        <v>3.102830965870556</v>
      </c>
      <c r="BU388">
        <f t="shared" si="45"/>
        <v>0.93577891975241945</v>
      </c>
      <c r="BX388">
        <f t="shared" si="43"/>
        <v>0.60748217536470928</v>
      </c>
      <c r="BZ388">
        <f>IF($BZ$6="","",IF(ISERROR(INDEX([3]Base!$A$2:$C$207,MATCH($BZ$6,[3]Base!$A$2:$A$207,0),2))=TRUE,"CABLE INCONNU",(INDEX([3]Base!$A$2:$C$207,MATCH($BZ$6,[3]Base!$A$2:$A$207,0),3))))</f>
        <v>19.600000000000001</v>
      </c>
      <c r="CB388">
        <f>IF($BZ$6="","",IF(ISERROR(INDEX([3]Base!$A$2:$C$207,MATCH($BZ$6,[3]Base!$A$2:$A$207,0),2))=TRUE,"CABLE INCONNU",(INDEX([3]Base!$A$2:$C$207,MATCH($BZ$6,[3]Base!$A$2:$A$207,0),2))))</f>
        <v>0.627</v>
      </c>
      <c r="CD388">
        <f t="shared" si="44"/>
        <v>1.5404220201039038</v>
      </c>
      <c r="CF388">
        <f t="shared" si="42"/>
        <v>404.81000000000006</v>
      </c>
      <c r="CG3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BORD'!$B$13:$B$2000,0),9)))*T388/$P$18)</f>
        <v>406.35042202010396</v>
      </c>
      <c r="CI388" t="str">
        <f>'[3]TABLEAU DE BORD'!B386</f>
        <v/>
      </c>
      <c r="CJ388" t="e">
        <f>'[3]TABLEAU DE BORD'!E386-'[3]TABLEAU DE BORD'!C386</f>
        <v>#VALUE!</v>
      </c>
      <c r="CL388" t="str">
        <f>'[3]TABLEAU DE BORD'!H386</f>
        <v/>
      </c>
      <c r="CM388" t="e">
        <f>'[3]TABLEAU DE BORD'!K386-'[3]TABLEAU DE BORD'!I386</f>
        <v>#VALUE!</v>
      </c>
    </row>
    <row r="389" spans="72:91" x14ac:dyDescent="0.25">
      <c r="BT38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BORD'!$B$13:$B$2000,0),11))*T389/INDEX('[3]TABLEAU DE BORD'!$B$13:$R$2000,MATCH('Formalisme RTE'!$H$2,'[3]TABLEAU DE BORD'!$B$13:$B$2000,0),12)</f>
        <v>3.102830965870556</v>
      </c>
      <c r="BU389">
        <f t="shared" si="45"/>
        <v>0.93577891975241945</v>
      </c>
      <c r="BX389">
        <f t="shared" si="43"/>
        <v>0.60748217536470928</v>
      </c>
      <c r="BZ389">
        <f>IF($BZ$6="","",IF(ISERROR(INDEX([3]Base!$A$2:$C$207,MATCH($BZ$6,[3]Base!$A$2:$A$207,0),2))=TRUE,"CABLE INCONNU",(INDEX([3]Base!$A$2:$C$207,MATCH($BZ$6,[3]Base!$A$2:$A$207,0),3))))</f>
        <v>19.600000000000001</v>
      </c>
      <c r="CB389">
        <f>IF($BZ$6="","",IF(ISERROR(INDEX([3]Base!$A$2:$C$207,MATCH($BZ$6,[3]Base!$A$2:$A$207,0),2))=TRUE,"CABLE INCONNU",(INDEX([3]Base!$A$2:$C$207,MATCH($BZ$6,[3]Base!$A$2:$A$207,0),2))))</f>
        <v>0.627</v>
      </c>
      <c r="CD389">
        <f t="shared" si="44"/>
        <v>1.5404220201039038</v>
      </c>
      <c r="CF389">
        <f t="shared" si="42"/>
        <v>404.81000000000006</v>
      </c>
      <c r="CG3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BORD'!$B$13:$B$2000,0),9)))*T389/$P$18)</f>
        <v>406.35042202010396</v>
      </c>
      <c r="CI389" t="str">
        <f>'[3]TABLEAU DE BORD'!B387</f>
        <v/>
      </c>
      <c r="CJ389" t="e">
        <f>'[3]TABLEAU DE BORD'!E387-'[3]TABLEAU DE BORD'!C387</f>
        <v>#VALUE!</v>
      </c>
      <c r="CL389" t="str">
        <f>'[3]TABLEAU DE BORD'!H387</f>
        <v/>
      </c>
      <c r="CM389" t="e">
        <f>'[3]TABLEAU DE BORD'!K387-'[3]TABLEAU DE BORD'!I387</f>
        <v>#VALUE!</v>
      </c>
    </row>
    <row r="390" spans="72:91" x14ac:dyDescent="0.25">
      <c r="BT39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BORD'!$B$13:$B$2000,0),11))*T390/INDEX('[3]TABLEAU DE BORD'!$B$13:$R$2000,MATCH('Formalisme RTE'!$H$2,'[3]TABLEAU DE BORD'!$B$13:$B$2000,0),12)</f>
        <v>3.102830965870556</v>
      </c>
      <c r="BU390">
        <f t="shared" si="45"/>
        <v>0.93577891975241945</v>
      </c>
      <c r="BX390">
        <f t="shared" si="43"/>
        <v>0.60748217536470928</v>
      </c>
      <c r="BZ390">
        <f>IF($BZ$6="","",IF(ISERROR(INDEX([3]Base!$A$2:$C$207,MATCH($BZ$6,[3]Base!$A$2:$A$207,0),2))=TRUE,"CABLE INCONNU",(INDEX([3]Base!$A$2:$C$207,MATCH($BZ$6,[3]Base!$A$2:$A$207,0),3))))</f>
        <v>19.600000000000001</v>
      </c>
      <c r="CB390">
        <f>IF($BZ$6="","",IF(ISERROR(INDEX([3]Base!$A$2:$C$207,MATCH($BZ$6,[3]Base!$A$2:$A$207,0),2))=TRUE,"CABLE INCONNU",(INDEX([3]Base!$A$2:$C$207,MATCH($BZ$6,[3]Base!$A$2:$A$207,0),2))))</f>
        <v>0.627</v>
      </c>
      <c r="CD390">
        <f t="shared" si="44"/>
        <v>1.5404220201039038</v>
      </c>
      <c r="CF390">
        <f t="shared" si="42"/>
        <v>404.81000000000006</v>
      </c>
      <c r="CG3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BORD'!$B$13:$B$2000,0),9)))*T390/$P$18)</f>
        <v>406.35042202010396</v>
      </c>
      <c r="CI390" t="str">
        <f>'[3]TABLEAU DE BORD'!B388</f>
        <v/>
      </c>
      <c r="CJ390" t="e">
        <f>'[3]TABLEAU DE BORD'!E388-'[3]TABLEAU DE BORD'!C388</f>
        <v>#VALUE!</v>
      </c>
      <c r="CL390" t="str">
        <f>'[3]TABLEAU DE BORD'!H388</f>
        <v/>
      </c>
      <c r="CM390" t="e">
        <f>'[3]TABLEAU DE BORD'!K388-'[3]TABLEAU DE BORD'!I388</f>
        <v>#VALUE!</v>
      </c>
    </row>
    <row r="391" spans="72:91" x14ac:dyDescent="0.25">
      <c r="BT39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BORD'!$B$13:$B$2000,0),11))*T391/INDEX('[3]TABLEAU DE BORD'!$B$13:$R$2000,MATCH('Formalisme RTE'!$H$2,'[3]TABLEAU DE BORD'!$B$13:$B$2000,0),12)</f>
        <v>3.102830965870556</v>
      </c>
      <c r="BU391">
        <f t="shared" si="45"/>
        <v>0.93577891975241945</v>
      </c>
      <c r="BX391">
        <f t="shared" si="43"/>
        <v>0.60748217536470928</v>
      </c>
      <c r="BZ391">
        <f>IF($BZ$6="","",IF(ISERROR(INDEX([3]Base!$A$2:$C$207,MATCH($BZ$6,[3]Base!$A$2:$A$207,0),2))=TRUE,"CABLE INCONNU",(INDEX([3]Base!$A$2:$C$207,MATCH($BZ$6,[3]Base!$A$2:$A$207,0),3))))</f>
        <v>19.600000000000001</v>
      </c>
      <c r="CB391">
        <f>IF($BZ$6="","",IF(ISERROR(INDEX([3]Base!$A$2:$C$207,MATCH($BZ$6,[3]Base!$A$2:$A$207,0),2))=TRUE,"CABLE INCONNU",(INDEX([3]Base!$A$2:$C$207,MATCH($BZ$6,[3]Base!$A$2:$A$207,0),2))))</f>
        <v>0.627</v>
      </c>
      <c r="CD391">
        <f t="shared" si="44"/>
        <v>1.5404220201039038</v>
      </c>
      <c r="CF391">
        <f t="shared" si="42"/>
        <v>404.81000000000006</v>
      </c>
      <c r="CG3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BORD'!$B$13:$B$2000,0),9)))*T391/$P$18)</f>
        <v>406.35042202010396</v>
      </c>
      <c r="CI391" t="str">
        <f>'[3]TABLEAU DE BORD'!B389</f>
        <v/>
      </c>
      <c r="CJ391" t="e">
        <f>'[3]TABLEAU DE BORD'!E389-'[3]TABLEAU DE BORD'!C389</f>
        <v>#VALUE!</v>
      </c>
      <c r="CL391" t="str">
        <f>'[3]TABLEAU DE BORD'!H389</f>
        <v/>
      </c>
      <c r="CM391" t="e">
        <f>'[3]TABLEAU DE BORD'!K389-'[3]TABLEAU DE BORD'!I389</f>
        <v>#VALUE!</v>
      </c>
    </row>
    <row r="392" spans="72:91" x14ac:dyDescent="0.25">
      <c r="BT39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BORD'!$B$13:$B$2000,0),11))*T392/INDEX('[3]TABLEAU DE BORD'!$B$13:$R$2000,MATCH('Formalisme RTE'!$H$2,'[3]TABLEAU DE BORD'!$B$13:$B$2000,0),12)</f>
        <v>3.102830965870556</v>
      </c>
      <c r="BU392">
        <f t="shared" si="45"/>
        <v>0.93577891975241945</v>
      </c>
      <c r="BX392">
        <f t="shared" si="43"/>
        <v>0.60748217536470928</v>
      </c>
      <c r="BZ392">
        <f>IF($BZ$6="","",IF(ISERROR(INDEX([3]Base!$A$2:$C$207,MATCH($BZ$6,[3]Base!$A$2:$A$207,0),2))=TRUE,"CABLE INCONNU",(INDEX([3]Base!$A$2:$C$207,MATCH($BZ$6,[3]Base!$A$2:$A$207,0),3))))</f>
        <v>19.600000000000001</v>
      </c>
      <c r="CB392">
        <f>IF($BZ$6="","",IF(ISERROR(INDEX([3]Base!$A$2:$C$207,MATCH($BZ$6,[3]Base!$A$2:$A$207,0),2))=TRUE,"CABLE INCONNU",(INDEX([3]Base!$A$2:$C$207,MATCH($BZ$6,[3]Base!$A$2:$A$207,0),2))))</f>
        <v>0.627</v>
      </c>
      <c r="CD392">
        <f t="shared" si="44"/>
        <v>1.5404220201039038</v>
      </c>
      <c r="CF392">
        <f t="shared" si="42"/>
        <v>404.81000000000006</v>
      </c>
      <c r="CG3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BORD'!$B$13:$B$2000,0),9)))*T392/$P$18)</f>
        <v>406.35042202010396</v>
      </c>
      <c r="CI392" t="str">
        <f>'[3]TABLEAU DE BORD'!B390</f>
        <v/>
      </c>
      <c r="CJ392" t="e">
        <f>'[3]TABLEAU DE BORD'!E390-'[3]TABLEAU DE BORD'!C390</f>
        <v>#VALUE!</v>
      </c>
      <c r="CL392" t="str">
        <f>'[3]TABLEAU DE BORD'!H390</f>
        <v/>
      </c>
      <c r="CM392" t="e">
        <f>'[3]TABLEAU DE BORD'!K390-'[3]TABLEAU DE BORD'!I390</f>
        <v>#VALUE!</v>
      </c>
    </row>
    <row r="393" spans="72:91" x14ac:dyDescent="0.25">
      <c r="BT39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BORD'!$B$13:$B$2000,0),11))*T393/INDEX('[3]TABLEAU DE BORD'!$B$13:$R$2000,MATCH('Formalisme RTE'!$H$2,'[3]TABLEAU DE BORD'!$B$13:$B$2000,0),12)</f>
        <v>3.102830965870556</v>
      </c>
      <c r="BU393">
        <f t="shared" si="45"/>
        <v>0.93577891975241945</v>
      </c>
      <c r="BX393">
        <f t="shared" si="43"/>
        <v>0.60748217536470928</v>
      </c>
      <c r="BZ393">
        <f>IF($BZ$6="","",IF(ISERROR(INDEX([3]Base!$A$2:$C$207,MATCH($BZ$6,[3]Base!$A$2:$A$207,0),2))=TRUE,"CABLE INCONNU",(INDEX([3]Base!$A$2:$C$207,MATCH($BZ$6,[3]Base!$A$2:$A$207,0),3))))</f>
        <v>19.600000000000001</v>
      </c>
      <c r="CB393">
        <f>IF($BZ$6="","",IF(ISERROR(INDEX([3]Base!$A$2:$C$207,MATCH($BZ$6,[3]Base!$A$2:$A$207,0),2))=TRUE,"CABLE INCONNU",(INDEX([3]Base!$A$2:$C$207,MATCH($BZ$6,[3]Base!$A$2:$A$207,0),2))))</f>
        <v>0.627</v>
      </c>
      <c r="CD393">
        <f t="shared" si="44"/>
        <v>1.5404220201039038</v>
      </c>
      <c r="CF393">
        <f t="shared" si="42"/>
        <v>404.81000000000006</v>
      </c>
      <c r="CG3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BORD'!$B$13:$B$2000,0),9)))*T393/$P$18)</f>
        <v>406.35042202010396</v>
      </c>
      <c r="CI393" t="str">
        <f>'[3]TABLEAU DE BORD'!B391</f>
        <v/>
      </c>
      <c r="CJ393" t="e">
        <f>'[3]TABLEAU DE BORD'!E391-'[3]TABLEAU DE BORD'!C391</f>
        <v>#VALUE!</v>
      </c>
      <c r="CL393" t="str">
        <f>'[3]TABLEAU DE BORD'!H391</f>
        <v/>
      </c>
      <c r="CM393" t="e">
        <f>'[3]TABLEAU DE BORD'!K391-'[3]TABLEAU DE BORD'!I391</f>
        <v>#VALUE!</v>
      </c>
    </row>
    <row r="394" spans="72:91" x14ac:dyDescent="0.25">
      <c r="BT39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BORD'!$B$13:$B$2000,0),11))*T394/INDEX('[3]TABLEAU DE BORD'!$B$13:$R$2000,MATCH('Formalisme RTE'!$H$2,'[3]TABLEAU DE BORD'!$B$13:$B$2000,0),12)</f>
        <v>3.102830965870556</v>
      </c>
      <c r="BU394">
        <f t="shared" si="45"/>
        <v>0.93577891975241945</v>
      </c>
      <c r="BX394">
        <f t="shared" si="43"/>
        <v>0.60748217536470928</v>
      </c>
      <c r="BZ394">
        <f>IF($BZ$6="","",IF(ISERROR(INDEX([3]Base!$A$2:$C$207,MATCH($BZ$6,[3]Base!$A$2:$A$207,0),2))=TRUE,"CABLE INCONNU",(INDEX([3]Base!$A$2:$C$207,MATCH($BZ$6,[3]Base!$A$2:$A$207,0),3))))</f>
        <v>19.600000000000001</v>
      </c>
      <c r="CB394">
        <f>IF($BZ$6="","",IF(ISERROR(INDEX([3]Base!$A$2:$C$207,MATCH($BZ$6,[3]Base!$A$2:$A$207,0),2))=TRUE,"CABLE INCONNU",(INDEX([3]Base!$A$2:$C$207,MATCH($BZ$6,[3]Base!$A$2:$A$207,0),2))))</f>
        <v>0.627</v>
      </c>
      <c r="CD394">
        <f t="shared" si="44"/>
        <v>1.5404220201039038</v>
      </c>
      <c r="CF394">
        <f t="shared" si="42"/>
        <v>404.81000000000006</v>
      </c>
      <c r="CG3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BORD'!$B$13:$B$2000,0),9)))*T394/$P$18)</f>
        <v>406.35042202010396</v>
      </c>
      <c r="CI394" t="str">
        <f>'[3]TABLEAU DE BORD'!B392</f>
        <v/>
      </c>
      <c r="CJ394" t="e">
        <f>'[3]TABLEAU DE BORD'!E392-'[3]TABLEAU DE BORD'!C392</f>
        <v>#VALUE!</v>
      </c>
      <c r="CL394" t="str">
        <f>'[3]TABLEAU DE BORD'!H392</f>
        <v/>
      </c>
      <c r="CM394" t="e">
        <f>'[3]TABLEAU DE BORD'!K392-'[3]TABLEAU DE BORD'!I392</f>
        <v>#VALUE!</v>
      </c>
    </row>
    <row r="395" spans="72:91" x14ac:dyDescent="0.25">
      <c r="BT39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BORD'!$B$13:$B$2000,0),11))*T395/INDEX('[3]TABLEAU DE BORD'!$B$13:$R$2000,MATCH('Formalisme RTE'!$H$2,'[3]TABLEAU DE BORD'!$B$13:$B$2000,0),12)</f>
        <v>3.102830965870556</v>
      </c>
      <c r="BU395">
        <f t="shared" si="45"/>
        <v>0.93577891975241945</v>
      </c>
      <c r="BX395">
        <f t="shared" si="43"/>
        <v>0.60748217536470928</v>
      </c>
      <c r="BZ395">
        <f>IF($BZ$6="","",IF(ISERROR(INDEX([3]Base!$A$2:$C$207,MATCH($BZ$6,[3]Base!$A$2:$A$207,0),2))=TRUE,"CABLE INCONNU",(INDEX([3]Base!$A$2:$C$207,MATCH($BZ$6,[3]Base!$A$2:$A$207,0),3))))</f>
        <v>19.600000000000001</v>
      </c>
      <c r="CB395">
        <f>IF($BZ$6="","",IF(ISERROR(INDEX([3]Base!$A$2:$C$207,MATCH($BZ$6,[3]Base!$A$2:$A$207,0),2))=TRUE,"CABLE INCONNU",(INDEX([3]Base!$A$2:$C$207,MATCH($BZ$6,[3]Base!$A$2:$A$207,0),2))))</f>
        <v>0.627</v>
      </c>
      <c r="CD395">
        <f t="shared" si="44"/>
        <v>1.5404220201039038</v>
      </c>
      <c r="CF395">
        <f t="shared" si="42"/>
        <v>404.81000000000006</v>
      </c>
      <c r="CG3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BORD'!$B$13:$B$2000,0),9)))*T395/$P$18)</f>
        <v>406.35042202010396</v>
      </c>
      <c r="CI395" t="str">
        <f>'[3]TABLEAU DE BORD'!B393</f>
        <v/>
      </c>
      <c r="CJ395" t="e">
        <f>'[3]TABLEAU DE BORD'!E393-'[3]TABLEAU DE BORD'!C393</f>
        <v>#VALUE!</v>
      </c>
      <c r="CL395" t="str">
        <f>'[3]TABLEAU DE BORD'!H393</f>
        <v/>
      </c>
      <c r="CM395" t="e">
        <f>'[3]TABLEAU DE BORD'!K393-'[3]TABLEAU DE BORD'!I393</f>
        <v>#VALUE!</v>
      </c>
    </row>
    <row r="396" spans="72:91" x14ac:dyDescent="0.25">
      <c r="BT39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BORD'!$B$13:$B$2000,0),11))*T396/INDEX('[3]TABLEAU DE BORD'!$B$13:$R$2000,MATCH('Formalisme RTE'!$H$2,'[3]TABLEAU DE BORD'!$B$13:$B$2000,0),12)</f>
        <v>3.102830965870556</v>
      </c>
      <c r="BU396">
        <f t="shared" si="45"/>
        <v>0.93577891975241945</v>
      </c>
      <c r="BX396">
        <f t="shared" si="43"/>
        <v>0.60748217536470928</v>
      </c>
      <c r="BZ396">
        <f>IF($BZ$6="","",IF(ISERROR(INDEX([3]Base!$A$2:$C$207,MATCH($BZ$6,[3]Base!$A$2:$A$207,0),2))=TRUE,"CABLE INCONNU",(INDEX([3]Base!$A$2:$C$207,MATCH($BZ$6,[3]Base!$A$2:$A$207,0),3))))</f>
        <v>19.600000000000001</v>
      </c>
      <c r="CB396">
        <f>IF($BZ$6="","",IF(ISERROR(INDEX([3]Base!$A$2:$C$207,MATCH($BZ$6,[3]Base!$A$2:$A$207,0),2))=TRUE,"CABLE INCONNU",(INDEX([3]Base!$A$2:$C$207,MATCH($BZ$6,[3]Base!$A$2:$A$207,0),2))))</f>
        <v>0.627</v>
      </c>
      <c r="CD396">
        <f t="shared" si="44"/>
        <v>1.5404220201039038</v>
      </c>
      <c r="CF396">
        <f t="shared" si="42"/>
        <v>404.81000000000006</v>
      </c>
      <c r="CG3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BORD'!$B$13:$B$2000,0),9)))*T396/$P$18)</f>
        <v>406.35042202010396</v>
      </c>
      <c r="CI396" t="str">
        <f>'[3]TABLEAU DE BORD'!B394</f>
        <v/>
      </c>
      <c r="CJ396" t="e">
        <f>'[3]TABLEAU DE BORD'!E394-'[3]TABLEAU DE BORD'!C394</f>
        <v>#VALUE!</v>
      </c>
      <c r="CL396" t="str">
        <f>'[3]TABLEAU DE BORD'!H394</f>
        <v/>
      </c>
      <c r="CM396" t="e">
        <f>'[3]TABLEAU DE BORD'!K394-'[3]TABLEAU DE BORD'!I394</f>
        <v>#VALUE!</v>
      </c>
    </row>
    <row r="397" spans="72:91" x14ac:dyDescent="0.25">
      <c r="BT39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BORD'!$B$13:$B$2000,0),11))*T397/INDEX('[3]TABLEAU DE BORD'!$B$13:$R$2000,MATCH('Formalisme RTE'!$H$2,'[3]TABLEAU DE BORD'!$B$13:$B$2000,0),12)</f>
        <v>3.102830965870556</v>
      </c>
      <c r="BU397">
        <f t="shared" si="45"/>
        <v>0.93577891975241945</v>
      </c>
      <c r="BX397">
        <f t="shared" si="43"/>
        <v>0.60748217536470928</v>
      </c>
      <c r="BZ397">
        <f>IF($BZ$6="","",IF(ISERROR(INDEX([3]Base!$A$2:$C$207,MATCH($BZ$6,[3]Base!$A$2:$A$207,0),2))=TRUE,"CABLE INCONNU",(INDEX([3]Base!$A$2:$C$207,MATCH($BZ$6,[3]Base!$A$2:$A$207,0),3))))</f>
        <v>19.600000000000001</v>
      </c>
      <c r="CB397">
        <f>IF($BZ$6="","",IF(ISERROR(INDEX([3]Base!$A$2:$C$207,MATCH($BZ$6,[3]Base!$A$2:$A$207,0),2))=TRUE,"CABLE INCONNU",(INDEX([3]Base!$A$2:$C$207,MATCH($BZ$6,[3]Base!$A$2:$A$207,0),2))))</f>
        <v>0.627</v>
      </c>
      <c r="CD397">
        <f t="shared" si="44"/>
        <v>1.5404220201039038</v>
      </c>
      <c r="CF397">
        <f t="shared" si="42"/>
        <v>404.81000000000006</v>
      </c>
      <c r="CG3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BORD'!$B$13:$B$2000,0),9)))*T397/$P$18)</f>
        <v>406.35042202010396</v>
      </c>
      <c r="CI397" t="str">
        <f>'[3]TABLEAU DE BORD'!B395</f>
        <v/>
      </c>
      <c r="CJ397" t="e">
        <f>'[3]TABLEAU DE BORD'!E395-'[3]TABLEAU DE BORD'!C395</f>
        <v>#VALUE!</v>
      </c>
      <c r="CL397" t="str">
        <f>'[3]TABLEAU DE BORD'!H395</f>
        <v/>
      </c>
      <c r="CM397" t="e">
        <f>'[3]TABLEAU DE BORD'!K395-'[3]TABLEAU DE BORD'!I395</f>
        <v>#VALUE!</v>
      </c>
    </row>
    <row r="398" spans="72:91" x14ac:dyDescent="0.25">
      <c r="BT39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BORD'!$B$13:$B$2000,0),11))*T398/INDEX('[3]TABLEAU DE BORD'!$B$13:$R$2000,MATCH('Formalisme RTE'!$H$2,'[3]TABLEAU DE BORD'!$B$13:$B$2000,0),12)</f>
        <v>3.102830965870556</v>
      </c>
      <c r="BU398">
        <f t="shared" si="45"/>
        <v>0.93577891975241945</v>
      </c>
      <c r="BX398">
        <f t="shared" si="43"/>
        <v>0.60748217536470928</v>
      </c>
      <c r="BZ398">
        <f>IF($BZ$6="","",IF(ISERROR(INDEX([3]Base!$A$2:$C$207,MATCH($BZ$6,[3]Base!$A$2:$A$207,0),2))=TRUE,"CABLE INCONNU",(INDEX([3]Base!$A$2:$C$207,MATCH($BZ$6,[3]Base!$A$2:$A$207,0),3))))</f>
        <v>19.600000000000001</v>
      </c>
      <c r="CB398">
        <f>IF($BZ$6="","",IF(ISERROR(INDEX([3]Base!$A$2:$C$207,MATCH($BZ$6,[3]Base!$A$2:$A$207,0),2))=TRUE,"CABLE INCONNU",(INDEX([3]Base!$A$2:$C$207,MATCH($BZ$6,[3]Base!$A$2:$A$207,0),2))))</f>
        <v>0.627</v>
      </c>
      <c r="CD398">
        <f t="shared" si="44"/>
        <v>1.5404220201039038</v>
      </c>
      <c r="CF398">
        <f t="shared" si="42"/>
        <v>404.81000000000006</v>
      </c>
      <c r="CG3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BORD'!$B$13:$B$2000,0),9)))*T398/$P$18)</f>
        <v>406.35042202010396</v>
      </c>
      <c r="CI398" t="str">
        <f>'[3]TABLEAU DE BORD'!B396</f>
        <v/>
      </c>
      <c r="CJ398" t="e">
        <f>'[3]TABLEAU DE BORD'!E396-'[3]TABLEAU DE BORD'!C396</f>
        <v>#VALUE!</v>
      </c>
      <c r="CL398" t="str">
        <f>'[3]TABLEAU DE BORD'!H396</f>
        <v/>
      </c>
      <c r="CM398" t="e">
        <f>'[3]TABLEAU DE BORD'!K396-'[3]TABLEAU DE BORD'!I396</f>
        <v>#VALUE!</v>
      </c>
    </row>
    <row r="399" spans="72:91" x14ac:dyDescent="0.25">
      <c r="BT39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BORD'!$B$13:$B$2000,0),11))*T399/INDEX('[3]TABLEAU DE BORD'!$B$13:$R$2000,MATCH('Formalisme RTE'!$H$2,'[3]TABLEAU DE BORD'!$B$13:$B$2000,0),12)</f>
        <v>3.102830965870556</v>
      </c>
      <c r="BU399">
        <f t="shared" si="45"/>
        <v>0.93577891975241945</v>
      </c>
      <c r="BX399">
        <f t="shared" si="43"/>
        <v>0.60748217536470928</v>
      </c>
      <c r="BZ399">
        <f>IF($BZ$6="","",IF(ISERROR(INDEX([3]Base!$A$2:$C$207,MATCH($BZ$6,[3]Base!$A$2:$A$207,0),2))=TRUE,"CABLE INCONNU",(INDEX([3]Base!$A$2:$C$207,MATCH($BZ$6,[3]Base!$A$2:$A$207,0),3))))</f>
        <v>19.600000000000001</v>
      </c>
      <c r="CB399">
        <f>IF($BZ$6="","",IF(ISERROR(INDEX([3]Base!$A$2:$C$207,MATCH($BZ$6,[3]Base!$A$2:$A$207,0),2))=TRUE,"CABLE INCONNU",(INDEX([3]Base!$A$2:$C$207,MATCH($BZ$6,[3]Base!$A$2:$A$207,0),2))))</f>
        <v>0.627</v>
      </c>
      <c r="CD399">
        <f t="shared" si="44"/>
        <v>1.5404220201039038</v>
      </c>
      <c r="CF399">
        <f t="shared" ref="CF399:CF462" si="46">$BE$28+$D$10*((EXP(($BE$26-T399)/$D$10)+EXP(-($BE$26-T399)/$D$10))/2-1)</f>
        <v>404.81000000000006</v>
      </c>
      <c r="CG3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BORD'!$B$13:$B$2000,0),9)))*T399/$P$18)</f>
        <v>406.35042202010396</v>
      </c>
      <c r="CI399" t="str">
        <f>'[3]TABLEAU DE BORD'!B397</f>
        <v/>
      </c>
      <c r="CJ399" t="e">
        <f>'[3]TABLEAU DE BORD'!E397-'[3]TABLEAU DE BORD'!C397</f>
        <v>#VALUE!</v>
      </c>
      <c r="CL399" t="str">
        <f>'[3]TABLEAU DE BORD'!H397</f>
        <v/>
      </c>
      <c r="CM399" t="e">
        <f>'[3]TABLEAU DE BORD'!K397-'[3]TABLEAU DE BORD'!I397</f>
        <v>#VALUE!</v>
      </c>
    </row>
    <row r="400" spans="72:91" x14ac:dyDescent="0.25">
      <c r="BT40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BORD'!$B$13:$B$2000,0),11))*T400/INDEX('[3]TABLEAU DE BORD'!$B$13:$R$2000,MATCH('Formalisme RTE'!$H$2,'[3]TABLEAU DE BORD'!$B$13:$B$2000,0),12)</f>
        <v>3.102830965870556</v>
      </c>
      <c r="BU400">
        <f t="shared" si="45"/>
        <v>0.93577891975241945</v>
      </c>
      <c r="BX400">
        <f t="shared" ref="BX400:BX463" si="47">SQRT(1-(1/(SQRT((CB400*0.981)^2+(($B$30/10)*BZ400*0.001)^2)/(CB400*0.981))^2))</f>
        <v>0.60748217536470928</v>
      </c>
      <c r="BZ400">
        <f>IF($BZ$6="","",IF(ISERROR(INDEX([3]Base!$A$2:$C$207,MATCH($BZ$6,[3]Base!$A$2:$A$207,0),2))=TRUE,"CABLE INCONNU",(INDEX([3]Base!$A$2:$C$207,MATCH($BZ$6,[3]Base!$A$2:$A$207,0),3))))</f>
        <v>19.600000000000001</v>
      </c>
      <c r="CB400">
        <f>IF($BZ$6="","",IF(ISERROR(INDEX([3]Base!$A$2:$C$207,MATCH($BZ$6,[3]Base!$A$2:$A$207,0),2))=TRUE,"CABLE INCONNU",(INDEX([3]Base!$A$2:$C$207,MATCH($BZ$6,[3]Base!$A$2:$A$207,0),2))))</f>
        <v>0.627</v>
      </c>
      <c r="CD400">
        <f t="shared" si="44"/>
        <v>1.5404220201039038</v>
      </c>
      <c r="CF400">
        <f t="shared" si="46"/>
        <v>404.81000000000006</v>
      </c>
      <c r="CG4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BORD'!$B$13:$B$2000,0),9)))*T400/$P$18)</f>
        <v>406.35042202010396</v>
      </c>
      <c r="CI400" t="str">
        <f>'[3]TABLEAU DE BORD'!B398</f>
        <v/>
      </c>
      <c r="CJ400" t="e">
        <f>'[3]TABLEAU DE BORD'!E398-'[3]TABLEAU DE BORD'!C398</f>
        <v>#VALUE!</v>
      </c>
      <c r="CL400" t="str">
        <f>'[3]TABLEAU DE BORD'!H398</f>
        <v/>
      </c>
      <c r="CM400" t="e">
        <f>'[3]TABLEAU DE BORD'!K398-'[3]TABLEAU DE BORD'!I398</f>
        <v>#VALUE!</v>
      </c>
    </row>
    <row r="401" spans="72:91" x14ac:dyDescent="0.25">
      <c r="BT40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BORD'!$B$13:$B$2000,0),11))*T401/INDEX('[3]TABLEAU DE BORD'!$B$13:$R$2000,MATCH('Formalisme RTE'!$H$2,'[3]TABLEAU DE BORD'!$B$13:$B$2000,0),12)</f>
        <v>3.102830965870556</v>
      </c>
      <c r="BU401">
        <f t="shared" si="45"/>
        <v>0.93577891975241945</v>
      </c>
      <c r="BX401">
        <f t="shared" si="47"/>
        <v>0.60748217536470928</v>
      </c>
      <c r="BZ401">
        <f>IF($BZ$6="","",IF(ISERROR(INDEX([3]Base!$A$2:$C$207,MATCH($BZ$6,[3]Base!$A$2:$A$207,0),2))=TRUE,"CABLE INCONNU",(INDEX([3]Base!$A$2:$C$207,MATCH($BZ$6,[3]Base!$A$2:$A$207,0),3))))</f>
        <v>19.600000000000001</v>
      </c>
      <c r="CB401">
        <f>IF($BZ$6="","",IF(ISERROR(INDEX([3]Base!$A$2:$C$207,MATCH($BZ$6,[3]Base!$A$2:$A$207,0),2))=TRUE,"CABLE INCONNU",(INDEX([3]Base!$A$2:$C$207,MATCH($BZ$6,[3]Base!$A$2:$A$207,0),2))))</f>
        <v>0.627</v>
      </c>
      <c r="CD401">
        <f t="shared" ref="CD401:CD464" si="48">CG401-CF401</f>
        <v>1.5404220201039038</v>
      </c>
      <c r="CF401">
        <f t="shared" si="46"/>
        <v>404.81000000000006</v>
      </c>
      <c r="CG4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BORD'!$B$13:$B$2000,0),9)))*T401/$P$18)</f>
        <v>406.35042202010396</v>
      </c>
      <c r="CI401" t="str">
        <f>'[3]TABLEAU DE BORD'!B399</f>
        <v/>
      </c>
      <c r="CJ401" t="e">
        <f>'[3]TABLEAU DE BORD'!E399-'[3]TABLEAU DE BORD'!C399</f>
        <v>#VALUE!</v>
      </c>
      <c r="CL401" t="str">
        <f>'[3]TABLEAU DE BORD'!H399</f>
        <v/>
      </c>
      <c r="CM401" t="e">
        <f>'[3]TABLEAU DE BORD'!K399-'[3]TABLEAU DE BORD'!I399</f>
        <v>#VALUE!</v>
      </c>
    </row>
    <row r="402" spans="72:91" x14ac:dyDescent="0.25">
      <c r="BT40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BORD'!$B$13:$B$2000,0),11))*T402/INDEX('[3]TABLEAU DE BORD'!$B$13:$R$2000,MATCH('Formalisme RTE'!$H$2,'[3]TABLEAU DE BORD'!$B$13:$B$2000,0),12)</f>
        <v>3.102830965870556</v>
      </c>
      <c r="BU402">
        <f t="shared" ref="BU402:BU465" si="49">BX402*CD402</f>
        <v>0.93577891975241945</v>
      </c>
      <c r="BX402">
        <f t="shared" si="47"/>
        <v>0.60748217536470928</v>
      </c>
      <c r="BZ402">
        <f>IF($BZ$6="","",IF(ISERROR(INDEX([3]Base!$A$2:$C$207,MATCH($BZ$6,[3]Base!$A$2:$A$207,0),2))=TRUE,"CABLE INCONNU",(INDEX([3]Base!$A$2:$C$207,MATCH($BZ$6,[3]Base!$A$2:$A$207,0),3))))</f>
        <v>19.600000000000001</v>
      </c>
      <c r="CB402">
        <f>IF($BZ$6="","",IF(ISERROR(INDEX([3]Base!$A$2:$C$207,MATCH($BZ$6,[3]Base!$A$2:$A$207,0),2))=TRUE,"CABLE INCONNU",(INDEX([3]Base!$A$2:$C$207,MATCH($BZ$6,[3]Base!$A$2:$A$207,0),2))))</f>
        <v>0.627</v>
      </c>
      <c r="CD402">
        <f t="shared" si="48"/>
        <v>1.5404220201039038</v>
      </c>
      <c r="CF402">
        <f t="shared" si="46"/>
        <v>404.81000000000006</v>
      </c>
      <c r="CG4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BORD'!$B$13:$B$2000,0),9)))*T402/$P$18)</f>
        <v>406.35042202010396</v>
      </c>
      <c r="CI402" t="str">
        <f>'[3]TABLEAU DE BORD'!B400</f>
        <v/>
      </c>
      <c r="CJ402" t="e">
        <f>'[3]TABLEAU DE BORD'!E400-'[3]TABLEAU DE BORD'!C400</f>
        <v>#VALUE!</v>
      </c>
      <c r="CL402" t="str">
        <f>'[3]TABLEAU DE BORD'!H400</f>
        <v/>
      </c>
      <c r="CM402" t="e">
        <f>'[3]TABLEAU DE BORD'!K400-'[3]TABLEAU DE BORD'!I400</f>
        <v>#VALUE!</v>
      </c>
    </row>
    <row r="403" spans="72:91" x14ac:dyDescent="0.25">
      <c r="BT40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BORD'!$B$13:$B$2000,0),11))*T403/INDEX('[3]TABLEAU DE BORD'!$B$13:$R$2000,MATCH('Formalisme RTE'!$H$2,'[3]TABLEAU DE BORD'!$B$13:$B$2000,0),12)</f>
        <v>3.102830965870556</v>
      </c>
      <c r="BU403">
        <f t="shared" si="49"/>
        <v>0.93577891975241945</v>
      </c>
      <c r="BX403">
        <f t="shared" si="47"/>
        <v>0.60748217536470928</v>
      </c>
      <c r="BZ403">
        <f>IF($BZ$6="","",IF(ISERROR(INDEX([3]Base!$A$2:$C$207,MATCH($BZ$6,[3]Base!$A$2:$A$207,0),2))=TRUE,"CABLE INCONNU",(INDEX([3]Base!$A$2:$C$207,MATCH($BZ$6,[3]Base!$A$2:$A$207,0),3))))</f>
        <v>19.600000000000001</v>
      </c>
      <c r="CB403">
        <f>IF($BZ$6="","",IF(ISERROR(INDEX([3]Base!$A$2:$C$207,MATCH($BZ$6,[3]Base!$A$2:$A$207,0),2))=TRUE,"CABLE INCONNU",(INDEX([3]Base!$A$2:$C$207,MATCH($BZ$6,[3]Base!$A$2:$A$207,0),2))))</f>
        <v>0.627</v>
      </c>
      <c r="CD403">
        <f t="shared" si="48"/>
        <v>1.5404220201039038</v>
      </c>
      <c r="CF403">
        <f t="shared" si="46"/>
        <v>404.81000000000006</v>
      </c>
      <c r="CG4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BORD'!$B$13:$B$2000,0),9)))*T403/$P$18)</f>
        <v>406.35042202010396</v>
      </c>
      <c r="CI403" t="str">
        <f>'[3]TABLEAU DE BORD'!B401</f>
        <v/>
      </c>
      <c r="CJ403" t="e">
        <f>'[3]TABLEAU DE BORD'!E401-'[3]TABLEAU DE BORD'!C401</f>
        <v>#VALUE!</v>
      </c>
      <c r="CL403" t="str">
        <f>'[3]TABLEAU DE BORD'!H401</f>
        <v/>
      </c>
      <c r="CM403" t="e">
        <f>'[3]TABLEAU DE BORD'!K401-'[3]TABLEAU DE BORD'!I401</f>
        <v>#VALUE!</v>
      </c>
    </row>
    <row r="404" spans="72:91" x14ac:dyDescent="0.25">
      <c r="BT40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BORD'!$B$13:$B$2000,0),11))*T404/INDEX('[3]TABLEAU DE BORD'!$B$13:$R$2000,MATCH('Formalisme RTE'!$H$2,'[3]TABLEAU DE BORD'!$B$13:$B$2000,0),12)</f>
        <v>3.102830965870556</v>
      </c>
      <c r="BU404">
        <f t="shared" si="49"/>
        <v>0.93577891975241945</v>
      </c>
      <c r="BX404">
        <f t="shared" si="47"/>
        <v>0.60748217536470928</v>
      </c>
      <c r="BZ404">
        <f>IF($BZ$6="","",IF(ISERROR(INDEX([3]Base!$A$2:$C$207,MATCH($BZ$6,[3]Base!$A$2:$A$207,0),2))=TRUE,"CABLE INCONNU",(INDEX([3]Base!$A$2:$C$207,MATCH($BZ$6,[3]Base!$A$2:$A$207,0),3))))</f>
        <v>19.600000000000001</v>
      </c>
      <c r="CB404">
        <f>IF($BZ$6="","",IF(ISERROR(INDEX([3]Base!$A$2:$C$207,MATCH($BZ$6,[3]Base!$A$2:$A$207,0),2))=TRUE,"CABLE INCONNU",(INDEX([3]Base!$A$2:$C$207,MATCH($BZ$6,[3]Base!$A$2:$A$207,0),2))))</f>
        <v>0.627</v>
      </c>
      <c r="CD404">
        <f t="shared" si="48"/>
        <v>1.5404220201039038</v>
      </c>
      <c r="CF404">
        <f t="shared" si="46"/>
        <v>404.81000000000006</v>
      </c>
      <c r="CG4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BORD'!$B$13:$B$2000,0),9)))*T404/$P$18)</f>
        <v>406.35042202010396</v>
      </c>
      <c r="CI404" t="str">
        <f>'[3]TABLEAU DE BORD'!B402</f>
        <v/>
      </c>
      <c r="CJ404" t="e">
        <f>'[3]TABLEAU DE BORD'!E402-'[3]TABLEAU DE BORD'!C402</f>
        <v>#VALUE!</v>
      </c>
      <c r="CL404" t="str">
        <f>'[3]TABLEAU DE BORD'!H402</f>
        <v/>
      </c>
      <c r="CM404" t="e">
        <f>'[3]TABLEAU DE BORD'!K402-'[3]TABLEAU DE BORD'!I402</f>
        <v>#VALUE!</v>
      </c>
    </row>
    <row r="405" spans="72:91" x14ac:dyDescent="0.25">
      <c r="BT40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BORD'!$B$13:$B$2000,0),11))*T405/INDEX('[3]TABLEAU DE BORD'!$B$13:$R$2000,MATCH('Formalisme RTE'!$H$2,'[3]TABLEAU DE BORD'!$B$13:$B$2000,0),12)</f>
        <v>3.102830965870556</v>
      </c>
      <c r="BU405">
        <f t="shared" si="49"/>
        <v>0.93577891975241945</v>
      </c>
      <c r="BX405">
        <f t="shared" si="47"/>
        <v>0.60748217536470928</v>
      </c>
      <c r="BZ405">
        <f>IF($BZ$6="","",IF(ISERROR(INDEX([3]Base!$A$2:$C$207,MATCH($BZ$6,[3]Base!$A$2:$A$207,0),2))=TRUE,"CABLE INCONNU",(INDEX([3]Base!$A$2:$C$207,MATCH($BZ$6,[3]Base!$A$2:$A$207,0),3))))</f>
        <v>19.600000000000001</v>
      </c>
      <c r="CB405">
        <f>IF($BZ$6="","",IF(ISERROR(INDEX([3]Base!$A$2:$C$207,MATCH($BZ$6,[3]Base!$A$2:$A$207,0),2))=TRUE,"CABLE INCONNU",(INDEX([3]Base!$A$2:$C$207,MATCH($BZ$6,[3]Base!$A$2:$A$207,0),2))))</f>
        <v>0.627</v>
      </c>
      <c r="CD405">
        <f t="shared" si="48"/>
        <v>1.5404220201039038</v>
      </c>
      <c r="CF405">
        <f t="shared" si="46"/>
        <v>404.81000000000006</v>
      </c>
      <c r="CG4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BORD'!$B$13:$B$2000,0),9)))*T405/$P$18)</f>
        <v>406.35042202010396</v>
      </c>
      <c r="CI405" t="str">
        <f>'[3]TABLEAU DE BORD'!B403</f>
        <v/>
      </c>
      <c r="CJ405" t="e">
        <f>'[3]TABLEAU DE BORD'!E403-'[3]TABLEAU DE BORD'!C403</f>
        <v>#VALUE!</v>
      </c>
      <c r="CL405" t="str">
        <f>'[3]TABLEAU DE BORD'!H403</f>
        <v/>
      </c>
      <c r="CM405" t="e">
        <f>'[3]TABLEAU DE BORD'!K403-'[3]TABLEAU DE BORD'!I403</f>
        <v>#VALUE!</v>
      </c>
    </row>
    <row r="406" spans="72:91" x14ac:dyDescent="0.25">
      <c r="BT40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BORD'!$B$13:$B$2000,0),11))*T406/INDEX('[3]TABLEAU DE BORD'!$B$13:$R$2000,MATCH('Formalisme RTE'!$H$2,'[3]TABLEAU DE BORD'!$B$13:$B$2000,0),12)</f>
        <v>3.102830965870556</v>
      </c>
      <c r="BU406">
        <f t="shared" si="49"/>
        <v>0.93577891975241945</v>
      </c>
      <c r="BX406">
        <f t="shared" si="47"/>
        <v>0.60748217536470928</v>
      </c>
      <c r="BZ406">
        <f>IF($BZ$6="","",IF(ISERROR(INDEX([3]Base!$A$2:$C$207,MATCH($BZ$6,[3]Base!$A$2:$A$207,0),2))=TRUE,"CABLE INCONNU",(INDEX([3]Base!$A$2:$C$207,MATCH($BZ$6,[3]Base!$A$2:$A$207,0),3))))</f>
        <v>19.600000000000001</v>
      </c>
      <c r="CB406">
        <f>IF($BZ$6="","",IF(ISERROR(INDEX([3]Base!$A$2:$C$207,MATCH($BZ$6,[3]Base!$A$2:$A$207,0),2))=TRUE,"CABLE INCONNU",(INDEX([3]Base!$A$2:$C$207,MATCH($BZ$6,[3]Base!$A$2:$A$207,0),2))))</f>
        <v>0.627</v>
      </c>
      <c r="CD406">
        <f t="shared" si="48"/>
        <v>1.5404220201039038</v>
      </c>
      <c r="CF406">
        <f t="shared" si="46"/>
        <v>404.81000000000006</v>
      </c>
      <c r="CG40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BORD'!$B$13:$B$2000,0),9)))*T406/$P$18)</f>
        <v>406.35042202010396</v>
      </c>
      <c r="CI406" t="str">
        <f>'[3]TABLEAU DE BORD'!B404</f>
        <v/>
      </c>
      <c r="CJ406" t="e">
        <f>'[3]TABLEAU DE BORD'!E404-'[3]TABLEAU DE BORD'!C404</f>
        <v>#VALUE!</v>
      </c>
      <c r="CL406" t="str">
        <f>'[3]TABLEAU DE BORD'!H404</f>
        <v/>
      </c>
      <c r="CM406" t="e">
        <f>'[3]TABLEAU DE BORD'!K404-'[3]TABLEAU DE BORD'!I404</f>
        <v>#VALUE!</v>
      </c>
    </row>
    <row r="407" spans="72:91" x14ac:dyDescent="0.25">
      <c r="BT40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BORD'!$B$13:$B$2000,0),11))*T407/INDEX('[3]TABLEAU DE BORD'!$B$13:$R$2000,MATCH('Formalisme RTE'!$H$2,'[3]TABLEAU DE BORD'!$B$13:$B$2000,0),12)</f>
        <v>3.102830965870556</v>
      </c>
      <c r="BU407">
        <f t="shared" si="49"/>
        <v>0.93577891975241945</v>
      </c>
      <c r="BX407">
        <f t="shared" si="47"/>
        <v>0.60748217536470928</v>
      </c>
      <c r="BZ407">
        <f>IF($BZ$6="","",IF(ISERROR(INDEX([3]Base!$A$2:$C$207,MATCH($BZ$6,[3]Base!$A$2:$A$207,0),2))=TRUE,"CABLE INCONNU",(INDEX([3]Base!$A$2:$C$207,MATCH($BZ$6,[3]Base!$A$2:$A$207,0),3))))</f>
        <v>19.600000000000001</v>
      </c>
      <c r="CB407">
        <f>IF($BZ$6="","",IF(ISERROR(INDEX([3]Base!$A$2:$C$207,MATCH($BZ$6,[3]Base!$A$2:$A$207,0),2))=TRUE,"CABLE INCONNU",(INDEX([3]Base!$A$2:$C$207,MATCH($BZ$6,[3]Base!$A$2:$A$207,0),2))))</f>
        <v>0.627</v>
      </c>
      <c r="CD407">
        <f t="shared" si="48"/>
        <v>1.5404220201039038</v>
      </c>
      <c r="CF407">
        <f t="shared" si="46"/>
        <v>404.81000000000006</v>
      </c>
      <c r="CG40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BORD'!$B$13:$B$2000,0),9)))*T407/$P$18)</f>
        <v>406.35042202010396</v>
      </c>
      <c r="CI407" t="str">
        <f>'[3]TABLEAU DE BORD'!B405</f>
        <v/>
      </c>
      <c r="CJ407" t="e">
        <f>'[3]TABLEAU DE BORD'!E405-'[3]TABLEAU DE BORD'!C405</f>
        <v>#VALUE!</v>
      </c>
      <c r="CL407" t="str">
        <f>'[3]TABLEAU DE BORD'!H405</f>
        <v/>
      </c>
      <c r="CM407" t="e">
        <f>'[3]TABLEAU DE BORD'!K405-'[3]TABLEAU DE BORD'!I405</f>
        <v>#VALUE!</v>
      </c>
    </row>
    <row r="408" spans="72:91" x14ac:dyDescent="0.25">
      <c r="BT40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BORD'!$B$13:$B$2000,0),11))*T408/INDEX('[3]TABLEAU DE BORD'!$B$13:$R$2000,MATCH('Formalisme RTE'!$H$2,'[3]TABLEAU DE BORD'!$B$13:$B$2000,0),12)</f>
        <v>3.102830965870556</v>
      </c>
      <c r="BU408">
        <f t="shared" si="49"/>
        <v>0.93577891975241945</v>
      </c>
      <c r="BX408">
        <f t="shared" si="47"/>
        <v>0.60748217536470928</v>
      </c>
      <c r="BZ408">
        <f>IF($BZ$6="","",IF(ISERROR(INDEX([3]Base!$A$2:$C$207,MATCH($BZ$6,[3]Base!$A$2:$A$207,0),2))=TRUE,"CABLE INCONNU",(INDEX([3]Base!$A$2:$C$207,MATCH($BZ$6,[3]Base!$A$2:$A$207,0),3))))</f>
        <v>19.600000000000001</v>
      </c>
      <c r="CB408">
        <f>IF($BZ$6="","",IF(ISERROR(INDEX([3]Base!$A$2:$C$207,MATCH($BZ$6,[3]Base!$A$2:$A$207,0),2))=TRUE,"CABLE INCONNU",(INDEX([3]Base!$A$2:$C$207,MATCH($BZ$6,[3]Base!$A$2:$A$207,0),2))))</f>
        <v>0.627</v>
      </c>
      <c r="CD408">
        <f t="shared" si="48"/>
        <v>1.5404220201039038</v>
      </c>
      <c r="CF408">
        <f t="shared" si="46"/>
        <v>404.81000000000006</v>
      </c>
      <c r="CG40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BORD'!$B$13:$B$2000,0),9)))*T408/$P$18)</f>
        <v>406.35042202010396</v>
      </c>
      <c r="CI408" t="str">
        <f>'[3]TABLEAU DE BORD'!B406</f>
        <v/>
      </c>
      <c r="CJ408" t="e">
        <f>'[3]TABLEAU DE BORD'!E406-'[3]TABLEAU DE BORD'!C406</f>
        <v>#VALUE!</v>
      </c>
      <c r="CL408" t="str">
        <f>'[3]TABLEAU DE BORD'!H406</f>
        <v/>
      </c>
      <c r="CM408" t="e">
        <f>'[3]TABLEAU DE BORD'!K406-'[3]TABLEAU DE BORD'!I406</f>
        <v>#VALUE!</v>
      </c>
    </row>
    <row r="409" spans="72:91" x14ac:dyDescent="0.25">
      <c r="BT40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BORD'!$B$13:$B$2000,0),11))*T409/INDEX('[3]TABLEAU DE BORD'!$B$13:$R$2000,MATCH('Formalisme RTE'!$H$2,'[3]TABLEAU DE BORD'!$B$13:$B$2000,0),12)</f>
        <v>3.102830965870556</v>
      </c>
      <c r="BU409">
        <f t="shared" si="49"/>
        <v>0.93577891975241945</v>
      </c>
      <c r="BX409">
        <f t="shared" si="47"/>
        <v>0.60748217536470928</v>
      </c>
      <c r="BZ409">
        <f>IF($BZ$6="","",IF(ISERROR(INDEX([3]Base!$A$2:$C$207,MATCH($BZ$6,[3]Base!$A$2:$A$207,0),2))=TRUE,"CABLE INCONNU",(INDEX([3]Base!$A$2:$C$207,MATCH($BZ$6,[3]Base!$A$2:$A$207,0),3))))</f>
        <v>19.600000000000001</v>
      </c>
      <c r="CB409">
        <f>IF($BZ$6="","",IF(ISERROR(INDEX([3]Base!$A$2:$C$207,MATCH($BZ$6,[3]Base!$A$2:$A$207,0),2))=TRUE,"CABLE INCONNU",(INDEX([3]Base!$A$2:$C$207,MATCH($BZ$6,[3]Base!$A$2:$A$207,0),2))))</f>
        <v>0.627</v>
      </c>
      <c r="CD409">
        <f t="shared" si="48"/>
        <v>1.5404220201039038</v>
      </c>
      <c r="CF409">
        <f t="shared" si="46"/>
        <v>404.81000000000006</v>
      </c>
      <c r="CG40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BORD'!$B$13:$B$2000,0),9)))*T409/$P$18)</f>
        <v>406.35042202010396</v>
      </c>
      <c r="CI409" t="str">
        <f>'[3]TABLEAU DE BORD'!B407</f>
        <v/>
      </c>
      <c r="CJ409" t="e">
        <f>'[3]TABLEAU DE BORD'!E407-'[3]TABLEAU DE BORD'!C407</f>
        <v>#VALUE!</v>
      </c>
      <c r="CL409" t="str">
        <f>'[3]TABLEAU DE BORD'!H407</f>
        <v/>
      </c>
      <c r="CM409" t="e">
        <f>'[3]TABLEAU DE BORD'!K407-'[3]TABLEAU DE BORD'!I407</f>
        <v>#VALUE!</v>
      </c>
    </row>
    <row r="410" spans="72:91" x14ac:dyDescent="0.25">
      <c r="BT41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BORD'!$B$13:$B$2000,0),11))*T410/INDEX('[3]TABLEAU DE BORD'!$B$13:$R$2000,MATCH('Formalisme RTE'!$H$2,'[3]TABLEAU DE BORD'!$B$13:$B$2000,0),12)</f>
        <v>3.102830965870556</v>
      </c>
      <c r="BU410">
        <f t="shared" si="49"/>
        <v>0.93577891975241945</v>
      </c>
      <c r="BX410">
        <f t="shared" si="47"/>
        <v>0.60748217536470928</v>
      </c>
      <c r="BZ410">
        <f>IF($BZ$6="","",IF(ISERROR(INDEX([3]Base!$A$2:$C$207,MATCH($BZ$6,[3]Base!$A$2:$A$207,0),2))=TRUE,"CABLE INCONNU",(INDEX([3]Base!$A$2:$C$207,MATCH($BZ$6,[3]Base!$A$2:$A$207,0),3))))</f>
        <v>19.600000000000001</v>
      </c>
      <c r="CB410">
        <f>IF($BZ$6="","",IF(ISERROR(INDEX([3]Base!$A$2:$C$207,MATCH($BZ$6,[3]Base!$A$2:$A$207,0),2))=TRUE,"CABLE INCONNU",(INDEX([3]Base!$A$2:$C$207,MATCH($BZ$6,[3]Base!$A$2:$A$207,0),2))))</f>
        <v>0.627</v>
      </c>
      <c r="CD410">
        <f t="shared" si="48"/>
        <v>1.5404220201039038</v>
      </c>
      <c r="CF410">
        <f t="shared" si="46"/>
        <v>404.81000000000006</v>
      </c>
      <c r="CG41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BORD'!$B$13:$B$2000,0),9)))*T410/$P$18)</f>
        <v>406.35042202010396</v>
      </c>
      <c r="CI410" t="str">
        <f>'[3]TABLEAU DE BORD'!B408</f>
        <v/>
      </c>
      <c r="CJ410" t="e">
        <f>'[3]TABLEAU DE BORD'!E408-'[3]TABLEAU DE BORD'!C408</f>
        <v>#VALUE!</v>
      </c>
      <c r="CL410" t="str">
        <f>'[3]TABLEAU DE BORD'!H408</f>
        <v/>
      </c>
      <c r="CM410" t="e">
        <f>'[3]TABLEAU DE BORD'!K408-'[3]TABLEAU DE BORD'!I408</f>
        <v>#VALUE!</v>
      </c>
    </row>
    <row r="411" spans="72:91" x14ac:dyDescent="0.25">
      <c r="BT41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BORD'!$B$13:$B$2000,0),11))*T411/INDEX('[3]TABLEAU DE BORD'!$B$13:$R$2000,MATCH('Formalisme RTE'!$H$2,'[3]TABLEAU DE BORD'!$B$13:$B$2000,0),12)</f>
        <v>3.102830965870556</v>
      </c>
      <c r="BU411">
        <f t="shared" si="49"/>
        <v>0.93577891975241945</v>
      </c>
      <c r="BX411">
        <f t="shared" si="47"/>
        <v>0.60748217536470928</v>
      </c>
      <c r="BZ411">
        <f>IF($BZ$6="","",IF(ISERROR(INDEX([3]Base!$A$2:$C$207,MATCH($BZ$6,[3]Base!$A$2:$A$207,0),2))=TRUE,"CABLE INCONNU",(INDEX([3]Base!$A$2:$C$207,MATCH($BZ$6,[3]Base!$A$2:$A$207,0),3))))</f>
        <v>19.600000000000001</v>
      </c>
      <c r="CB411">
        <f>IF($BZ$6="","",IF(ISERROR(INDEX([3]Base!$A$2:$C$207,MATCH($BZ$6,[3]Base!$A$2:$A$207,0),2))=TRUE,"CABLE INCONNU",(INDEX([3]Base!$A$2:$C$207,MATCH($BZ$6,[3]Base!$A$2:$A$207,0),2))))</f>
        <v>0.627</v>
      </c>
      <c r="CD411">
        <f t="shared" si="48"/>
        <v>1.5404220201039038</v>
      </c>
      <c r="CF411">
        <f t="shared" si="46"/>
        <v>404.81000000000006</v>
      </c>
      <c r="CG41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BORD'!$B$13:$B$2000,0),9)))*T411/$P$18)</f>
        <v>406.35042202010396</v>
      </c>
      <c r="CI411" t="str">
        <f>'[3]TABLEAU DE BORD'!B409</f>
        <v/>
      </c>
      <c r="CJ411" t="e">
        <f>'[3]TABLEAU DE BORD'!E409-'[3]TABLEAU DE BORD'!C409</f>
        <v>#VALUE!</v>
      </c>
      <c r="CL411" t="str">
        <f>'[3]TABLEAU DE BORD'!H409</f>
        <v/>
      </c>
      <c r="CM411" t="e">
        <f>'[3]TABLEAU DE BORD'!K409-'[3]TABLEAU DE BORD'!I409</f>
        <v>#VALUE!</v>
      </c>
    </row>
    <row r="412" spans="72:91" x14ac:dyDescent="0.25">
      <c r="BT41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BORD'!$B$13:$B$2000,0),11))*T412/INDEX('[3]TABLEAU DE BORD'!$B$13:$R$2000,MATCH('Formalisme RTE'!$H$2,'[3]TABLEAU DE BORD'!$B$13:$B$2000,0),12)</f>
        <v>3.102830965870556</v>
      </c>
      <c r="BU412">
        <f t="shared" si="49"/>
        <v>0.93577891975241945</v>
      </c>
      <c r="BX412">
        <f t="shared" si="47"/>
        <v>0.60748217536470928</v>
      </c>
      <c r="BZ412">
        <f>IF($BZ$6="","",IF(ISERROR(INDEX([3]Base!$A$2:$C$207,MATCH($BZ$6,[3]Base!$A$2:$A$207,0),2))=TRUE,"CABLE INCONNU",(INDEX([3]Base!$A$2:$C$207,MATCH($BZ$6,[3]Base!$A$2:$A$207,0),3))))</f>
        <v>19.600000000000001</v>
      </c>
      <c r="CB412">
        <f>IF($BZ$6="","",IF(ISERROR(INDEX([3]Base!$A$2:$C$207,MATCH($BZ$6,[3]Base!$A$2:$A$207,0),2))=TRUE,"CABLE INCONNU",(INDEX([3]Base!$A$2:$C$207,MATCH($BZ$6,[3]Base!$A$2:$A$207,0),2))))</f>
        <v>0.627</v>
      </c>
      <c r="CD412">
        <f t="shared" si="48"/>
        <v>1.5404220201039038</v>
      </c>
      <c r="CF412">
        <f t="shared" si="46"/>
        <v>404.81000000000006</v>
      </c>
      <c r="CG41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BORD'!$B$13:$B$2000,0),9)))*T412/$P$18)</f>
        <v>406.35042202010396</v>
      </c>
      <c r="CI412" t="str">
        <f>'[3]TABLEAU DE BORD'!B410</f>
        <v/>
      </c>
      <c r="CJ412" t="e">
        <f>'[3]TABLEAU DE BORD'!E410-'[3]TABLEAU DE BORD'!C410</f>
        <v>#VALUE!</v>
      </c>
      <c r="CL412" t="str">
        <f>'[3]TABLEAU DE BORD'!H410</f>
        <v/>
      </c>
      <c r="CM412" t="e">
        <f>'[3]TABLEAU DE BORD'!K410-'[3]TABLEAU DE BORD'!I410</f>
        <v>#VALUE!</v>
      </c>
    </row>
    <row r="413" spans="72:91" x14ac:dyDescent="0.25">
      <c r="BT41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BORD'!$B$13:$B$2000,0),11))*T413/INDEX('[3]TABLEAU DE BORD'!$B$13:$R$2000,MATCH('Formalisme RTE'!$H$2,'[3]TABLEAU DE BORD'!$B$13:$B$2000,0),12)</f>
        <v>3.102830965870556</v>
      </c>
      <c r="BU413">
        <f t="shared" si="49"/>
        <v>0.93577891975241945</v>
      </c>
      <c r="BX413">
        <f t="shared" si="47"/>
        <v>0.60748217536470928</v>
      </c>
      <c r="BZ413">
        <f>IF($BZ$6="","",IF(ISERROR(INDEX([3]Base!$A$2:$C$207,MATCH($BZ$6,[3]Base!$A$2:$A$207,0),2))=TRUE,"CABLE INCONNU",(INDEX([3]Base!$A$2:$C$207,MATCH($BZ$6,[3]Base!$A$2:$A$207,0),3))))</f>
        <v>19.600000000000001</v>
      </c>
      <c r="CB413">
        <f>IF($BZ$6="","",IF(ISERROR(INDEX([3]Base!$A$2:$C$207,MATCH($BZ$6,[3]Base!$A$2:$A$207,0),2))=TRUE,"CABLE INCONNU",(INDEX([3]Base!$A$2:$C$207,MATCH($BZ$6,[3]Base!$A$2:$A$207,0),2))))</f>
        <v>0.627</v>
      </c>
      <c r="CD413">
        <f t="shared" si="48"/>
        <v>1.5404220201039038</v>
      </c>
      <c r="CF413">
        <f t="shared" si="46"/>
        <v>404.81000000000006</v>
      </c>
      <c r="CG41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BORD'!$B$13:$B$2000,0),9)))*T413/$P$18)</f>
        <v>406.35042202010396</v>
      </c>
      <c r="CI413" t="str">
        <f>'[3]TABLEAU DE BORD'!B411</f>
        <v/>
      </c>
      <c r="CJ413" t="e">
        <f>'[3]TABLEAU DE BORD'!E411-'[3]TABLEAU DE BORD'!C411</f>
        <v>#VALUE!</v>
      </c>
      <c r="CL413" t="str">
        <f>'[3]TABLEAU DE BORD'!H411</f>
        <v/>
      </c>
      <c r="CM413" t="e">
        <f>'[3]TABLEAU DE BORD'!K411-'[3]TABLEAU DE BORD'!I411</f>
        <v>#VALUE!</v>
      </c>
    </row>
    <row r="414" spans="72:91" x14ac:dyDescent="0.25">
      <c r="BT41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BORD'!$B$13:$B$2000,0),11))*T414/INDEX('[3]TABLEAU DE BORD'!$B$13:$R$2000,MATCH('Formalisme RTE'!$H$2,'[3]TABLEAU DE BORD'!$B$13:$B$2000,0),12)</f>
        <v>3.102830965870556</v>
      </c>
      <c r="BU414">
        <f t="shared" si="49"/>
        <v>0.93577891975241945</v>
      </c>
      <c r="BX414">
        <f t="shared" si="47"/>
        <v>0.60748217536470928</v>
      </c>
      <c r="BZ414">
        <f>IF($BZ$6="","",IF(ISERROR(INDEX([3]Base!$A$2:$C$207,MATCH($BZ$6,[3]Base!$A$2:$A$207,0),2))=TRUE,"CABLE INCONNU",(INDEX([3]Base!$A$2:$C$207,MATCH($BZ$6,[3]Base!$A$2:$A$207,0),3))))</f>
        <v>19.600000000000001</v>
      </c>
      <c r="CB414">
        <f>IF($BZ$6="","",IF(ISERROR(INDEX([3]Base!$A$2:$C$207,MATCH($BZ$6,[3]Base!$A$2:$A$207,0),2))=TRUE,"CABLE INCONNU",(INDEX([3]Base!$A$2:$C$207,MATCH($BZ$6,[3]Base!$A$2:$A$207,0),2))))</f>
        <v>0.627</v>
      </c>
      <c r="CD414">
        <f t="shared" si="48"/>
        <v>1.5404220201039038</v>
      </c>
      <c r="CF414">
        <f t="shared" si="46"/>
        <v>404.81000000000006</v>
      </c>
      <c r="CG41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BORD'!$B$13:$B$2000,0),9)))*T414/$P$18)</f>
        <v>406.35042202010396</v>
      </c>
      <c r="CI414" t="str">
        <f>'[3]TABLEAU DE BORD'!B412</f>
        <v/>
      </c>
      <c r="CJ414" t="e">
        <f>'[3]TABLEAU DE BORD'!E412-'[3]TABLEAU DE BORD'!C412</f>
        <v>#VALUE!</v>
      </c>
      <c r="CL414" t="str">
        <f>'[3]TABLEAU DE BORD'!H412</f>
        <v/>
      </c>
      <c r="CM414" t="e">
        <f>'[3]TABLEAU DE BORD'!K412-'[3]TABLEAU DE BORD'!I412</f>
        <v>#VALUE!</v>
      </c>
    </row>
    <row r="415" spans="72:91" x14ac:dyDescent="0.25">
      <c r="BT41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BORD'!$B$13:$B$2000,0),11))*T415/INDEX('[3]TABLEAU DE BORD'!$B$13:$R$2000,MATCH('Formalisme RTE'!$H$2,'[3]TABLEAU DE BORD'!$B$13:$B$2000,0),12)</f>
        <v>3.102830965870556</v>
      </c>
      <c r="BU415">
        <f t="shared" si="49"/>
        <v>0.93577891975241945</v>
      </c>
      <c r="BX415">
        <f t="shared" si="47"/>
        <v>0.60748217536470928</v>
      </c>
      <c r="BZ415">
        <f>IF($BZ$6="","",IF(ISERROR(INDEX([3]Base!$A$2:$C$207,MATCH($BZ$6,[3]Base!$A$2:$A$207,0),2))=TRUE,"CABLE INCONNU",(INDEX([3]Base!$A$2:$C$207,MATCH($BZ$6,[3]Base!$A$2:$A$207,0),3))))</f>
        <v>19.600000000000001</v>
      </c>
      <c r="CB415">
        <f>IF($BZ$6="","",IF(ISERROR(INDEX([3]Base!$A$2:$C$207,MATCH($BZ$6,[3]Base!$A$2:$A$207,0),2))=TRUE,"CABLE INCONNU",(INDEX([3]Base!$A$2:$C$207,MATCH($BZ$6,[3]Base!$A$2:$A$207,0),2))))</f>
        <v>0.627</v>
      </c>
      <c r="CD415">
        <f t="shared" si="48"/>
        <v>1.5404220201039038</v>
      </c>
      <c r="CF415">
        <f t="shared" si="46"/>
        <v>404.81000000000006</v>
      </c>
      <c r="CG41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BORD'!$B$13:$B$2000,0),9)))*T415/$P$18)</f>
        <v>406.35042202010396</v>
      </c>
      <c r="CI415" t="str">
        <f>'[3]TABLEAU DE BORD'!B413</f>
        <v/>
      </c>
      <c r="CJ415" t="e">
        <f>'[3]TABLEAU DE BORD'!E413-'[3]TABLEAU DE BORD'!C413</f>
        <v>#VALUE!</v>
      </c>
      <c r="CL415" t="str">
        <f>'[3]TABLEAU DE BORD'!H413</f>
        <v/>
      </c>
      <c r="CM415" t="e">
        <f>'[3]TABLEAU DE BORD'!K413-'[3]TABLEAU DE BORD'!I413</f>
        <v>#VALUE!</v>
      </c>
    </row>
    <row r="416" spans="72:91" x14ac:dyDescent="0.25">
      <c r="BT41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BORD'!$B$13:$B$2000,0),11))*T416/INDEX('[3]TABLEAU DE BORD'!$B$13:$R$2000,MATCH('Formalisme RTE'!$H$2,'[3]TABLEAU DE BORD'!$B$13:$B$2000,0),12)</f>
        <v>3.102830965870556</v>
      </c>
      <c r="BU416">
        <f t="shared" si="49"/>
        <v>0.93577891975241945</v>
      </c>
      <c r="BX416">
        <f t="shared" si="47"/>
        <v>0.60748217536470928</v>
      </c>
      <c r="BZ416">
        <f>IF($BZ$6="","",IF(ISERROR(INDEX([3]Base!$A$2:$C$207,MATCH($BZ$6,[3]Base!$A$2:$A$207,0),2))=TRUE,"CABLE INCONNU",(INDEX([3]Base!$A$2:$C$207,MATCH($BZ$6,[3]Base!$A$2:$A$207,0),3))))</f>
        <v>19.600000000000001</v>
      </c>
      <c r="CB416">
        <f>IF($BZ$6="","",IF(ISERROR(INDEX([3]Base!$A$2:$C$207,MATCH($BZ$6,[3]Base!$A$2:$A$207,0),2))=TRUE,"CABLE INCONNU",(INDEX([3]Base!$A$2:$C$207,MATCH($BZ$6,[3]Base!$A$2:$A$207,0),2))))</f>
        <v>0.627</v>
      </c>
      <c r="CD416">
        <f t="shared" si="48"/>
        <v>1.5404220201039038</v>
      </c>
      <c r="CF416">
        <f t="shared" si="46"/>
        <v>404.81000000000006</v>
      </c>
      <c r="CG4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BORD'!$B$13:$B$2000,0),9)))*T416/$P$18)</f>
        <v>406.35042202010396</v>
      </c>
      <c r="CI416" t="str">
        <f>'[3]TABLEAU DE BORD'!B414</f>
        <v/>
      </c>
      <c r="CJ416" t="e">
        <f>'[3]TABLEAU DE BORD'!E414-'[3]TABLEAU DE BORD'!C414</f>
        <v>#VALUE!</v>
      </c>
      <c r="CL416" t="str">
        <f>'[3]TABLEAU DE BORD'!H414</f>
        <v/>
      </c>
      <c r="CM416" t="e">
        <f>'[3]TABLEAU DE BORD'!K414-'[3]TABLEAU DE BORD'!I414</f>
        <v>#VALUE!</v>
      </c>
    </row>
    <row r="417" spans="72:91" x14ac:dyDescent="0.25">
      <c r="BT41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BORD'!$B$13:$B$2000,0),11))*T417/INDEX('[3]TABLEAU DE BORD'!$B$13:$R$2000,MATCH('Formalisme RTE'!$H$2,'[3]TABLEAU DE BORD'!$B$13:$B$2000,0),12)</f>
        <v>3.102830965870556</v>
      </c>
      <c r="BU417">
        <f t="shared" si="49"/>
        <v>0.93577891975241945</v>
      </c>
      <c r="BX417">
        <f t="shared" si="47"/>
        <v>0.60748217536470928</v>
      </c>
      <c r="BZ417">
        <f>IF($BZ$6="","",IF(ISERROR(INDEX([3]Base!$A$2:$C$207,MATCH($BZ$6,[3]Base!$A$2:$A$207,0),2))=TRUE,"CABLE INCONNU",(INDEX([3]Base!$A$2:$C$207,MATCH($BZ$6,[3]Base!$A$2:$A$207,0),3))))</f>
        <v>19.600000000000001</v>
      </c>
      <c r="CB417">
        <f>IF($BZ$6="","",IF(ISERROR(INDEX([3]Base!$A$2:$C$207,MATCH($BZ$6,[3]Base!$A$2:$A$207,0),2))=TRUE,"CABLE INCONNU",(INDEX([3]Base!$A$2:$C$207,MATCH($BZ$6,[3]Base!$A$2:$A$207,0),2))))</f>
        <v>0.627</v>
      </c>
      <c r="CD417">
        <f t="shared" si="48"/>
        <v>1.5404220201039038</v>
      </c>
      <c r="CF417">
        <f t="shared" si="46"/>
        <v>404.81000000000006</v>
      </c>
      <c r="CG4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BORD'!$B$13:$B$2000,0),9)))*T417/$P$18)</f>
        <v>406.35042202010396</v>
      </c>
      <c r="CI417" t="str">
        <f>'[3]TABLEAU DE BORD'!B415</f>
        <v/>
      </c>
      <c r="CJ417" t="e">
        <f>'[3]TABLEAU DE BORD'!E415-'[3]TABLEAU DE BORD'!C415</f>
        <v>#VALUE!</v>
      </c>
      <c r="CL417" t="str">
        <f>'[3]TABLEAU DE BORD'!H415</f>
        <v/>
      </c>
      <c r="CM417" t="e">
        <f>'[3]TABLEAU DE BORD'!K415-'[3]TABLEAU DE BORD'!I415</f>
        <v>#VALUE!</v>
      </c>
    </row>
    <row r="418" spans="72:91" x14ac:dyDescent="0.25">
      <c r="BT41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BORD'!$B$13:$B$2000,0),11))*T418/INDEX('[3]TABLEAU DE BORD'!$B$13:$R$2000,MATCH('Formalisme RTE'!$H$2,'[3]TABLEAU DE BORD'!$B$13:$B$2000,0),12)</f>
        <v>3.102830965870556</v>
      </c>
      <c r="BU418">
        <f t="shared" si="49"/>
        <v>0.93577891975241945</v>
      </c>
      <c r="BX418">
        <f t="shared" si="47"/>
        <v>0.60748217536470928</v>
      </c>
      <c r="BZ418">
        <f>IF($BZ$6="","",IF(ISERROR(INDEX([3]Base!$A$2:$C$207,MATCH($BZ$6,[3]Base!$A$2:$A$207,0),2))=TRUE,"CABLE INCONNU",(INDEX([3]Base!$A$2:$C$207,MATCH($BZ$6,[3]Base!$A$2:$A$207,0),3))))</f>
        <v>19.600000000000001</v>
      </c>
      <c r="CB418">
        <f>IF($BZ$6="","",IF(ISERROR(INDEX([3]Base!$A$2:$C$207,MATCH($BZ$6,[3]Base!$A$2:$A$207,0),2))=TRUE,"CABLE INCONNU",(INDEX([3]Base!$A$2:$C$207,MATCH($BZ$6,[3]Base!$A$2:$A$207,0),2))))</f>
        <v>0.627</v>
      </c>
      <c r="CD418">
        <f t="shared" si="48"/>
        <v>1.5404220201039038</v>
      </c>
      <c r="CF418">
        <f t="shared" si="46"/>
        <v>404.81000000000006</v>
      </c>
      <c r="CG4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BORD'!$B$13:$B$2000,0),9)))*T418/$P$18)</f>
        <v>406.35042202010396</v>
      </c>
      <c r="CI418" t="str">
        <f>'[3]TABLEAU DE BORD'!B416</f>
        <v/>
      </c>
      <c r="CJ418" t="e">
        <f>'[3]TABLEAU DE BORD'!E416-'[3]TABLEAU DE BORD'!C416</f>
        <v>#VALUE!</v>
      </c>
      <c r="CL418" t="str">
        <f>'[3]TABLEAU DE BORD'!H416</f>
        <v/>
      </c>
      <c r="CM418" t="e">
        <f>'[3]TABLEAU DE BORD'!K416-'[3]TABLEAU DE BORD'!I416</f>
        <v>#VALUE!</v>
      </c>
    </row>
    <row r="419" spans="72:91" x14ac:dyDescent="0.25">
      <c r="BT41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BORD'!$B$13:$B$2000,0),11))*T419/INDEX('[3]TABLEAU DE BORD'!$B$13:$R$2000,MATCH('Formalisme RTE'!$H$2,'[3]TABLEAU DE BORD'!$B$13:$B$2000,0),12)</f>
        <v>3.102830965870556</v>
      </c>
      <c r="BU419">
        <f t="shared" si="49"/>
        <v>0.93577891975241945</v>
      </c>
      <c r="BX419">
        <f t="shared" si="47"/>
        <v>0.60748217536470928</v>
      </c>
      <c r="BZ419">
        <f>IF($BZ$6="","",IF(ISERROR(INDEX([3]Base!$A$2:$C$207,MATCH($BZ$6,[3]Base!$A$2:$A$207,0),2))=TRUE,"CABLE INCONNU",(INDEX([3]Base!$A$2:$C$207,MATCH($BZ$6,[3]Base!$A$2:$A$207,0),3))))</f>
        <v>19.600000000000001</v>
      </c>
      <c r="CB419">
        <f>IF($BZ$6="","",IF(ISERROR(INDEX([3]Base!$A$2:$C$207,MATCH($BZ$6,[3]Base!$A$2:$A$207,0),2))=TRUE,"CABLE INCONNU",(INDEX([3]Base!$A$2:$C$207,MATCH($BZ$6,[3]Base!$A$2:$A$207,0),2))))</f>
        <v>0.627</v>
      </c>
      <c r="CD419">
        <f t="shared" si="48"/>
        <v>1.5404220201039038</v>
      </c>
      <c r="CF419">
        <f t="shared" si="46"/>
        <v>404.81000000000006</v>
      </c>
      <c r="CG4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BORD'!$B$13:$B$2000,0),9)))*T419/$P$18)</f>
        <v>406.35042202010396</v>
      </c>
      <c r="CI419" t="str">
        <f>'[3]TABLEAU DE BORD'!B417</f>
        <v/>
      </c>
      <c r="CJ419" t="e">
        <f>'[3]TABLEAU DE BORD'!E417-'[3]TABLEAU DE BORD'!C417</f>
        <v>#VALUE!</v>
      </c>
      <c r="CL419" t="str">
        <f>'[3]TABLEAU DE BORD'!H417</f>
        <v/>
      </c>
      <c r="CM419" t="e">
        <f>'[3]TABLEAU DE BORD'!K417-'[3]TABLEAU DE BORD'!I417</f>
        <v>#VALUE!</v>
      </c>
    </row>
    <row r="420" spans="72:91" x14ac:dyDescent="0.25">
      <c r="BT42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BORD'!$B$13:$B$2000,0),11))*T420/INDEX('[3]TABLEAU DE BORD'!$B$13:$R$2000,MATCH('Formalisme RTE'!$H$2,'[3]TABLEAU DE BORD'!$B$13:$B$2000,0),12)</f>
        <v>3.102830965870556</v>
      </c>
      <c r="BU420">
        <f t="shared" si="49"/>
        <v>0.93577891975241945</v>
      </c>
      <c r="BX420">
        <f t="shared" si="47"/>
        <v>0.60748217536470928</v>
      </c>
      <c r="BZ420">
        <f>IF($BZ$6="","",IF(ISERROR(INDEX([3]Base!$A$2:$C$207,MATCH($BZ$6,[3]Base!$A$2:$A$207,0),2))=TRUE,"CABLE INCONNU",(INDEX([3]Base!$A$2:$C$207,MATCH($BZ$6,[3]Base!$A$2:$A$207,0),3))))</f>
        <v>19.600000000000001</v>
      </c>
      <c r="CB420">
        <f>IF($BZ$6="","",IF(ISERROR(INDEX([3]Base!$A$2:$C$207,MATCH($BZ$6,[3]Base!$A$2:$A$207,0),2))=TRUE,"CABLE INCONNU",(INDEX([3]Base!$A$2:$C$207,MATCH($BZ$6,[3]Base!$A$2:$A$207,0),2))))</f>
        <v>0.627</v>
      </c>
      <c r="CD420">
        <f t="shared" si="48"/>
        <v>1.5404220201039038</v>
      </c>
      <c r="CF420">
        <f t="shared" si="46"/>
        <v>404.81000000000006</v>
      </c>
      <c r="CG4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BORD'!$B$13:$B$2000,0),9)))*T420/$P$18)</f>
        <v>406.35042202010396</v>
      </c>
      <c r="CI420" t="str">
        <f>'[3]TABLEAU DE BORD'!B418</f>
        <v/>
      </c>
      <c r="CJ420" t="e">
        <f>'[3]TABLEAU DE BORD'!E418-'[3]TABLEAU DE BORD'!C418</f>
        <v>#VALUE!</v>
      </c>
      <c r="CL420" t="str">
        <f>'[3]TABLEAU DE BORD'!H418</f>
        <v/>
      </c>
      <c r="CM420" t="e">
        <f>'[3]TABLEAU DE BORD'!K418-'[3]TABLEAU DE BORD'!I418</f>
        <v>#VALUE!</v>
      </c>
    </row>
    <row r="421" spans="72:91" x14ac:dyDescent="0.25">
      <c r="BT42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BORD'!$B$13:$B$2000,0),11))*T421/INDEX('[3]TABLEAU DE BORD'!$B$13:$R$2000,MATCH('Formalisme RTE'!$H$2,'[3]TABLEAU DE BORD'!$B$13:$B$2000,0),12)</f>
        <v>3.102830965870556</v>
      </c>
      <c r="BU421">
        <f t="shared" si="49"/>
        <v>0.93577891975241945</v>
      </c>
      <c r="BX421">
        <f t="shared" si="47"/>
        <v>0.60748217536470928</v>
      </c>
      <c r="BZ421">
        <f>IF($BZ$6="","",IF(ISERROR(INDEX([3]Base!$A$2:$C$207,MATCH($BZ$6,[3]Base!$A$2:$A$207,0),2))=TRUE,"CABLE INCONNU",(INDEX([3]Base!$A$2:$C$207,MATCH($BZ$6,[3]Base!$A$2:$A$207,0),3))))</f>
        <v>19.600000000000001</v>
      </c>
      <c r="CB421">
        <f>IF($BZ$6="","",IF(ISERROR(INDEX([3]Base!$A$2:$C$207,MATCH($BZ$6,[3]Base!$A$2:$A$207,0),2))=TRUE,"CABLE INCONNU",(INDEX([3]Base!$A$2:$C$207,MATCH($BZ$6,[3]Base!$A$2:$A$207,0),2))))</f>
        <v>0.627</v>
      </c>
      <c r="CD421">
        <f t="shared" si="48"/>
        <v>1.5404220201039038</v>
      </c>
      <c r="CF421">
        <f t="shared" si="46"/>
        <v>404.81000000000006</v>
      </c>
      <c r="CG4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BORD'!$B$13:$B$2000,0),9)))*T421/$P$18)</f>
        <v>406.35042202010396</v>
      </c>
      <c r="CI421" t="str">
        <f>'[3]TABLEAU DE BORD'!B419</f>
        <v/>
      </c>
      <c r="CJ421" t="e">
        <f>'[3]TABLEAU DE BORD'!E419-'[3]TABLEAU DE BORD'!C419</f>
        <v>#VALUE!</v>
      </c>
      <c r="CL421" t="str">
        <f>'[3]TABLEAU DE BORD'!H419</f>
        <v/>
      </c>
      <c r="CM421" t="e">
        <f>'[3]TABLEAU DE BORD'!K419-'[3]TABLEAU DE BORD'!I419</f>
        <v>#VALUE!</v>
      </c>
    </row>
    <row r="422" spans="72:91" x14ac:dyDescent="0.25">
      <c r="BT42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BORD'!$B$13:$B$2000,0),11))*T422/INDEX('[3]TABLEAU DE BORD'!$B$13:$R$2000,MATCH('Formalisme RTE'!$H$2,'[3]TABLEAU DE BORD'!$B$13:$B$2000,0),12)</f>
        <v>3.102830965870556</v>
      </c>
      <c r="BU422">
        <f t="shared" si="49"/>
        <v>0.93577891975241945</v>
      </c>
      <c r="BX422">
        <f t="shared" si="47"/>
        <v>0.60748217536470928</v>
      </c>
      <c r="BZ422">
        <f>IF($BZ$6="","",IF(ISERROR(INDEX([3]Base!$A$2:$C$207,MATCH($BZ$6,[3]Base!$A$2:$A$207,0),2))=TRUE,"CABLE INCONNU",(INDEX([3]Base!$A$2:$C$207,MATCH($BZ$6,[3]Base!$A$2:$A$207,0),3))))</f>
        <v>19.600000000000001</v>
      </c>
      <c r="CB422">
        <f>IF($BZ$6="","",IF(ISERROR(INDEX([3]Base!$A$2:$C$207,MATCH($BZ$6,[3]Base!$A$2:$A$207,0),2))=TRUE,"CABLE INCONNU",(INDEX([3]Base!$A$2:$C$207,MATCH($BZ$6,[3]Base!$A$2:$A$207,0),2))))</f>
        <v>0.627</v>
      </c>
      <c r="CD422">
        <f t="shared" si="48"/>
        <v>1.5404220201039038</v>
      </c>
      <c r="CF422">
        <f t="shared" si="46"/>
        <v>404.81000000000006</v>
      </c>
      <c r="CG4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BORD'!$B$13:$B$2000,0),9)))*T422/$P$18)</f>
        <v>406.35042202010396</v>
      </c>
      <c r="CI422" t="str">
        <f>'[3]TABLEAU DE BORD'!B420</f>
        <v/>
      </c>
      <c r="CJ422" t="e">
        <f>'[3]TABLEAU DE BORD'!E420-'[3]TABLEAU DE BORD'!C420</f>
        <v>#VALUE!</v>
      </c>
      <c r="CL422" t="str">
        <f>'[3]TABLEAU DE BORD'!H420</f>
        <v/>
      </c>
      <c r="CM422" t="e">
        <f>'[3]TABLEAU DE BORD'!K420-'[3]TABLEAU DE BORD'!I420</f>
        <v>#VALUE!</v>
      </c>
    </row>
    <row r="423" spans="72:91" x14ac:dyDescent="0.25">
      <c r="BT42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BORD'!$B$13:$B$2000,0),11))*T423/INDEX('[3]TABLEAU DE BORD'!$B$13:$R$2000,MATCH('Formalisme RTE'!$H$2,'[3]TABLEAU DE BORD'!$B$13:$B$2000,0),12)</f>
        <v>3.102830965870556</v>
      </c>
      <c r="BU423">
        <f t="shared" si="49"/>
        <v>0.93577891975241945</v>
      </c>
      <c r="BX423">
        <f t="shared" si="47"/>
        <v>0.60748217536470928</v>
      </c>
      <c r="BZ423">
        <f>IF($BZ$6="","",IF(ISERROR(INDEX([3]Base!$A$2:$C$207,MATCH($BZ$6,[3]Base!$A$2:$A$207,0),2))=TRUE,"CABLE INCONNU",(INDEX([3]Base!$A$2:$C$207,MATCH($BZ$6,[3]Base!$A$2:$A$207,0),3))))</f>
        <v>19.600000000000001</v>
      </c>
      <c r="CB423">
        <f>IF($BZ$6="","",IF(ISERROR(INDEX([3]Base!$A$2:$C$207,MATCH($BZ$6,[3]Base!$A$2:$A$207,0),2))=TRUE,"CABLE INCONNU",(INDEX([3]Base!$A$2:$C$207,MATCH($BZ$6,[3]Base!$A$2:$A$207,0),2))))</f>
        <v>0.627</v>
      </c>
      <c r="CD423">
        <f t="shared" si="48"/>
        <v>1.5404220201039038</v>
      </c>
      <c r="CF423">
        <f t="shared" si="46"/>
        <v>404.81000000000006</v>
      </c>
      <c r="CG4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BORD'!$B$13:$B$2000,0),9)))*T423/$P$18)</f>
        <v>406.35042202010396</v>
      </c>
      <c r="CI423" t="str">
        <f>'[3]TABLEAU DE BORD'!B421</f>
        <v/>
      </c>
      <c r="CJ423" t="e">
        <f>'[3]TABLEAU DE BORD'!E421-'[3]TABLEAU DE BORD'!C421</f>
        <v>#VALUE!</v>
      </c>
      <c r="CL423" t="str">
        <f>'[3]TABLEAU DE BORD'!H421</f>
        <v/>
      </c>
      <c r="CM423" t="e">
        <f>'[3]TABLEAU DE BORD'!K421-'[3]TABLEAU DE BORD'!I421</f>
        <v>#VALUE!</v>
      </c>
    </row>
    <row r="424" spans="72:91" x14ac:dyDescent="0.25">
      <c r="BT42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BORD'!$B$13:$B$2000,0),11))*T424/INDEX('[3]TABLEAU DE BORD'!$B$13:$R$2000,MATCH('Formalisme RTE'!$H$2,'[3]TABLEAU DE BORD'!$B$13:$B$2000,0),12)</f>
        <v>3.102830965870556</v>
      </c>
      <c r="BU424">
        <f t="shared" si="49"/>
        <v>0.93577891975241945</v>
      </c>
      <c r="BX424">
        <f t="shared" si="47"/>
        <v>0.60748217536470928</v>
      </c>
      <c r="BZ424">
        <f>IF($BZ$6="","",IF(ISERROR(INDEX([3]Base!$A$2:$C$207,MATCH($BZ$6,[3]Base!$A$2:$A$207,0),2))=TRUE,"CABLE INCONNU",(INDEX([3]Base!$A$2:$C$207,MATCH($BZ$6,[3]Base!$A$2:$A$207,0),3))))</f>
        <v>19.600000000000001</v>
      </c>
      <c r="CB424">
        <f>IF($BZ$6="","",IF(ISERROR(INDEX([3]Base!$A$2:$C$207,MATCH($BZ$6,[3]Base!$A$2:$A$207,0),2))=TRUE,"CABLE INCONNU",(INDEX([3]Base!$A$2:$C$207,MATCH($BZ$6,[3]Base!$A$2:$A$207,0),2))))</f>
        <v>0.627</v>
      </c>
      <c r="CD424">
        <f t="shared" si="48"/>
        <v>1.5404220201039038</v>
      </c>
      <c r="CF424">
        <f t="shared" si="46"/>
        <v>404.81000000000006</v>
      </c>
      <c r="CG42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BORD'!$B$13:$B$2000,0),9)))*T424/$P$18)</f>
        <v>406.35042202010396</v>
      </c>
      <c r="CI424" t="str">
        <f>'[3]TABLEAU DE BORD'!B422</f>
        <v/>
      </c>
      <c r="CJ424" t="e">
        <f>'[3]TABLEAU DE BORD'!E422-'[3]TABLEAU DE BORD'!C422</f>
        <v>#VALUE!</v>
      </c>
      <c r="CL424" t="str">
        <f>'[3]TABLEAU DE BORD'!H422</f>
        <v/>
      </c>
      <c r="CM424" t="e">
        <f>'[3]TABLEAU DE BORD'!K422-'[3]TABLEAU DE BORD'!I422</f>
        <v>#VALUE!</v>
      </c>
    </row>
    <row r="425" spans="72:91" x14ac:dyDescent="0.25">
      <c r="BT42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BORD'!$B$13:$B$2000,0),11))*T425/INDEX('[3]TABLEAU DE BORD'!$B$13:$R$2000,MATCH('Formalisme RTE'!$H$2,'[3]TABLEAU DE BORD'!$B$13:$B$2000,0),12)</f>
        <v>3.102830965870556</v>
      </c>
      <c r="BU425">
        <f t="shared" si="49"/>
        <v>0.93577891975241945</v>
      </c>
      <c r="BX425">
        <f t="shared" si="47"/>
        <v>0.60748217536470928</v>
      </c>
      <c r="BZ425">
        <f>IF($BZ$6="","",IF(ISERROR(INDEX([3]Base!$A$2:$C$207,MATCH($BZ$6,[3]Base!$A$2:$A$207,0),2))=TRUE,"CABLE INCONNU",(INDEX([3]Base!$A$2:$C$207,MATCH($BZ$6,[3]Base!$A$2:$A$207,0),3))))</f>
        <v>19.600000000000001</v>
      </c>
      <c r="CB425">
        <f>IF($BZ$6="","",IF(ISERROR(INDEX([3]Base!$A$2:$C$207,MATCH($BZ$6,[3]Base!$A$2:$A$207,0),2))=TRUE,"CABLE INCONNU",(INDEX([3]Base!$A$2:$C$207,MATCH($BZ$6,[3]Base!$A$2:$A$207,0),2))))</f>
        <v>0.627</v>
      </c>
      <c r="CD425">
        <f t="shared" si="48"/>
        <v>1.5404220201039038</v>
      </c>
      <c r="CF425">
        <f t="shared" si="46"/>
        <v>404.81000000000006</v>
      </c>
      <c r="CG42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BORD'!$B$13:$B$2000,0),9)))*T425/$P$18)</f>
        <v>406.35042202010396</v>
      </c>
      <c r="CI425" t="str">
        <f>'[3]TABLEAU DE BORD'!B423</f>
        <v/>
      </c>
      <c r="CJ425" t="e">
        <f>'[3]TABLEAU DE BORD'!E423-'[3]TABLEAU DE BORD'!C423</f>
        <v>#VALUE!</v>
      </c>
      <c r="CL425" t="str">
        <f>'[3]TABLEAU DE BORD'!H423</f>
        <v/>
      </c>
      <c r="CM425" t="e">
        <f>'[3]TABLEAU DE BORD'!K423-'[3]TABLEAU DE BORD'!I423</f>
        <v>#VALUE!</v>
      </c>
    </row>
    <row r="426" spans="72:91" x14ac:dyDescent="0.25">
      <c r="BT42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BORD'!$B$13:$B$2000,0),11))*T426/INDEX('[3]TABLEAU DE BORD'!$B$13:$R$2000,MATCH('Formalisme RTE'!$H$2,'[3]TABLEAU DE BORD'!$B$13:$B$2000,0),12)</f>
        <v>3.102830965870556</v>
      </c>
      <c r="BU426">
        <f t="shared" si="49"/>
        <v>0.93577891975241945</v>
      </c>
      <c r="BX426">
        <f t="shared" si="47"/>
        <v>0.60748217536470928</v>
      </c>
      <c r="BZ426">
        <f>IF($BZ$6="","",IF(ISERROR(INDEX([3]Base!$A$2:$C$207,MATCH($BZ$6,[3]Base!$A$2:$A$207,0),2))=TRUE,"CABLE INCONNU",(INDEX([3]Base!$A$2:$C$207,MATCH($BZ$6,[3]Base!$A$2:$A$207,0),3))))</f>
        <v>19.600000000000001</v>
      </c>
      <c r="CB426">
        <f>IF($BZ$6="","",IF(ISERROR(INDEX([3]Base!$A$2:$C$207,MATCH($BZ$6,[3]Base!$A$2:$A$207,0),2))=TRUE,"CABLE INCONNU",(INDEX([3]Base!$A$2:$C$207,MATCH($BZ$6,[3]Base!$A$2:$A$207,0),2))))</f>
        <v>0.627</v>
      </c>
      <c r="CD426">
        <f t="shared" si="48"/>
        <v>1.5404220201039038</v>
      </c>
      <c r="CF426">
        <f t="shared" si="46"/>
        <v>404.81000000000006</v>
      </c>
      <c r="CG42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BORD'!$B$13:$B$2000,0),9)))*T426/$P$18)</f>
        <v>406.35042202010396</v>
      </c>
      <c r="CI426" t="str">
        <f>'[3]TABLEAU DE BORD'!B424</f>
        <v/>
      </c>
      <c r="CJ426" t="e">
        <f>'[3]TABLEAU DE BORD'!E424-'[3]TABLEAU DE BORD'!C424</f>
        <v>#VALUE!</v>
      </c>
      <c r="CL426" t="str">
        <f>'[3]TABLEAU DE BORD'!H424</f>
        <v/>
      </c>
      <c r="CM426" t="e">
        <f>'[3]TABLEAU DE BORD'!K424-'[3]TABLEAU DE BORD'!I424</f>
        <v>#VALUE!</v>
      </c>
    </row>
    <row r="427" spans="72:91" x14ac:dyDescent="0.25">
      <c r="BT42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BORD'!$B$13:$B$2000,0),11))*T427/INDEX('[3]TABLEAU DE BORD'!$B$13:$R$2000,MATCH('Formalisme RTE'!$H$2,'[3]TABLEAU DE BORD'!$B$13:$B$2000,0),12)</f>
        <v>3.102830965870556</v>
      </c>
      <c r="BU427">
        <f t="shared" si="49"/>
        <v>0.93577891975241945</v>
      </c>
      <c r="BX427">
        <f t="shared" si="47"/>
        <v>0.60748217536470928</v>
      </c>
      <c r="BZ427">
        <f>IF($BZ$6="","",IF(ISERROR(INDEX([3]Base!$A$2:$C$207,MATCH($BZ$6,[3]Base!$A$2:$A$207,0),2))=TRUE,"CABLE INCONNU",(INDEX([3]Base!$A$2:$C$207,MATCH($BZ$6,[3]Base!$A$2:$A$207,0),3))))</f>
        <v>19.600000000000001</v>
      </c>
      <c r="CB427">
        <f>IF($BZ$6="","",IF(ISERROR(INDEX([3]Base!$A$2:$C$207,MATCH($BZ$6,[3]Base!$A$2:$A$207,0),2))=TRUE,"CABLE INCONNU",(INDEX([3]Base!$A$2:$C$207,MATCH($BZ$6,[3]Base!$A$2:$A$207,0),2))))</f>
        <v>0.627</v>
      </c>
      <c r="CD427">
        <f t="shared" si="48"/>
        <v>1.5404220201039038</v>
      </c>
      <c r="CF427">
        <f t="shared" si="46"/>
        <v>404.81000000000006</v>
      </c>
      <c r="CG42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BORD'!$B$13:$B$2000,0),9)))*T427/$P$18)</f>
        <v>406.35042202010396</v>
      </c>
      <c r="CI427" t="str">
        <f>'[3]TABLEAU DE BORD'!B425</f>
        <v/>
      </c>
      <c r="CJ427" t="e">
        <f>'[3]TABLEAU DE BORD'!E425-'[3]TABLEAU DE BORD'!C425</f>
        <v>#VALUE!</v>
      </c>
      <c r="CL427" t="str">
        <f>'[3]TABLEAU DE BORD'!H425</f>
        <v/>
      </c>
      <c r="CM427" t="e">
        <f>'[3]TABLEAU DE BORD'!K425-'[3]TABLEAU DE BORD'!I425</f>
        <v>#VALUE!</v>
      </c>
    </row>
    <row r="428" spans="72:91" x14ac:dyDescent="0.25">
      <c r="BT42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BORD'!$B$13:$B$2000,0),11))*T428/INDEX('[3]TABLEAU DE BORD'!$B$13:$R$2000,MATCH('Formalisme RTE'!$H$2,'[3]TABLEAU DE BORD'!$B$13:$B$2000,0),12)</f>
        <v>3.102830965870556</v>
      </c>
      <c r="BU428">
        <f t="shared" si="49"/>
        <v>0.93577891975241945</v>
      </c>
      <c r="BX428">
        <f t="shared" si="47"/>
        <v>0.60748217536470928</v>
      </c>
      <c r="BZ428">
        <f>IF($BZ$6="","",IF(ISERROR(INDEX([3]Base!$A$2:$C$207,MATCH($BZ$6,[3]Base!$A$2:$A$207,0),2))=TRUE,"CABLE INCONNU",(INDEX([3]Base!$A$2:$C$207,MATCH($BZ$6,[3]Base!$A$2:$A$207,0),3))))</f>
        <v>19.600000000000001</v>
      </c>
      <c r="CB428">
        <f>IF($BZ$6="","",IF(ISERROR(INDEX([3]Base!$A$2:$C$207,MATCH($BZ$6,[3]Base!$A$2:$A$207,0),2))=TRUE,"CABLE INCONNU",(INDEX([3]Base!$A$2:$C$207,MATCH($BZ$6,[3]Base!$A$2:$A$207,0),2))))</f>
        <v>0.627</v>
      </c>
      <c r="CD428">
        <f t="shared" si="48"/>
        <v>1.5404220201039038</v>
      </c>
      <c r="CF428">
        <f t="shared" si="46"/>
        <v>404.81000000000006</v>
      </c>
      <c r="CG42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BORD'!$B$13:$B$2000,0),9)))*T428/$P$18)</f>
        <v>406.35042202010396</v>
      </c>
      <c r="CI428" t="str">
        <f>'[3]TABLEAU DE BORD'!B426</f>
        <v/>
      </c>
      <c r="CJ428" t="e">
        <f>'[3]TABLEAU DE BORD'!E426-'[3]TABLEAU DE BORD'!C426</f>
        <v>#VALUE!</v>
      </c>
      <c r="CL428" t="str">
        <f>'[3]TABLEAU DE BORD'!H426</f>
        <v/>
      </c>
      <c r="CM428" t="e">
        <f>'[3]TABLEAU DE BORD'!K426-'[3]TABLEAU DE BORD'!I426</f>
        <v>#VALUE!</v>
      </c>
    </row>
    <row r="429" spans="72:91" x14ac:dyDescent="0.25">
      <c r="BT42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BORD'!$B$13:$B$2000,0),11))*T429/INDEX('[3]TABLEAU DE BORD'!$B$13:$R$2000,MATCH('Formalisme RTE'!$H$2,'[3]TABLEAU DE BORD'!$B$13:$B$2000,0),12)</f>
        <v>3.102830965870556</v>
      </c>
      <c r="BU429">
        <f t="shared" si="49"/>
        <v>0.93577891975241945</v>
      </c>
      <c r="BX429">
        <f t="shared" si="47"/>
        <v>0.60748217536470928</v>
      </c>
      <c r="BZ429">
        <f>IF($BZ$6="","",IF(ISERROR(INDEX([3]Base!$A$2:$C$207,MATCH($BZ$6,[3]Base!$A$2:$A$207,0),2))=TRUE,"CABLE INCONNU",(INDEX([3]Base!$A$2:$C$207,MATCH($BZ$6,[3]Base!$A$2:$A$207,0),3))))</f>
        <v>19.600000000000001</v>
      </c>
      <c r="CB429">
        <f>IF($BZ$6="","",IF(ISERROR(INDEX([3]Base!$A$2:$C$207,MATCH($BZ$6,[3]Base!$A$2:$A$207,0),2))=TRUE,"CABLE INCONNU",(INDEX([3]Base!$A$2:$C$207,MATCH($BZ$6,[3]Base!$A$2:$A$207,0),2))))</f>
        <v>0.627</v>
      </c>
      <c r="CD429">
        <f t="shared" si="48"/>
        <v>1.5404220201039038</v>
      </c>
      <c r="CF429">
        <f t="shared" si="46"/>
        <v>404.81000000000006</v>
      </c>
      <c r="CG42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BORD'!$B$13:$B$2000,0),9)))*T429/$P$18)</f>
        <v>406.35042202010396</v>
      </c>
      <c r="CI429" t="str">
        <f>'[3]TABLEAU DE BORD'!B427</f>
        <v/>
      </c>
      <c r="CJ429" t="e">
        <f>'[3]TABLEAU DE BORD'!E427-'[3]TABLEAU DE BORD'!C427</f>
        <v>#VALUE!</v>
      </c>
      <c r="CL429" t="str">
        <f>'[3]TABLEAU DE BORD'!H427</f>
        <v/>
      </c>
      <c r="CM429" t="e">
        <f>'[3]TABLEAU DE BORD'!K427-'[3]TABLEAU DE BORD'!I427</f>
        <v>#VALUE!</v>
      </c>
    </row>
    <row r="430" spans="72:91" x14ac:dyDescent="0.25">
      <c r="BT43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BORD'!$B$13:$B$2000,0),11))*T430/INDEX('[3]TABLEAU DE BORD'!$B$13:$R$2000,MATCH('Formalisme RTE'!$H$2,'[3]TABLEAU DE BORD'!$B$13:$B$2000,0),12)</f>
        <v>3.102830965870556</v>
      </c>
      <c r="BU430">
        <f t="shared" si="49"/>
        <v>0.93577891975241945</v>
      </c>
      <c r="BX430">
        <f t="shared" si="47"/>
        <v>0.60748217536470928</v>
      </c>
      <c r="BZ430">
        <f>IF($BZ$6="","",IF(ISERROR(INDEX([3]Base!$A$2:$C$207,MATCH($BZ$6,[3]Base!$A$2:$A$207,0),2))=TRUE,"CABLE INCONNU",(INDEX([3]Base!$A$2:$C$207,MATCH($BZ$6,[3]Base!$A$2:$A$207,0),3))))</f>
        <v>19.600000000000001</v>
      </c>
      <c r="CB430">
        <f>IF($BZ$6="","",IF(ISERROR(INDEX([3]Base!$A$2:$C$207,MATCH($BZ$6,[3]Base!$A$2:$A$207,0),2))=TRUE,"CABLE INCONNU",(INDEX([3]Base!$A$2:$C$207,MATCH($BZ$6,[3]Base!$A$2:$A$207,0),2))))</f>
        <v>0.627</v>
      </c>
      <c r="CD430">
        <f t="shared" si="48"/>
        <v>1.5404220201039038</v>
      </c>
      <c r="CF430">
        <f t="shared" si="46"/>
        <v>404.81000000000006</v>
      </c>
      <c r="CG43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BORD'!$B$13:$B$2000,0),9)))*T430/$P$18)</f>
        <v>406.35042202010396</v>
      </c>
      <c r="CI430" t="str">
        <f>'[3]TABLEAU DE BORD'!B428</f>
        <v/>
      </c>
      <c r="CJ430" t="e">
        <f>'[3]TABLEAU DE BORD'!E428-'[3]TABLEAU DE BORD'!C428</f>
        <v>#VALUE!</v>
      </c>
      <c r="CL430" t="str">
        <f>'[3]TABLEAU DE BORD'!H428</f>
        <v/>
      </c>
      <c r="CM430" t="e">
        <f>'[3]TABLEAU DE BORD'!K428-'[3]TABLEAU DE BORD'!I428</f>
        <v>#VALUE!</v>
      </c>
    </row>
    <row r="431" spans="72:91" x14ac:dyDescent="0.25">
      <c r="BT43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BORD'!$B$13:$B$2000,0),11))*T431/INDEX('[3]TABLEAU DE BORD'!$B$13:$R$2000,MATCH('Formalisme RTE'!$H$2,'[3]TABLEAU DE BORD'!$B$13:$B$2000,0),12)</f>
        <v>3.102830965870556</v>
      </c>
      <c r="BU431">
        <f t="shared" si="49"/>
        <v>0.93577891975241945</v>
      </c>
      <c r="BX431">
        <f t="shared" si="47"/>
        <v>0.60748217536470928</v>
      </c>
      <c r="BZ431">
        <f>IF($BZ$6="","",IF(ISERROR(INDEX([3]Base!$A$2:$C$207,MATCH($BZ$6,[3]Base!$A$2:$A$207,0),2))=TRUE,"CABLE INCONNU",(INDEX([3]Base!$A$2:$C$207,MATCH($BZ$6,[3]Base!$A$2:$A$207,0),3))))</f>
        <v>19.600000000000001</v>
      </c>
      <c r="CB431">
        <f>IF($BZ$6="","",IF(ISERROR(INDEX([3]Base!$A$2:$C$207,MATCH($BZ$6,[3]Base!$A$2:$A$207,0),2))=TRUE,"CABLE INCONNU",(INDEX([3]Base!$A$2:$C$207,MATCH($BZ$6,[3]Base!$A$2:$A$207,0),2))))</f>
        <v>0.627</v>
      </c>
      <c r="CD431">
        <f t="shared" si="48"/>
        <v>1.5404220201039038</v>
      </c>
      <c r="CF431">
        <f t="shared" si="46"/>
        <v>404.81000000000006</v>
      </c>
      <c r="CG43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BORD'!$B$13:$B$2000,0),9)))*T431/$P$18)</f>
        <v>406.35042202010396</v>
      </c>
      <c r="CI431" t="str">
        <f>'[3]TABLEAU DE BORD'!B429</f>
        <v/>
      </c>
      <c r="CJ431" t="e">
        <f>'[3]TABLEAU DE BORD'!E429-'[3]TABLEAU DE BORD'!C429</f>
        <v>#VALUE!</v>
      </c>
      <c r="CL431" t="str">
        <f>'[3]TABLEAU DE BORD'!H429</f>
        <v/>
      </c>
      <c r="CM431" t="e">
        <f>'[3]TABLEAU DE BORD'!K429-'[3]TABLEAU DE BORD'!I429</f>
        <v>#VALUE!</v>
      </c>
    </row>
    <row r="432" spans="72:91" x14ac:dyDescent="0.25">
      <c r="BT43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BORD'!$B$13:$B$2000,0),11))*T432/INDEX('[3]TABLEAU DE BORD'!$B$13:$R$2000,MATCH('Formalisme RTE'!$H$2,'[3]TABLEAU DE BORD'!$B$13:$B$2000,0),12)</f>
        <v>3.102830965870556</v>
      </c>
      <c r="BU432">
        <f t="shared" si="49"/>
        <v>0.93577891975241945</v>
      </c>
      <c r="BX432">
        <f t="shared" si="47"/>
        <v>0.60748217536470928</v>
      </c>
      <c r="BZ432">
        <f>IF($BZ$6="","",IF(ISERROR(INDEX([3]Base!$A$2:$C$207,MATCH($BZ$6,[3]Base!$A$2:$A$207,0),2))=TRUE,"CABLE INCONNU",(INDEX([3]Base!$A$2:$C$207,MATCH($BZ$6,[3]Base!$A$2:$A$207,0),3))))</f>
        <v>19.600000000000001</v>
      </c>
      <c r="CB432">
        <f>IF($BZ$6="","",IF(ISERROR(INDEX([3]Base!$A$2:$C$207,MATCH($BZ$6,[3]Base!$A$2:$A$207,0),2))=TRUE,"CABLE INCONNU",(INDEX([3]Base!$A$2:$C$207,MATCH($BZ$6,[3]Base!$A$2:$A$207,0),2))))</f>
        <v>0.627</v>
      </c>
      <c r="CD432">
        <f t="shared" si="48"/>
        <v>1.5404220201039038</v>
      </c>
      <c r="CF432">
        <f t="shared" si="46"/>
        <v>404.81000000000006</v>
      </c>
      <c r="CG43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BORD'!$B$13:$B$2000,0),9)))*T432/$P$18)</f>
        <v>406.35042202010396</v>
      </c>
      <c r="CI432" t="str">
        <f>'[3]TABLEAU DE BORD'!B430</f>
        <v/>
      </c>
      <c r="CJ432" t="e">
        <f>'[3]TABLEAU DE BORD'!E430-'[3]TABLEAU DE BORD'!C430</f>
        <v>#VALUE!</v>
      </c>
      <c r="CL432" t="str">
        <f>'[3]TABLEAU DE BORD'!H430</f>
        <v/>
      </c>
      <c r="CM432" t="e">
        <f>'[3]TABLEAU DE BORD'!K430-'[3]TABLEAU DE BORD'!I430</f>
        <v>#VALUE!</v>
      </c>
    </row>
    <row r="433" spans="72:91" x14ac:dyDescent="0.25">
      <c r="BT43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BORD'!$B$13:$B$2000,0),11))*T433/INDEX('[3]TABLEAU DE BORD'!$B$13:$R$2000,MATCH('Formalisme RTE'!$H$2,'[3]TABLEAU DE BORD'!$B$13:$B$2000,0),12)</f>
        <v>3.102830965870556</v>
      </c>
      <c r="BU433">
        <f t="shared" si="49"/>
        <v>0.93577891975241945</v>
      </c>
      <c r="BX433">
        <f t="shared" si="47"/>
        <v>0.60748217536470928</v>
      </c>
      <c r="BZ433">
        <f>IF($BZ$6="","",IF(ISERROR(INDEX([3]Base!$A$2:$C$207,MATCH($BZ$6,[3]Base!$A$2:$A$207,0),2))=TRUE,"CABLE INCONNU",(INDEX([3]Base!$A$2:$C$207,MATCH($BZ$6,[3]Base!$A$2:$A$207,0),3))))</f>
        <v>19.600000000000001</v>
      </c>
      <c r="CB433">
        <f>IF($BZ$6="","",IF(ISERROR(INDEX([3]Base!$A$2:$C$207,MATCH($BZ$6,[3]Base!$A$2:$A$207,0),2))=TRUE,"CABLE INCONNU",(INDEX([3]Base!$A$2:$C$207,MATCH($BZ$6,[3]Base!$A$2:$A$207,0),2))))</f>
        <v>0.627</v>
      </c>
      <c r="CD433">
        <f t="shared" si="48"/>
        <v>1.5404220201039038</v>
      </c>
      <c r="CF433">
        <f t="shared" si="46"/>
        <v>404.81000000000006</v>
      </c>
      <c r="CG43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BORD'!$B$13:$B$2000,0),9)))*T433/$P$18)</f>
        <v>406.35042202010396</v>
      </c>
      <c r="CI433" t="str">
        <f>'[3]TABLEAU DE BORD'!B431</f>
        <v/>
      </c>
      <c r="CJ433" t="e">
        <f>'[3]TABLEAU DE BORD'!E431-'[3]TABLEAU DE BORD'!C431</f>
        <v>#VALUE!</v>
      </c>
      <c r="CL433" t="str">
        <f>'[3]TABLEAU DE BORD'!H431</f>
        <v/>
      </c>
      <c r="CM433" t="e">
        <f>'[3]TABLEAU DE BORD'!K431-'[3]TABLEAU DE BORD'!I431</f>
        <v>#VALUE!</v>
      </c>
    </row>
    <row r="434" spans="72:91" x14ac:dyDescent="0.25">
      <c r="BT43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BORD'!$B$13:$B$2000,0),11))*T434/INDEX('[3]TABLEAU DE BORD'!$B$13:$R$2000,MATCH('Formalisme RTE'!$H$2,'[3]TABLEAU DE BORD'!$B$13:$B$2000,0),12)</f>
        <v>3.102830965870556</v>
      </c>
      <c r="BU434">
        <f t="shared" si="49"/>
        <v>0.93577891975241945</v>
      </c>
      <c r="BX434">
        <f t="shared" si="47"/>
        <v>0.60748217536470928</v>
      </c>
      <c r="BZ434">
        <f>IF($BZ$6="","",IF(ISERROR(INDEX([3]Base!$A$2:$C$207,MATCH($BZ$6,[3]Base!$A$2:$A$207,0),2))=TRUE,"CABLE INCONNU",(INDEX([3]Base!$A$2:$C$207,MATCH($BZ$6,[3]Base!$A$2:$A$207,0),3))))</f>
        <v>19.600000000000001</v>
      </c>
      <c r="CB434">
        <f>IF($BZ$6="","",IF(ISERROR(INDEX([3]Base!$A$2:$C$207,MATCH($BZ$6,[3]Base!$A$2:$A$207,0),2))=TRUE,"CABLE INCONNU",(INDEX([3]Base!$A$2:$C$207,MATCH($BZ$6,[3]Base!$A$2:$A$207,0),2))))</f>
        <v>0.627</v>
      </c>
      <c r="CD434">
        <f t="shared" si="48"/>
        <v>1.5404220201039038</v>
      </c>
      <c r="CF434">
        <f t="shared" si="46"/>
        <v>404.81000000000006</v>
      </c>
      <c r="CG43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BORD'!$B$13:$B$2000,0),9)))*T434/$P$18)</f>
        <v>406.35042202010396</v>
      </c>
      <c r="CI434" t="str">
        <f>'[3]TABLEAU DE BORD'!B432</f>
        <v/>
      </c>
      <c r="CJ434" t="e">
        <f>'[3]TABLEAU DE BORD'!E432-'[3]TABLEAU DE BORD'!C432</f>
        <v>#VALUE!</v>
      </c>
      <c r="CL434" t="str">
        <f>'[3]TABLEAU DE BORD'!H432</f>
        <v/>
      </c>
      <c r="CM434" t="e">
        <f>'[3]TABLEAU DE BORD'!K432-'[3]TABLEAU DE BORD'!I432</f>
        <v>#VALUE!</v>
      </c>
    </row>
    <row r="435" spans="72:91" x14ac:dyDescent="0.25">
      <c r="BT43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BORD'!$B$13:$B$2000,0),11))*T435/INDEX('[3]TABLEAU DE BORD'!$B$13:$R$2000,MATCH('Formalisme RTE'!$H$2,'[3]TABLEAU DE BORD'!$B$13:$B$2000,0),12)</f>
        <v>3.102830965870556</v>
      </c>
      <c r="BU435">
        <f t="shared" si="49"/>
        <v>0.93577891975241945</v>
      </c>
      <c r="BX435">
        <f t="shared" si="47"/>
        <v>0.60748217536470928</v>
      </c>
      <c r="BZ435">
        <f>IF($BZ$6="","",IF(ISERROR(INDEX([3]Base!$A$2:$C$207,MATCH($BZ$6,[3]Base!$A$2:$A$207,0),2))=TRUE,"CABLE INCONNU",(INDEX([3]Base!$A$2:$C$207,MATCH($BZ$6,[3]Base!$A$2:$A$207,0),3))))</f>
        <v>19.600000000000001</v>
      </c>
      <c r="CB435">
        <f>IF($BZ$6="","",IF(ISERROR(INDEX([3]Base!$A$2:$C$207,MATCH($BZ$6,[3]Base!$A$2:$A$207,0),2))=TRUE,"CABLE INCONNU",(INDEX([3]Base!$A$2:$C$207,MATCH($BZ$6,[3]Base!$A$2:$A$207,0),2))))</f>
        <v>0.627</v>
      </c>
      <c r="CD435">
        <f t="shared" si="48"/>
        <v>1.5404220201039038</v>
      </c>
      <c r="CF435">
        <f t="shared" si="46"/>
        <v>404.81000000000006</v>
      </c>
      <c r="CG43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BORD'!$B$13:$B$2000,0),9)))*T435/$P$18)</f>
        <v>406.35042202010396</v>
      </c>
      <c r="CI435" t="str">
        <f>'[3]TABLEAU DE BORD'!B433</f>
        <v/>
      </c>
      <c r="CJ435" t="e">
        <f>'[3]TABLEAU DE BORD'!E433-'[3]TABLEAU DE BORD'!C433</f>
        <v>#VALUE!</v>
      </c>
      <c r="CL435" t="str">
        <f>'[3]TABLEAU DE BORD'!H433</f>
        <v/>
      </c>
      <c r="CM435" t="e">
        <f>'[3]TABLEAU DE BORD'!K433-'[3]TABLEAU DE BORD'!I433</f>
        <v>#VALUE!</v>
      </c>
    </row>
    <row r="436" spans="72:91" x14ac:dyDescent="0.25">
      <c r="BT43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BORD'!$B$13:$B$2000,0),11))*T436/INDEX('[3]TABLEAU DE BORD'!$B$13:$R$2000,MATCH('Formalisme RTE'!$H$2,'[3]TABLEAU DE BORD'!$B$13:$B$2000,0),12)</f>
        <v>3.102830965870556</v>
      </c>
      <c r="BU436">
        <f t="shared" si="49"/>
        <v>0.93577891975241945</v>
      </c>
      <c r="BX436">
        <f t="shared" si="47"/>
        <v>0.60748217536470928</v>
      </c>
      <c r="BZ436">
        <f>IF($BZ$6="","",IF(ISERROR(INDEX([3]Base!$A$2:$C$207,MATCH($BZ$6,[3]Base!$A$2:$A$207,0),2))=TRUE,"CABLE INCONNU",(INDEX([3]Base!$A$2:$C$207,MATCH($BZ$6,[3]Base!$A$2:$A$207,0),3))))</f>
        <v>19.600000000000001</v>
      </c>
      <c r="CB436">
        <f>IF($BZ$6="","",IF(ISERROR(INDEX([3]Base!$A$2:$C$207,MATCH($BZ$6,[3]Base!$A$2:$A$207,0),2))=TRUE,"CABLE INCONNU",(INDEX([3]Base!$A$2:$C$207,MATCH($BZ$6,[3]Base!$A$2:$A$207,0),2))))</f>
        <v>0.627</v>
      </c>
      <c r="CD436">
        <f t="shared" si="48"/>
        <v>1.5404220201039038</v>
      </c>
      <c r="CF436">
        <f t="shared" si="46"/>
        <v>404.81000000000006</v>
      </c>
      <c r="CG43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BORD'!$B$13:$B$2000,0),9)))*T436/$P$18)</f>
        <v>406.35042202010396</v>
      </c>
      <c r="CI436" t="str">
        <f>'[3]TABLEAU DE BORD'!B434</f>
        <v/>
      </c>
      <c r="CJ436" t="e">
        <f>'[3]TABLEAU DE BORD'!E434-'[3]TABLEAU DE BORD'!C434</f>
        <v>#VALUE!</v>
      </c>
      <c r="CL436" t="str">
        <f>'[3]TABLEAU DE BORD'!H434</f>
        <v/>
      </c>
      <c r="CM436" t="e">
        <f>'[3]TABLEAU DE BORD'!K434-'[3]TABLEAU DE BORD'!I434</f>
        <v>#VALUE!</v>
      </c>
    </row>
    <row r="437" spans="72:91" x14ac:dyDescent="0.25">
      <c r="BT43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BORD'!$B$13:$B$2000,0),11))*T437/INDEX('[3]TABLEAU DE BORD'!$B$13:$R$2000,MATCH('Formalisme RTE'!$H$2,'[3]TABLEAU DE BORD'!$B$13:$B$2000,0),12)</f>
        <v>3.102830965870556</v>
      </c>
      <c r="BU437">
        <f t="shared" si="49"/>
        <v>0.93577891975241945</v>
      </c>
      <c r="BX437">
        <f t="shared" si="47"/>
        <v>0.60748217536470928</v>
      </c>
      <c r="BZ437">
        <f>IF($BZ$6="","",IF(ISERROR(INDEX([3]Base!$A$2:$C$207,MATCH($BZ$6,[3]Base!$A$2:$A$207,0),2))=TRUE,"CABLE INCONNU",(INDEX([3]Base!$A$2:$C$207,MATCH($BZ$6,[3]Base!$A$2:$A$207,0),3))))</f>
        <v>19.600000000000001</v>
      </c>
      <c r="CB437">
        <f>IF($BZ$6="","",IF(ISERROR(INDEX([3]Base!$A$2:$C$207,MATCH($BZ$6,[3]Base!$A$2:$A$207,0),2))=TRUE,"CABLE INCONNU",(INDEX([3]Base!$A$2:$C$207,MATCH($BZ$6,[3]Base!$A$2:$A$207,0),2))))</f>
        <v>0.627</v>
      </c>
      <c r="CD437">
        <f t="shared" si="48"/>
        <v>1.5404220201039038</v>
      </c>
      <c r="CF437">
        <f t="shared" si="46"/>
        <v>404.81000000000006</v>
      </c>
      <c r="CG43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BORD'!$B$13:$B$2000,0),9)))*T437/$P$18)</f>
        <v>406.35042202010396</v>
      </c>
      <c r="CI437" t="str">
        <f>'[3]TABLEAU DE BORD'!B435</f>
        <v/>
      </c>
      <c r="CJ437" t="e">
        <f>'[3]TABLEAU DE BORD'!E435-'[3]TABLEAU DE BORD'!C435</f>
        <v>#VALUE!</v>
      </c>
      <c r="CL437" t="str">
        <f>'[3]TABLEAU DE BORD'!H435</f>
        <v/>
      </c>
      <c r="CM437" t="e">
        <f>'[3]TABLEAU DE BORD'!K435-'[3]TABLEAU DE BORD'!I435</f>
        <v>#VALUE!</v>
      </c>
    </row>
    <row r="438" spans="72:91" x14ac:dyDescent="0.25">
      <c r="BT43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BORD'!$B$13:$B$2000,0),11))*T438/INDEX('[3]TABLEAU DE BORD'!$B$13:$R$2000,MATCH('Formalisme RTE'!$H$2,'[3]TABLEAU DE BORD'!$B$13:$B$2000,0),12)</f>
        <v>3.102830965870556</v>
      </c>
      <c r="BU438">
        <f t="shared" si="49"/>
        <v>0.93577891975241945</v>
      </c>
      <c r="BX438">
        <f t="shared" si="47"/>
        <v>0.60748217536470928</v>
      </c>
      <c r="BZ438">
        <f>IF($BZ$6="","",IF(ISERROR(INDEX([3]Base!$A$2:$C$207,MATCH($BZ$6,[3]Base!$A$2:$A$207,0),2))=TRUE,"CABLE INCONNU",(INDEX([3]Base!$A$2:$C$207,MATCH($BZ$6,[3]Base!$A$2:$A$207,0),3))))</f>
        <v>19.600000000000001</v>
      </c>
      <c r="CB438">
        <f>IF($BZ$6="","",IF(ISERROR(INDEX([3]Base!$A$2:$C$207,MATCH($BZ$6,[3]Base!$A$2:$A$207,0),2))=TRUE,"CABLE INCONNU",(INDEX([3]Base!$A$2:$C$207,MATCH($BZ$6,[3]Base!$A$2:$A$207,0),2))))</f>
        <v>0.627</v>
      </c>
      <c r="CD438">
        <f t="shared" si="48"/>
        <v>1.5404220201039038</v>
      </c>
      <c r="CF438">
        <f t="shared" si="46"/>
        <v>404.81000000000006</v>
      </c>
      <c r="CG43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BORD'!$B$13:$B$2000,0),9)))*T438/$P$18)</f>
        <v>406.35042202010396</v>
      </c>
      <c r="CI438" t="str">
        <f>'[3]TABLEAU DE BORD'!B436</f>
        <v/>
      </c>
      <c r="CJ438" t="e">
        <f>'[3]TABLEAU DE BORD'!E436-'[3]TABLEAU DE BORD'!C436</f>
        <v>#VALUE!</v>
      </c>
      <c r="CL438" t="str">
        <f>'[3]TABLEAU DE BORD'!H436</f>
        <v/>
      </c>
      <c r="CM438" t="e">
        <f>'[3]TABLEAU DE BORD'!K436-'[3]TABLEAU DE BORD'!I436</f>
        <v>#VALUE!</v>
      </c>
    </row>
    <row r="439" spans="72:91" x14ac:dyDescent="0.25">
      <c r="BT43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BORD'!$B$13:$B$2000,0),11))*T439/INDEX('[3]TABLEAU DE BORD'!$B$13:$R$2000,MATCH('Formalisme RTE'!$H$2,'[3]TABLEAU DE BORD'!$B$13:$B$2000,0),12)</f>
        <v>3.102830965870556</v>
      </c>
      <c r="BU439">
        <f t="shared" si="49"/>
        <v>0.93577891975241945</v>
      </c>
      <c r="BX439">
        <f t="shared" si="47"/>
        <v>0.60748217536470928</v>
      </c>
      <c r="BZ439">
        <f>IF($BZ$6="","",IF(ISERROR(INDEX([3]Base!$A$2:$C$207,MATCH($BZ$6,[3]Base!$A$2:$A$207,0),2))=TRUE,"CABLE INCONNU",(INDEX([3]Base!$A$2:$C$207,MATCH($BZ$6,[3]Base!$A$2:$A$207,0),3))))</f>
        <v>19.600000000000001</v>
      </c>
      <c r="CB439">
        <f>IF($BZ$6="","",IF(ISERROR(INDEX([3]Base!$A$2:$C$207,MATCH($BZ$6,[3]Base!$A$2:$A$207,0),2))=TRUE,"CABLE INCONNU",(INDEX([3]Base!$A$2:$C$207,MATCH($BZ$6,[3]Base!$A$2:$A$207,0),2))))</f>
        <v>0.627</v>
      </c>
      <c r="CD439">
        <f t="shared" si="48"/>
        <v>1.5404220201039038</v>
      </c>
      <c r="CF439">
        <f t="shared" si="46"/>
        <v>404.81000000000006</v>
      </c>
      <c r="CG43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BORD'!$B$13:$B$2000,0),9)))*T439/$P$18)</f>
        <v>406.35042202010396</v>
      </c>
      <c r="CI439" t="str">
        <f>'[3]TABLEAU DE BORD'!B437</f>
        <v/>
      </c>
      <c r="CJ439" t="e">
        <f>'[3]TABLEAU DE BORD'!E437-'[3]TABLEAU DE BORD'!C437</f>
        <v>#VALUE!</v>
      </c>
      <c r="CL439" t="str">
        <f>'[3]TABLEAU DE BORD'!H437</f>
        <v/>
      </c>
      <c r="CM439" t="e">
        <f>'[3]TABLEAU DE BORD'!K437-'[3]TABLEAU DE BORD'!I437</f>
        <v>#VALUE!</v>
      </c>
    </row>
    <row r="440" spans="72:91" x14ac:dyDescent="0.25">
      <c r="BT44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BORD'!$B$13:$B$2000,0),11))*T440/INDEX('[3]TABLEAU DE BORD'!$B$13:$R$2000,MATCH('Formalisme RTE'!$H$2,'[3]TABLEAU DE BORD'!$B$13:$B$2000,0),12)</f>
        <v>3.102830965870556</v>
      </c>
      <c r="BU440">
        <f t="shared" si="49"/>
        <v>0.93577891975241945</v>
      </c>
      <c r="BX440">
        <f t="shared" si="47"/>
        <v>0.60748217536470928</v>
      </c>
      <c r="BZ440">
        <f>IF($BZ$6="","",IF(ISERROR(INDEX([3]Base!$A$2:$C$207,MATCH($BZ$6,[3]Base!$A$2:$A$207,0),2))=TRUE,"CABLE INCONNU",(INDEX([3]Base!$A$2:$C$207,MATCH($BZ$6,[3]Base!$A$2:$A$207,0),3))))</f>
        <v>19.600000000000001</v>
      </c>
      <c r="CB440">
        <f>IF($BZ$6="","",IF(ISERROR(INDEX([3]Base!$A$2:$C$207,MATCH($BZ$6,[3]Base!$A$2:$A$207,0),2))=TRUE,"CABLE INCONNU",(INDEX([3]Base!$A$2:$C$207,MATCH($BZ$6,[3]Base!$A$2:$A$207,0),2))))</f>
        <v>0.627</v>
      </c>
      <c r="CD440">
        <f t="shared" si="48"/>
        <v>1.5404220201039038</v>
      </c>
      <c r="CF440">
        <f t="shared" si="46"/>
        <v>404.81000000000006</v>
      </c>
      <c r="CG44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BORD'!$B$13:$B$2000,0),9)))*T440/$P$18)</f>
        <v>406.35042202010396</v>
      </c>
      <c r="CI440" t="str">
        <f>'[3]TABLEAU DE BORD'!B438</f>
        <v/>
      </c>
      <c r="CJ440" t="e">
        <f>'[3]TABLEAU DE BORD'!E438-'[3]TABLEAU DE BORD'!C438</f>
        <v>#VALUE!</v>
      </c>
      <c r="CL440" t="str">
        <f>'[3]TABLEAU DE BORD'!H438</f>
        <v/>
      </c>
      <c r="CM440" t="e">
        <f>'[3]TABLEAU DE BORD'!K438-'[3]TABLEAU DE BORD'!I438</f>
        <v>#VALUE!</v>
      </c>
    </row>
    <row r="441" spans="72:91" x14ac:dyDescent="0.25">
      <c r="BT44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BORD'!$B$13:$B$2000,0),11))*T441/INDEX('[3]TABLEAU DE BORD'!$B$13:$R$2000,MATCH('Formalisme RTE'!$H$2,'[3]TABLEAU DE BORD'!$B$13:$B$2000,0),12)</f>
        <v>3.102830965870556</v>
      </c>
      <c r="BU441">
        <f t="shared" si="49"/>
        <v>0.93577891975241945</v>
      </c>
      <c r="BX441">
        <f t="shared" si="47"/>
        <v>0.60748217536470928</v>
      </c>
      <c r="BZ441">
        <f>IF($BZ$6="","",IF(ISERROR(INDEX([3]Base!$A$2:$C$207,MATCH($BZ$6,[3]Base!$A$2:$A$207,0),2))=TRUE,"CABLE INCONNU",(INDEX([3]Base!$A$2:$C$207,MATCH($BZ$6,[3]Base!$A$2:$A$207,0),3))))</f>
        <v>19.600000000000001</v>
      </c>
      <c r="CB441">
        <f>IF($BZ$6="","",IF(ISERROR(INDEX([3]Base!$A$2:$C$207,MATCH($BZ$6,[3]Base!$A$2:$A$207,0),2))=TRUE,"CABLE INCONNU",(INDEX([3]Base!$A$2:$C$207,MATCH($BZ$6,[3]Base!$A$2:$A$207,0),2))))</f>
        <v>0.627</v>
      </c>
      <c r="CD441">
        <f t="shared" si="48"/>
        <v>1.5404220201039038</v>
      </c>
      <c r="CF441">
        <f t="shared" si="46"/>
        <v>404.81000000000006</v>
      </c>
      <c r="CG44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BORD'!$B$13:$B$2000,0),9)))*T441/$P$18)</f>
        <v>406.35042202010396</v>
      </c>
      <c r="CI441" t="str">
        <f>'[3]TABLEAU DE BORD'!B439</f>
        <v/>
      </c>
      <c r="CJ441" t="e">
        <f>'[3]TABLEAU DE BORD'!E439-'[3]TABLEAU DE BORD'!C439</f>
        <v>#VALUE!</v>
      </c>
      <c r="CL441" t="str">
        <f>'[3]TABLEAU DE BORD'!H439</f>
        <v/>
      </c>
      <c r="CM441" t="e">
        <f>'[3]TABLEAU DE BORD'!K439-'[3]TABLEAU DE BORD'!I439</f>
        <v>#VALUE!</v>
      </c>
    </row>
    <row r="442" spans="72:91" x14ac:dyDescent="0.25">
      <c r="BT44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BORD'!$B$13:$B$2000,0),11))*T442/INDEX('[3]TABLEAU DE BORD'!$B$13:$R$2000,MATCH('Formalisme RTE'!$H$2,'[3]TABLEAU DE BORD'!$B$13:$B$2000,0),12)</f>
        <v>3.102830965870556</v>
      </c>
      <c r="BU442">
        <f t="shared" si="49"/>
        <v>0.93577891975241945</v>
      </c>
      <c r="BX442">
        <f t="shared" si="47"/>
        <v>0.60748217536470928</v>
      </c>
      <c r="BZ442">
        <f>IF($BZ$6="","",IF(ISERROR(INDEX([3]Base!$A$2:$C$207,MATCH($BZ$6,[3]Base!$A$2:$A$207,0),2))=TRUE,"CABLE INCONNU",(INDEX([3]Base!$A$2:$C$207,MATCH($BZ$6,[3]Base!$A$2:$A$207,0),3))))</f>
        <v>19.600000000000001</v>
      </c>
      <c r="CB442">
        <f>IF($BZ$6="","",IF(ISERROR(INDEX([3]Base!$A$2:$C$207,MATCH($BZ$6,[3]Base!$A$2:$A$207,0),2))=TRUE,"CABLE INCONNU",(INDEX([3]Base!$A$2:$C$207,MATCH($BZ$6,[3]Base!$A$2:$A$207,0),2))))</f>
        <v>0.627</v>
      </c>
      <c r="CD442">
        <f t="shared" si="48"/>
        <v>1.5404220201039038</v>
      </c>
      <c r="CF442">
        <f t="shared" si="46"/>
        <v>404.81000000000006</v>
      </c>
      <c r="CG44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BORD'!$B$13:$B$2000,0),9)))*T442/$P$18)</f>
        <v>406.35042202010396</v>
      </c>
      <c r="CI442" t="str">
        <f>'[3]TABLEAU DE BORD'!B440</f>
        <v/>
      </c>
      <c r="CJ442" t="e">
        <f>'[3]TABLEAU DE BORD'!E440-'[3]TABLEAU DE BORD'!C440</f>
        <v>#VALUE!</v>
      </c>
      <c r="CL442" t="str">
        <f>'[3]TABLEAU DE BORD'!H440</f>
        <v/>
      </c>
      <c r="CM442" t="e">
        <f>'[3]TABLEAU DE BORD'!K440-'[3]TABLEAU DE BORD'!I440</f>
        <v>#VALUE!</v>
      </c>
    </row>
    <row r="443" spans="72:91" x14ac:dyDescent="0.25">
      <c r="BT4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BORD'!$B$13:$B$2000,0),11))*T443/INDEX('[3]TABLEAU DE BORD'!$B$13:$R$2000,MATCH('Formalisme RTE'!$H$2,'[3]TABLEAU DE BORD'!$B$13:$B$2000,0),12)</f>
        <v>3.102830965870556</v>
      </c>
      <c r="BU443">
        <f t="shared" si="49"/>
        <v>0.93577891975241945</v>
      </c>
      <c r="BX443">
        <f t="shared" si="47"/>
        <v>0.60748217536470928</v>
      </c>
      <c r="BZ443">
        <f>IF($BZ$6="","",IF(ISERROR(INDEX([3]Base!$A$2:$C$207,MATCH($BZ$6,[3]Base!$A$2:$A$207,0),2))=TRUE,"CABLE INCONNU",(INDEX([3]Base!$A$2:$C$207,MATCH($BZ$6,[3]Base!$A$2:$A$207,0),3))))</f>
        <v>19.600000000000001</v>
      </c>
      <c r="CB443">
        <f>IF($BZ$6="","",IF(ISERROR(INDEX([3]Base!$A$2:$C$207,MATCH($BZ$6,[3]Base!$A$2:$A$207,0),2))=TRUE,"CABLE INCONNU",(INDEX([3]Base!$A$2:$C$207,MATCH($BZ$6,[3]Base!$A$2:$A$207,0),2))))</f>
        <v>0.627</v>
      </c>
      <c r="CD443">
        <f t="shared" si="48"/>
        <v>1.5404220201039038</v>
      </c>
      <c r="CF443">
        <f t="shared" si="46"/>
        <v>404.81000000000006</v>
      </c>
      <c r="CG44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BORD'!$B$13:$B$2000,0),9)))*T443/$P$18)</f>
        <v>406.35042202010396</v>
      </c>
      <c r="CI443" t="str">
        <f>'[3]TABLEAU DE BORD'!B441</f>
        <v/>
      </c>
      <c r="CJ443" t="e">
        <f>'[3]TABLEAU DE BORD'!E441-'[3]TABLEAU DE BORD'!C441</f>
        <v>#VALUE!</v>
      </c>
      <c r="CL443" t="str">
        <f>'[3]TABLEAU DE BORD'!H441</f>
        <v/>
      </c>
      <c r="CM443" t="e">
        <f>'[3]TABLEAU DE BORD'!K441-'[3]TABLEAU DE BORD'!I441</f>
        <v>#VALUE!</v>
      </c>
    </row>
    <row r="444" spans="72:91" x14ac:dyDescent="0.25">
      <c r="BT44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BORD'!$B$13:$B$2000,0),11))*T444/INDEX('[3]TABLEAU DE BORD'!$B$13:$R$2000,MATCH('Formalisme RTE'!$H$2,'[3]TABLEAU DE BORD'!$B$13:$B$2000,0),12)</f>
        <v>3.102830965870556</v>
      </c>
      <c r="BU444">
        <f t="shared" si="49"/>
        <v>0.93577891975241945</v>
      </c>
      <c r="BX444">
        <f t="shared" si="47"/>
        <v>0.60748217536470928</v>
      </c>
      <c r="BZ444">
        <f>IF($BZ$6="","",IF(ISERROR(INDEX([3]Base!$A$2:$C$207,MATCH($BZ$6,[3]Base!$A$2:$A$207,0),2))=TRUE,"CABLE INCONNU",(INDEX([3]Base!$A$2:$C$207,MATCH($BZ$6,[3]Base!$A$2:$A$207,0),3))))</f>
        <v>19.600000000000001</v>
      </c>
      <c r="CB444">
        <f>IF($BZ$6="","",IF(ISERROR(INDEX([3]Base!$A$2:$C$207,MATCH($BZ$6,[3]Base!$A$2:$A$207,0),2))=TRUE,"CABLE INCONNU",(INDEX([3]Base!$A$2:$C$207,MATCH($BZ$6,[3]Base!$A$2:$A$207,0),2))))</f>
        <v>0.627</v>
      </c>
      <c r="CD444">
        <f t="shared" si="48"/>
        <v>1.5404220201039038</v>
      </c>
      <c r="CF444">
        <f t="shared" si="46"/>
        <v>404.81000000000006</v>
      </c>
      <c r="CG4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BORD'!$B$13:$B$2000,0),9)))*T444/$P$18)</f>
        <v>406.35042202010396</v>
      </c>
      <c r="CI444" t="str">
        <f>'[3]TABLEAU DE BORD'!B442</f>
        <v/>
      </c>
      <c r="CJ444" t="e">
        <f>'[3]TABLEAU DE BORD'!E442-'[3]TABLEAU DE BORD'!C442</f>
        <v>#VALUE!</v>
      </c>
      <c r="CL444" t="str">
        <f>'[3]TABLEAU DE BORD'!H442</f>
        <v/>
      </c>
      <c r="CM444" t="e">
        <f>'[3]TABLEAU DE BORD'!K442-'[3]TABLEAU DE BORD'!I442</f>
        <v>#VALUE!</v>
      </c>
    </row>
    <row r="445" spans="72:91" x14ac:dyDescent="0.25">
      <c r="BT44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BORD'!$B$13:$B$2000,0),11))*T445/INDEX('[3]TABLEAU DE BORD'!$B$13:$R$2000,MATCH('Formalisme RTE'!$H$2,'[3]TABLEAU DE BORD'!$B$13:$B$2000,0),12)</f>
        <v>3.102830965870556</v>
      </c>
      <c r="BU445">
        <f t="shared" si="49"/>
        <v>0.93577891975241945</v>
      </c>
      <c r="BX445">
        <f t="shared" si="47"/>
        <v>0.60748217536470928</v>
      </c>
      <c r="BZ445">
        <f>IF($BZ$6="","",IF(ISERROR(INDEX([3]Base!$A$2:$C$207,MATCH($BZ$6,[3]Base!$A$2:$A$207,0),2))=TRUE,"CABLE INCONNU",(INDEX([3]Base!$A$2:$C$207,MATCH($BZ$6,[3]Base!$A$2:$A$207,0),3))))</f>
        <v>19.600000000000001</v>
      </c>
      <c r="CB445">
        <f>IF($BZ$6="","",IF(ISERROR(INDEX([3]Base!$A$2:$C$207,MATCH($BZ$6,[3]Base!$A$2:$A$207,0),2))=TRUE,"CABLE INCONNU",(INDEX([3]Base!$A$2:$C$207,MATCH($BZ$6,[3]Base!$A$2:$A$207,0),2))))</f>
        <v>0.627</v>
      </c>
      <c r="CD445">
        <f t="shared" si="48"/>
        <v>1.5404220201039038</v>
      </c>
      <c r="CF445">
        <f t="shared" si="46"/>
        <v>404.81000000000006</v>
      </c>
      <c r="CG4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BORD'!$B$13:$B$2000,0),9)))*T445/$P$18)</f>
        <v>406.35042202010396</v>
      </c>
      <c r="CI445" t="str">
        <f>'[3]TABLEAU DE BORD'!B443</f>
        <v/>
      </c>
      <c r="CJ445" t="e">
        <f>'[3]TABLEAU DE BORD'!E443-'[3]TABLEAU DE BORD'!C443</f>
        <v>#VALUE!</v>
      </c>
      <c r="CL445" t="str">
        <f>'[3]TABLEAU DE BORD'!H443</f>
        <v/>
      </c>
      <c r="CM445" t="e">
        <f>'[3]TABLEAU DE BORD'!K443-'[3]TABLEAU DE BORD'!I443</f>
        <v>#VALUE!</v>
      </c>
    </row>
    <row r="446" spans="72:91" x14ac:dyDescent="0.25">
      <c r="BT44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BORD'!$B$13:$B$2000,0),11))*T446/INDEX('[3]TABLEAU DE BORD'!$B$13:$R$2000,MATCH('Formalisme RTE'!$H$2,'[3]TABLEAU DE BORD'!$B$13:$B$2000,0),12)</f>
        <v>3.102830965870556</v>
      </c>
      <c r="BU446">
        <f t="shared" si="49"/>
        <v>0.93577891975241945</v>
      </c>
      <c r="BX446">
        <f t="shared" si="47"/>
        <v>0.60748217536470928</v>
      </c>
      <c r="BZ446">
        <f>IF($BZ$6="","",IF(ISERROR(INDEX([3]Base!$A$2:$C$207,MATCH($BZ$6,[3]Base!$A$2:$A$207,0),2))=TRUE,"CABLE INCONNU",(INDEX([3]Base!$A$2:$C$207,MATCH($BZ$6,[3]Base!$A$2:$A$207,0),3))))</f>
        <v>19.600000000000001</v>
      </c>
      <c r="CB446">
        <f>IF($BZ$6="","",IF(ISERROR(INDEX([3]Base!$A$2:$C$207,MATCH($BZ$6,[3]Base!$A$2:$A$207,0),2))=TRUE,"CABLE INCONNU",(INDEX([3]Base!$A$2:$C$207,MATCH($BZ$6,[3]Base!$A$2:$A$207,0),2))))</f>
        <v>0.627</v>
      </c>
      <c r="CD446">
        <f t="shared" si="48"/>
        <v>1.5404220201039038</v>
      </c>
      <c r="CF446">
        <f t="shared" si="46"/>
        <v>404.81000000000006</v>
      </c>
      <c r="CG4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BORD'!$B$13:$B$2000,0),9)))*T446/$P$18)</f>
        <v>406.35042202010396</v>
      </c>
      <c r="CI446" t="str">
        <f>'[3]TABLEAU DE BORD'!B444</f>
        <v/>
      </c>
      <c r="CJ446" t="e">
        <f>'[3]TABLEAU DE BORD'!E444-'[3]TABLEAU DE BORD'!C444</f>
        <v>#VALUE!</v>
      </c>
      <c r="CL446" t="str">
        <f>'[3]TABLEAU DE BORD'!H444</f>
        <v/>
      </c>
      <c r="CM446" t="e">
        <f>'[3]TABLEAU DE BORD'!K444-'[3]TABLEAU DE BORD'!I444</f>
        <v>#VALUE!</v>
      </c>
    </row>
    <row r="447" spans="72:91" x14ac:dyDescent="0.25">
      <c r="BT44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BORD'!$B$13:$B$2000,0),11))*T447/INDEX('[3]TABLEAU DE BORD'!$B$13:$R$2000,MATCH('Formalisme RTE'!$H$2,'[3]TABLEAU DE BORD'!$B$13:$B$2000,0),12)</f>
        <v>3.102830965870556</v>
      </c>
      <c r="BU447">
        <f t="shared" si="49"/>
        <v>0.93577891975241945</v>
      </c>
      <c r="BX447">
        <f t="shared" si="47"/>
        <v>0.60748217536470928</v>
      </c>
      <c r="BZ447">
        <f>IF($BZ$6="","",IF(ISERROR(INDEX([3]Base!$A$2:$C$207,MATCH($BZ$6,[3]Base!$A$2:$A$207,0),2))=TRUE,"CABLE INCONNU",(INDEX([3]Base!$A$2:$C$207,MATCH($BZ$6,[3]Base!$A$2:$A$207,0),3))))</f>
        <v>19.600000000000001</v>
      </c>
      <c r="CB447">
        <f>IF($BZ$6="","",IF(ISERROR(INDEX([3]Base!$A$2:$C$207,MATCH($BZ$6,[3]Base!$A$2:$A$207,0),2))=TRUE,"CABLE INCONNU",(INDEX([3]Base!$A$2:$C$207,MATCH($BZ$6,[3]Base!$A$2:$A$207,0),2))))</f>
        <v>0.627</v>
      </c>
      <c r="CD447">
        <f t="shared" si="48"/>
        <v>1.5404220201039038</v>
      </c>
      <c r="CF447">
        <f t="shared" si="46"/>
        <v>404.81000000000006</v>
      </c>
      <c r="CG4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BORD'!$B$13:$B$2000,0),9)))*T447/$P$18)</f>
        <v>406.35042202010396</v>
      </c>
      <c r="CI447" t="str">
        <f>'[3]TABLEAU DE BORD'!B445</f>
        <v/>
      </c>
      <c r="CJ447" t="e">
        <f>'[3]TABLEAU DE BORD'!E445-'[3]TABLEAU DE BORD'!C445</f>
        <v>#VALUE!</v>
      </c>
      <c r="CL447" t="str">
        <f>'[3]TABLEAU DE BORD'!H445</f>
        <v/>
      </c>
      <c r="CM447" t="e">
        <f>'[3]TABLEAU DE BORD'!K445-'[3]TABLEAU DE BORD'!I445</f>
        <v>#VALUE!</v>
      </c>
    </row>
    <row r="448" spans="72:91" x14ac:dyDescent="0.25">
      <c r="BT44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BORD'!$B$13:$B$2000,0),11))*T448/INDEX('[3]TABLEAU DE BORD'!$B$13:$R$2000,MATCH('Formalisme RTE'!$H$2,'[3]TABLEAU DE BORD'!$B$13:$B$2000,0),12)</f>
        <v>3.102830965870556</v>
      </c>
      <c r="BU448">
        <f t="shared" si="49"/>
        <v>0.93577891975241945</v>
      </c>
      <c r="BX448">
        <f t="shared" si="47"/>
        <v>0.60748217536470928</v>
      </c>
      <c r="BZ448">
        <f>IF($BZ$6="","",IF(ISERROR(INDEX([3]Base!$A$2:$C$207,MATCH($BZ$6,[3]Base!$A$2:$A$207,0),2))=TRUE,"CABLE INCONNU",(INDEX([3]Base!$A$2:$C$207,MATCH($BZ$6,[3]Base!$A$2:$A$207,0),3))))</f>
        <v>19.600000000000001</v>
      </c>
      <c r="CB448">
        <f>IF($BZ$6="","",IF(ISERROR(INDEX([3]Base!$A$2:$C$207,MATCH($BZ$6,[3]Base!$A$2:$A$207,0),2))=TRUE,"CABLE INCONNU",(INDEX([3]Base!$A$2:$C$207,MATCH($BZ$6,[3]Base!$A$2:$A$207,0),2))))</f>
        <v>0.627</v>
      </c>
      <c r="CD448">
        <f t="shared" si="48"/>
        <v>1.5404220201039038</v>
      </c>
      <c r="CF448">
        <f t="shared" si="46"/>
        <v>404.81000000000006</v>
      </c>
      <c r="CG4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BORD'!$B$13:$B$2000,0),9)))*T448/$P$18)</f>
        <v>406.35042202010396</v>
      </c>
      <c r="CI448" t="str">
        <f>'[3]TABLEAU DE BORD'!B446</f>
        <v/>
      </c>
      <c r="CJ448" t="e">
        <f>'[3]TABLEAU DE BORD'!E446-'[3]TABLEAU DE BORD'!C446</f>
        <v>#VALUE!</v>
      </c>
      <c r="CL448" t="str">
        <f>'[3]TABLEAU DE BORD'!H446</f>
        <v/>
      </c>
      <c r="CM448" t="e">
        <f>'[3]TABLEAU DE BORD'!K446-'[3]TABLEAU DE BORD'!I446</f>
        <v>#VALUE!</v>
      </c>
    </row>
    <row r="449" spans="72:91" x14ac:dyDescent="0.25">
      <c r="BT44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BORD'!$B$13:$B$2000,0),11))*T449/INDEX('[3]TABLEAU DE BORD'!$B$13:$R$2000,MATCH('Formalisme RTE'!$H$2,'[3]TABLEAU DE BORD'!$B$13:$B$2000,0),12)</f>
        <v>3.102830965870556</v>
      </c>
      <c r="BU449">
        <f t="shared" si="49"/>
        <v>0.93577891975241945</v>
      </c>
      <c r="BX449">
        <f t="shared" si="47"/>
        <v>0.60748217536470928</v>
      </c>
      <c r="BZ449">
        <f>IF($BZ$6="","",IF(ISERROR(INDEX([3]Base!$A$2:$C$207,MATCH($BZ$6,[3]Base!$A$2:$A$207,0),2))=TRUE,"CABLE INCONNU",(INDEX([3]Base!$A$2:$C$207,MATCH($BZ$6,[3]Base!$A$2:$A$207,0),3))))</f>
        <v>19.600000000000001</v>
      </c>
      <c r="CB449">
        <f>IF($BZ$6="","",IF(ISERROR(INDEX([3]Base!$A$2:$C$207,MATCH($BZ$6,[3]Base!$A$2:$A$207,0),2))=TRUE,"CABLE INCONNU",(INDEX([3]Base!$A$2:$C$207,MATCH($BZ$6,[3]Base!$A$2:$A$207,0),2))))</f>
        <v>0.627</v>
      </c>
      <c r="CD449">
        <f t="shared" si="48"/>
        <v>1.5404220201039038</v>
      </c>
      <c r="CF449">
        <f t="shared" si="46"/>
        <v>404.81000000000006</v>
      </c>
      <c r="CG4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BORD'!$B$13:$B$2000,0),9)))*T449/$P$18)</f>
        <v>406.35042202010396</v>
      </c>
      <c r="CI449" t="str">
        <f>'[3]TABLEAU DE BORD'!B447</f>
        <v/>
      </c>
      <c r="CJ449" t="e">
        <f>'[3]TABLEAU DE BORD'!E447-'[3]TABLEAU DE BORD'!C447</f>
        <v>#VALUE!</v>
      </c>
      <c r="CL449" t="str">
        <f>'[3]TABLEAU DE BORD'!H447</f>
        <v/>
      </c>
      <c r="CM449" t="e">
        <f>'[3]TABLEAU DE BORD'!K447-'[3]TABLEAU DE BORD'!I447</f>
        <v>#VALUE!</v>
      </c>
    </row>
    <row r="450" spans="72:91" x14ac:dyDescent="0.25">
      <c r="BT45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BORD'!$B$13:$B$2000,0),11))*T450/INDEX('[3]TABLEAU DE BORD'!$B$13:$R$2000,MATCH('Formalisme RTE'!$H$2,'[3]TABLEAU DE BORD'!$B$13:$B$2000,0),12)</f>
        <v>3.102830965870556</v>
      </c>
      <c r="BU450">
        <f t="shared" si="49"/>
        <v>0.93577891975241945</v>
      </c>
      <c r="BX450">
        <f t="shared" si="47"/>
        <v>0.60748217536470928</v>
      </c>
      <c r="BZ450">
        <f>IF($BZ$6="","",IF(ISERROR(INDEX([3]Base!$A$2:$C$207,MATCH($BZ$6,[3]Base!$A$2:$A$207,0),2))=TRUE,"CABLE INCONNU",(INDEX([3]Base!$A$2:$C$207,MATCH($BZ$6,[3]Base!$A$2:$A$207,0),3))))</f>
        <v>19.600000000000001</v>
      </c>
      <c r="CB450">
        <f>IF($BZ$6="","",IF(ISERROR(INDEX([3]Base!$A$2:$C$207,MATCH($BZ$6,[3]Base!$A$2:$A$207,0),2))=TRUE,"CABLE INCONNU",(INDEX([3]Base!$A$2:$C$207,MATCH($BZ$6,[3]Base!$A$2:$A$207,0),2))))</f>
        <v>0.627</v>
      </c>
      <c r="CD450">
        <f t="shared" si="48"/>
        <v>1.5404220201039038</v>
      </c>
      <c r="CF450">
        <f t="shared" si="46"/>
        <v>404.81000000000006</v>
      </c>
      <c r="CG4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BORD'!$B$13:$B$2000,0),9)))*T450/$P$18)</f>
        <v>406.35042202010396</v>
      </c>
      <c r="CI450" t="str">
        <f>'[3]TABLEAU DE BORD'!B448</f>
        <v/>
      </c>
      <c r="CJ450" t="e">
        <f>'[3]TABLEAU DE BORD'!E448-'[3]TABLEAU DE BORD'!C448</f>
        <v>#VALUE!</v>
      </c>
      <c r="CL450" t="str">
        <f>'[3]TABLEAU DE BORD'!H448</f>
        <v/>
      </c>
      <c r="CM450" t="e">
        <f>'[3]TABLEAU DE BORD'!K448-'[3]TABLEAU DE BORD'!I448</f>
        <v>#VALUE!</v>
      </c>
    </row>
    <row r="451" spans="72:91" x14ac:dyDescent="0.25">
      <c r="BT45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BORD'!$B$13:$B$2000,0),11))*T451/INDEX('[3]TABLEAU DE BORD'!$B$13:$R$2000,MATCH('Formalisme RTE'!$H$2,'[3]TABLEAU DE BORD'!$B$13:$B$2000,0),12)</f>
        <v>3.102830965870556</v>
      </c>
      <c r="BU451">
        <f t="shared" si="49"/>
        <v>0.93577891975241945</v>
      </c>
      <c r="BX451">
        <f t="shared" si="47"/>
        <v>0.60748217536470928</v>
      </c>
      <c r="BZ451">
        <f>IF($BZ$6="","",IF(ISERROR(INDEX([3]Base!$A$2:$C$207,MATCH($BZ$6,[3]Base!$A$2:$A$207,0),2))=TRUE,"CABLE INCONNU",(INDEX([3]Base!$A$2:$C$207,MATCH($BZ$6,[3]Base!$A$2:$A$207,0),3))))</f>
        <v>19.600000000000001</v>
      </c>
      <c r="CB451">
        <f>IF($BZ$6="","",IF(ISERROR(INDEX([3]Base!$A$2:$C$207,MATCH($BZ$6,[3]Base!$A$2:$A$207,0),2))=TRUE,"CABLE INCONNU",(INDEX([3]Base!$A$2:$C$207,MATCH($BZ$6,[3]Base!$A$2:$A$207,0),2))))</f>
        <v>0.627</v>
      </c>
      <c r="CD451">
        <f t="shared" si="48"/>
        <v>1.5404220201039038</v>
      </c>
      <c r="CF451">
        <f t="shared" si="46"/>
        <v>404.81000000000006</v>
      </c>
      <c r="CG4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BORD'!$B$13:$B$2000,0),9)))*T451/$P$18)</f>
        <v>406.35042202010396</v>
      </c>
      <c r="CI451" t="str">
        <f>'[3]TABLEAU DE BORD'!B449</f>
        <v/>
      </c>
      <c r="CJ451" t="e">
        <f>'[3]TABLEAU DE BORD'!E449-'[3]TABLEAU DE BORD'!C449</f>
        <v>#VALUE!</v>
      </c>
      <c r="CL451" t="str">
        <f>'[3]TABLEAU DE BORD'!H449</f>
        <v/>
      </c>
      <c r="CM451" t="e">
        <f>'[3]TABLEAU DE BORD'!K449-'[3]TABLEAU DE BORD'!I449</f>
        <v>#VALUE!</v>
      </c>
    </row>
    <row r="452" spans="72:91" x14ac:dyDescent="0.25">
      <c r="BT45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BORD'!$B$13:$B$2000,0),11))*T452/INDEX('[3]TABLEAU DE BORD'!$B$13:$R$2000,MATCH('Formalisme RTE'!$H$2,'[3]TABLEAU DE BORD'!$B$13:$B$2000,0),12)</f>
        <v>3.102830965870556</v>
      </c>
      <c r="BU452">
        <f t="shared" si="49"/>
        <v>0.93577891975241945</v>
      </c>
      <c r="BX452">
        <f t="shared" si="47"/>
        <v>0.60748217536470928</v>
      </c>
      <c r="BZ452">
        <f>IF($BZ$6="","",IF(ISERROR(INDEX([3]Base!$A$2:$C$207,MATCH($BZ$6,[3]Base!$A$2:$A$207,0),2))=TRUE,"CABLE INCONNU",(INDEX([3]Base!$A$2:$C$207,MATCH($BZ$6,[3]Base!$A$2:$A$207,0),3))))</f>
        <v>19.600000000000001</v>
      </c>
      <c r="CB452">
        <f>IF($BZ$6="","",IF(ISERROR(INDEX([3]Base!$A$2:$C$207,MATCH($BZ$6,[3]Base!$A$2:$A$207,0),2))=TRUE,"CABLE INCONNU",(INDEX([3]Base!$A$2:$C$207,MATCH($BZ$6,[3]Base!$A$2:$A$207,0),2))))</f>
        <v>0.627</v>
      </c>
      <c r="CD452">
        <f t="shared" si="48"/>
        <v>1.5404220201039038</v>
      </c>
      <c r="CF452">
        <f t="shared" si="46"/>
        <v>404.81000000000006</v>
      </c>
      <c r="CG4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BORD'!$B$13:$B$2000,0),9)))*T452/$P$18)</f>
        <v>406.35042202010396</v>
      </c>
      <c r="CI452" t="str">
        <f>'[3]TABLEAU DE BORD'!B450</f>
        <v/>
      </c>
      <c r="CJ452" t="e">
        <f>'[3]TABLEAU DE BORD'!E450-'[3]TABLEAU DE BORD'!C450</f>
        <v>#VALUE!</v>
      </c>
      <c r="CL452" t="str">
        <f>'[3]TABLEAU DE BORD'!H450</f>
        <v/>
      </c>
      <c r="CM452" t="e">
        <f>'[3]TABLEAU DE BORD'!K450-'[3]TABLEAU DE BORD'!I450</f>
        <v>#VALUE!</v>
      </c>
    </row>
    <row r="453" spans="72:91" x14ac:dyDescent="0.25">
      <c r="BT45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BORD'!$B$13:$B$2000,0),11))*T453/INDEX('[3]TABLEAU DE BORD'!$B$13:$R$2000,MATCH('Formalisme RTE'!$H$2,'[3]TABLEAU DE BORD'!$B$13:$B$2000,0),12)</f>
        <v>3.102830965870556</v>
      </c>
      <c r="BU453">
        <f t="shared" si="49"/>
        <v>0.93577891975241945</v>
      </c>
      <c r="BX453">
        <f t="shared" si="47"/>
        <v>0.60748217536470928</v>
      </c>
      <c r="BZ453">
        <f>IF($BZ$6="","",IF(ISERROR(INDEX([3]Base!$A$2:$C$207,MATCH($BZ$6,[3]Base!$A$2:$A$207,0),2))=TRUE,"CABLE INCONNU",(INDEX([3]Base!$A$2:$C$207,MATCH($BZ$6,[3]Base!$A$2:$A$207,0),3))))</f>
        <v>19.600000000000001</v>
      </c>
      <c r="CB453">
        <f>IF($BZ$6="","",IF(ISERROR(INDEX([3]Base!$A$2:$C$207,MATCH($BZ$6,[3]Base!$A$2:$A$207,0),2))=TRUE,"CABLE INCONNU",(INDEX([3]Base!$A$2:$C$207,MATCH($BZ$6,[3]Base!$A$2:$A$207,0),2))))</f>
        <v>0.627</v>
      </c>
      <c r="CD453">
        <f t="shared" si="48"/>
        <v>1.5404220201039038</v>
      </c>
      <c r="CF453">
        <f t="shared" si="46"/>
        <v>404.81000000000006</v>
      </c>
      <c r="CG4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BORD'!$B$13:$B$2000,0),9)))*T453/$P$18)</f>
        <v>406.35042202010396</v>
      </c>
      <c r="CI453" t="str">
        <f>'[3]TABLEAU DE BORD'!B451</f>
        <v/>
      </c>
      <c r="CJ453" t="e">
        <f>'[3]TABLEAU DE BORD'!E451-'[3]TABLEAU DE BORD'!C451</f>
        <v>#VALUE!</v>
      </c>
      <c r="CL453" t="str">
        <f>'[3]TABLEAU DE BORD'!H451</f>
        <v/>
      </c>
      <c r="CM453" t="e">
        <f>'[3]TABLEAU DE BORD'!K451-'[3]TABLEAU DE BORD'!I451</f>
        <v>#VALUE!</v>
      </c>
    </row>
    <row r="454" spans="72:91" x14ac:dyDescent="0.25">
      <c r="BT45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BORD'!$B$13:$B$2000,0),11))*T454/INDEX('[3]TABLEAU DE BORD'!$B$13:$R$2000,MATCH('Formalisme RTE'!$H$2,'[3]TABLEAU DE BORD'!$B$13:$B$2000,0),12)</f>
        <v>3.102830965870556</v>
      </c>
      <c r="BU454">
        <f t="shared" si="49"/>
        <v>0.93577891975241945</v>
      </c>
      <c r="BX454">
        <f t="shared" si="47"/>
        <v>0.60748217536470928</v>
      </c>
      <c r="BZ454">
        <f>IF($BZ$6="","",IF(ISERROR(INDEX([3]Base!$A$2:$C$207,MATCH($BZ$6,[3]Base!$A$2:$A$207,0),2))=TRUE,"CABLE INCONNU",(INDEX([3]Base!$A$2:$C$207,MATCH($BZ$6,[3]Base!$A$2:$A$207,0),3))))</f>
        <v>19.600000000000001</v>
      </c>
      <c r="CB454">
        <f>IF($BZ$6="","",IF(ISERROR(INDEX([3]Base!$A$2:$C$207,MATCH($BZ$6,[3]Base!$A$2:$A$207,0),2))=TRUE,"CABLE INCONNU",(INDEX([3]Base!$A$2:$C$207,MATCH($BZ$6,[3]Base!$A$2:$A$207,0),2))))</f>
        <v>0.627</v>
      </c>
      <c r="CD454">
        <f t="shared" si="48"/>
        <v>1.5404220201039038</v>
      </c>
      <c r="CF454">
        <f t="shared" si="46"/>
        <v>404.81000000000006</v>
      </c>
      <c r="CG4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BORD'!$B$13:$B$2000,0),9)))*T454/$P$18)</f>
        <v>406.35042202010396</v>
      </c>
      <c r="CI454" t="str">
        <f>'[3]TABLEAU DE BORD'!B452</f>
        <v/>
      </c>
      <c r="CJ454" t="e">
        <f>'[3]TABLEAU DE BORD'!E452-'[3]TABLEAU DE BORD'!C452</f>
        <v>#VALUE!</v>
      </c>
      <c r="CL454" t="str">
        <f>'[3]TABLEAU DE BORD'!H452</f>
        <v/>
      </c>
      <c r="CM454" t="e">
        <f>'[3]TABLEAU DE BORD'!K452-'[3]TABLEAU DE BORD'!I452</f>
        <v>#VALUE!</v>
      </c>
    </row>
    <row r="455" spans="72:91" x14ac:dyDescent="0.25">
      <c r="BT45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BORD'!$B$13:$B$2000,0),11))*T455/INDEX('[3]TABLEAU DE BORD'!$B$13:$R$2000,MATCH('Formalisme RTE'!$H$2,'[3]TABLEAU DE BORD'!$B$13:$B$2000,0),12)</f>
        <v>3.102830965870556</v>
      </c>
      <c r="BU455">
        <f t="shared" si="49"/>
        <v>0.93577891975241945</v>
      </c>
      <c r="BX455">
        <f t="shared" si="47"/>
        <v>0.60748217536470928</v>
      </c>
      <c r="BZ455">
        <f>IF($BZ$6="","",IF(ISERROR(INDEX([3]Base!$A$2:$C$207,MATCH($BZ$6,[3]Base!$A$2:$A$207,0),2))=TRUE,"CABLE INCONNU",(INDEX([3]Base!$A$2:$C$207,MATCH($BZ$6,[3]Base!$A$2:$A$207,0),3))))</f>
        <v>19.600000000000001</v>
      </c>
      <c r="CB455">
        <f>IF($BZ$6="","",IF(ISERROR(INDEX([3]Base!$A$2:$C$207,MATCH($BZ$6,[3]Base!$A$2:$A$207,0),2))=TRUE,"CABLE INCONNU",(INDEX([3]Base!$A$2:$C$207,MATCH($BZ$6,[3]Base!$A$2:$A$207,0),2))))</f>
        <v>0.627</v>
      </c>
      <c r="CD455">
        <f t="shared" si="48"/>
        <v>1.5404220201039038</v>
      </c>
      <c r="CF455">
        <f t="shared" si="46"/>
        <v>404.81000000000006</v>
      </c>
      <c r="CG4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BORD'!$B$13:$B$2000,0),9)))*T455/$P$18)</f>
        <v>406.35042202010396</v>
      </c>
      <c r="CI455" t="str">
        <f>'[3]TABLEAU DE BORD'!B453</f>
        <v/>
      </c>
      <c r="CJ455" t="e">
        <f>'[3]TABLEAU DE BORD'!E453-'[3]TABLEAU DE BORD'!C453</f>
        <v>#VALUE!</v>
      </c>
      <c r="CL455" t="str">
        <f>'[3]TABLEAU DE BORD'!H453</f>
        <v/>
      </c>
      <c r="CM455" t="e">
        <f>'[3]TABLEAU DE BORD'!K453-'[3]TABLEAU DE BORD'!I453</f>
        <v>#VALUE!</v>
      </c>
    </row>
    <row r="456" spans="72:91" x14ac:dyDescent="0.25">
      <c r="BT45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BORD'!$B$13:$B$2000,0),11))*T456/INDEX('[3]TABLEAU DE BORD'!$B$13:$R$2000,MATCH('Formalisme RTE'!$H$2,'[3]TABLEAU DE BORD'!$B$13:$B$2000,0),12)</f>
        <v>3.102830965870556</v>
      </c>
      <c r="BU456">
        <f t="shared" si="49"/>
        <v>0.93577891975241945</v>
      </c>
      <c r="BX456">
        <f t="shared" si="47"/>
        <v>0.60748217536470928</v>
      </c>
      <c r="BZ456">
        <f>IF($BZ$6="","",IF(ISERROR(INDEX([3]Base!$A$2:$C$207,MATCH($BZ$6,[3]Base!$A$2:$A$207,0),2))=TRUE,"CABLE INCONNU",(INDEX([3]Base!$A$2:$C$207,MATCH($BZ$6,[3]Base!$A$2:$A$207,0),3))))</f>
        <v>19.600000000000001</v>
      </c>
      <c r="CB456">
        <f>IF($BZ$6="","",IF(ISERROR(INDEX([3]Base!$A$2:$C$207,MATCH($BZ$6,[3]Base!$A$2:$A$207,0),2))=TRUE,"CABLE INCONNU",(INDEX([3]Base!$A$2:$C$207,MATCH($BZ$6,[3]Base!$A$2:$A$207,0),2))))</f>
        <v>0.627</v>
      </c>
      <c r="CD456">
        <f t="shared" si="48"/>
        <v>1.5404220201039038</v>
      </c>
      <c r="CF456">
        <f t="shared" si="46"/>
        <v>404.81000000000006</v>
      </c>
      <c r="CG4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BORD'!$B$13:$B$2000,0),9)))*T456/$P$18)</f>
        <v>406.35042202010396</v>
      </c>
      <c r="CI456" t="str">
        <f>'[3]TABLEAU DE BORD'!B454</f>
        <v/>
      </c>
      <c r="CJ456" t="e">
        <f>'[3]TABLEAU DE BORD'!E454-'[3]TABLEAU DE BORD'!C454</f>
        <v>#VALUE!</v>
      </c>
      <c r="CL456" t="str">
        <f>'[3]TABLEAU DE BORD'!H454</f>
        <v/>
      </c>
      <c r="CM456" t="e">
        <f>'[3]TABLEAU DE BORD'!K454-'[3]TABLEAU DE BORD'!I454</f>
        <v>#VALUE!</v>
      </c>
    </row>
    <row r="457" spans="72:91" x14ac:dyDescent="0.25">
      <c r="BT45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BORD'!$B$13:$B$2000,0),11))*T457/INDEX('[3]TABLEAU DE BORD'!$B$13:$R$2000,MATCH('Formalisme RTE'!$H$2,'[3]TABLEAU DE BORD'!$B$13:$B$2000,0),12)</f>
        <v>3.102830965870556</v>
      </c>
      <c r="BU457">
        <f t="shared" si="49"/>
        <v>0.93577891975241945</v>
      </c>
      <c r="BX457">
        <f t="shared" si="47"/>
        <v>0.60748217536470928</v>
      </c>
      <c r="BZ457">
        <f>IF($BZ$6="","",IF(ISERROR(INDEX([3]Base!$A$2:$C$207,MATCH($BZ$6,[3]Base!$A$2:$A$207,0),2))=TRUE,"CABLE INCONNU",(INDEX([3]Base!$A$2:$C$207,MATCH($BZ$6,[3]Base!$A$2:$A$207,0),3))))</f>
        <v>19.600000000000001</v>
      </c>
      <c r="CB457">
        <f>IF($BZ$6="","",IF(ISERROR(INDEX([3]Base!$A$2:$C$207,MATCH($BZ$6,[3]Base!$A$2:$A$207,0),2))=TRUE,"CABLE INCONNU",(INDEX([3]Base!$A$2:$C$207,MATCH($BZ$6,[3]Base!$A$2:$A$207,0),2))))</f>
        <v>0.627</v>
      </c>
      <c r="CD457">
        <f t="shared" si="48"/>
        <v>1.5404220201039038</v>
      </c>
      <c r="CF457">
        <f t="shared" si="46"/>
        <v>404.81000000000006</v>
      </c>
      <c r="CG4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BORD'!$B$13:$B$2000,0),9)))*T457/$P$18)</f>
        <v>406.35042202010396</v>
      </c>
      <c r="CI457" t="str">
        <f>'[3]TABLEAU DE BORD'!B455</f>
        <v/>
      </c>
      <c r="CJ457" t="e">
        <f>'[3]TABLEAU DE BORD'!E455-'[3]TABLEAU DE BORD'!C455</f>
        <v>#VALUE!</v>
      </c>
      <c r="CL457" t="str">
        <f>'[3]TABLEAU DE BORD'!H455</f>
        <v/>
      </c>
      <c r="CM457" t="e">
        <f>'[3]TABLEAU DE BORD'!K455-'[3]TABLEAU DE BORD'!I455</f>
        <v>#VALUE!</v>
      </c>
    </row>
    <row r="458" spans="72:91" x14ac:dyDescent="0.25">
      <c r="BT45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BORD'!$B$13:$B$2000,0),11))*T458/INDEX('[3]TABLEAU DE BORD'!$B$13:$R$2000,MATCH('Formalisme RTE'!$H$2,'[3]TABLEAU DE BORD'!$B$13:$B$2000,0),12)</f>
        <v>3.102830965870556</v>
      </c>
      <c r="BU458">
        <f t="shared" si="49"/>
        <v>0.93577891975241945</v>
      </c>
      <c r="BX458">
        <f t="shared" si="47"/>
        <v>0.60748217536470928</v>
      </c>
      <c r="BZ458">
        <f>IF($BZ$6="","",IF(ISERROR(INDEX([3]Base!$A$2:$C$207,MATCH($BZ$6,[3]Base!$A$2:$A$207,0),2))=TRUE,"CABLE INCONNU",(INDEX([3]Base!$A$2:$C$207,MATCH($BZ$6,[3]Base!$A$2:$A$207,0),3))))</f>
        <v>19.600000000000001</v>
      </c>
      <c r="CB458">
        <f>IF($BZ$6="","",IF(ISERROR(INDEX([3]Base!$A$2:$C$207,MATCH($BZ$6,[3]Base!$A$2:$A$207,0),2))=TRUE,"CABLE INCONNU",(INDEX([3]Base!$A$2:$C$207,MATCH($BZ$6,[3]Base!$A$2:$A$207,0),2))))</f>
        <v>0.627</v>
      </c>
      <c r="CD458">
        <f t="shared" si="48"/>
        <v>1.5404220201039038</v>
      </c>
      <c r="CF458">
        <f t="shared" si="46"/>
        <v>404.81000000000006</v>
      </c>
      <c r="CG4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BORD'!$B$13:$B$2000,0),9)))*T458/$P$18)</f>
        <v>406.35042202010396</v>
      </c>
      <c r="CI458" t="str">
        <f>'[3]TABLEAU DE BORD'!B456</f>
        <v/>
      </c>
      <c r="CJ458" t="e">
        <f>'[3]TABLEAU DE BORD'!E456-'[3]TABLEAU DE BORD'!C456</f>
        <v>#VALUE!</v>
      </c>
      <c r="CL458" t="str">
        <f>'[3]TABLEAU DE BORD'!H456</f>
        <v/>
      </c>
      <c r="CM458" t="e">
        <f>'[3]TABLEAU DE BORD'!K456-'[3]TABLEAU DE BORD'!I456</f>
        <v>#VALUE!</v>
      </c>
    </row>
    <row r="459" spans="72:91" x14ac:dyDescent="0.25">
      <c r="BT45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BORD'!$B$13:$B$2000,0),11))*T459/INDEX('[3]TABLEAU DE BORD'!$B$13:$R$2000,MATCH('Formalisme RTE'!$H$2,'[3]TABLEAU DE BORD'!$B$13:$B$2000,0),12)</f>
        <v>3.102830965870556</v>
      </c>
      <c r="BU459">
        <f t="shared" si="49"/>
        <v>0.93577891975241945</v>
      </c>
      <c r="BX459">
        <f t="shared" si="47"/>
        <v>0.60748217536470928</v>
      </c>
      <c r="BZ459">
        <f>IF($BZ$6="","",IF(ISERROR(INDEX([3]Base!$A$2:$C$207,MATCH($BZ$6,[3]Base!$A$2:$A$207,0),2))=TRUE,"CABLE INCONNU",(INDEX([3]Base!$A$2:$C$207,MATCH($BZ$6,[3]Base!$A$2:$A$207,0),3))))</f>
        <v>19.600000000000001</v>
      </c>
      <c r="CB459">
        <f>IF($BZ$6="","",IF(ISERROR(INDEX([3]Base!$A$2:$C$207,MATCH($BZ$6,[3]Base!$A$2:$A$207,0),2))=TRUE,"CABLE INCONNU",(INDEX([3]Base!$A$2:$C$207,MATCH($BZ$6,[3]Base!$A$2:$A$207,0),2))))</f>
        <v>0.627</v>
      </c>
      <c r="CD459">
        <f t="shared" si="48"/>
        <v>1.5404220201039038</v>
      </c>
      <c r="CF459">
        <f t="shared" si="46"/>
        <v>404.81000000000006</v>
      </c>
      <c r="CG4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BORD'!$B$13:$B$2000,0),9)))*T459/$P$18)</f>
        <v>406.35042202010396</v>
      </c>
      <c r="CI459" t="str">
        <f>'[3]TABLEAU DE BORD'!B457</f>
        <v/>
      </c>
      <c r="CJ459" t="e">
        <f>'[3]TABLEAU DE BORD'!E457-'[3]TABLEAU DE BORD'!C457</f>
        <v>#VALUE!</v>
      </c>
      <c r="CL459" t="str">
        <f>'[3]TABLEAU DE BORD'!H457</f>
        <v/>
      </c>
      <c r="CM459" t="e">
        <f>'[3]TABLEAU DE BORD'!K457-'[3]TABLEAU DE BORD'!I457</f>
        <v>#VALUE!</v>
      </c>
    </row>
    <row r="460" spans="72:91" x14ac:dyDescent="0.25">
      <c r="BT46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BORD'!$B$13:$B$2000,0),11))*T460/INDEX('[3]TABLEAU DE BORD'!$B$13:$R$2000,MATCH('Formalisme RTE'!$H$2,'[3]TABLEAU DE BORD'!$B$13:$B$2000,0),12)</f>
        <v>3.102830965870556</v>
      </c>
      <c r="BU460">
        <f t="shared" si="49"/>
        <v>0.93577891975241945</v>
      </c>
      <c r="BX460">
        <f t="shared" si="47"/>
        <v>0.60748217536470928</v>
      </c>
      <c r="BZ460">
        <f>IF($BZ$6="","",IF(ISERROR(INDEX([3]Base!$A$2:$C$207,MATCH($BZ$6,[3]Base!$A$2:$A$207,0),2))=TRUE,"CABLE INCONNU",(INDEX([3]Base!$A$2:$C$207,MATCH($BZ$6,[3]Base!$A$2:$A$207,0),3))))</f>
        <v>19.600000000000001</v>
      </c>
      <c r="CB460">
        <f>IF($BZ$6="","",IF(ISERROR(INDEX([3]Base!$A$2:$C$207,MATCH($BZ$6,[3]Base!$A$2:$A$207,0),2))=TRUE,"CABLE INCONNU",(INDEX([3]Base!$A$2:$C$207,MATCH($BZ$6,[3]Base!$A$2:$A$207,0),2))))</f>
        <v>0.627</v>
      </c>
      <c r="CD460">
        <f t="shared" si="48"/>
        <v>1.5404220201039038</v>
      </c>
      <c r="CF460">
        <f t="shared" si="46"/>
        <v>404.81000000000006</v>
      </c>
      <c r="CG4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BORD'!$B$13:$B$2000,0),9)))*T460/$P$18)</f>
        <v>406.35042202010396</v>
      </c>
      <c r="CI460" t="str">
        <f>'[3]TABLEAU DE BORD'!B458</f>
        <v/>
      </c>
      <c r="CJ460" t="e">
        <f>'[3]TABLEAU DE BORD'!E458-'[3]TABLEAU DE BORD'!C458</f>
        <v>#VALUE!</v>
      </c>
      <c r="CL460" t="str">
        <f>'[3]TABLEAU DE BORD'!H458</f>
        <v/>
      </c>
      <c r="CM460" t="e">
        <f>'[3]TABLEAU DE BORD'!K458-'[3]TABLEAU DE BORD'!I458</f>
        <v>#VALUE!</v>
      </c>
    </row>
    <row r="461" spans="72:91" x14ac:dyDescent="0.25">
      <c r="BT46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BORD'!$B$13:$B$2000,0),11))*T461/INDEX('[3]TABLEAU DE BORD'!$B$13:$R$2000,MATCH('Formalisme RTE'!$H$2,'[3]TABLEAU DE BORD'!$B$13:$B$2000,0),12)</f>
        <v>3.102830965870556</v>
      </c>
      <c r="BU461">
        <f t="shared" si="49"/>
        <v>0.93577891975241945</v>
      </c>
      <c r="BX461">
        <f t="shared" si="47"/>
        <v>0.60748217536470928</v>
      </c>
      <c r="BZ461">
        <f>IF($BZ$6="","",IF(ISERROR(INDEX([3]Base!$A$2:$C$207,MATCH($BZ$6,[3]Base!$A$2:$A$207,0),2))=TRUE,"CABLE INCONNU",(INDEX([3]Base!$A$2:$C$207,MATCH($BZ$6,[3]Base!$A$2:$A$207,0),3))))</f>
        <v>19.600000000000001</v>
      </c>
      <c r="CB461">
        <f>IF($BZ$6="","",IF(ISERROR(INDEX([3]Base!$A$2:$C$207,MATCH($BZ$6,[3]Base!$A$2:$A$207,0),2))=TRUE,"CABLE INCONNU",(INDEX([3]Base!$A$2:$C$207,MATCH($BZ$6,[3]Base!$A$2:$A$207,0),2))))</f>
        <v>0.627</v>
      </c>
      <c r="CD461">
        <f t="shared" si="48"/>
        <v>1.5404220201039038</v>
      </c>
      <c r="CF461">
        <f t="shared" si="46"/>
        <v>404.81000000000006</v>
      </c>
      <c r="CG4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BORD'!$B$13:$B$2000,0),9)))*T461/$P$18)</f>
        <v>406.35042202010396</v>
      </c>
      <c r="CI461" t="str">
        <f>'[3]TABLEAU DE BORD'!B459</f>
        <v/>
      </c>
      <c r="CJ461" t="e">
        <f>'[3]TABLEAU DE BORD'!E459-'[3]TABLEAU DE BORD'!C459</f>
        <v>#VALUE!</v>
      </c>
      <c r="CL461" t="str">
        <f>'[3]TABLEAU DE BORD'!H459</f>
        <v/>
      </c>
      <c r="CM461" t="e">
        <f>'[3]TABLEAU DE BORD'!K459-'[3]TABLEAU DE BORD'!I459</f>
        <v>#VALUE!</v>
      </c>
    </row>
    <row r="462" spans="72:91" x14ac:dyDescent="0.25">
      <c r="BT46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BORD'!$B$13:$B$2000,0),11))*T462/INDEX('[3]TABLEAU DE BORD'!$B$13:$R$2000,MATCH('Formalisme RTE'!$H$2,'[3]TABLEAU DE BORD'!$B$13:$B$2000,0),12)</f>
        <v>3.102830965870556</v>
      </c>
      <c r="BU462">
        <f t="shared" si="49"/>
        <v>0.93577891975241945</v>
      </c>
      <c r="BX462">
        <f t="shared" si="47"/>
        <v>0.60748217536470928</v>
      </c>
      <c r="BZ462">
        <f>IF($BZ$6="","",IF(ISERROR(INDEX([3]Base!$A$2:$C$207,MATCH($BZ$6,[3]Base!$A$2:$A$207,0),2))=TRUE,"CABLE INCONNU",(INDEX([3]Base!$A$2:$C$207,MATCH($BZ$6,[3]Base!$A$2:$A$207,0),3))))</f>
        <v>19.600000000000001</v>
      </c>
      <c r="CB462">
        <f>IF($BZ$6="","",IF(ISERROR(INDEX([3]Base!$A$2:$C$207,MATCH($BZ$6,[3]Base!$A$2:$A$207,0),2))=TRUE,"CABLE INCONNU",(INDEX([3]Base!$A$2:$C$207,MATCH($BZ$6,[3]Base!$A$2:$A$207,0),2))))</f>
        <v>0.627</v>
      </c>
      <c r="CD462">
        <f t="shared" si="48"/>
        <v>1.5404220201039038</v>
      </c>
      <c r="CF462">
        <f t="shared" si="46"/>
        <v>404.81000000000006</v>
      </c>
      <c r="CG4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BORD'!$B$13:$B$2000,0),9)))*T462/$P$18)</f>
        <v>406.35042202010396</v>
      </c>
      <c r="CI462" t="str">
        <f>'[3]TABLEAU DE BORD'!B460</f>
        <v/>
      </c>
      <c r="CJ462" t="e">
        <f>'[3]TABLEAU DE BORD'!E460-'[3]TABLEAU DE BORD'!C460</f>
        <v>#VALUE!</v>
      </c>
      <c r="CL462" t="str">
        <f>'[3]TABLEAU DE BORD'!H460</f>
        <v/>
      </c>
      <c r="CM462" t="e">
        <f>'[3]TABLEAU DE BORD'!K460-'[3]TABLEAU DE BORD'!I460</f>
        <v>#VALUE!</v>
      </c>
    </row>
    <row r="463" spans="72:91" x14ac:dyDescent="0.25">
      <c r="BT46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BORD'!$B$13:$B$2000,0),11))*T463/INDEX('[3]TABLEAU DE BORD'!$B$13:$R$2000,MATCH('Formalisme RTE'!$H$2,'[3]TABLEAU DE BORD'!$B$13:$B$2000,0),12)</f>
        <v>3.102830965870556</v>
      </c>
      <c r="BU463">
        <f t="shared" si="49"/>
        <v>0.93577891975241945</v>
      </c>
      <c r="BX463">
        <f t="shared" si="47"/>
        <v>0.60748217536470928</v>
      </c>
      <c r="BZ463">
        <f>IF($BZ$6="","",IF(ISERROR(INDEX([3]Base!$A$2:$C$207,MATCH($BZ$6,[3]Base!$A$2:$A$207,0),2))=TRUE,"CABLE INCONNU",(INDEX([3]Base!$A$2:$C$207,MATCH($BZ$6,[3]Base!$A$2:$A$207,0),3))))</f>
        <v>19.600000000000001</v>
      </c>
      <c r="CB463">
        <f>IF($BZ$6="","",IF(ISERROR(INDEX([3]Base!$A$2:$C$207,MATCH($BZ$6,[3]Base!$A$2:$A$207,0),2))=TRUE,"CABLE INCONNU",(INDEX([3]Base!$A$2:$C$207,MATCH($BZ$6,[3]Base!$A$2:$A$207,0),2))))</f>
        <v>0.627</v>
      </c>
      <c r="CD463">
        <f t="shared" si="48"/>
        <v>1.5404220201039038</v>
      </c>
      <c r="CF463">
        <f t="shared" ref="CF463:CF526" si="50">$BE$28+$D$10*((EXP(($BE$26-T463)/$D$10)+EXP(-($BE$26-T463)/$D$10))/2-1)</f>
        <v>404.81000000000006</v>
      </c>
      <c r="CG4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BORD'!$B$13:$B$2000,0),9)))*T463/$P$18)</f>
        <v>406.35042202010396</v>
      </c>
      <c r="CI463" t="str">
        <f>'[3]TABLEAU DE BORD'!B461</f>
        <v/>
      </c>
      <c r="CJ463" t="e">
        <f>'[3]TABLEAU DE BORD'!E461-'[3]TABLEAU DE BORD'!C461</f>
        <v>#VALUE!</v>
      </c>
      <c r="CL463" t="str">
        <f>'[3]TABLEAU DE BORD'!H461</f>
        <v/>
      </c>
      <c r="CM463" t="e">
        <f>'[3]TABLEAU DE BORD'!K461-'[3]TABLEAU DE BORD'!I461</f>
        <v>#VALUE!</v>
      </c>
    </row>
    <row r="464" spans="72:91" x14ac:dyDescent="0.25">
      <c r="BT46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BORD'!$B$13:$B$2000,0),11))*T464/INDEX('[3]TABLEAU DE BORD'!$B$13:$R$2000,MATCH('Formalisme RTE'!$H$2,'[3]TABLEAU DE BORD'!$B$13:$B$2000,0),12)</f>
        <v>3.102830965870556</v>
      </c>
      <c r="BU464">
        <f t="shared" si="49"/>
        <v>0.93577891975241945</v>
      </c>
      <c r="BX464">
        <f t="shared" ref="BX464:BX527" si="51">SQRT(1-(1/(SQRT((CB464*0.981)^2+(($B$30/10)*BZ464*0.001)^2)/(CB464*0.981))^2))</f>
        <v>0.60748217536470928</v>
      </c>
      <c r="BZ464">
        <f>IF($BZ$6="","",IF(ISERROR(INDEX([3]Base!$A$2:$C$207,MATCH($BZ$6,[3]Base!$A$2:$A$207,0),2))=TRUE,"CABLE INCONNU",(INDEX([3]Base!$A$2:$C$207,MATCH($BZ$6,[3]Base!$A$2:$A$207,0),3))))</f>
        <v>19.600000000000001</v>
      </c>
      <c r="CB464">
        <f>IF($BZ$6="","",IF(ISERROR(INDEX([3]Base!$A$2:$C$207,MATCH($BZ$6,[3]Base!$A$2:$A$207,0),2))=TRUE,"CABLE INCONNU",(INDEX([3]Base!$A$2:$C$207,MATCH($BZ$6,[3]Base!$A$2:$A$207,0),2))))</f>
        <v>0.627</v>
      </c>
      <c r="CD464">
        <f t="shared" si="48"/>
        <v>1.5404220201039038</v>
      </c>
      <c r="CF464">
        <f t="shared" si="50"/>
        <v>404.81000000000006</v>
      </c>
      <c r="CG4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BORD'!$B$13:$B$2000,0),9)))*T464/$P$18)</f>
        <v>406.35042202010396</v>
      </c>
      <c r="CI464" t="str">
        <f>'[3]TABLEAU DE BORD'!B462</f>
        <v/>
      </c>
      <c r="CJ464" t="e">
        <f>'[3]TABLEAU DE BORD'!E462-'[3]TABLEAU DE BORD'!C462</f>
        <v>#VALUE!</v>
      </c>
      <c r="CL464" t="str">
        <f>'[3]TABLEAU DE BORD'!H462</f>
        <v/>
      </c>
      <c r="CM464" t="e">
        <f>'[3]TABLEAU DE BORD'!K462-'[3]TABLEAU DE BORD'!I462</f>
        <v>#VALUE!</v>
      </c>
    </row>
    <row r="465" spans="72:91" x14ac:dyDescent="0.25">
      <c r="BT46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BORD'!$B$13:$B$2000,0),11))*T465/INDEX('[3]TABLEAU DE BORD'!$B$13:$R$2000,MATCH('Formalisme RTE'!$H$2,'[3]TABLEAU DE BORD'!$B$13:$B$2000,0),12)</f>
        <v>3.102830965870556</v>
      </c>
      <c r="BU465">
        <f t="shared" si="49"/>
        <v>0.93577891975241945</v>
      </c>
      <c r="BX465">
        <f t="shared" si="51"/>
        <v>0.60748217536470928</v>
      </c>
      <c r="BZ465">
        <f>IF($BZ$6="","",IF(ISERROR(INDEX([3]Base!$A$2:$C$207,MATCH($BZ$6,[3]Base!$A$2:$A$207,0),2))=TRUE,"CABLE INCONNU",(INDEX([3]Base!$A$2:$C$207,MATCH($BZ$6,[3]Base!$A$2:$A$207,0),3))))</f>
        <v>19.600000000000001</v>
      </c>
      <c r="CB465">
        <f>IF($BZ$6="","",IF(ISERROR(INDEX([3]Base!$A$2:$C$207,MATCH($BZ$6,[3]Base!$A$2:$A$207,0),2))=TRUE,"CABLE INCONNU",(INDEX([3]Base!$A$2:$C$207,MATCH($BZ$6,[3]Base!$A$2:$A$207,0),2))))</f>
        <v>0.627</v>
      </c>
      <c r="CD465">
        <f t="shared" ref="CD465:CD528" si="52">CG465-CF465</f>
        <v>1.5404220201039038</v>
      </c>
      <c r="CF465">
        <f t="shared" si="50"/>
        <v>404.81000000000006</v>
      </c>
      <c r="CG4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BORD'!$B$13:$B$2000,0),9)))*T465/$P$18)</f>
        <v>406.35042202010396</v>
      </c>
      <c r="CI465" t="str">
        <f>'[3]TABLEAU DE BORD'!B463</f>
        <v/>
      </c>
      <c r="CJ465" t="e">
        <f>'[3]TABLEAU DE BORD'!E463-'[3]TABLEAU DE BORD'!C463</f>
        <v>#VALUE!</v>
      </c>
      <c r="CL465" t="str">
        <f>'[3]TABLEAU DE BORD'!H463</f>
        <v/>
      </c>
      <c r="CM465" t="e">
        <f>'[3]TABLEAU DE BORD'!K463-'[3]TABLEAU DE BORD'!I463</f>
        <v>#VALUE!</v>
      </c>
    </row>
    <row r="466" spans="72:91" x14ac:dyDescent="0.25">
      <c r="BT46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BORD'!$B$13:$B$2000,0),11))*T466/INDEX('[3]TABLEAU DE BORD'!$B$13:$R$2000,MATCH('Formalisme RTE'!$H$2,'[3]TABLEAU DE BORD'!$B$13:$B$2000,0),12)</f>
        <v>3.102830965870556</v>
      </c>
      <c r="BU466">
        <f t="shared" ref="BU466:BU529" si="53">BX466*CD466</f>
        <v>0.93577891975241945</v>
      </c>
      <c r="BX466">
        <f t="shared" si="51"/>
        <v>0.60748217536470928</v>
      </c>
      <c r="BZ466">
        <f>IF($BZ$6="","",IF(ISERROR(INDEX([3]Base!$A$2:$C$207,MATCH($BZ$6,[3]Base!$A$2:$A$207,0),2))=TRUE,"CABLE INCONNU",(INDEX([3]Base!$A$2:$C$207,MATCH($BZ$6,[3]Base!$A$2:$A$207,0),3))))</f>
        <v>19.600000000000001</v>
      </c>
      <c r="CB466">
        <f>IF($BZ$6="","",IF(ISERROR(INDEX([3]Base!$A$2:$C$207,MATCH($BZ$6,[3]Base!$A$2:$A$207,0),2))=TRUE,"CABLE INCONNU",(INDEX([3]Base!$A$2:$C$207,MATCH($BZ$6,[3]Base!$A$2:$A$207,0),2))))</f>
        <v>0.627</v>
      </c>
      <c r="CD466">
        <f t="shared" si="52"/>
        <v>1.5404220201039038</v>
      </c>
      <c r="CF466">
        <f t="shared" si="50"/>
        <v>404.81000000000006</v>
      </c>
      <c r="CG4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BORD'!$B$13:$B$2000,0),9)))*T466/$P$18)</f>
        <v>406.35042202010396</v>
      </c>
      <c r="CI466" t="str">
        <f>'[3]TABLEAU DE BORD'!B464</f>
        <v/>
      </c>
      <c r="CJ466" t="e">
        <f>'[3]TABLEAU DE BORD'!E464-'[3]TABLEAU DE BORD'!C464</f>
        <v>#VALUE!</v>
      </c>
      <c r="CL466" t="str">
        <f>'[3]TABLEAU DE BORD'!H464</f>
        <v/>
      </c>
      <c r="CM466" t="e">
        <f>'[3]TABLEAU DE BORD'!K464-'[3]TABLEAU DE BORD'!I464</f>
        <v>#VALUE!</v>
      </c>
    </row>
    <row r="467" spans="72:91" x14ac:dyDescent="0.25">
      <c r="BT46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BORD'!$B$13:$B$2000,0),11))*T467/INDEX('[3]TABLEAU DE BORD'!$B$13:$R$2000,MATCH('Formalisme RTE'!$H$2,'[3]TABLEAU DE BORD'!$B$13:$B$2000,0),12)</f>
        <v>3.102830965870556</v>
      </c>
      <c r="BU467">
        <f t="shared" si="53"/>
        <v>0.93577891975241945</v>
      </c>
      <c r="BX467">
        <f t="shared" si="51"/>
        <v>0.60748217536470928</v>
      </c>
      <c r="BZ467">
        <f>IF($BZ$6="","",IF(ISERROR(INDEX([3]Base!$A$2:$C$207,MATCH($BZ$6,[3]Base!$A$2:$A$207,0),2))=TRUE,"CABLE INCONNU",(INDEX([3]Base!$A$2:$C$207,MATCH($BZ$6,[3]Base!$A$2:$A$207,0),3))))</f>
        <v>19.600000000000001</v>
      </c>
      <c r="CB467">
        <f>IF($BZ$6="","",IF(ISERROR(INDEX([3]Base!$A$2:$C$207,MATCH($BZ$6,[3]Base!$A$2:$A$207,0),2))=TRUE,"CABLE INCONNU",(INDEX([3]Base!$A$2:$C$207,MATCH($BZ$6,[3]Base!$A$2:$A$207,0),2))))</f>
        <v>0.627</v>
      </c>
      <c r="CD467">
        <f t="shared" si="52"/>
        <v>1.5404220201039038</v>
      </c>
      <c r="CF467">
        <f t="shared" si="50"/>
        <v>404.81000000000006</v>
      </c>
      <c r="CG4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BORD'!$B$13:$B$2000,0),9)))*T467/$P$18)</f>
        <v>406.35042202010396</v>
      </c>
      <c r="CI467" t="str">
        <f>'[3]TABLEAU DE BORD'!B465</f>
        <v/>
      </c>
      <c r="CJ467" t="e">
        <f>'[3]TABLEAU DE BORD'!E465-'[3]TABLEAU DE BORD'!C465</f>
        <v>#VALUE!</v>
      </c>
      <c r="CL467" t="str">
        <f>'[3]TABLEAU DE BORD'!H465</f>
        <v/>
      </c>
      <c r="CM467" t="e">
        <f>'[3]TABLEAU DE BORD'!K465-'[3]TABLEAU DE BORD'!I465</f>
        <v>#VALUE!</v>
      </c>
    </row>
    <row r="468" spans="72:91" x14ac:dyDescent="0.25">
      <c r="BT46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BORD'!$B$13:$B$2000,0),11))*T468/INDEX('[3]TABLEAU DE BORD'!$B$13:$R$2000,MATCH('Formalisme RTE'!$H$2,'[3]TABLEAU DE BORD'!$B$13:$B$2000,0),12)</f>
        <v>3.102830965870556</v>
      </c>
      <c r="BU468">
        <f t="shared" si="53"/>
        <v>0.93577891975241945</v>
      </c>
      <c r="BX468">
        <f t="shared" si="51"/>
        <v>0.60748217536470928</v>
      </c>
      <c r="BZ468">
        <f>IF($BZ$6="","",IF(ISERROR(INDEX([3]Base!$A$2:$C$207,MATCH($BZ$6,[3]Base!$A$2:$A$207,0),2))=TRUE,"CABLE INCONNU",(INDEX([3]Base!$A$2:$C$207,MATCH($BZ$6,[3]Base!$A$2:$A$207,0),3))))</f>
        <v>19.600000000000001</v>
      </c>
      <c r="CB468">
        <f>IF($BZ$6="","",IF(ISERROR(INDEX([3]Base!$A$2:$C$207,MATCH($BZ$6,[3]Base!$A$2:$A$207,0),2))=TRUE,"CABLE INCONNU",(INDEX([3]Base!$A$2:$C$207,MATCH($BZ$6,[3]Base!$A$2:$A$207,0),2))))</f>
        <v>0.627</v>
      </c>
      <c r="CD468">
        <f t="shared" si="52"/>
        <v>1.5404220201039038</v>
      </c>
      <c r="CF468">
        <f t="shared" si="50"/>
        <v>404.81000000000006</v>
      </c>
      <c r="CG4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BORD'!$B$13:$B$2000,0),9)))*T468/$P$18)</f>
        <v>406.35042202010396</v>
      </c>
      <c r="CI468" t="str">
        <f>'[3]TABLEAU DE BORD'!B466</f>
        <v/>
      </c>
      <c r="CJ468" t="e">
        <f>'[3]TABLEAU DE BORD'!E466-'[3]TABLEAU DE BORD'!C466</f>
        <v>#VALUE!</v>
      </c>
      <c r="CL468" t="str">
        <f>'[3]TABLEAU DE BORD'!H466</f>
        <v/>
      </c>
      <c r="CM468" t="e">
        <f>'[3]TABLEAU DE BORD'!K466-'[3]TABLEAU DE BORD'!I466</f>
        <v>#VALUE!</v>
      </c>
    </row>
    <row r="469" spans="72:91" x14ac:dyDescent="0.25">
      <c r="BT46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BORD'!$B$13:$B$2000,0),11))*T469/INDEX('[3]TABLEAU DE BORD'!$B$13:$R$2000,MATCH('Formalisme RTE'!$H$2,'[3]TABLEAU DE BORD'!$B$13:$B$2000,0),12)</f>
        <v>3.102830965870556</v>
      </c>
      <c r="BU469">
        <f t="shared" si="53"/>
        <v>0.93577891975241945</v>
      </c>
      <c r="BX469">
        <f t="shared" si="51"/>
        <v>0.60748217536470928</v>
      </c>
      <c r="BZ469">
        <f>IF($BZ$6="","",IF(ISERROR(INDEX([3]Base!$A$2:$C$207,MATCH($BZ$6,[3]Base!$A$2:$A$207,0),2))=TRUE,"CABLE INCONNU",(INDEX([3]Base!$A$2:$C$207,MATCH($BZ$6,[3]Base!$A$2:$A$207,0),3))))</f>
        <v>19.600000000000001</v>
      </c>
      <c r="CB469">
        <f>IF($BZ$6="","",IF(ISERROR(INDEX([3]Base!$A$2:$C$207,MATCH($BZ$6,[3]Base!$A$2:$A$207,0),2))=TRUE,"CABLE INCONNU",(INDEX([3]Base!$A$2:$C$207,MATCH($BZ$6,[3]Base!$A$2:$A$207,0),2))))</f>
        <v>0.627</v>
      </c>
      <c r="CD469">
        <f t="shared" si="52"/>
        <v>1.5404220201039038</v>
      </c>
      <c r="CF469">
        <f t="shared" si="50"/>
        <v>404.81000000000006</v>
      </c>
      <c r="CG4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BORD'!$B$13:$B$2000,0),9)))*T469/$P$18)</f>
        <v>406.35042202010396</v>
      </c>
      <c r="CI469" t="str">
        <f>'[3]TABLEAU DE BORD'!B467</f>
        <v/>
      </c>
      <c r="CJ469" t="e">
        <f>'[3]TABLEAU DE BORD'!E467-'[3]TABLEAU DE BORD'!C467</f>
        <v>#VALUE!</v>
      </c>
      <c r="CL469" t="str">
        <f>'[3]TABLEAU DE BORD'!H467</f>
        <v/>
      </c>
      <c r="CM469" t="e">
        <f>'[3]TABLEAU DE BORD'!K467-'[3]TABLEAU DE BORD'!I467</f>
        <v>#VALUE!</v>
      </c>
    </row>
    <row r="470" spans="72:91" x14ac:dyDescent="0.25">
      <c r="BT47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BORD'!$B$13:$B$2000,0),11))*T470/INDEX('[3]TABLEAU DE BORD'!$B$13:$R$2000,MATCH('Formalisme RTE'!$H$2,'[3]TABLEAU DE BORD'!$B$13:$B$2000,0),12)</f>
        <v>3.102830965870556</v>
      </c>
      <c r="BU470">
        <f t="shared" si="53"/>
        <v>0.93577891975241945</v>
      </c>
      <c r="BX470">
        <f t="shared" si="51"/>
        <v>0.60748217536470928</v>
      </c>
      <c r="BZ470">
        <f>IF($BZ$6="","",IF(ISERROR(INDEX([3]Base!$A$2:$C$207,MATCH($BZ$6,[3]Base!$A$2:$A$207,0),2))=TRUE,"CABLE INCONNU",(INDEX([3]Base!$A$2:$C$207,MATCH($BZ$6,[3]Base!$A$2:$A$207,0),3))))</f>
        <v>19.600000000000001</v>
      </c>
      <c r="CB470">
        <f>IF($BZ$6="","",IF(ISERROR(INDEX([3]Base!$A$2:$C$207,MATCH($BZ$6,[3]Base!$A$2:$A$207,0),2))=TRUE,"CABLE INCONNU",(INDEX([3]Base!$A$2:$C$207,MATCH($BZ$6,[3]Base!$A$2:$A$207,0),2))))</f>
        <v>0.627</v>
      </c>
      <c r="CD470">
        <f t="shared" si="52"/>
        <v>1.5404220201039038</v>
      </c>
      <c r="CF470">
        <f t="shared" si="50"/>
        <v>404.81000000000006</v>
      </c>
      <c r="CG4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BORD'!$B$13:$B$2000,0),9)))*T470/$P$18)</f>
        <v>406.35042202010396</v>
      </c>
      <c r="CI470" t="str">
        <f>'[3]TABLEAU DE BORD'!B468</f>
        <v/>
      </c>
      <c r="CJ470" t="e">
        <f>'[3]TABLEAU DE BORD'!E468-'[3]TABLEAU DE BORD'!C468</f>
        <v>#VALUE!</v>
      </c>
      <c r="CL470" t="str">
        <f>'[3]TABLEAU DE BORD'!H468</f>
        <v/>
      </c>
      <c r="CM470" t="e">
        <f>'[3]TABLEAU DE BORD'!K468-'[3]TABLEAU DE BORD'!I468</f>
        <v>#VALUE!</v>
      </c>
    </row>
    <row r="471" spans="72:91" x14ac:dyDescent="0.25">
      <c r="BT47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BORD'!$B$13:$B$2000,0),11))*T471/INDEX('[3]TABLEAU DE BORD'!$B$13:$R$2000,MATCH('Formalisme RTE'!$H$2,'[3]TABLEAU DE BORD'!$B$13:$B$2000,0),12)</f>
        <v>3.102830965870556</v>
      </c>
      <c r="BU471">
        <f t="shared" si="53"/>
        <v>0.93577891975241945</v>
      </c>
      <c r="BX471">
        <f t="shared" si="51"/>
        <v>0.60748217536470928</v>
      </c>
      <c r="BZ471">
        <f>IF($BZ$6="","",IF(ISERROR(INDEX([3]Base!$A$2:$C$207,MATCH($BZ$6,[3]Base!$A$2:$A$207,0),2))=TRUE,"CABLE INCONNU",(INDEX([3]Base!$A$2:$C$207,MATCH($BZ$6,[3]Base!$A$2:$A$207,0),3))))</f>
        <v>19.600000000000001</v>
      </c>
      <c r="CB471">
        <f>IF($BZ$6="","",IF(ISERROR(INDEX([3]Base!$A$2:$C$207,MATCH($BZ$6,[3]Base!$A$2:$A$207,0),2))=TRUE,"CABLE INCONNU",(INDEX([3]Base!$A$2:$C$207,MATCH($BZ$6,[3]Base!$A$2:$A$207,0),2))))</f>
        <v>0.627</v>
      </c>
      <c r="CD471">
        <f t="shared" si="52"/>
        <v>1.5404220201039038</v>
      </c>
      <c r="CF471">
        <f t="shared" si="50"/>
        <v>404.81000000000006</v>
      </c>
      <c r="CG4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BORD'!$B$13:$B$2000,0),9)))*T471/$P$18)</f>
        <v>406.35042202010396</v>
      </c>
      <c r="CI471" t="str">
        <f>'[3]TABLEAU DE BORD'!B469</f>
        <v/>
      </c>
      <c r="CJ471" t="e">
        <f>'[3]TABLEAU DE BORD'!E469-'[3]TABLEAU DE BORD'!C469</f>
        <v>#VALUE!</v>
      </c>
      <c r="CL471" t="str">
        <f>'[3]TABLEAU DE BORD'!H469</f>
        <v/>
      </c>
      <c r="CM471" t="e">
        <f>'[3]TABLEAU DE BORD'!K469-'[3]TABLEAU DE BORD'!I469</f>
        <v>#VALUE!</v>
      </c>
    </row>
    <row r="472" spans="72:91" x14ac:dyDescent="0.25">
      <c r="BT47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BORD'!$B$13:$B$2000,0),11))*T472/INDEX('[3]TABLEAU DE BORD'!$B$13:$R$2000,MATCH('Formalisme RTE'!$H$2,'[3]TABLEAU DE BORD'!$B$13:$B$2000,0),12)</f>
        <v>3.102830965870556</v>
      </c>
      <c r="BU472">
        <f t="shared" si="53"/>
        <v>0.93577891975241945</v>
      </c>
      <c r="BX472">
        <f t="shared" si="51"/>
        <v>0.60748217536470928</v>
      </c>
      <c r="BZ472">
        <f>IF($BZ$6="","",IF(ISERROR(INDEX([3]Base!$A$2:$C$207,MATCH($BZ$6,[3]Base!$A$2:$A$207,0),2))=TRUE,"CABLE INCONNU",(INDEX([3]Base!$A$2:$C$207,MATCH($BZ$6,[3]Base!$A$2:$A$207,0),3))))</f>
        <v>19.600000000000001</v>
      </c>
      <c r="CB472">
        <f>IF($BZ$6="","",IF(ISERROR(INDEX([3]Base!$A$2:$C$207,MATCH($BZ$6,[3]Base!$A$2:$A$207,0),2))=TRUE,"CABLE INCONNU",(INDEX([3]Base!$A$2:$C$207,MATCH($BZ$6,[3]Base!$A$2:$A$207,0),2))))</f>
        <v>0.627</v>
      </c>
      <c r="CD472">
        <f t="shared" si="52"/>
        <v>1.5404220201039038</v>
      </c>
      <c r="CF472">
        <f t="shared" si="50"/>
        <v>404.81000000000006</v>
      </c>
      <c r="CG4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BORD'!$B$13:$B$2000,0),9)))*T472/$P$18)</f>
        <v>406.35042202010396</v>
      </c>
      <c r="CI472" t="str">
        <f>'[3]TABLEAU DE BORD'!B470</f>
        <v/>
      </c>
      <c r="CJ472" t="e">
        <f>'[3]TABLEAU DE BORD'!E470-'[3]TABLEAU DE BORD'!C470</f>
        <v>#VALUE!</v>
      </c>
      <c r="CL472" t="str">
        <f>'[3]TABLEAU DE BORD'!H470</f>
        <v/>
      </c>
      <c r="CM472" t="e">
        <f>'[3]TABLEAU DE BORD'!K470-'[3]TABLEAU DE BORD'!I470</f>
        <v>#VALUE!</v>
      </c>
    </row>
    <row r="473" spans="72:91" x14ac:dyDescent="0.25">
      <c r="BT47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BORD'!$B$13:$B$2000,0),11))*T473/INDEX('[3]TABLEAU DE BORD'!$B$13:$R$2000,MATCH('Formalisme RTE'!$H$2,'[3]TABLEAU DE BORD'!$B$13:$B$2000,0),12)</f>
        <v>3.102830965870556</v>
      </c>
      <c r="BU473">
        <f t="shared" si="53"/>
        <v>0.93577891975241945</v>
      </c>
      <c r="BX473">
        <f t="shared" si="51"/>
        <v>0.60748217536470928</v>
      </c>
      <c r="BZ473">
        <f>IF($BZ$6="","",IF(ISERROR(INDEX([3]Base!$A$2:$C$207,MATCH($BZ$6,[3]Base!$A$2:$A$207,0),2))=TRUE,"CABLE INCONNU",(INDEX([3]Base!$A$2:$C$207,MATCH($BZ$6,[3]Base!$A$2:$A$207,0),3))))</f>
        <v>19.600000000000001</v>
      </c>
      <c r="CB473">
        <f>IF($BZ$6="","",IF(ISERROR(INDEX([3]Base!$A$2:$C$207,MATCH($BZ$6,[3]Base!$A$2:$A$207,0),2))=TRUE,"CABLE INCONNU",(INDEX([3]Base!$A$2:$C$207,MATCH($BZ$6,[3]Base!$A$2:$A$207,0),2))))</f>
        <v>0.627</v>
      </c>
      <c r="CD473">
        <f t="shared" si="52"/>
        <v>1.5404220201039038</v>
      </c>
      <c r="CF473">
        <f t="shared" si="50"/>
        <v>404.81000000000006</v>
      </c>
      <c r="CG4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BORD'!$B$13:$B$2000,0),9)))*T473/$P$18)</f>
        <v>406.35042202010396</v>
      </c>
      <c r="CI473" t="str">
        <f>'[3]TABLEAU DE BORD'!B471</f>
        <v/>
      </c>
      <c r="CJ473" t="e">
        <f>'[3]TABLEAU DE BORD'!E471-'[3]TABLEAU DE BORD'!C471</f>
        <v>#VALUE!</v>
      </c>
      <c r="CL473" t="str">
        <f>'[3]TABLEAU DE BORD'!H471</f>
        <v/>
      </c>
      <c r="CM473" t="e">
        <f>'[3]TABLEAU DE BORD'!K471-'[3]TABLEAU DE BORD'!I471</f>
        <v>#VALUE!</v>
      </c>
    </row>
    <row r="474" spans="72:91" x14ac:dyDescent="0.25">
      <c r="BT47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BORD'!$B$13:$B$2000,0),11))*T474/INDEX('[3]TABLEAU DE BORD'!$B$13:$R$2000,MATCH('Formalisme RTE'!$H$2,'[3]TABLEAU DE BORD'!$B$13:$B$2000,0),12)</f>
        <v>3.102830965870556</v>
      </c>
      <c r="BU474">
        <f t="shared" si="53"/>
        <v>0.93577891975241945</v>
      </c>
      <c r="BX474">
        <f t="shared" si="51"/>
        <v>0.60748217536470928</v>
      </c>
      <c r="BZ474">
        <f>IF($BZ$6="","",IF(ISERROR(INDEX([3]Base!$A$2:$C$207,MATCH($BZ$6,[3]Base!$A$2:$A$207,0),2))=TRUE,"CABLE INCONNU",(INDEX([3]Base!$A$2:$C$207,MATCH($BZ$6,[3]Base!$A$2:$A$207,0),3))))</f>
        <v>19.600000000000001</v>
      </c>
      <c r="CB474">
        <f>IF($BZ$6="","",IF(ISERROR(INDEX([3]Base!$A$2:$C$207,MATCH($BZ$6,[3]Base!$A$2:$A$207,0),2))=TRUE,"CABLE INCONNU",(INDEX([3]Base!$A$2:$C$207,MATCH($BZ$6,[3]Base!$A$2:$A$207,0),2))))</f>
        <v>0.627</v>
      </c>
      <c r="CD474">
        <f t="shared" si="52"/>
        <v>1.5404220201039038</v>
      </c>
      <c r="CF474">
        <f t="shared" si="50"/>
        <v>404.81000000000006</v>
      </c>
      <c r="CG4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BORD'!$B$13:$B$2000,0),9)))*T474/$P$18)</f>
        <v>406.35042202010396</v>
      </c>
      <c r="CI474" t="str">
        <f>'[3]TABLEAU DE BORD'!B472</f>
        <v/>
      </c>
      <c r="CJ474" t="e">
        <f>'[3]TABLEAU DE BORD'!E472-'[3]TABLEAU DE BORD'!C472</f>
        <v>#VALUE!</v>
      </c>
      <c r="CL474" t="str">
        <f>'[3]TABLEAU DE BORD'!H472</f>
        <v/>
      </c>
      <c r="CM474" t="e">
        <f>'[3]TABLEAU DE BORD'!K472-'[3]TABLEAU DE BORD'!I472</f>
        <v>#VALUE!</v>
      </c>
    </row>
    <row r="475" spans="72:91" x14ac:dyDescent="0.25">
      <c r="BT47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BORD'!$B$13:$B$2000,0),11))*T475/INDEX('[3]TABLEAU DE BORD'!$B$13:$R$2000,MATCH('Formalisme RTE'!$H$2,'[3]TABLEAU DE BORD'!$B$13:$B$2000,0),12)</f>
        <v>3.102830965870556</v>
      </c>
      <c r="BU475">
        <f t="shared" si="53"/>
        <v>0.93577891975241945</v>
      </c>
      <c r="BX475">
        <f t="shared" si="51"/>
        <v>0.60748217536470928</v>
      </c>
      <c r="BZ475">
        <f>IF($BZ$6="","",IF(ISERROR(INDEX([3]Base!$A$2:$C$207,MATCH($BZ$6,[3]Base!$A$2:$A$207,0),2))=TRUE,"CABLE INCONNU",(INDEX([3]Base!$A$2:$C$207,MATCH($BZ$6,[3]Base!$A$2:$A$207,0),3))))</f>
        <v>19.600000000000001</v>
      </c>
      <c r="CB475">
        <f>IF($BZ$6="","",IF(ISERROR(INDEX([3]Base!$A$2:$C$207,MATCH($BZ$6,[3]Base!$A$2:$A$207,0),2))=TRUE,"CABLE INCONNU",(INDEX([3]Base!$A$2:$C$207,MATCH($BZ$6,[3]Base!$A$2:$A$207,0),2))))</f>
        <v>0.627</v>
      </c>
      <c r="CD475">
        <f t="shared" si="52"/>
        <v>1.5404220201039038</v>
      </c>
      <c r="CF475">
        <f t="shared" si="50"/>
        <v>404.81000000000006</v>
      </c>
      <c r="CG4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BORD'!$B$13:$B$2000,0),9)))*T475/$P$18)</f>
        <v>406.35042202010396</v>
      </c>
      <c r="CI475" t="str">
        <f>'[3]TABLEAU DE BORD'!B473</f>
        <v/>
      </c>
      <c r="CJ475" t="e">
        <f>'[3]TABLEAU DE BORD'!E473-'[3]TABLEAU DE BORD'!C473</f>
        <v>#VALUE!</v>
      </c>
      <c r="CL475" t="str">
        <f>'[3]TABLEAU DE BORD'!H473</f>
        <v/>
      </c>
      <c r="CM475" t="e">
        <f>'[3]TABLEAU DE BORD'!K473-'[3]TABLEAU DE BORD'!I473</f>
        <v>#VALUE!</v>
      </c>
    </row>
    <row r="476" spans="72:91" x14ac:dyDescent="0.25">
      <c r="BT47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BORD'!$B$13:$B$2000,0),11))*T476/INDEX('[3]TABLEAU DE BORD'!$B$13:$R$2000,MATCH('Formalisme RTE'!$H$2,'[3]TABLEAU DE BORD'!$B$13:$B$2000,0),12)</f>
        <v>3.102830965870556</v>
      </c>
      <c r="BU476">
        <f t="shared" si="53"/>
        <v>0.93577891975241945</v>
      </c>
      <c r="BX476">
        <f t="shared" si="51"/>
        <v>0.60748217536470928</v>
      </c>
      <c r="BZ476">
        <f>IF($BZ$6="","",IF(ISERROR(INDEX([3]Base!$A$2:$C$207,MATCH($BZ$6,[3]Base!$A$2:$A$207,0),2))=TRUE,"CABLE INCONNU",(INDEX([3]Base!$A$2:$C$207,MATCH($BZ$6,[3]Base!$A$2:$A$207,0),3))))</f>
        <v>19.600000000000001</v>
      </c>
      <c r="CB476">
        <f>IF($BZ$6="","",IF(ISERROR(INDEX([3]Base!$A$2:$C$207,MATCH($BZ$6,[3]Base!$A$2:$A$207,0),2))=TRUE,"CABLE INCONNU",(INDEX([3]Base!$A$2:$C$207,MATCH($BZ$6,[3]Base!$A$2:$A$207,0),2))))</f>
        <v>0.627</v>
      </c>
      <c r="CD476">
        <f t="shared" si="52"/>
        <v>1.5404220201039038</v>
      </c>
      <c r="CF476">
        <f t="shared" si="50"/>
        <v>404.81000000000006</v>
      </c>
      <c r="CG4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BORD'!$B$13:$B$2000,0),9)))*T476/$P$18)</f>
        <v>406.35042202010396</v>
      </c>
      <c r="CI476" t="str">
        <f>'[3]TABLEAU DE BORD'!B474</f>
        <v/>
      </c>
      <c r="CJ476" t="e">
        <f>'[3]TABLEAU DE BORD'!E474-'[3]TABLEAU DE BORD'!C474</f>
        <v>#VALUE!</v>
      </c>
      <c r="CL476" t="str">
        <f>'[3]TABLEAU DE BORD'!H474</f>
        <v/>
      </c>
      <c r="CM476" t="e">
        <f>'[3]TABLEAU DE BORD'!K474-'[3]TABLEAU DE BORD'!I474</f>
        <v>#VALUE!</v>
      </c>
    </row>
    <row r="477" spans="72:91" x14ac:dyDescent="0.25">
      <c r="BT47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BORD'!$B$13:$B$2000,0),11))*T477/INDEX('[3]TABLEAU DE BORD'!$B$13:$R$2000,MATCH('Formalisme RTE'!$H$2,'[3]TABLEAU DE BORD'!$B$13:$B$2000,0),12)</f>
        <v>3.102830965870556</v>
      </c>
      <c r="BU477">
        <f t="shared" si="53"/>
        <v>0.93577891975241945</v>
      </c>
      <c r="BX477">
        <f t="shared" si="51"/>
        <v>0.60748217536470928</v>
      </c>
      <c r="BZ477">
        <f>IF($BZ$6="","",IF(ISERROR(INDEX([3]Base!$A$2:$C$207,MATCH($BZ$6,[3]Base!$A$2:$A$207,0),2))=TRUE,"CABLE INCONNU",(INDEX([3]Base!$A$2:$C$207,MATCH($BZ$6,[3]Base!$A$2:$A$207,0),3))))</f>
        <v>19.600000000000001</v>
      </c>
      <c r="CB477">
        <f>IF($BZ$6="","",IF(ISERROR(INDEX([3]Base!$A$2:$C$207,MATCH($BZ$6,[3]Base!$A$2:$A$207,0),2))=TRUE,"CABLE INCONNU",(INDEX([3]Base!$A$2:$C$207,MATCH($BZ$6,[3]Base!$A$2:$A$207,0),2))))</f>
        <v>0.627</v>
      </c>
      <c r="CD477">
        <f t="shared" si="52"/>
        <v>1.5404220201039038</v>
      </c>
      <c r="CF477">
        <f t="shared" si="50"/>
        <v>404.81000000000006</v>
      </c>
      <c r="CG4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BORD'!$B$13:$B$2000,0),9)))*T477/$P$18)</f>
        <v>406.35042202010396</v>
      </c>
      <c r="CI477" t="str">
        <f>'[3]TABLEAU DE BORD'!B475</f>
        <v/>
      </c>
      <c r="CJ477" t="e">
        <f>'[3]TABLEAU DE BORD'!E475-'[3]TABLEAU DE BORD'!C475</f>
        <v>#VALUE!</v>
      </c>
      <c r="CL477" t="str">
        <f>'[3]TABLEAU DE BORD'!H475</f>
        <v/>
      </c>
      <c r="CM477" t="e">
        <f>'[3]TABLEAU DE BORD'!K475-'[3]TABLEAU DE BORD'!I475</f>
        <v>#VALUE!</v>
      </c>
    </row>
    <row r="478" spans="72:91" x14ac:dyDescent="0.25">
      <c r="BT47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BORD'!$B$13:$B$2000,0),11))*T478/INDEX('[3]TABLEAU DE BORD'!$B$13:$R$2000,MATCH('Formalisme RTE'!$H$2,'[3]TABLEAU DE BORD'!$B$13:$B$2000,0),12)</f>
        <v>3.102830965870556</v>
      </c>
      <c r="BU478">
        <f t="shared" si="53"/>
        <v>0.93577891975241945</v>
      </c>
      <c r="BX478">
        <f t="shared" si="51"/>
        <v>0.60748217536470928</v>
      </c>
      <c r="BZ478">
        <f>IF($BZ$6="","",IF(ISERROR(INDEX([3]Base!$A$2:$C$207,MATCH($BZ$6,[3]Base!$A$2:$A$207,0),2))=TRUE,"CABLE INCONNU",(INDEX([3]Base!$A$2:$C$207,MATCH($BZ$6,[3]Base!$A$2:$A$207,0),3))))</f>
        <v>19.600000000000001</v>
      </c>
      <c r="CB478">
        <f>IF($BZ$6="","",IF(ISERROR(INDEX([3]Base!$A$2:$C$207,MATCH($BZ$6,[3]Base!$A$2:$A$207,0),2))=TRUE,"CABLE INCONNU",(INDEX([3]Base!$A$2:$C$207,MATCH($BZ$6,[3]Base!$A$2:$A$207,0),2))))</f>
        <v>0.627</v>
      </c>
      <c r="CD478">
        <f t="shared" si="52"/>
        <v>1.5404220201039038</v>
      </c>
      <c r="CF478">
        <f t="shared" si="50"/>
        <v>404.81000000000006</v>
      </c>
      <c r="CG4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BORD'!$B$13:$B$2000,0),9)))*T478/$P$18)</f>
        <v>406.35042202010396</v>
      </c>
      <c r="CI478" t="str">
        <f>'[3]TABLEAU DE BORD'!B476</f>
        <v/>
      </c>
      <c r="CJ478" t="e">
        <f>'[3]TABLEAU DE BORD'!E476-'[3]TABLEAU DE BORD'!C476</f>
        <v>#VALUE!</v>
      </c>
      <c r="CL478" t="str">
        <f>'[3]TABLEAU DE BORD'!H476</f>
        <v/>
      </c>
      <c r="CM478" t="e">
        <f>'[3]TABLEAU DE BORD'!K476-'[3]TABLEAU DE BORD'!I476</f>
        <v>#VALUE!</v>
      </c>
    </row>
    <row r="479" spans="72:91" x14ac:dyDescent="0.25">
      <c r="BT47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BORD'!$B$13:$B$2000,0),11))*T479/INDEX('[3]TABLEAU DE BORD'!$B$13:$R$2000,MATCH('Formalisme RTE'!$H$2,'[3]TABLEAU DE BORD'!$B$13:$B$2000,0),12)</f>
        <v>3.102830965870556</v>
      </c>
      <c r="BU479">
        <f t="shared" si="53"/>
        <v>0.93577891975241945</v>
      </c>
      <c r="BX479">
        <f t="shared" si="51"/>
        <v>0.60748217536470928</v>
      </c>
      <c r="BZ479">
        <f>IF($BZ$6="","",IF(ISERROR(INDEX([3]Base!$A$2:$C$207,MATCH($BZ$6,[3]Base!$A$2:$A$207,0),2))=TRUE,"CABLE INCONNU",(INDEX([3]Base!$A$2:$C$207,MATCH($BZ$6,[3]Base!$A$2:$A$207,0),3))))</f>
        <v>19.600000000000001</v>
      </c>
      <c r="CB479">
        <f>IF($BZ$6="","",IF(ISERROR(INDEX([3]Base!$A$2:$C$207,MATCH($BZ$6,[3]Base!$A$2:$A$207,0),2))=TRUE,"CABLE INCONNU",(INDEX([3]Base!$A$2:$C$207,MATCH($BZ$6,[3]Base!$A$2:$A$207,0),2))))</f>
        <v>0.627</v>
      </c>
      <c r="CD479">
        <f t="shared" si="52"/>
        <v>1.5404220201039038</v>
      </c>
      <c r="CF479">
        <f t="shared" si="50"/>
        <v>404.81000000000006</v>
      </c>
      <c r="CG4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BORD'!$B$13:$B$2000,0),9)))*T479/$P$18)</f>
        <v>406.35042202010396</v>
      </c>
      <c r="CI479" t="str">
        <f>'[3]TABLEAU DE BORD'!B477</f>
        <v/>
      </c>
      <c r="CJ479" t="e">
        <f>'[3]TABLEAU DE BORD'!E477-'[3]TABLEAU DE BORD'!C477</f>
        <v>#VALUE!</v>
      </c>
      <c r="CL479" t="str">
        <f>'[3]TABLEAU DE BORD'!H477</f>
        <v/>
      </c>
      <c r="CM479" t="e">
        <f>'[3]TABLEAU DE BORD'!K477-'[3]TABLEAU DE BORD'!I477</f>
        <v>#VALUE!</v>
      </c>
    </row>
    <row r="480" spans="72:91" x14ac:dyDescent="0.25">
      <c r="BT48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BORD'!$B$13:$B$2000,0),11))*T480/INDEX('[3]TABLEAU DE BORD'!$B$13:$R$2000,MATCH('Formalisme RTE'!$H$2,'[3]TABLEAU DE BORD'!$B$13:$B$2000,0),12)</f>
        <v>3.102830965870556</v>
      </c>
      <c r="BU480">
        <f t="shared" si="53"/>
        <v>0.93577891975241945</v>
      </c>
      <c r="BX480">
        <f t="shared" si="51"/>
        <v>0.60748217536470928</v>
      </c>
      <c r="BZ480">
        <f>IF($BZ$6="","",IF(ISERROR(INDEX([3]Base!$A$2:$C$207,MATCH($BZ$6,[3]Base!$A$2:$A$207,0),2))=TRUE,"CABLE INCONNU",(INDEX([3]Base!$A$2:$C$207,MATCH($BZ$6,[3]Base!$A$2:$A$207,0),3))))</f>
        <v>19.600000000000001</v>
      </c>
      <c r="CB480">
        <f>IF($BZ$6="","",IF(ISERROR(INDEX([3]Base!$A$2:$C$207,MATCH($BZ$6,[3]Base!$A$2:$A$207,0),2))=TRUE,"CABLE INCONNU",(INDEX([3]Base!$A$2:$C$207,MATCH($BZ$6,[3]Base!$A$2:$A$207,0),2))))</f>
        <v>0.627</v>
      </c>
      <c r="CD480">
        <f t="shared" si="52"/>
        <v>1.5404220201039038</v>
      </c>
      <c r="CF480">
        <f t="shared" si="50"/>
        <v>404.81000000000006</v>
      </c>
      <c r="CG4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BORD'!$B$13:$B$2000,0),9)))*T480/$P$18)</f>
        <v>406.35042202010396</v>
      </c>
      <c r="CI480" t="str">
        <f>'[3]TABLEAU DE BORD'!B478</f>
        <v/>
      </c>
      <c r="CJ480" t="e">
        <f>'[3]TABLEAU DE BORD'!E478-'[3]TABLEAU DE BORD'!C478</f>
        <v>#VALUE!</v>
      </c>
      <c r="CL480" t="str">
        <f>'[3]TABLEAU DE BORD'!H478</f>
        <v/>
      </c>
      <c r="CM480" t="e">
        <f>'[3]TABLEAU DE BORD'!K478-'[3]TABLEAU DE BORD'!I478</f>
        <v>#VALUE!</v>
      </c>
    </row>
    <row r="481" spans="72:91" x14ac:dyDescent="0.25">
      <c r="BT48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BORD'!$B$13:$B$2000,0),11))*T481/INDEX('[3]TABLEAU DE BORD'!$B$13:$R$2000,MATCH('Formalisme RTE'!$H$2,'[3]TABLEAU DE BORD'!$B$13:$B$2000,0),12)</f>
        <v>3.102830965870556</v>
      </c>
      <c r="BU481">
        <f t="shared" si="53"/>
        <v>0.93577891975241945</v>
      </c>
      <c r="BX481">
        <f t="shared" si="51"/>
        <v>0.60748217536470928</v>
      </c>
      <c r="BZ481">
        <f>IF($BZ$6="","",IF(ISERROR(INDEX([3]Base!$A$2:$C$207,MATCH($BZ$6,[3]Base!$A$2:$A$207,0),2))=TRUE,"CABLE INCONNU",(INDEX([3]Base!$A$2:$C$207,MATCH($BZ$6,[3]Base!$A$2:$A$207,0),3))))</f>
        <v>19.600000000000001</v>
      </c>
      <c r="CB481">
        <f>IF($BZ$6="","",IF(ISERROR(INDEX([3]Base!$A$2:$C$207,MATCH($BZ$6,[3]Base!$A$2:$A$207,0),2))=TRUE,"CABLE INCONNU",(INDEX([3]Base!$A$2:$C$207,MATCH($BZ$6,[3]Base!$A$2:$A$207,0),2))))</f>
        <v>0.627</v>
      </c>
      <c r="CD481">
        <f t="shared" si="52"/>
        <v>1.5404220201039038</v>
      </c>
      <c r="CF481">
        <f t="shared" si="50"/>
        <v>404.81000000000006</v>
      </c>
      <c r="CG4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BORD'!$B$13:$B$2000,0),9)))*T481/$P$18)</f>
        <v>406.35042202010396</v>
      </c>
      <c r="CI481" t="str">
        <f>'[3]TABLEAU DE BORD'!B479</f>
        <v/>
      </c>
      <c r="CJ481" t="e">
        <f>'[3]TABLEAU DE BORD'!E479-'[3]TABLEAU DE BORD'!C479</f>
        <v>#VALUE!</v>
      </c>
      <c r="CL481" t="str">
        <f>'[3]TABLEAU DE BORD'!H479</f>
        <v/>
      </c>
      <c r="CM481" t="e">
        <f>'[3]TABLEAU DE BORD'!K479-'[3]TABLEAU DE BORD'!I479</f>
        <v>#VALUE!</v>
      </c>
    </row>
    <row r="482" spans="72:91" x14ac:dyDescent="0.25">
      <c r="BT48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BORD'!$B$13:$B$2000,0),11))*T482/INDEX('[3]TABLEAU DE BORD'!$B$13:$R$2000,MATCH('Formalisme RTE'!$H$2,'[3]TABLEAU DE BORD'!$B$13:$B$2000,0),12)</f>
        <v>3.102830965870556</v>
      </c>
      <c r="BU482">
        <f t="shared" si="53"/>
        <v>0.93577891975241945</v>
      </c>
      <c r="BX482">
        <f t="shared" si="51"/>
        <v>0.60748217536470928</v>
      </c>
      <c r="BZ482">
        <f>IF($BZ$6="","",IF(ISERROR(INDEX([3]Base!$A$2:$C$207,MATCH($BZ$6,[3]Base!$A$2:$A$207,0),2))=TRUE,"CABLE INCONNU",(INDEX([3]Base!$A$2:$C$207,MATCH($BZ$6,[3]Base!$A$2:$A$207,0),3))))</f>
        <v>19.600000000000001</v>
      </c>
      <c r="CB482">
        <f>IF($BZ$6="","",IF(ISERROR(INDEX([3]Base!$A$2:$C$207,MATCH($BZ$6,[3]Base!$A$2:$A$207,0),2))=TRUE,"CABLE INCONNU",(INDEX([3]Base!$A$2:$C$207,MATCH($BZ$6,[3]Base!$A$2:$A$207,0),2))))</f>
        <v>0.627</v>
      </c>
      <c r="CD482">
        <f t="shared" si="52"/>
        <v>1.5404220201039038</v>
      </c>
      <c r="CF482">
        <f t="shared" si="50"/>
        <v>404.81000000000006</v>
      </c>
      <c r="CG4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BORD'!$B$13:$B$2000,0),9)))*T482/$P$18)</f>
        <v>406.35042202010396</v>
      </c>
      <c r="CI482" t="str">
        <f>'[3]TABLEAU DE BORD'!B480</f>
        <v/>
      </c>
      <c r="CJ482" t="e">
        <f>'[3]TABLEAU DE BORD'!E480-'[3]TABLEAU DE BORD'!C480</f>
        <v>#VALUE!</v>
      </c>
      <c r="CL482" t="str">
        <f>'[3]TABLEAU DE BORD'!H480</f>
        <v/>
      </c>
      <c r="CM482" t="e">
        <f>'[3]TABLEAU DE BORD'!K480-'[3]TABLEAU DE BORD'!I480</f>
        <v>#VALUE!</v>
      </c>
    </row>
    <row r="483" spans="72:91" x14ac:dyDescent="0.25">
      <c r="BT48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BORD'!$B$13:$B$2000,0),11))*T483/INDEX('[3]TABLEAU DE BORD'!$B$13:$R$2000,MATCH('Formalisme RTE'!$H$2,'[3]TABLEAU DE BORD'!$B$13:$B$2000,0),12)</f>
        <v>3.102830965870556</v>
      </c>
      <c r="BU483">
        <f t="shared" si="53"/>
        <v>0.93577891975241945</v>
      </c>
      <c r="BX483">
        <f t="shared" si="51"/>
        <v>0.60748217536470928</v>
      </c>
      <c r="BZ483">
        <f>IF($BZ$6="","",IF(ISERROR(INDEX([3]Base!$A$2:$C$207,MATCH($BZ$6,[3]Base!$A$2:$A$207,0),2))=TRUE,"CABLE INCONNU",(INDEX([3]Base!$A$2:$C$207,MATCH($BZ$6,[3]Base!$A$2:$A$207,0),3))))</f>
        <v>19.600000000000001</v>
      </c>
      <c r="CB483">
        <f>IF($BZ$6="","",IF(ISERROR(INDEX([3]Base!$A$2:$C$207,MATCH($BZ$6,[3]Base!$A$2:$A$207,0),2))=TRUE,"CABLE INCONNU",(INDEX([3]Base!$A$2:$C$207,MATCH($BZ$6,[3]Base!$A$2:$A$207,0),2))))</f>
        <v>0.627</v>
      </c>
      <c r="CD483">
        <f t="shared" si="52"/>
        <v>1.5404220201039038</v>
      </c>
      <c r="CF483">
        <f t="shared" si="50"/>
        <v>404.81000000000006</v>
      </c>
      <c r="CG4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BORD'!$B$13:$B$2000,0),9)))*T483/$P$18)</f>
        <v>406.35042202010396</v>
      </c>
      <c r="CI483" t="str">
        <f>'[3]TABLEAU DE BORD'!B481</f>
        <v/>
      </c>
      <c r="CJ483" t="e">
        <f>'[3]TABLEAU DE BORD'!E481-'[3]TABLEAU DE BORD'!C481</f>
        <v>#VALUE!</v>
      </c>
      <c r="CL483" t="str">
        <f>'[3]TABLEAU DE BORD'!H481</f>
        <v/>
      </c>
      <c r="CM483" t="e">
        <f>'[3]TABLEAU DE BORD'!K481-'[3]TABLEAU DE BORD'!I481</f>
        <v>#VALUE!</v>
      </c>
    </row>
    <row r="484" spans="72:91" x14ac:dyDescent="0.25">
      <c r="BT48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BORD'!$B$13:$B$2000,0),11))*T484/INDEX('[3]TABLEAU DE BORD'!$B$13:$R$2000,MATCH('Formalisme RTE'!$H$2,'[3]TABLEAU DE BORD'!$B$13:$B$2000,0),12)</f>
        <v>3.102830965870556</v>
      </c>
      <c r="BU484">
        <f t="shared" si="53"/>
        <v>0.93577891975241945</v>
      </c>
      <c r="BX484">
        <f t="shared" si="51"/>
        <v>0.60748217536470928</v>
      </c>
      <c r="BZ484">
        <f>IF($BZ$6="","",IF(ISERROR(INDEX([3]Base!$A$2:$C$207,MATCH($BZ$6,[3]Base!$A$2:$A$207,0),2))=TRUE,"CABLE INCONNU",(INDEX([3]Base!$A$2:$C$207,MATCH($BZ$6,[3]Base!$A$2:$A$207,0),3))))</f>
        <v>19.600000000000001</v>
      </c>
      <c r="CB484">
        <f>IF($BZ$6="","",IF(ISERROR(INDEX([3]Base!$A$2:$C$207,MATCH($BZ$6,[3]Base!$A$2:$A$207,0),2))=TRUE,"CABLE INCONNU",(INDEX([3]Base!$A$2:$C$207,MATCH($BZ$6,[3]Base!$A$2:$A$207,0),2))))</f>
        <v>0.627</v>
      </c>
      <c r="CD484">
        <f t="shared" si="52"/>
        <v>1.5404220201039038</v>
      </c>
      <c r="CF484">
        <f t="shared" si="50"/>
        <v>404.81000000000006</v>
      </c>
      <c r="CG4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BORD'!$B$13:$B$2000,0),9)))*T484/$P$18)</f>
        <v>406.35042202010396</v>
      </c>
      <c r="CI484" t="str">
        <f>'[3]TABLEAU DE BORD'!B482</f>
        <v/>
      </c>
      <c r="CJ484" t="e">
        <f>'[3]TABLEAU DE BORD'!E482-'[3]TABLEAU DE BORD'!C482</f>
        <v>#VALUE!</v>
      </c>
      <c r="CL484" t="str">
        <f>'[3]TABLEAU DE BORD'!H482</f>
        <v/>
      </c>
      <c r="CM484" t="e">
        <f>'[3]TABLEAU DE BORD'!K482-'[3]TABLEAU DE BORD'!I482</f>
        <v>#VALUE!</v>
      </c>
    </row>
    <row r="485" spans="72:91" x14ac:dyDescent="0.25">
      <c r="BT48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BORD'!$B$13:$B$2000,0),11))*T485/INDEX('[3]TABLEAU DE BORD'!$B$13:$R$2000,MATCH('Formalisme RTE'!$H$2,'[3]TABLEAU DE BORD'!$B$13:$B$2000,0),12)</f>
        <v>3.102830965870556</v>
      </c>
      <c r="BU485">
        <f t="shared" si="53"/>
        <v>0.93577891975241945</v>
      </c>
      <c r="BX485">
        <f t="shared" si="51"/>
        <v>0.60748217536470928</v>
      </c>
      <c r="BZ485">
        <f>IF($BZ$6="","",IF(ISERROR(INDEX([3]Base!$A$2:$C$207,MATCH($BZ$6,[3]Base!$A$2:$A$207,0),2))=TRUE,"CABLE INCONNU",(INDEX([3]Base!$A$2:$C$207,MATCH($BZ$6,[3]Base!$A$2:$A$207,0),3))))</f>
        <v>19.600000000000001</v>
      </c>
      <c r="CB485">
        <f>IF($BZ$6="","",IF(ISERROR(INDEX([3]Base!$A$2:$C$207,MATCH($BZ$6,[3]Base!$A$2:$A$207,0),2))=TRUE,"CABLE INCONNU",(INDEX([3]Base!$A$2:$C$207,MATCH($BZ$6,[3]Base!$A$2:$A$207,0),2))))</f>
        <v>0.627</v>
      </c>
      <c r="CD485">
        <f t="shared" si="52"/>
        <v>1.5404220201039038</v>
      </c>
      <c r="CF485">
        <f t="shared" si="50"/>
        <v>404.81000000000006</v>
      </c>
      <c r="CG4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BORD'!$B$13:$B$2000,0),9)))*T485/$P$18)</f>
        <v>406.35042202010396</v>
      </c>
      <c r="CI485" t="str">
        <f>'[3]TABLEAU DE BORD'!B483</f>
        <v/>
      </c>
      <c r="CJ485" t="e">
        <f>'[3]TABLEAU DE BORD'!E483-'[3]TABLEAU DE BORD'!C483</f>
        <v>#VALUE!</v>
      </c>
      <c r="CL485" t="str">
        <f>'[3]TABLEAU DE BORD'!H483</f>
        <v/>
      </c>
      <c r="CM485" t="e">
        <f>'[3]TABLEAU DE BORD'!K483-'[3]TABLEAU DE BORD'!I483</f>
        <v>#VALUE!</v>
      </c>
    </row>
    <row r="486" spans="72:91" x14ac:dyDescent="0.25">
      <c r="BT48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BORD'!$B$13:$B$2000,0),11))*T486/INDEX('[3]TABLEAU DE BORD'!$B$13:$R$2000,MATCH('Formalisme RTE'!$H$2,'[3]TABLEAU DE BORD'!$B$13:$B$2000,0),12)</f>
        <v>3.102830965870556</v>
      </c>
      <c r="BU486">
        <f t="shared" si="53"/>
        <v>0.93577891975241945</v>
      </c>
      <c r="BX486">
        <f t="shared" si="51"/>
        <v>0.60748217536470928</v>
      </c>
      <c r="BZ486">
        <f>IF($BZ$6="","",IF(ISERROR(INDEX([3]Base!$A$2:$C$207,MATCH($BZ$6,[3]Base!$A$2:$A$207,0),2))=TRUE,"CABLE INCONNU",(INDEX([3]Base!$A$2:$C$207,MATCH($BZ$6,[3]Base!$A$2:$A$207,0),3))))</f>
        <v>19.600000000000001</v>
      </c>
      <c r="CB486">
        <f>IF($BZ$6="","",IF(ISERROR(INDEX([3]Base!$A$2:$C$207,MATCH($BZ$6,[3]Base!$A$2:$A$207,0),2))=TRUE,"CABLE INCONNU",(INDEX([3]Base!$A$2:$C$207,MATCH($BZ$6,[3]Base!$A$2:$A$207,0),2))))</f>
        <v>0.627</v>
      </c>
      <c r="CD486">
        <f t="shared" si="52"/>
        <v>1.5404220201039038</v>
      </c>
      <c r="CF486">
        <f t="shared" si="50"/>
        <v>404.81000000000006</v>
      </c>
      <c r="CG4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BORD'!$B$13:$B$2000,0),9)))*T486/$P$18)</f>
        <v>406.35042202010396</v>
      </c>
      <c r="CI486" t="str">
        <f>'[3]TABLEAU DE BORD'!B484</f>
        <v/>
      </c>
      <c r="CJ486" t="e">
        <f>'[3]TABLEAU DE BORD'!E484-'[3]TABLEAU DE BORD'!C484</f>
        <v>#VALUE!</v>
      </c>
      <c r="CL486" t="str">
        <f>'[3]TABLEAU DE BORD'!H484</f>
        <v/>
      </c>
      <c r="CM486" t="e">
        <f>'[3]TABLEAU DE BORD'!K484-'[3]TABLEAU DE BORD'!I484</f>
        <v>#VALUE!</v>
      </c>
    </row>
    <row r="487" spans="72:91" x14ac:dyDescent="0.25">
      <c r="BT48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BORD'!$B$13:$B$2000,0),11))*T487/INDEX('[3]TABLEAU DE BORD'!$B$13:$R$2000,MATCH('Formalisme RTE'!$H$2,'[3]TABLEAU DE BORD'!$B$13:$B$2000,0),12)</f>
        <v>3.102830965870556</v>
      </c>
      <c r="BU487">
        <f t="shared" si="53"/>
        <v>0.93577891975241945</v>
      </c>
      <c r="BX487">
        <f t="shared" si="51"/>
        <v>0.60748217536470928</v>
      </c>
      <c r="BZ487">
        <f>IF($BZ$6="","",IF(ISERROR(INDEX([3]Base!$A$2:$C$207,MATCH($BZ$6,[3]Base!$A$2:$A$207,0),2))=TRUE,"CABLE INCONNU",(INDEX([3]Base!$A$2:$C$207,MATCH($BZ$6,[3]Base!$A$2:$A$207,0),3))))</f>
        <v>19.600000000000001</v>
      </c>
      <c r="CB487">
        <f>IF($BZ$6="","",IF(ISERROR(INDEX([3]Base!$A$2:$C$207,MATCH($BZ$6,[3]Base!$A$2:$A$207,0),2))=TRUE,"CABLE INCONNU",(INDEX([3]Base!$A$2:$C$207,MATCH($BZ$6,[3]Base!$A$2:$A$207,0),2))))</f>
        <v>0.627</v>
      </c>
      <c r="CD487">
        <f t="shared" si="52"/>
        <v>1.5404220201039038</v>
      </c>
      <c r="CF487">
        <f t="shared" si="50"/>
        <v>404.81000000000006</v>
      </c>
      <c r="CG4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BORD'!$B$13:$B$2000,0),9)))*T487/$P$18)</f>
        <v>406.35042202010396</v>
      </c>
      <c r="CI487" t="str">
        <f>'[3]TABLEAU DE BORD'!B485</f>
        <v/>
      </c>
      <c r="CJ487" t="e">
        <f>'[3]TABLEAU DE BORD'!E485-'[3]TABLEAU DE BORD'!C485</f>
        <v>#VALUE!</v>
      </c>
      <c r="CL487" t="str">
        <f>'[3]TABLEAU DE BORD'!H485</f>
        <v/>
      </c>
      <c r="CM487" t="e">
        <f>'[3]TABLEAU DE BORD'!K485-'[3]TABLEAU DE BORD'!I485</f>
        <v>#VALUE!</v>
      </c>
    </row>
    <row r="488" spans="72:91" x14ac:dyDescent="0.25">
      <c r="BT48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BORD'!$B$13:$B$2000,0),11))*T488/INDEX('[3]TABLEAU DE BORD'!$B$13:$R$2000,MATCH('Formalisme RTE'!$H$2,'[3]TABLEAU DE BORD'!$B$13:$B$2000,0),12)</f>
        <v>3.102830965870556</v>
      </c>
      <c r="BU488">
        <f t="shared" si="53"/>
        <v>0.93577891975241945</v>
      </c>
      <c r="BX488">
        <f t="shared" si="51"/>
        <v>0.60748217536470928</v>
      </c>
      <c r="BZ488">
        <f>IF($BZ$6="","",IF(ISERROR(INDEX([3]Base!$A$2:$C$207,MATCH($BZ$6,[3]Base!$A$2:$A$207,0),2))=TRUE,"CABLE INCONNU",(INDEX([3]Base!$A$2:$C$207,MATCH($BZ$6,[3]Base!$A$2:$A$207,0),3))))</f>
        <v>19.600000000000001</v>
      </c>
      <c r="CB488">
        <f>IF($BZ$6="","",IF(ISERROR(INDEX([3]Base!$A$2:$C$207,MATCH($BZ$6,[3]Base!$A$2:$A$207,0),2))=TRUE,"CABLE INCONNU",(INDEX([3]Base!$A$2:$C$207,MATCH($BZ$6,[3]Base!$A$2:$A$207,0),2))))</f>
        <v>0.627</v>
      </c>
      <c r="CD488">
        <f t="shared" si="52"/>
        <v>1.5404220201039038</v>
      </c>
      <c r="CF488">
        <f t="shared" si="50"/>
        <v>404.81000000000006</v>
      </c>
      <c r="CG4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BORD'!$B$13:$B$2000,0),9)))*T488/$P$18)</f>
        <v>406.35042202010396</v>
      </c>
      <c r="CI488" t="str">
        <f>'[3]TABLEAU DE BORD'!B486</f>
        <v/>
      </c>
      <c r="CJ488" t="e">
        <f>'[3]TABLEAU DE BORD'!E486-'[3]TABLEAU DE BORD'!C486</f>
        <v>#VALUE!</v>
      </c>
      <c r="CL488" t="str">
        <f>'[3]TABLEAU DE BORD'!H486</f>
        <v/>
      </c>
      <c r="CM488" t="e">
        <f>'[3]TABLEAU DE BORD'!K486-'[3]TABLEAU DE BORD'!I486</f>
        <v>#VALUE!</v>
      </c>
    </row>
    <row r="489" spans="72:91" x14ac:dyDescent="0.25">
      <c r="BT48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BORD'!$B$13:$B$2000,0),11))*T489/INDEX('[3]TABLEAU DE BORD'!$B$13:$R$2000,MATCH('Formalisme RTE'!$H$2,'[3]TABLEAU DE BORD'!$B$13:$B$2000,0),12)</f>
        <v>3.102830965870556</v>
      </c>
      <c r="BU489">
        <f t="shared" si="53"/>
        <v>0.93577891975241945</v>
      </c>
      <c r="BX489">
        <f t="shared" si="51"/>
        <v>0.60748217536470928</v>
      </c>
      <c r="BZ489">
        <f>IF($BZ$6="","",IF(ISERROR(INDEX([3]Base!$A$2:$C$207,MATCH($BZ$6,[3]Base!$A$2:$A$207,0),2))=TRUE,"CABLE INCONNU",(INDEX([3]Base!$A$2:$C$207,MATCH($BZ$6,[3]Base!$A$2:$A$207,0),3))))</f>
        <v>19.600000000000001</v>
      </c>
      <c r="CB489">
        <f>IF($BZ$6="","",IF(ISERROR(INDEX([3]Base!$A$2:$C$207,MATCH($BZ$6,[3]Base!$A$2:$A$207,0),2))=TRUE,"CABLE INCONNU",(INDEX([3]Base!$A$2:$C$207,MATCH($BZ$6,[3]Base!$A$2:$A$207,0),2))))</f>
        <v>0.627</v>
      </c>
      <c r="CD489">
        <f t="shared" si="52"/>
        <v>1.5404220201039038</v>
      </c>
      <c r="CF489">
        <f t="shared" si="50"/>
        <v>404.81000000000006</v>
      </c>
      <c r="CG4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BORD'!$B$13:$B$2000,0),9)))*T489/$P$18)</f>
        <v>406.35042202010396</v>
      </c>
      <c r="CI489" t="str">
        <f>'[3]TABLEAU DE BORD'!B487</f>
        <v/>
      </c>
      <c r="CJ489" t="e">
        <f>'[3]TABLEAU DE BORD'!E487-'[3]TABLEAU DE BORD'!C487</f>
        <v>#VALUE!</v>
      </c>
      <c r="CL489" t="str">
        <f>'[3]TABLEAU DE BORD'!H487</f>
        <v/>
      </c>
      <c r="CM489" t="e">
        <f>'[3]TABLEAU DE BORD'!K487-'[3]TABLEAU DE BORD'!I487</f>
        <v>#VALUE!</v>
      </c>
    </row>
    <row r="490" spans="72:91" x14ac:dyDescent="0.25">
      <c r="BT49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BORD'!$B$13:$B$2000,0),11))*T490/INDEX('[3]TABLEAU DE BORD'!$B$13:$R$2000,MATCH('Formalisme RTE'!$H$2,'[3]TABLEAU DE BORD'!$B$13:$B$2000,0),12)</f>
        <v>3.102830965870556</v>
      </c>
      <c r="BU490">
        <f t="shared" si="53"/>
        <v>0.93577891975241945</v>
      </c>
      <c r="BX490">
        <f t="shared" si="51"/>
        <v>0.60748217536470928</v>
      </c>
      <c r="BZ490">
        <f>IF($BZ$6="","",IF(ISERROR(INDEX([3]Base!$A$2:$C$207,MATCH($BZ$6,[3]Base!$A$2:$A$207,0),2))=TRUE,"CABLE INCONNU",(INDEX([3]Base!$A$2:$C$207,MATCH($BZ$6,[3]Base!$A$2:$A$207,0),3))))</f>
        <v>19.600000000000001</v>
      </c>
      <c r="CB490">
        <f>IF($BZ$6="","",IF(ISERROR(INDEX([3]Base!$A$2:$C$207,MATCH($BZ$6,[3]Base!$A$2:$A$207,0),2))=TRUE,"CABLE INCONNU",(INDEX([3]Base!$A$2:$C$207,MATCH($BZ$6,[3]Base!$A$2:$A$207,0),2))))</f>
        <v>0.627</v>
      </c>
      <c r="CD490">
        <f t="shared" si="52"/>
        <v>1.5404220201039038</v>
      </c>
      <c r="CF490">
        <f t="shared" si="50"/>
        <v>404.81000000000006</v>
      </c>
      <c r="CG4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BORD'!$B$13:$B$2000,0),9)))*T490/$P$18)</f>
        <v>406.35042202010396</v>
      </c>
      <c r="CI490" t="str">
        <f>'[3]TABLEAU DE BORD'!B488</f>
        <v/>
      </c>
      <c r="CJ490" t="e">
        <f>'[3]TABLEAU DE BORD'!E488-'[3]TABLEAU DE BORD'!C488</f>
        <v>#VALUE!</v>
      </c>
      <c r="CL490" t="str">
        <f>'[3]TABLEAU DE BORD'!H488</f>
        <v/>
      </c>
      <c r="CM490" t="e">
        <f>'[3]TABLEAU DE BORD'!K488-'[3]TABLEAU DE BORD'!I488</f>
        <v>#VALUE!</v>
      </c>
    </row>
    <row r="491" spans="72:91" x14ac:dyDescent="0.25">
      <c r="BT49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BORD'!$B$13:$B$2000,0),11))*T491/INDEX('[3]TABLEAU DE BORD'!$B$13:$R$2000,MATCH('Formalisme RTE'!$H$2,'[3]TABLEAU DE BORD'!$B$13:$B$2000,0),12)</f>
        <v>3.102830965870556</v>
      </c>
      <c r="BU491">
        <f t="shared" si="53"/>
        <v>0.93577891975241945</v>
      </c>
      <c r="BX491">
        <f t="shared" si="51"/>
        <v>0.60748217536470928</v>
      </c>
      <c r="BZ491">
        <f>IF($BZ$6="","",IF(ISERROR(INDEX([3]Base!$A$2:$C$207,MATCH($BZ$6,[3]Base!$A$2:$A$207,0),2))=TRUE,"CABLE INCONNU",(INDEX([3]Base!$A$2:$C$207,MATCH($BZ$6,[3]Base!$A$2:$A$207,0),3))))</f>
        <v>19.600000000000001</v>
      </c>
      <c r="CB491">
        <f>IF($BZ$6="","",IF(ISERROR(INDEX([3]Base!$A$2:$C$207,MATCH($BZ$6,[3]Base!$A$2:$A$207,0),2))=TRUE,"CABLE INCONNU",(INDEX([3]Base!$A$2:$C$207,MATCH($BZ$6,[3]Base!$A$2:$A$207,0),2))))</f>
        <v>0.627</v>
      </c>
      <c r="CD491">
        <f t="shared" si="52"/>
        <v>1.5404220201039038</v>
      </c>
      <c r="CF491">
        <f t="shared" si="50"/>
        <v>404.81000000000006</v>
      </c>
      <c r="CG4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BORD'!$B$13:$B$2000,0),9)))*T491/$P$18)</f>
        <v>406.35042202010396</v>
      </c>
      <c r="CI491" t="str">
        <f>'[3]TABLEAU DE BORD'!B489</f>
        <v/>
      </c>
      <c r="CJ491" t="e">
        <f>'[3]TABLEAU DE BORD'!E489-'[3]TABLEAU DE BORD'!C489</f>
        <v>#VALUE!</v>
      </c>
      <c r="CL491" t="str">
        <f>'[3]TABLEAU DE BORD'!H489</f>
        <v/>
      </c>
      <c r="CM491" t="e">
        <f>'[3]TABLEAU DE BORD'!K489-'[3]TABLEAU DE BORD'!I489</f>
        <v>#VALUE!</v>
      </c>
    </row>
    <row r="492" spans="72:91" x14ac:dyDescent="0.25">
      <c r="BT49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BORD'!$B$13:$B$2000,0),11))*T492/INDEX('[3]TABLEAU DE BORD'!$B$13:$R$2000,MATCH('Formalisme RTE'!$H$2,'[3]TABLEAU DE BORD'!$B$13:$B$2000,0),12)</f>
        <v>3.102830965870556</v>
      </c>
      <c r="BU492">
        <f t="shared" si="53"/>
        <v>0.93577891975241945</v>
      </c>
      <c r="BX492">
        <f t="shared" si="51"/>
        <v>0.60748217536470928</v>
      </c>
      <c r="BZ492">
        <f>IF($BZ$6="","",IF(ISERROR(INDEX([3]Base!$A$2:$C$207,MATCH($BZ$6,[3]Base!$A$2:$A$207,0),2))=TRUE,"CABLE INCONNU",(INDEX([3]Base!$A$2:$C$207,MATCH($BZ$6,[3]Base!$A$2:$A$207,0),3))))</f>
        <v>19.600000000000001</v>
      </c>
      <c r="CB492">
        <f>IF($BZ$6="","",IF(ISERROR(INDEX([3]Base!$A$2:$C$207,MATCH($BZ$6,[3]Base!$A$2:$A$207,0),2))=TRUE,"CABLE INCONNU",(INDEX([3]Base!$A$2:$C$207,MATCH($BZ$6,[3]Base!$A$2:$A$207,0),2))))</f>
        <v>0.627</v>
      </c>
      <c r="CD492">
        <f t="shared" si="52"/>
        <v>1.5404220201039038</v>
      </c>
      <c r="CF492">
        <f t="shared" si="50"/>
        <v>404.81000000000006</v>
      </c>
      <c r="CG4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BORD'!$B$13:$B$2000,0),9)))*T492/$P$18)</f>
        <v>406.35042202010396</v>
      </c>
      <c r="CI492" t="str">
        <f>'[3]TABLEAU DE BORD'!B490</f>
        <v/>
      </c>
      <c r="CJ492" t="e">
        <f>'[3]TABLEAU DE BORD'!E490-'[3]TABLEAU DE BORD'!C490</f>
        <v>#VALUE!</v>
      </c>
      <c r="CL492" t="str">
        <f>'[3]TABLEAU DE BORD'!H490</f>
        <v/>
      </c>
      <c r="CM492" t="e">
        <f>'[3]TABLEAU DE BORD'!K490-'[3]TABLEAU DE BORD'!I490</f>
        <v>#VALUE!</v>
      </c>
    </row>
    <row r="493" spans="72:91" x14ac:dyDescent="0.25">
      <c r="BT49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BORD'!$B$13:$B$2000,0),11))*T493/INDEX('[3]TABLEAU DE BORD'!$B$13:$R$2000,MATCH('Formalisme RTE'!$H$2,'[3]TABLEAU DE BORD'!$B$13:$B$2000,0),12)</f>
        <v>3.102830965870556</v>
      </c>
      <c r="BU493">
        <f t="shared" si="53"/>
        <v>0.93577891975241945</v>
      </c>
      <c r="BX493">
        <f t="shared" si="51"/>
        <v>0.60748217536470928</v>
      </c>
      <c r="BZ493">
        <f>IF($BZ$6="","",IF(ISERROR(INDEX([3]Base!$A$2:$C$207,MATCH($BZ$6,[3]Base!$A$2:$A$207,0),2))=TRUE,"CABLE INCONNU",(INDEX([3]Base!$A$2:$C$207,MATCH($BZ$6,[3]Base!$A$2:$A$207,0),3))))</f>
        <v>19.600000000000001</v>
      </c>
      <c r="CB493">
        <f>IF($BZ$6="","",IF(ISERROR(INDEX([3]Base!$A$2:$C$207,MATCH($BZ$6,[3]Base!$A$2:$A$207,0),2))=TRUE,"CABLE INCONNU",(INDEX([3]Base!$A$2:$C$207,MATCH($BZ$6,[3]Base!$A$2:$A$207,0),2))))</f>
        <v>0.627</v>
      </c>
      <c r="CD493">
        <f t="shared" si="52"/>
        <v>1.5404220201039038</v>
      </c>
      <c r="CF493">
        <f t="shared" si="50"/>
        <v>404.81000000000006</v>
      </c>
      <c r="CG4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BORD'!$B$13:$B$2000,0),9)))*T493/$P$18)</f>
        <v>406.35042202010396</v>
      </c>
      <c r="CI493" t="str">
        <f>'[3]TABLEAU DE BORD'!B491</f>
        <v/>
      </c>
      <c r="CJ493" t="e">
        <f>'[3]TABLEAU DE BORD'!E491-'[3]TABLEAU DE BORD'!C491</f>
        <v>#VALUE!</v>
      </c>
      <c r="CL493" t="str">
        <f>'[3]TABLEAU DE BORD'!H491</f>
        <v/>
      </c>
      <c r="CM493" t="e">
        <f>'[3]TABLEAU DE BORD'!K491-'[3]TABLEAU DE BORD'!I491</f>
        <v>#VALUE!</v>
      </c>
    </row>
    <row r="494" spans="72:91" x14ac:dyDescent="0.25">
      <c r="BT49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BORD'!$B$13:$B$2000,0),11))*T494/INDEX('[3]TABLEAU DE BORD'!$B$13:$R$2000,MATCH('Formalisme RTE'!$H$2,'[3]TABLEAU DE BORD'!$B$13:$B$2000,0),12)</f>
        <v>3.102830965870556</v>
      </c>
      <c r="BU494">
        <f t="shared" si="53"/>
        <v>0.93577891975241945</v>
      </c>
      <c r="BX494">
        <f t="shared" si="51"/>
        <v>0.60748217536470928</v>
      </c>
      <c r="BZ494">
        <f>IF($BZ$6="","",IF(ISERROR(INDEX([3]Base!$A$2:$C$207,MATCH($BZ$6,[3]Base!$A$2:$A$207,0),2))=TRUE,"CABLE INCONNU",(INDEX([3]Base!$A$2:$C$207,MATCH($BZ$6,[3]Base!$A$2:$A$207,0),3))))</f>
        <v>19.600000000000001</v>
      </c>
      <c r="CB494">
        <f>IF($BZ$6="","",IF(ISERROR(INDEX([3]Base!$A$2:$C$207,MATCH($BZ$6,[3]Base!$A$2:$A$207,0),2))=TRUE,"CABLE INCONNU",(INDEX([3]Base!$A$2:$C$207,MATCH($BZ$6,[3]Base!$A$2:$A$207,0),2))))</f>
        <v>0.627</v>
      </c>
      <c r="CD494">
        <f t="shared" si="52"/>
        <v>1.5404220201039038</v>
      </c>
      <c r="CF494">
        <f t="shared" si="50"/>
        <v>404.81000000000006</v>
      </c>
      <c r="CG4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BORD'!$B$13:$B$2000,0),9)))*T494/$P$18)</f>
        <v>406.35042202010396</v>
      </c>
      <c r="CI494" t="str">
        <f>'[3]TABLEAU DE BORD'!B492</f>
        <v/>
      </c>
      <c r="CJ494" t="e">
        <f>'[3]TABLEAU DE BORD'!E492-'[3]TABLEAU DE BORD'!C492</f>
        <v>#VALUE!</v>
      </c>
      <c r="CL494" t="str">
        <f>'[3]TABLEAU DE BORD'!H492</f>
        <v/>
      </c>
      <c r="CM494" t="e">
        <f>'[3]TABLEAU DE BORD'!K492-'[3]TABLEAU DE BORD'!I492</f>
        <v>#VALUE!</v>
      </c>
    </row>
    <row r="495" spans="72:91" x14ac:dyDescent="0.25">
      <c r="BT49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BORD'!$B$13:$B$2000,0),11))*T495/INDEX('[3]TABLEAU DE BORD'!$B$13:$R$2000,MATCH('Formalisme RTE'!$H$2,'[3]TABLEAU DE BORD'!$B$13:$B$2000,0),12)</f>
        <v>3.102830965870556</v>
      </c>
      <c r="BU495">
        <f t="shared" si="53"/>
        <v>0.93577891975241945</v>
      </c>
      <c r="BX495">
        <f t="shared" si="51"/>
        <v>0.60748217536470928</v>
      </c>
      <c r="BZ495">
        <f>IF($BZ$6="","",IF(ISERROR(INDEX([3]Base!$A$2:$C$207,MATCH($BZ$6,[3]Base!$A$2:$A$207,0),2))=TRUE,"CABLE INCONNU",(INDEX([3]Base!$A$2:$C$207,MATCH($BZ$6,[3]Base!$A$2:$A$207,0),3))))</f>
        <v>19.600000000000001</v>
      </c>
      <c r="CB495">
        <f>IF($BZ$6="","",IF(ISERROR(INDEX([3]Base!$A$2:$C$207,MATCH($BZ$6,[3]Base!$A$2:$A$207,0),2))=TRUE,"CABLE INCONNU",(INDEX([3]Base!$A$2:$C$207,MATCH($BZ$6,[3]Base!$A$2:$A$207,0),2))))</f>
        <v>0.627</v>
      </c>
      <c r="CD495">
        <f t="shared" si="52"/>
        <v>1.5404220201039038</v>
      </c>
      <c r="CF495">
        <f t="shared" si="50"/>
        <v>404.81000000000006</v>
      </c>
      <c r="CG4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BORD'!$B$13:$B$2000,0),9)))*T495/$P$18)</f>
        <v>406.35042202010396</v>
      </c>
      <c r="CI495" t="str">
        <f>'[3]TABLEAU DE BORD'!B493</f>
        <v/>
      </c>
      <c r="CJ495" t="e">
        <f>'[3]TABLEAU DE BORD'!E493-'[3]TABLEAU DE BORD'!C493</f>
        <v>#VALUE!</v>
      </c>
      <c r="CL495" t="str">
        <f>'[3]TABLEAU DE BORD'!H493</f>
        <v/>
      </c>
      <c r="CM495" t="e">
        <f>'[3]TABLEAU DE BORD'!K493-'[3]TABLEAU DE BORD'!I493</f>
        <v>#VALUE!</v>
      </c>
    </row>
    <row r="496" spans="72:91" x14ac:dyDescent="0.25">
      <c r="BT49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BORD'!$B$13:$B$2000,0),11))*T496/INDEX('[3]TABLEAU DE BORD'!$B$13:$R$2000,MATCH('Formalisme RTE'!$H$2,'[3]TABLEAU DE BORD'!$B$13:$B$2000,0),12)</f>
        <v>3.102830965870556</v>
      </c>
      <c r="BU496">
        <f t="shared" si="53"/>
        <v>0.93577891975241945</v>
      </c>
      <c r="BX496">
        <f t="shared" si="51"/>
        <v>0.60748217536470928</v>
      </c>
      <c r="BZ496">
        <f>IF($BZ$6="","",IF(ISERROR(INDEX([3]Base!$A$2:$C$207,MATCH($BZ$6,[3]Base!$A$2:$A$207,0),2))=TRUE,"CABLE INCONNU",(INDEX([3]Base!$A$2:$C$207,MATCH($BZ$6,[3]Base!$A$2:$A$207,0),3))))</f>
        <v>19.600000000000001</v>
      </c>
      <c r="CB496">
        <f>IF($BZ$6="","",IF(ISERROR(INDEX([3]Base!$A$2:$C$207,MATCH($BZ$6,[3]Base!$A$2:$A$207,0),2))=TRUE,"CABLE INCONNU",(INDEX([3]Base!$A$2:$C$207,MATCH($BZ$6,[3]Base!$A$2:$A$207,0),2))))</f>
        <v>0.627</v>
      </c>
      <c r="CD496">
        <f t="shared" si="52"/>
        <v>1.5404220201039038</v>
      </c>
      <c r="CF496">
        <f t="shared" si="50"/>
        <v>404.81000000000006</v>
      </c>
      <c r="CG4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BORD'!$B$13:$B$2000,0),9)))*T496/$P$18)</f>
        <v>406.35042202010396</v>
      </c>
      <c r="CI496" t="str">
        <f>'[3]TABLEAU DE BORD'!B494</f>
        <v/>
      </c>
      <c r="CJ496" t="e">
        <f>'[3]TABLEAU DE BORD'!E494-'[3]TABLEAU DE BORD'!C494</f>
        <v>#VALUE!</v>
      </c>
      <c r="CL496" t="str">
        <f>'[3]TABLEAU DE BORD'!H494</f>
        <v/>
      </c>
      <c r="CM496" t="e">
        <f>'[3]TABLEAU DE BORD'!K494-'[3]TABLEAU DE BORD'!I494</f>
        <v>#VALUE!</v>
      </c>
    </row>
    <row r="497" spans="72:91" x14ac:dyDescent="0.25">
      <c r="BT49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BORD'!$B$13:$B$2000,0),11))*T497/INDEX('[3]TABLEAU DE BORD'!$B$13:$R$2000,MATCH('Formalisme RTE'!$H$2,'[3]TABLEAU DE BORD'!$B$13:$B$2000,0),12)</f>
        <v>3.102830965870556</v>
      </c>
      <c r="BU497">
        <f t="shared" si="53"/>
        <v>0.93577891975241945</v>
      </c>
      <c r="BX497">
        <f t="shared" si="51"/>
        <v>0.60748217536470928</v>
      </c>
      <c r="BZ497">
        <f>IF($BZ$6="","",IF(ISERROR(INDEX([3]Base!$A$2:$C$207,MATCH($BZ$6,[3]Base!$A$2:$A$207,0),2))=TRUE,"CABLE INCONNU",(INDEX([3]Base!$A$2:$C$207,MATCH($BZ$6,[3]Base!$A$2:$A$207,0),3))))</f>
        <v>19.600000000000001</v>
      </c>
      <c r="CB497">
        <f>IF($BZ$6="","",IF(ISERROR(INDEX([3]Base!$A$2:$C$207,MATCH($BZ$6,[3]Base!$A$2:$A$207,0),2))=TRUE,"CABLE INCONNU",(INDEX([3]Base!$A$2:$C$207,MATCH($BZ$6,[3]Base!$A$2:$A$207,0),2))))</f>
        <v>0.627</v>
      </c>
      <c r="CD497">
        <f t="shared" si="52"/>
        <v>1.5404220201039038</v>
      </c>
      <c r="CF497">
        <f t="shared" si="50"/>
        <v>404.81000000000006</v>
      </c>
      <c r="CG4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BORD'!$B$13:$B$2000,0),9)))*T497/$P$18)</f>
        <v>406.35042202010396</v>
      </c>
      <c r="CI497" t="str">
        <f>'[3]TABLEAU DE BORD'!B495</f>
        <v/>
      </c>
      <c r="CJ497" t="e">
        <f>'[3]TABLEAU DE BORD'!E495-'[3]TABLEAU DE BORD'!C495</f>
        <v>#VALUE!</v>
      </c>
      <c r="CL497" t="str">
        <f>'[3]TABLEAU DE BORD'!H495</f>
        <v/>
      </c>
      <c r="CM497" t="e">
        <f>'[3]TABLEAU DE BORD'!K495-'[3]TABLEAU DE BORD'!I495</f>
        <v>#VALUE!</v>
      </c>
    </row>
    <row r="498" spans="72:91" x14ac:dyDescent="0.25">
      <c r="BT49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BORD'!$B$13:$B$2000,0),11))*T498/INDEX('[3]TABLEAU DE BORD'!$B$13:$R$2000,MATCH('Formalisme RTE'!$H$2,'[3]TABLEAU DE BORD'!$B$13:$B$2000,0),12)</f>
        <v>3.102830965870556</v>
      </c>
      <c r="BU498">
        <f t="shared" si="53"/>
        <v>0.93577891975241945</v>
      </c>
      <c r="BX498">
        <f t="shared" si="51"/>
        <v>0.60748217536470928</v>
      </c>
      <c r="BZ498">
        <f>IF($BZ$6="","",IF(ISERROR(INDEX([3]Base!$A$2:$C$207,MATCH($BZ$6,[3]Base!$A$2:$A$207,0),2))=TRUE,"CABLE INCONNU",(INDEX([3]Base!$A$2:$C$207,MATCH($BZ$6,[3]Base!$A$2:$A$207,0),3))))</f>
        <v>19.600000000000001</v>
      </c>
      <c r="CB498">
        <f>IF($BZ$6="","",IF(ISERROR(INDEX([3]Base!$A$2:$C$207,MATCH($BZ$6,[3]Base!$A$2:$A$207,0),2))=TRUE,"CABLE INCONNU",(INDEX([3]Base!$A$2:$C$207,MATCH($BZ$6,[3]Base!$A$2:$A$207,0),2))))</f>
        <v>0.627</v>
      </c>
      <c r="CD498">
        <f t="shared" si="52"/>
        <v>1.5404220201039038</v>
      </c>
      <c r="CF498">
        <f t="shared" si="50"/>
        <v>404.81000000000006</v>
      </c>
      <c r="CG4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BORD'!$B$13:$B$2000,0),9)))*T498/$P$18)</f>
        <v>406.35042202010396</v>
      </c>
      <c r="CI498" t="str">
        <f>'[3]TABLEAU DE BORD'!B496</f>
        <v/>
      </c>
      <c r="CJ498" t="e">
        <f>'[3]TABLEAU DE BORD'!E496-'[3]TABLEAU DE BORD'!C496</f>
        <v>#VALUE!</v>
      </c>
      <c r="CL498" t="str">
        <f>'[3]TABLEAU DE BORD'!H496</f>
        <v/>
      </c>
      <c r="CM498" t="e">
        <f>'[3]TABLEAU DE BORD'!K496-'[3]TABLEAU DE BORD'!I496</f>
        <v>#VALUE!</v>
      </c>
    </row>
    <row r="499" spans="72:91" x14ac:dyDescent="0.25">
      <c r="BT49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BORD'!$B$13:$B$2000,0),11))*T499/INDEX('[3]TABLEAU DE BORD'!$B$13:$R$2000,MATCH('Formalisme RTE'!$H$2,'[3]TABLEAU DE BORD'!$B$13:$B$2000,0),12)</f>
        <v>3.102830965870556</v>
      </c>
      <c r="BU499">
        <f t="shared" si="53"/>
        <v>0.93577891975241945</v>
      </c>
      <c r="BX499">
        <f t="shared" si="51"/>
        <v>0.60748217536470928</v>
      </c>
      <c r="BZ499">
        <f>IF($BZ$6="","",IF(ISERROR(INDEX([3]Base!$A$2:$C$207,MATCH($BZ$6,[3]Base!$A$2:$A$207,0),2))=TRUE,"CABLE INCONNU",(INDEX([3]Base!$A$2:$C$207,MATCH($BZ$6,[3]Base!$A$2:$A$207,0),3))))</f>
        <v>19.600000000000001</v>
      </c>
      <c r="CB499">
        <f>IF($BZ$6="","",IF(ISERROR(INDEX([3]Base!$A$2:$C$207,MATCH($BZ$6,[3]Base!$A$2:$A$207,0),2))=TRUE,"CABLE INCONNU",(INDEX([3]Base!$A$2:$C$207,MATCH($BZ$6,[3]Base!$A$2:$A$207,0),2))))</f>
        <v>0.627</v>
      </c>
      <c r="CD499">
        <f t="shared" si="52"/>
        <v>1.5404220201039038</v>
      </c>
      <c r="CF499">
        <f t="shared" si="50"/>
        <v>404.81000000000006</v>
      </c>
      <c r="CG4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BORD'!$B$13:$B$2000,0),9)))*T499/$P$18)</f>
        <v>406.35042202010396</v>
      </c>
      <c r="CI499" t="str">
        <f>'[3]TABLEAU DE BORD'!B497</f>
        <v/>
      </c>
      <c r="CJ499" t="e">
        <f>'[3]TABLEAU DE BORD'!E497-'[3]TABLEAU DE BORD'!C497</f>
        <v>#VALUE!</v>
      </c>
      <c r="CL499" t="str">
        <f>'[3]TABLEAU DE BORD'!H497</f>
        <v/>
      </c>
      <c r="CM499" t="e">
        <f>'[3]TABLEAU DE BORD'!K497-'[3]TABLEAU DE BORD'!I497</f>
        <v>#VALUE!</v>
      </c>
    </row>
    <row r="500" spans="72:91" x14ac:dyDescent="0.25">
      <c r="BT50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BORD'!$B$13:$B$2000,0),11))*T500/INDEX('[3]TABLEAU DE BORD'!$B$13:$R$2000,MATCH('Formalisme RTE'!$H$2,'[3]TABLEAU DE BORD'!$B$13:$B$2000,0),12)</f>
        <v>3.102830965870556</v>
      </c>
      <c r="BU500">
        <f t="shared" si="53"/>
        <v>0.93577891975241945</v>
      </c>
      <c r="BX500">
        <f t="shared" si="51"/>
        <v>0.60748217536470928</v>
      </c>
      <c r="BZ500">
        <f>IF($BZ$6="","",IF(ISERROR(INDEX([3]Base!$A$2:$C$207,MATCH($BZ$6,[3]Base!$A$2:$A$207,0),2))=TRUE,"CABLE INCONNU",(INDEX([3]Base!$A$2:$C$207,MATCH($BZ$6,[3]Base!$A$2:$A$207,0),3))))</f>
        <v>19.600000000000001</v>
      </c>
      <c r="CB500">
        <f>IF($BZ$6="","",IF(ISERROR(INDEX([3]Base!$A$2:$C$207,MATCH($BZ$6,[3]Base!$A$2:$A$207,0),2))=TRUE,"CABLE INCONNU",(INDEX([3]Base!$A$2:$C$207,MATCH($BZ$6,[3]Base!$A$2:$A$207,0),2))))</f>
        <v>0.627</v>
      </c>
      <c r="CD500">
        <f t="shared" si="52"/>
        <v>1.5404220201039038</v>
      </c>
      <c r="CF500">
        <f t="shared" si="50"/>
        <v>404.81000000000006</v>
      </c>
      <c r="CG5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BORD'!$B$13:$B$2000,0),9)))*T500/$P$18)</f>
        <v>406.35042202010396</v>
      </c>
      <c r="CI500" t="str">
        <f>'[3]TABLEAU DE BORD'!B498</f>
        <v/>
      </c>
      <c r="CJ500" t="e">
        <f>'[3]TABLEAU DE BORD'!E498-'[3]TABLEAU DE BORD'!C498</f>
        <v>#VALUE!</v>
      </c>
      <c r="CL500" t="str">
        <f>'[3]TABLEAU DE BORD'!H498</f>
        <v/>
      </c>
      <c r="CM500" t="e">
        <f>'[3]TABLEAU DE BORD'!K498-'[3]TABLEAU DE BORD'!I498</f>
        <v>#VALUE!</v>
      </c>
    </row>
    <row r="501" spans="72:91" x14ac:dyDescent="0.25">
      <c r="BT50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BORD'!$B$13:$B$2000,0),11))*T501/INDEX('[3]TABLEAU DE BORD'!$B$13:$R$2000,MATCH('Formalisme RTE'!$H$2,'[3]TABLEAU DE BORD'!$B$13:$B$2000,0),12)</f>
        <v>3.102830965870556</v>
      </c>
      <c r="BU501">
        <f t="shared" si="53"/>
        <v>0.93577891975241945</v>
      </c>
      <c r="BX501">
        <f t="shared" si="51"/>
        <v>0.60748217536470928</v>
      </c>
      <c r="BZ501">
        <f>IF($BZ$6="","",IF(ISERROR(INDEX([3]Base!$A$2:$C$207,MATCH($BZ$6,[3]Base!$A$2:$A$207,0),2))=TRUE,"CABLE INCONNU",(INDEX([3]Base!$A$2:$C$207,MATCH($BZ$6,[3]Base!$A$2:$A$207,0),3))))</f>
        <v>19.600000000000001</v>
      </c>
      <c r="CB501">
        <f>IF($BZ$6="","",IF(ISERROR(INDEX([3]Base!$A$2:$C$207,MATCH($BZ$6,[3]Base!$A$2:$A$207,0),2))=TRUE,"CABLE INCONNU",(INDEX([3]Base!$A$2:$C$207,MATCH($BZ$6,[3]Base!$A$2:$A$207,0),2))))</f>
        <v>0.627</v>
      </c>
      <c r="CD501">
        <f t="shared" si="52"/>
        <v>1.5404220201039038</v>
      </c>
      <c r="CF501">
        <f t="shared" si="50"/>
        <v>404.81000000000006</v>
      </c>
      <c r="CG5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BORD'!$B$13:$B$2000,0),9)))*T501/$P$18)</f>
        <v>406.35042202010396</v>
      </c>
      <c r="CI501" t="str">
        <f>'[3]TABLEAU DE BORD'!B499</f>
        <v/>
      </c>
      <c r="CJ501" t="e">
        <f>'[3]TABLEAU DE BORD'!E499-'[3]TABLEAU DE BORD'!C499</f>
        <v>#VALUE!</v>
      </c>
      <c r="CL501" t="str">
        <f>'[3]TABLEAU DE BORD'!H499</f>
        <v/>
      </c>
      <c r="CM501" t="e">
        <f>'[3]TABLEAU DE BORD'!K499-'[3]TABLEAU DE BORD'!I499</f>
        <v>#VALUE!</v>
      </c>
    </row>
    <row r="502" spans="72:91" x14ac:dyDescent="0.25">
      <c r="BT50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BORD'!$B$13:$B$2000,0),11))*T502/INDEX('[3]TABLEAU DE BORD'!$B$13:$R$2000,MATCH('Formalisme RTE'!$H$2,'[3]TABLEAU DE BORD'!$B$13:$B$2000,0),12)</f>
        <v>3.102830965870556</v>
      </c>
      <c r="BU502">
        <f t="shared" si="53"/>
        <v>0.93577891975241945</v>
      </c>
      <c r="BX502">
        <f t="shared" si="51"/>
        <v>0.60748217536470928</v>
      </c>
      <c r="BZ502">
        <f>IF($BZ$6="","",IF(ISERROR(INDEX([3]Base!$A$2:$C$207,MATCH($BZ$6,[3]Base!$A$2:$A$207,0),2))=TRUE,"CABLE INCONNU",(INDEX([3]Base!$A$2:$C$207,MATCH($BZ$6,[3]Base!$A$2:$A$207,0),3))))</f>
        <v>19.600000000000001</v>
      </c>
      <c r="CB502">
        <f>IF($BZ$6="","",IF(ISERROR(INDEX([3]Base!$A$2:$C$207,MATCH($BZ$6,[3]Base!$A$2:$A$207,0),2))=TRUE,"CABLE INCONNU",(INDEX([3]Base!$A$2:$C$207,MATCH($BZ$6,[3]Base!$A$2:$A$207,0),2))))</f>
        <v>0.627</v>
      </c>
      <c r="CD502">
        <f t="shared" si="52"/>
        <v>1.5404220201039038</v>
      </c>
      <c r="CF502">
        <f t="shared" si="50"/>
        <v>404.81000000000006</v>
      </c>
      <c r="CG5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BORD'!$B$13:$B$2000,0),9)))*T502/$P$18)</f>
        <v>406.35042202010396</v>
      </c>
      <c r="CI502" t="str">
        <f>'[3]TABLEAU DE BORD'!B500</f>
        <v/>
      </c>
      <c r="CJ502" t="e">
        <f>'[3]TABLEAU DE BORD'!E500-'[3]TABLEAU DE BORD'!C500</f>
        <v>#VALUE!</v>
      </c>
      <c r="CL502" t="str">
        <f>'[3]TABLEAU DE BORD'!H500</f>
        <v/>
      </c>
      <c r="CM502" t="e">
        <f>'[3]TABLEAU DE BORD'!K500-'[3]TABLEAU DE BORD'!I500</f>
        <v>#VALUE!</v>
      </c>
    </row>
    <row r="503" spans="72:91" x14ac:dyDescent="0.25">
      <c r="BT50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BORD'!$B$13:$B$2000,0),11))*T503/INDEX('[3]TABLEAU DE BORD'!$B$13:$R$2000,MATCH('Formalisme RTE'!$H$2,'[3]TABLEAU DE BORD'!$B$13:$B$2000,0),12)</f>
        <v>3.102830965870556</v>
      </c>
      <c r="BU503">
        <f t="shared" si="53"/>
        <v>0.93577891975241945</v>
      </c>
      <c r="BX503">
        <f t="shared" si="51"/>
        <v>0.60748217536470928</v>
      </c>
      <c r="BZ503">
        <f>IF($BZ$6="","",IF(ISERROR(INDEX([3]Base!$A$2:$C$207,MATCH($BZ$6,[3]Base!$A$2:$A$207,0),2))=TRUE,"CABLE INCONNU",(INDEX([3]Base!$A$2:$C$207,MATCH($BZ$6,[3]Base!$A$2:$A$207,0),3))))</f>
        <v>19.600000000000001</v>
      </c>
      <c r="CB503">
        <f>IF($BZ$6="","",IF(ISERROR(INDEX([3]Base!$A$2:$C$207,MATCH($BZ$6,[3]Base!$A$2:$A$207,0),2))=TRUE,"CABLE INCONNU",(INDEX([3]Base!$A$2:$C$207,MATCH($BZ$6,[3]Base!$A$2:$A$207,0),2))))</f>
        <v>0.627</v>
      </c>
      <c r="CD503">
        <f t="shared" si="52"/>
        <v>1.5404220201039038</v>
      </c>
      <c r="CF503">
        <f t="shared" si="50"/>
        <v>404.81000000000006</v>
      </c>
      <c r="CG5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BORD'!$B$13:$B$2000,0),9)))*T503/$P$18)</f>
        <v>406.35042202010396</v>
      </c>
      <c r="CI503" t="str">
        <f>'[3]TABLEAU DE BORD'!B501</f>
        <v/>
      </c>
      <c r="CJ503" t="e">
        <f>'[3]TABLEAU DE BORD'!E501-'[3]TABLEAU DE BORD'!C501</f>
        <v>#VALUE!</v>
      </c>
      <c r="CL503" t="str">
        <f>'[3]TABLEAU DE BORD'!H501</f>
        <v/>
      </c>
      <c r="CM503" t="e">
        <f>'[3]TABLEAU DE BORD'!K501-'[3]TABLEAU DE BORD'!I501</f>
        <v>#VALUE!</v>
      </c>
    </row>
    <row r="504" spans="72:91" x14ac:dyDescent="0.25">
      <c r="BT50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BORD'!$B$13:$B$2000,0),11))*T504/INDEX('[3]TABLEAU DE BORD'!$B$13:$R$2000,MATCH('Formalisme RTE'!$H$2,'[3]TABLEAU DE BORD'!$B$13:$B$2000,0),12)</f>
        <v>3.102830965870556</v>
      </c>
      <c r="BU504">
        <f t="shared" si="53"/>
        <v>0.93577891975241945</v>
      </c>
      <c r="BX504">
        <f t="shared" si="51"/>
        <v>0.60748217536470928</v>
      </c>
      <c r="BZ504">
        <f>IF($BZ$6="","",IF(ISERROR(INDEX([3]Base!$A$2:$C$207,MATCH($BZ$6,[3]Base!$A$2:$A$207,0),2))=TRUE,"CABLE INCONNU",(INDEX([3]Base!$A$2:$C$207,MATCH($BZ$6,[3]Base!$A$2:$A$207,0),3))))</f>
        <v>19.600000000000001</v>
      </c>
      <c r="CB504">
        <f>IF($BZ$6="","",IF(ISERROR(INDEX([3]Base!$A$2:$C$207,MATCH($BZ$6,[3]Base!$A$2:$A$207,0),2))=TRUE,"CABLE INCONNU",(INDEX([3]Base!$A$2:$C$207,MATCH($BZ$6,[3]Base!$A$2:$A$207,0),2))))</f>
        <v>0.627</v>
      </c>
      <c r="CD504">
        <f t="shared" si="52"/>
        <v>1.5404220201039038</v>
      </c>
      <c r="CF504">
        <f t="shared" si="50"/>
        <v>404.81000000000006</v>
      </c>
      <c r="CG5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BORD'!$B$13:$B$2000,0),9)))*T504/$P$18)</f>
        <v>406.35042202010396</v>
      </c>
      <c r="CI504" t="str">
        <f>'[3]TABLEAU DE BORD'!B502</f>
        <v/>
      </c>
      <c r="CJ504" t="e">
        <f>'[3]TABLEAU DE BORD'!E502-'[3]TABLEAU DE BORD'!C502</f>
        <v>#VALUE!</v>
      </c>
      <c r="CL504" t="str">
        <f>'[3]TABLEAU DE BORD'!H502</f>
        <v/>
      </c>
      <c r="CM504" t="e">
        <f>'[3]TABLEAU DE BORD'!K502-'[3]TABLEAU DE BORD'!I502</f>
        <v>#VALUE!</v>
      </c>
    </row>
    <row r="505" spans="72:91" x14ac:dyDescent="0.25">
      <c r="BT50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BORD'!$B$13:$B$2000,0),11))*T505/INDEX('[3]TABLEAU DE BORD'!$B$13:$R$2000,MATCH('Formalisme RTE'!$H$2,'[3]TABLEAU DE BORD'!$B$13:$B$2000,0),12)</f>
        <v>3.102830965870556</v>
      </c>
      <c r="BU505">
        <f t="shared" si="53"/>
        <v>0.93577891975241945</v>
      </c>
      <c r="BX505">
        <f t="shared" si="51"/>
        <v>0.60748217536470928</v>
      </c>
      <c r="BZ505">
        <f>IF($BZ$6="","",IF(ISERROR(INDEX([3]Base!$A$2:$C$207,MATCH($BZ$6,[3]Base!$A$2:$A$207,0),2))=TRUE,"CABLE INCONNU",(INDEX([3]Base!$A$2:$C$207,MATCH($BZ$6,[3]Base!$A$2:$A$207,0),3))))</f>
        <v>19.600000000000001</v>
      </c>
      <c r="CB505">
        <f>IF($BZ$6="","",IF(ISERROR(INDEX([3]Base!$A$2:$C$207,MATCH($BZ$6,[3]Base!$A$2:$A$207,0),2))=TRUE,"CABLE INCONNU",(INDEX([3]Base!$A$2:$C$207,MATCH($BZ$6,[3]Base!$A$2:$A$207,0),2))))</f>
        <v>0.627</v>
      </c>
      <c r="CD505">
        <f t="shared" si="52"/>
        <v>1.5404220201039038</v>
      </c>
      <c r="CF505">
        <f t="shared" si="50"/>
        <v>404.81000000000006</v>
      </c>
      <c r="CG5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BORD'!$B$13:$B$2000,0),9)))*T505/$P$18)</f>
        <v>406.35042202010396</v>
      </c>
      <c r="CI505" t="str">
        <f>'[3]TABLEAU DE BORD'!B503</f>
        <v/>
      </c>
      <c r="CJ505" t="e">
        <f>'[3]TABLEAU DE BORD'!E503-'[3]TABLEAU DE BORD'!C503</f>
        <v>#VALUE!</v>
      </c>
      <c r="CL505" t="str">
        <f>'[3]TABLEAU DE BORD'!H503</f>
        <v/>
      </c>
      <c r="CM505" t="e">
        <f>'[3]TABLEAU DE BORD'!K503-'[3]TABLEAU DE BORD'!I503</f>
        <v>#VALUE!</v>
      </c>
    </row>
    <row r="506" spans="72:91" x14ac:dyDescent="0.25">
      <c r="BT50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BORD'!$B$13:$B$2000,0),11))*T506/INDEX('[3]TABLEAU DE BORD'!$B$13:$R$2000,MATCH('Formalisme RTE'!$H$2,'[3]TABLEAU DE BORD'!$B$13:$B$2000,0),12)</f>
        <v>3.102830965870556</v>
      </c>
      <c r="BU506">
        <f t="shared" si="53"/>
        <v>0.93577891975241945</v>
      </c>
      <c r="BX506">
        <f t="shared" si="51"/>
        <v>0.60748217536470928</v>
      </c>
      <c r="BZ506">
        <f>IF($BZ$6="","",IF(ISERROR(INDEX([3]Base!$A$2:$C$207,MATCH($BZ$6,[3]Base!$A$2:$A$207,0),2))=TRUE,"CABLE INCONNU",(INDEX([3]Base!$A$2:$C$207,MATCH($BZ$6,[3]Base!$A$2:$A$207,0),3))))</f>
        <v>19.600000000000001</v>
      </c>
      <c r="CB506">
        <f>IF($BZ$6="","",IF(ISERROR(INDEX([3]Base!$A$2:$C$207,MATCH($BZ$6,[3]Base!$A$2:$A$207,0),2))=TRUE,"CABLE INCONNU",(INDEX([3]Base!$A$2:$C$207,MATCH($BZ$6,[3]Base!$A$2:$A$207,0),2))))</f>
        <v>0.627</v>
      </c>
      <c r="CD506">
        <f t="shared" si="52"/>
        <v>1.5404220201039038</v>
      </c>
      <c r="CF506">
        <f t="shared" si="50"/>
        <v>404.81000000000006</v>
      </c>
      <c r="CG50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BORD'!$B$13:$B$2000,0),9)))*T506/$P$18)</f>
        <v>406.35042202010396</v>
      </c>
      <c r="CI506" t="str">
        <f>'[3]TABLEAU DE BORD'!B504</f>
        <v/>
      </c>
      <c r="CJ506" t="e">
        <f>'[3]TABLEAU DE BORD'!E504-'[3]TABLEAU DE BORD'!C504</f>
        <v>#VALUE!</v>
      </c>
      <c r="CL506" t="str">
        <f>'[3]TABLEAU DE BORD'!H504</f>
        <v/>
      </c>
      <c r="CM506" t="e">
        <f>'[3]TABLEAU DE BORD'!K504-'[3]TABLEAU DE BORD'!I504</f>
        <v>#VALUE!</v>
      </c>
    </row>
    <row r="507" spans="72:91" x14ac:dyDescent="0.25">
      <c r="BT50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BORD'!$B$13:$B$2000,0),11))*T507/INDEX('[3]TABLEAU DE BORD'!$B$13:$R$2000,MATCH('Formalisme RTE'!$H$2,'[3]TABLEAU DE BORD'!$B$13:$B$2000,0),12)</f>
        <v>3.102830965870556</v>
      </c>
      <c r="BU507">
        <f t="shared" si="53"/>
        <v>0.93577891975241945</v>
      </c>
      <c r="BX507">
        <f t="shared" si="51"/>
        <v>0.60748217536470928</v>
      </c>
      <c r="BZ507">
        <f>IF($BZ$6="","",IF(ISERROR(INDEX([3]Base!$A$2:$C$207,MATCH($BZ$6,[3]Base!$A$2:$A$207,0),2))=TRUE,"CABLE INCONNU",(INDEX([3]Base!$A$2:$C$207,MATCH($BZ$6,[3]Base!$A$2:$A$207,0),3))))</f>
        <v>19.600000000000001</v>
      </c>
      <c r="CB507">
        <f>IF($BZ$6="","",IF(ISERROR(INDEX([3]Base!$A$2:$C$207,MATCH($BZ$6,[3]Base!$A$2:$A$207,0),2))=TRUE,"CABLE INCONNU",(INDEX([3]Base!$A$2:$C$207,MATCH($BZ$6,[3]Base!$A$2:$A$207,0),2))))</f>
        <v>0.627</v>
      </c>
      <c r="CD507">
        <f t="shared" si="52"/>
        <v>1.5404220201039038</v>
      </c>
      <c r="CF507">
        <f t="shared" si="50"/>
        <v>404.81000000000006</v>
      </c>
      <c r="CG50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BORD'!$B$13:$B$2000,0),9)))*T507/$P$18)</f>
        <v>406.35042202010396</v>
      </c>
      <c r="CI507" t="str">
        <f>'[3]TABLEAU DE BORD'!B505</f>
        <v/>
      </c>
      <c r="CJ507" t="e">
        <f>'[3]TABLEAU DE BORD'!E505-'[3]TABLEAU DE BORD'!C505</f>
        <v>#VALUE!</v>
      </c>
      <c r="CL507" t="str">
        <f>'[3]TABLEAU DE BORD'!H505</f>
        <v/>
      </c>
      <c r="CM507" t="e">
        <f>'[3]TABLEAU DE BORD'!K505-'[3]TABLEAU DE BORD'!I505</f>
        <v>#VALUE!</v>
      </c>
    </row>
    <row r="508" spans="72:91" x14ac:dyDescent="0.25">
      <c r="BT50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BORD'!$B$13:$B$2000,0),11))*T508/INDEX('[3]TABLEAU DE BORD'!$B$13:$R$2000,MATCH('Formalisme RTE'!$H$2,'[3]TABLEAU DE BORD'!$B$13:$B$2000,0),12)</f>
        <v>3.102830965870556</v>
      </c>
      <c r="BU508">
        <f t="shared" si="53"/>
        <v>0.93577891975241945</v>
      </c>
      <c r="BX508">
        <f t="shared" si="51"/>
        <v>0.60748217536470928</v>
      </c>
      <c r="BZ508">
        <f>IF($BZ$6="","",IF(ISERROR(INDEX([3]Base!$A$2:$C$207,MATCH($BZ$6,[3]Base!$A$2:$A$207,0),2))=TRUE,"CABLE INCONNU",(INDEX([3]Base!$A$2:$C$207,MATCH($BZ$6,[3]Base!$A$2:$A$207,0),3))))</f>
        <v>19.600000000000001</v>
      </c>
      <c r="CB508">
        <f>IF($BZ$6="","",IF(ISERROR(INDEX([3]Base!$A$2:$C$207,MATCH($BZ$6,[3]Base!$A$2:$A$207,0),2))=TRUE,"CABLE INCONNU",(INDEX([3]Base!$A$2:$C$207,MATCH($BZ$6,[3]Base!$A$2:$A$207,0),2))))</f>
        <v>0.627</v>
      </c>
      <c r="CD508">
        <f t="shared" si="52"/>
        <v>1.5404220201039038</v>
      </c>
      <c r="CF508">
        <f t="shared" si="50"/>
        <v>404.81000000000006</v>
      </c>
      <c r="CG50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BORD'!$B$13:$B$2000,0),9)))*T508/$P$18)</f>
        <v>406.35042202010396</v>
      </c>
      <c r="CI508" t="str">
        <f>'[3]TABLEAU DE BORD'!B506</f>
        <v/>
      </c>
      <c r="CJ508" t="e">
        <f>'[3]TABLEAU DE BORD'!E506-'[3]TABLEAU DE BORD'!C506</f>
        <v>#VALUE!</v>
      </c>
      <c r="CL508" t="str">
        <f>'[3]TABLEAU DE BORD'!H506</f>
        <v/>
      </c>
      <c r="CM508" t="e">
        <f>'[3]TABLEAU DE BORD'!K506-'[3]TABLEAU DE BORD'!I506</f>
        <v>#VALUE!</v>
      </c>
    </row>
    <row r="509" spans="72:91" x14ac:dyDescent="0.25">
      <c r="BT50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BORD'!$B$13:$B$2000,0),11))*T509/INDEX('[3]TABLEAU DE BORD'!$B$13:$R$2000,MATCH('Formalisme RTE'!$H$2,'[3]TABLEAU DE BORD'!$B$13:$B$2000,0),12)</f>
        <v>3.102830965870556</v>
      </c>
      <c r="BU509">
        <f t="shared" si="53"/>
        <v>0.93577891975241945</v>
      </c>
      <c r="BX509">
        <f t="shared" si="51"/>
        <v>0.60748217536470928</v>
      </c>
      <c r="BZ509">
        <f>IF($BZ$6="","",IF(ISERROR(INDEX([3]Base!$A$2:$C$207,MATCH($BZ$6,[3]Base!$A$2:$A$207,0),2))=TRUE,"CABLE INCONNU",(INDEX([3]Base!$A$2:$C$207,MATCH($BZ$6,[3]Base!$A$2:$A$207,0),3))))</f>
        <v>19.600000000000001</v>
      </c>
      <c r="CB509">
        <f>IF($BZ$6="","",IF(ISERROR(INDEX([3]Base!$A$2:$C$207,MATCH($BZ$6,[3]Base!$A$2:$A$207,0),2))=TRUE,"CABLE INCONNU",(INDEX([3]Base!$A$2:$C$207,MATCH($BZ$6,[3]Base!$A$2:$A$207,0),2))))</f>
        <v>0.627</v>
      </c>
      <c r="CD509">
        <f t="shared" si="52"/>
        <v>1.5404220201039038</v>
      </c>
      <c r="CF509">
        <f t="shared" si="50"/>
        <v>404.81000000000006</v>
      </c>
      <c r="CG50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BORD'!$B$13:$B$2000,0),9)))*T509/$P$18)</f>
        <v>406.35042202010396</v>
      </c>
      <c r="CI509" t="str">
        <f>'[3]TABLEAU DE BORD'!B507</f>
        <v/>
      </c>
      <c r="CJ509" t="e">
        <f>'[3]TABLEAU DE BORD'!E507-'[3]TABLEAU DE BORD'!C507</f>
        <v>#VALUE!</v>
      </c>
      <c r="CL509" t="str">
        <f>'[3]TABLEAU DE BORD'!H507</f>
        <v/>
      </c>
      <c r="CM509" t="e">
        <f>'[3]TABLEAU DE BORD'!K507-'[3]TABLEAU DE BORD'!I507</f>
        <v>#VALUE!</v>
      </c>
    </row>
    <row r="510" spans="72:91" x14ac:dyDescent="0.25">
      <c r="BT51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BORD'!$B$13:$B$2000,0),11))*T510/INDEX('[3]TABLEAU DE BORD'!$B$13:$R$2000,MATCH('Formalisme RTE'!$H$2,'[3]TABLEAU DE BORD'!$B$13:$B$2000,0),12)</f>
        <v>3.102830965870556</v>
      </c>
      <c r="BU510">
        <f t="shared" si="53"/>
        <v>0.93577891975241945</v>
      </c>
      <c r="BX510">
        <f t="shared" si="51"/>
        <v>0.60748217536470928</v>
      </c>
      <c r="BZ510">
        <f>IF($BZ$6="","",IF(ISERROR(INDEX([3]Base!$A$2:$C$207,MATCH($BZ$6,[3]Base!$A$2:$A$207,0),2))=TRUE,"CABLE INCONNU",(INDEX([3]Base!$A$2:$C$207,MATCH($BZ$6,[3]Base!$A$2:$A$207,0),3))))</f>
        <v>19.600000000000001</v>
      </c>
      <c r="CB510">
        <f>IF($BZ$6="","",IF(ISERROR(INDEX([3]Base!$A$2:$C$207,MATCH($BZ$6,[3]Base!$A$2:$A$207,0),2))=TRUE,"CABLE INCONNU",(INDEX([3]Base!$A$2:$C$207,MATCH($BZ$6,[3]Base!$A$2:$A$207,0),2))))</f>
        <v>0.627</v>
      </c>
      <c r="CD510">
        <f t="shared" si="52"/>
        <v>1.5404220201039038</v>
      </c>
      <c r="CF510">
        <f t="shared" si="50"/>
        <v>404.81000000000006</v>
      </c>
      <c r="CG51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BORD'!$B$13:$B$2000,0),9)))*T510/$P$18)</f>
        <v>406.35042202010396</v>
      </c>
      <c r="CI510" t="str">
        <f>'[3]TABLEAU DE BORD'!B508</f>
        <v/>
      </c>
      <c r="CJ510" t="e">
        <f>'[3]TABLEAU DE BORD'!E508-'[3]TABLEAU DE BORD'!C508</f>
        <v>#VALUE!</v>
      </c>
      <c r="CL510" t="str">
        <f>'[3]TABLEAU DE BORD'!H508</f>
        <v/>
      </c>
      <c r="CM510" t="e">
        <f>'[3]TABLEAU DE BORD'!K508-'[3]TABLEAU DE BORD'!I508</f>
        <v>#VALUE!</v>
      </c>
    </row>
    <row r="511" spans="72:91" x14ac:dyDescent="0.25">
      <c r="BT51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BORD'!$B$13:$B$2000,0),11))*T511/INDEX('[3]TABLEAU DE BORD'!$B$13:$R$2000,MATCH('Formalisme RTE'!$H$2,'[3]TABLEAU DE BORD'!$B$13:$B$2000,0),12)</f>
        <v>3.102830965870556</v>
      </c>
      <c r="BU511">
        <f t="shared" si="53"/>
        <v>0.93577891975241945</v>
      </c>
      <c r="BX511">
        <f t="shared" si="51"/>
        <v>0.60748217536470928</v>
      </c>
      <c r="BZ511">
        <f>IF($BZ$6="","",IF(ISERROR(INDEX([3]Base!$A$2:$C$207,MATCH($BZ$6,[3]Base!$A$2:$A$207,0),2))=TRUE,"CABLE INCONNU",(INDEX([3]Base!$A$2:$C$207,MATCH($BZ$6,[3]Base!$A$2:$A$207,0),3))))</f>
        <v>19.600000000000001</v>
      </c>
      <c r="CB511">
        <f>IF($BZ$6="","",IF(ISERROR(INDEX([3]Base!$A$2:$C$207,MATCH($BZ$6,[3]Base!$A$2:$A$207,0),2))=TRUE,"CABLE INCONNU",(INDEX([3]Base!$A$2:$C$207,MATCH($BZ$6,[3]Base!$A$2:$A$207,0),2))))</f>
        <v>0.627</v>
      </c>
      <c r="CD511">
        <f t="shared" si="52"/>
        <v>1.5404220201039038</v>
      </c>
      <c r="CF511">
        <f t="shared" si="50"/>
        <v>404.81000000000006</v>
      </c>
      <c r="CG51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BORD'!$B$13:$B$2000,0),9)))*T511/$P$18)</f>
        <v>406.35042202010396</v>
      </c>
      <c r="CI511" t="str">
        <f>'[3]TABLEAU DE BORD'!B509</f>
        <v/>
      </c>
      <c r="CJ511" t="e">
        <f>'[3]TABLEAU DE BORD'!E509-'[3]TABLEAU DE BORD'!C509</f>
        <v>#VALUE!</v>
      </c>
      <c r="CL511" t="str">
        <f>'[3]TABLEAU DE BORD'!H509</f>
        <v/>
      </c>
      <c r="CM511" t="e">
        <f>'[3]TABLEAU DE BORD'!K509-'[3]TABLEAU DE BORD'!I509</f>
        <v>#VALUE!</v>
      </c>
    </row>
    <row r="512" spans="72:91" x14ac:dyDescent="0.25">
      <c r="BT51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BORD'!$B$13:$B$2000,0),11))*T512/INDEX('[3]TABLEAU DE BORD'!$B$13:$R$2000,MATCH('Formalisme RTE'!$H$2,'[3]TABLEAU DE BORD'!$B$13:$B$2000,0),12)</f>
        <v>3.102830965870556</v>
      </c>
      <c r="BU512">
        <f t="shared" si="53"/>
        <v>0.93577891975241945</v>
      </c>
      <c r="BX512">
        <f t="shared" si="51"/>
        <v>0.60748217536470928</v>
      </c>
      <c r="BZ512">
        <f>IF($BZ$6="","",IF(ISERROR(INDEX([3]Base!$A$2:$C$207,MATCH($BZ$6,[3]Base!$A$2:$A$207,0),2))=TRUE,"CABLE INCONNU",(INDEX([3]Base!$A$2:$C$207,MATCH($BZ$6,[3]Base!$A$2:$A$207,0),3))))</f>
        <v>19.600000000000001</v>
      </c>
      <c r="CB512">
        <f>IF($BZ$6="","",IF(ISERROR(INDEX([3]Base!$A$2:$C$207,MATCH($BZ$6,[3]Base!$A$2:$A$207,0),2))=TRUE,"CABLE INCONNU",(INDEX([3]Base!$A$2:$C$207,MATCH($BZ$6,[3]Base!$A$2:$A$207,0),2))))</f>
        <v>0.627</v>
      </c>
      <c r="CD512">
        <f t="shared" si="52"/>
        <v>1.5404220201039038</v>
      </c>
      <c r="CF512">
        <f t="shared" si="50"/>
        <v>404.81000000000006</v>
      </c>
      <c r="CG51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BORD'!$B$13:$B$2000,0),9)))*T512/$P$18)</f>
        <v>406.35042202010396</v>
      </c>
      <c r="CI512" t="str">
        <f>'[3]TABLEAU DE BORD'!B510</f>
        <v/>
      </c>
      <c r="CJ512" t="e">
        <f>'[3]TABLEAU DE BORD'!E510-'[3]TABLEAU DE BORD'!C510</f>
        <v>#VALUE!</v>
      </c>
      <c r="CL512" t="str">
        <f>'[3]TABLEAU DE BORD'!H510</f>
        <v/>
      </c>
      <c r="CM512" t="e">
        <f>'[3]TABLEAU DE BORD'!K510-'[3]TABLEAU DE BORD'!I510</f>
        <v>#VALUE!</v>
      </c>
    </row>
    <row r="513" spans="72:91" x14ac:dyDescent="0.25">
      <c r="BT51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BORD'!$B$13:$B$2000,0),11))*T513/INDEX('[3]TABLEAU DE BORD'!$B$13:$R$2000,MATCH('Formalisme RTE'!$H$2,'[3]TABLEAU DE BORD'!$B$13:$B$2000,0),12)</f>
        <v>3.102830965870556</v>
      </c>
      <c r="BU513">
        <f t="shared" si="53"/>
        <v>0.93577891975241945</v>
      </c>
      <c r="BX513">
        <f t="shared" si="51"/>
        <v>0.60748217536470928</v>
      </c>
      <c r="BZ513">
        <f>IF($BZ$6="","",IF(ISERROR(INDEX([3]Base!$A$2:$C$207,MATCH($BZ$6,[3]Base!$A$2:$A$207,0),2))=TRUE,"CABLE INCONNU",(INDEX([3]Base!$A$2:$C$207,MATCH($BZ$6,[3]Base!$A$2:$A$207,0),3))))</f>
        <v>19.600000000000001</v>
      </c>
      <c r="CB513">
        <f>IF($BZ$6="","",IF(ISERROR(INDEX([3]Base!$A$2:$C$207,MATCH($BZ$6,[3]Base!$A$2:$A$207,0),2))=TRUE,"CABLE INCONNU",(INDEX([3]Base!$A$2:$C$207,MATCH($BZ$6,[3]Base!$A$2:$A$207,0),2))))</f>
        <v>0.627</v>
      </c>
      <c r="CD513">
        <f t="shared" si="52"/>
        <v>1.5404220201039038</v>
      </c>
      <c r="CF513">
        <f t="shared" si="50"/>
        <v>404.81000000000006</v>
      </c>
      <c r="CG51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BORD'!$B$13:$B$2000,0),9)))*T513/$P$18)</f>
        <v>406.35042202010396</v>
      </c>
      <c r="CI513" t="str">
        <f>'[3]TABLEAU DE BORD'!B511</f>
        <v/>
      </c>
      <c r="CJ513" t="e">
        <f>'[3]TABLEAU DE BORD'!E511-'[3]TABLEAU DE BORD'!C511</f>
        <v>#VALUE!</v>
      </c>
      <c r="CL513" t="str">
        <f>'[3]TABLEAU DE BORD'!H511</f>
        <v/>
      </c>
      <c r="CM513" t="e">
        <f>'[3]TABLEAU DE BORD'!K511-'[3]TABLEAU DE BORD'!I511</f>
        <v>#VALUE!</v>
      </c>
    </row>
    <row r="514" spans="72:91" x14ac:dyDescent="0.25">
      <c r="BT51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BORD'!$B$13:$B$2000,0),11))*T514/INDEX('[3]TABLEAU DE BORD'!$B$13:$R$2000,MATCH('Formalisme RTE'!$H$2,'[3]TABLEAU DE BORD'!$B$13:$B$2000,0),12)</f>
        <v>3.102830965870556</v>
      </c>
      <c r="BU514">
        <f t="shared" si="53"/>
        <v>0.93577891975241945</v>
      </c>
      <c r="BX514">
        <f t="shared" si="51"/>
        <v>0.60748217536470928</v>
      </c>
      <c r="BZ514">
        <f>IF($BZ$6="","",IF(ISERROR(INDEX([3]Base!$A$2:$C$207,MATCH($BZ$6,[3]Base!$A$2:$A$207,0),2))=TRUE,"CABLE INCONNU",(INDEX([3]Base!$A$2:$C$207,MATCH($BZ$6,[3]Base!$A$2:$A$207,0),3))))</f>
        <v>19.600000000000001</v>
      </c>
      <c r="CB514">
        <f>IF($BZ$6="","",IF(ISERROR(INDEX([3]Base!$A$2:$C$207,MATCH($BZ$6,[3]Base!$A$2:$A$207,0),2))=TRUE,"CABLE INCONNU",(INDEX([3]Base!$A$2:$C$207,MATCH($BZ$6,[3]Base!$A$2:$A$207,0),2))))</f>
        <v>0.627</v>
      </c>
      <c r="CD514">
        <f t="shared" si="52"/>
        <v>1.5404220201039038</v>
      </c>
      <c r="CF514">
        <f t="shared" si="50"/>
        <v>404.81000000000006</v>
      </c>
      <c r="CG51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BORD'!$B$13:$B$2000,0),9)))*T514/$P$18)</f>
        <v>406.35042202010396</v>
      </c>
      <c r="CI514" t="str">
        <f>'[3]TABLEAU DE BORD'!B512</f>
        <v/>
      </c>
      <c r="CJ514" t="e">
        <f>'[3]TABLEAU DE BORD'!E512-'[3]TABLEAU DE BORD'!C512</f>
        <v>#VALUE!</v>
      </c>
      <c r="CL514" t="str">
        <f>'[3]TABLEAU DE BORD'!H512</f>
        <v/>
      </c>
      <c r="CM514" t="e">
        <f>'[3]TABLEAU DE BORD'!K512-'[3]TABLEAU DE BORD'!I512</f>
        <v>#VALUE!</v>
      </c>
    </row>
    <row r="515" spans="72:91" x14ac:dyDescent="0.25">
      <c r="BT51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BORD'!$B$13:$B$2000,0),11))*T515/INDEX('[3]TABLEAU DE BORD'!$B$13:$R$2000,MATCH('Formalisme RTE'!$H$2,'[3]TABLEAU DE BORD'!$B$13:$B$2000,0),12)</f>
        <v>3.102830965870556</v>
      </c>
      <c r="BU515">
        <f t="shared" si="53"/>
        <v>0.93577891975241945</v>
      </c>
      <c r="BX515">
        <f t="shared" si="51"/>
        <v>0.60748217536470928</v>
      </c>
      <c r="BZ515">
        <f>IF($BZ$6="","",IF(ISERROR(INDEX([3]Base!$A$2:$C$207,MATCH($BZ$6,[3]Base!$A$2:$A$207,0),2))=TRUE,"CABLE INCONNU",(INDEX([3]Base!$A$2:$C$207,MATCH($BZ$6,[3]Base!$A$2:$A$207,0),3))))</f>
        <v>19.600000000000001</v>
      </c>
      <c r="CB515">
        <f>IF($BZ$6="","",IF(ISERROR(INDEX([3]Base!$A$2:$C$207,MATCH($BZ$6,[3]Base!$A$2:$A$207,0),2))=TRUE,"CABLE INCONNU",(INDEX([3]Base!$A$2:$C$207,MATCH($BZ$6,[3]Base!$A$2:$A$207,0),2))))</f>
        <v>0.627</v>
      </c>
      <c r="CD515">
        <f t="shared" si="52"/>
        <v>1.5404220201039038</v>
      </c>
      <c r="CF515">
        <f t="shared" si="50"/>
        <v>404.81000000000006</v>
      </c>
      <c r="CG51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BORD'!$B$13:$B$2000,0),9)))*T515/$P$18)</f>
        <v>406.35042202010396</v>
      </c>
      <c r="CI515" t="str">
        <f>'[3]TABLEAU DE BORD'!B513</f>
        <v/>
      </c>
      <c r="CJ515" t="e">
        <f>'[3]TABLEAU DE BORD'!E513-'[3]TABLEAU DE BORD'!C513</f>
        <v>#VALUE!</v>
      </c>
      <c r="CL515" t="str">
        <f>'[3]TABLEAU DE BORD'!H513</f>
        <v/>
      </c>
      <c r="CM515" t="e">
        <f>'[3]TABLEAU DE BORD'!K513-'[3]TABLEAU DE BORD'!I513</f>
        <v>#VALUE!</v>
      </c>
    </row>
    <row r="516" spans="72:91" x14ac:dyDescent="0.25">
      <c r="BT51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BORD'!$B$13:$B$2000,0),11))*T516/INDEX('[3]TABLEAU DE BORD'!$B$13:$R$2000,MATCH('Formalisme RTE'!$H$2,'[3]TABLEAU DE BORD'!$B$13:$B$2000,0),12)</f>
        <v>3.102830965870556</v>
      </c>
      <c r="BU516">
        <f t="shared" si="53"/>
        <v>0.93577891975241945</v>
      </c>
      <c r="BX516">
        <f t="shared" si="51"/>
        <v>0.60748217536470928</v>
      </c>
      <c r="BZ516">
        <f>IF($BZ$6="","",IF(ISERROR(INDEX([3]Base!$A$2:$C$207,MATCH($BZ$6,[3]Base!$A$2:$A$207,0),2))=TRUE,"CABLE INCONNU",(INDEX([3]Base!$A$2:$C$207,MATCH($BZ$6,[3]Base!$A$2:$A$207,0),3))))</f>
        <v>19.600000000000001</v>
      </c>
      <c r="CB516">
        <f>IF($BZ$6="","",IF(ISERROR(INDEX([3]Base!$A$2:$C$207,MATCH($BZ$6,[3]Base!$A$2:$A$207,0),2))=TRUE,"CABLE INCONNU",(INDEX([3]Base!$A$2:$C$207,MATCH($BZ$6,[3]Base!$A$2:$A$207,0),2))))</f>
        <v>0.627</v>
      </c>
      <c r="CD516">
        <f t="shared" si="52"/>
        <v>1.5404220201039038</v>
      </c>
      <c r="CF516">
        <f t="shared" si="50"/>
        <v>404.81000000000006</v>
      </c>
      <c r="CG5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BORD'!$B$13:$B$2000,0),9)))*T516/$P$18)</f>
        <v>406.35042202010396</v>
      </c>
      <c r="CI516" t="str">
        <f>'[3]TABLEAU DE BORD'!B514</f>
        <v/>
      </c>
      <c r="CJ516" t="e">
        <f>'[3]TABLEAU DE BORD'!E514-'[3]TABLEAU DE BORD'!C514</f>
        <v>#VALUE!</v>
      </c>
      <c r="CL516" t="str">
        <f>'[3]TABLEAU DE BORD'!H514</f>
        <v/>
      </c>
      <c r="CM516" t="e">
        <f>'[3]TABLEAU DE BORD'!K514-'[3]TABLEAU DE BORD'!I514</f>
        <v>#VALUE!</v>
      </c>
    </row>
    <row r="517" spans="72:91" x14ac:dyDescent="0.25">
      <c r="BT51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BORD'!$B$13:$B$2000,0),11))*T517/INDEX('[3]TABLEAU DE BORD'!$B$13:$R$2000,MATCH('Formalisme RTE'!$H$2,'[3]TABLEAU DE BORD'!$B$13:$B$2000,0),12)</f>
        <v>3.102830965870556</v>
      </c>
      <c r="BU517">
        <f t="shared" si="53"/>
        <v>0.93577891975241945</v>
      </c>
      <c r="BX517">
        <f t="shared" si="51"/>
        <v>0.60748217536470928</v>
      </c>
      <c r="BZ517">
        <f>IF($BZ$6="","",IF(ISERROR(INDEX([3]Base!$A$2:$C$207,MATCH($BZ$6,[3]Base!$A$2:$A$207,0),2))=TRUE,"CABLE INCONNU",(INDEX([3]Base!$A$2:$C$207,MATCH($BZ$6,[3]Base!$A$2:$A$207,0),3))))</f>
        <v>19.600000000000001</v>
      </c>
      <c r="CB517">
        <f>IF($BZ$6="","",IF(ISERROR(INDEX([3]Base!$A$2:$C$207,MATCH($BZ$6,[3]Base!$A$2:$A$207,0),2))=TRUE,"CABLE INCONNU",(INDEX([3]Base!$A$2:$C$207,MATCH($BZ$6,[3]Base!$A$2:$A$207,0),2))))</f>
        <v>0.627</v>
      </c>
      <c r="CD517">
        <f t="shared" si="52"/>
        <v>1.5404220201039038</v>
      </c>
      <c r="CF517">
        <f t="shared" si="50"/>
        <v>404.81000000000006</v>
      </c>
      <c r="CG5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BORD'!$B$13:$B$2000,0),9)))*T517/$P$18)</f>
        <v>406.35042202010396</v>
      </c>
      <c r="CI517" t="str">
        <f>'[3]TABLEAU DE BORD'!B515</f>
        <v/>
      </c>
      <c r="CJ517" t="e">
        <f>'[3]TABLEAU DE BORD'!E515-'[3]TABLEAU DE BORD'!C515</f>
        <v>#VALUE!</v>
      </c>
      <c r="CL517" t="str">
        <f>'[3]TABLEAU DE BORD'!H515</f>
        <v/>
      </c>
      <c r="CM517" t="e">
        <f>'[3]TABLEAU DE BORD'!K515-'[3]TABLEAU DE BORD'!I515</f>
        <v>#VALUE!</v>
      </c>
    </row>
    <row r="518" spans="72:91" x14ac:dyDescent="0.25">
      <c r="BT51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BORD'!$B$13:$B$2000,0),11))*T518/INDEX('[3]TABLEAU DE BORD'!$B$13:$R$2000,MATCH('Formalisme RTE'!$H$2,'[3]TABLEAU DE BORD'!$B$13:$B$2000,0),12)</f>
        <v>3.102830965870556</v>
      </c>
      <c r="BU518">
        <f t="shared" si="53"/>
        <v>0.93577891975241945</v>
      </c>
      <c r="BX518">
        <f t="shared" si="51"/>
        <v>0.60748217536470928</v>
      </c>
      <c r="BZ518">
        <f>IF($BZ$6="","",IF(ISERROR(INDEX([3]Base!$A$2:$C$207,MATCH($BZ$6,[3]Base!$A$2:$A$207,0),2))=TRUE,"CABLE INCONNU",(INDEX([3]Base!$A$2:$C$207,MATCH($BZ$6,[3]Base!$A$2:$A$207,0),3))))</f>
        <v>19.600000000000001</v>
      </c>
      <c r="CB518">
        <f>IF($BZ$6="","",IF(ISERROR(INDEX([3]Base!$A$2:$C$207,MATCH($BZ$6,[3]Base!$A$2:$A$207,0),2))=TRUE,"CABLE INCONNU",(INDEX([3]Base!$A$2:$C$207,MATCH($BZ$6,[3]Base!$A$2:$A$207,0),2))))</f>
        <v>0.627</v>
      </c>
      <c r="CD518">
        <f t="shared" si="52"/>
        <v>1.5404220201039038</v>
      </c>
      <c r="CF518">
        <f t="shared" si="50"/>
        <v>404.81000000000006</v>
      </c>
      <c r="CG5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BORD'!$B$13:$B$2000,0),9)))*T518/$P$18)</f>
        <v>406.35042202010396</v>
      </c>
      <c r="CI518" t="str">
        <f>'[3]TABLEAU DE BORD'!B516</f>
        <v/>
      </c>
      <c r="CJ518" t="e">
        <f>'[3]TABLEAU DE BORD'!E516-'[3]TABLEAU DE BORD'!C516</f>
        <v>#VALUE!</v>
      </c>
      <c r="CL518" t="str">
        <f>'[3]TABLEAU DE BORD'!H516</f>
        <v/>
      </c>
      <c r="CM518" t="e">
        <f>'[3]TABLEAU DE BORD'!K516-'[3]TABLEAU DE BORD'!I516</f>
        <v>#VALUE!</v>
      </c>
    </row>
    <row r="519" spans="72:91" x14ac:dyDescent="0.25">
      <c r="BT51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BORD'!$B$13:$B$2000,0),11))*T519/INDEX('[3]TABLEAU DE BORD'!$B$13:$R$2000,MATCH('Formalisme RTE'!$H$2,'[3]TABLEAU DE BORD'!$B$13:$B$2000,0),12)</f>
        <v>3.102830965870556</v>
      </c>
      <c r="BU519">
        <f t="shared" si="53"/>
        <v>0.93577891975241945</v>
      </c>
      <c r="BX519">
        <f t="shared" si="51"/>
        <v>0.60748217536470928</v>
      </c>
      <c r="BZ519">
        <f>IF($BZ$6="","",IF(ISERROR(INDEX([3]Base!$A$2:$C$207,MATCH($BZ$6,[3]Base!$A$2:$A$207,0),2))=TRUE,"CABLE INCONNU",(INDEX([3]Base!$A$2:$C$207,MATCH($BZ$6,[3]Base!$A$2:$A$207,0),3))))</f>
        <v>19.600000000000001</v>
      </c>
      <c r="CB519">
        <f>IF($BZ$6="","",IF(ISERROR(INDEX([3]Base!$A$2:$C$207,MATCH($BZ$6,[3]Base!$A$2:$A$207,0),2))=TRUE,"CABLE INCONNU",(INDEX([3]Base!$A$2:$C$207,MATCH($BZ$6,[3]Base!$A$2:$A$207,0),2))))</f>
        <v>0.627</v>
      </c>
      <c r="CD519">
        <f t="shared" si="52"/>
        <v>1.5404220201039038</v>
      </c>
      <c r="CF519">
        <f t="shared" si="50"/>
        <v>404.81000000000006</v>
      </c>
      <c r="CG5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BORD'!$B$13:$B$2000,0),9)))*T519/$P$18)</f>
        <v>406.35042202010396</v>
      </c>
      <c r="CI519" t="str">
        <f>'[3]TABLEAU DE BORD'!B517</f>
        <v/>
      </c>
      <c r="CJ519" t="e">
        <f>'[3]TABLEAU DE BORD'!E517-'[3]TABLEAU DE BORD'!C517</f>
        <v>#VALUE!</v>
      </c>
      <c r="CL519" t="str">
        <f>'[3]TABLEAU DE BORD'!H517</f>
        <v/>
      </c>
      <c r="CM519" t="e">
        <f>'[3]TABLEAU DE BORD'!K517-'[3]TABLEAU DE BORD'!I517</f>
        <v>#VALUE!</v>
      </c>
    </row>
    <row r="520" spans="72:91" x14ac:dyDescent="0.25">
      <c r="BT52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BORD'!$B$13:$B$2000,0),11))*T520/INDEX('[3]TABLEAU DE BORD'!$B$13:$R$2000,MATCH('Formalisme RTE'!$H$2,'[3]TABLEAU DE BORD'!$B$13:$B$2000,0),12)</f>
        <v>3.102830965870556</v>
      </c>
      <c r="BU520">
        <f t="shared" si="53"/>
        <v>0.93577891975241945</v>
      </c>
      <c r="BX520">
        <f t="shared" si="51"/>
        <v>0.60748217536470928</v>
      </c>
      <c r="BZ520">
        <f>IF($BZ$6="","",IF(ISERROR(INDEX([3]Base!$A$2:$C$207,MATCH($BZ$6,[3]Base!$A$2:$A$207,0),2))=TRUE,"CABLE INCONNU",(INDEX([3]Base!$A$2:$C$207,MATCH($BZ$6,[3]Base!$A$2:$A$207,0),3))))</f>
        <v>19.600000000000001</v>
      </c>
      <c r="CB520">
        <f>IF($BZ$6="","",IF(ISERROR(INDEX([3]Base!$A$2:$C$207,MATCH($BZ$6,[3]Base!$A$2:$A$207,0),2))=TRUE,"CABLE INCONNU",(INDEX([3]Base!$A$2:$C$207,MATCH($BZ$6,[3]Base!$A$2:$A$207,0),2))))</f>
        <v>0.627</v>
      </c>
      <c r="CD520">
        <f t="shared" si="52"/>
        <v>1.5404220201039038</v>
      </c>
      <c r="CF520">
        <f t="shared" si="50"/>
        <v>404.81000000000006</v>
      </c>
      <c r="CG5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BORD'!$B$13:$B$2000,0),9)))*T520/$P$18)</f>
        <v>406.35042202010396</v>
      </c>
      <c r="CI520" t="str">
        <f>'[3]TABLEAU DE BORD'!B518</f>
        <v/>
      </c>
      <c r="CJ520" t="e">
        <f>'[3]TABLEAU DE BORD'!E518-'[3]TABLEAU DE BORD'!C518</f>
        <v>#VALUE!</v>
      </c>
      <c r="CL520" t="str">
        <f>'[3]TABLEAU DE BORD'!H518</f>
        <v/>
      </c>
      <c r="CM520" t="e">
        <f>'[3]TABLEAU DE BORD'!K518-'[3]TABLEAU DE BORD'!I518</f>
        <v>#VALUE!</v>
      </c>
    </row>
    <row r="521" spans="72:91" x14ac:dyDescent="0.25">
      <c r="BT52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BORD'!$B$13:$B$2000,0),11))*T521/INDEX('[3]TABLEAU DE BORD'!$B$13:$R$2000,MATCH('Formalisme RTE'!$H$2,'[3]TABLEAU DE BORD'!$B$13:$B$2000,0),12)</f>
        <v>3.102830965870556</v>
      </c>
      <c r="BU521">
        <f t="shared" si="53"/>
        <v>0.93577891975241945</v>
      </c>
      <c r="BX521">
        <f t="shared" si="51"/>
        <v>0.60748217536470928</v>
      </c>
      <c r="BZ521">
        <f>IF($BZ$6="","",IF(ISERROR(INDEX([3]Base!$A$2:$C$207,MATCH($BZ$6,[3]Base!$A$2:$A$207,0),2))=TRUE,"CABLE INCONNU",(INDEX([3]Base!$A$2:$C$207,MATCH($BZ$6,[3]Base!$A$2:$A$207,0),3))))</f>
        <v>19.600000000000001</v>
      </c>
      <c r="CB521">
        <f>IF($BZ$6="","",IF(ISERROR(INDEX([3]Base!$A$2:$C$207,MATCH($BZ$6,[3]Base!$A$2:$A$207,0),2))=TRUE,"CABLE INCONNU",(INDEX([3]Base!$A$2:$C$207,MATCH($BZ$6,[3]Base!$A$2:$A$207,0),2))))</f>
        <v>0.627</v>
      </c>
      <c r="CD521">
        <f t="shared" si="52"/>
        <v>1.5404220201039038</v>
      </c>
      <c r="CF521">
        <f t="shared" si="50"/>
        <v>404.81000000000006</v>
      </c>
      <c r="CG5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BORD'!$B$13:$B$2000,0),9)))*T521/$P$18)</f>
        <v>406.35042202010396</v>
      </c>
      <c r="CI521" t="str">
        <f>'[3]TABLEAU DE BORD'!B519</f>
        <v/>
      </c>
      <c r="CJ521" t="e">
        <f>'[3]TABLEAU DE BORD'!E519-'[3]TABLEAU DE BORD'!C519</f>
        <v>#VALUE!</v>
      </c>
      <c r="CL521" t="str">
        <f>'[3]TABLEAU DE BORD'!H519</f>
        <v/>
      </c>
      <c r="CM521" t="e">
        <f>'[3]TABLEAU DE BORD'!K519-'[3]TABLEAU DE BORD'!I519</f>
        <v>#VALUE!</v>
      </c>
    </row>
    <row r="522" spans="72:91" x14ac:dyDescent="0.25">
      <c r="BT52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BORD'!$B$13:$B$2000,0),11))*T522/INDEX('[3]TABLEAU DE BORD'!$B$13:$R$2000,MATCH('Formalisme RTE'!$H$2,'[3]TABLEAU DE BORD'!$B$13:$B$2000,0),12)</f>
        <v>3.102830965870556</v>
      </c>
      <c r="BU522">
        <f t="shared" si="53"/>
        <v>0.93577891975241945</v>
      </c>
      <c r="BX522">
        <f t="shared" si="51"/>
        <v>0.60748217536470928</v>
      </c>
      <c r="BZ522">
        <f>IF($BZ$6="","",IF(ISERROR(INDEX([3]Base!$A$2:$C$207,MATCH($BZ$6,[3]Base!$A$2:$A$207,0),2))=TRUE,"CABLE INCONNU",(INDEX([3]Base!$A$2:$C$207,MATCH($BZ$6,[3]Base!$A$2:$A$207,0),3))))</f>
        <v>19.600000000000001</v>
      </c>
      <c r="CB522">
        <f>IF($BZ$6="","",IF(ISERROR(INDEX([3]Base!$A$2:$C$207,MATCH($BZ$6,[3]Base!$A$2:$A$207,0),2))=TRUE,"CABLE INCONNU",(INDEX([3]Base!$A$2:$C$207,MATCH($BZ$6,[3]Base!$A$2:$A$207,0),2))))</f>
        <v>0.627</v>
      </c>
      <c r="CD522">
        <f t="shared" si="52"/>
        <v>1.5404220201039038</v>
      </c>
      <c r="CF522">
        <f t="shared" si="50"/>
        <v>404.81000000000006</v>
      </c>
      <c r="CG5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BORD'!$B$13:$B$2000,0),9)))*T522/$P$18)</f>
        <v>406.35042202010396</v>
      </c>
      <c r="CI522" t="str">
        <f>'[3]TABLEAU DE BORD'!B520</f>
        <v/>
      </c>
      <c r="CJ522" t="e">
        <f>'[3]TABLEAU DE BORD'!E520-'[3]TABLEAU DE BORD'!C520</f>
        <v>#VALUE!</v>
      </c>
      <c r="CL522" t="str">
        <f>'[3]TABLEAU DE BORD'!H520</f>
        <v/>
      </c>
      <c r="CM522" t="e">
        <f>'[3]TABLEAU DE BORD'!K520-'[3]TABLEAU DE BORD'!I520</f>
        <v>#VALUE!</v>
      </c>
    </row>
    <row r="523" spans="72:91" x14ac:dyDescent="0.25">
      <c r="BT52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BORD'!$B$13:$B$2000,0),11))*T523/INDEX('[3]TABLEAU DE BORD'!$B$13:$R$2000,MATCH('Formalisme RTE'!$H$2,'[3]TABLEAU DE BORD'!$B$13:$B$2000,0),12)</f>
        <v>3.102830965870556</v>
      </c>
      <c r="BU523">
        <f t="shared" si="53"/>
        <v>0.93577891975241945</v>
      </c>
      <c r="BX523">
        <f t="shared" si="51"/>
        <v>0.60748217536470928</v>
      </c>
      <c r="BZ523">
        <f>IF($BZ$6="","",IF(ISERROR(INDEX([3]Base!$A$2:$C$207,MATCH($BZ$6,[3]Base!$A$2:$A$207,0),2))=TRUE,"CABLE INCONNU",(INDEX([3]Base!$A$2:$C$207,MATCH($BZ$6,[3]Base!$A$2:$A$207,0),3))))</f>
        <v>19.600000000000001</v>
      </c>
      <c r="CB523">
        <f>IF($BZ$6="","",IF(ISERROR(INDEX([3]Base!$A$2:$C$207,MATCH($BZ$6,[3]Base!$A$2:$A$207,0),2))=TRUE,"CABLE INCONNU",(INDEX([3]Base!$A$2:$C$207,MATCH($BZ$6,[3]Base!$A$2:$A$207,0),2))))</f>
        <v>0.627</v>
      </c>
      <c r="CD523">
        <f t="shared" si="52"/>
        <v>1.5404220201039038</v>
      </c>
      <c r="CF523">
        <f t="shared" si="50"/>
        <v>404.81000000000006</v>
      </c>
      <c r="CG5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BORD'!$B$13:$B$2000,0),9)))*T523/$P$18)</f>
        <v>406.35042202010396</v>
      </c>
      <c r="CI523" t="str">
        <f>'[3]TABLEAU DE BORD'!B521</f>
        <v/>
      </c>
      <c r="CJ523" t="e">
        <f>'[3]TABLEAU DE BORD'!E521-'[3]TABLEAU DE BORD'!C521</f>
        <v>#VALUE!</v>
      </c>
      <c r="CL523" t="str">
        <f>'[3]TABLEAU DE BORD'!H521</f>
        <v/>
      </c>
      <c r="CM523" t="e">
        <f>'[3]TABLEAU DE BORD'!K521-'[3]TABLEAU DE BORD'!I521</f>
        <v>#VALUE!</v>
      </c>
    </row>
    <row r="524" spans="72:91" x14ac:dyDescent="0.25">
      <c r="BT52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BORD'!$B$13:$B$2000,0),11))*T524/INDEX('[3]TABLEAU DE BORD'!$B$13:$R$2000,MATCH('Formalisme RTE'!$H$2,'[3]TABLEAU DE BORD'!$B$13:$B$2000,0),12)</f>
        <v>3.102830965870556</v>
      </c>
      <c r="BU524">
        <f t="shared" si="53"/>
        <v>0.93577891975241945</v>
      </c>
      <c r="BX524">
        <f t="shared" si="51"/>
        <v>0.60748217536470928</v>
      </c>
      <c r="BZ524">
        <f>IF($BZ$6="","",IF(ISERROR(INDEX([3]Base!$A$2:$C$207,MATCH($BZ$6,[3]Base!$A$2:$A$207,0),2))=TRUE,"CABLE INCONNU",(INDEX([3]Base!$A$2:$C$207,MATCH($BZ$6,[3]Base!$A$2:$A$207,0),3))))</f>
        <v>19.600000000000001</v>
      </c>
      <c r="CB524">
        <f>IF($BZ$6="","",IF(ISERROR(INDEX([3]Base!$A$2:$C$207,MATCH($BZ$6,[3]Base!$A$2:$A$207,0),2))=TRUE,"CABLE INCONNU",(INDEX([3]Base!$A$2:$C$207,MATCH($BZ$6,[3]Base!$A$2:$A$207,0),2))))</f>
        <v>0.627</v>
      </c>
      <c r="CD524">
        <f t="shared" si="52"/>
        <v>1.5404220201039038</v>
      </c>
      <c r="CF524">
        <f t="shared" si="50"/>
        <v>404.81000000000006</v>
      </c>
      <c r="CG52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BORD'!$B$13:$B$2000,0),9)))*T524/$P$18)</f>
        <v>406.35042202010396</v>
      </c>
      <c r="CI524" t="str">
        <f>'[3]TABLEAU DE BORD'!B522</f>
        <v/>
      </c>
      <c r="CJ524" t="e">
        <f>'[3]TABLEAU DE BORD'!E522-'[3]TABLEAU DE BORD'!C522</f>
        <v>#VALUE!</v>
      </c>
      <c r="CL524" t="str">
        <f>'[3]TABLEAU DE BORD'!H522</f>
        <v/>
      </c>
      <c r="CM524" t="e">
        <f>'[3]TABLEAU DE BORD'!K522-'[3]TABLEAU DE BORD'!I522</f>
        <v>#VALUE!</v>
      </c>
    </row>
    <row r="525" spans="72:91" x14ac:dyDescent="0.25">
      <c r="BT52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BORD'!$B$13:$B$2000,0),11))*T525/INDEX('[3]TABLEAU DE BORD'!$B$13:$R$2000,MATCH('Formalisme RTE'!$H$2,'[3]TABLEAU DE BORD'!$B$13:$B$2000,0),12)</f>
        <v>3.102830965870556</v>
      </c>
      <c r="BU525">
        <f t="shared" si="53"/>
        <v>0.93577891975241945</v>
      </c>
      <c r="BX525">
        <f t="shared" si="51"/>
        <v>0.60748217536470928</v>
      </c>
      <c r="BZ525">
        <f>IF($BZ$6="","",IF(ISERROR(INDEX([3]Base!$A$2:$C$207,MATCH($BZ$6,[3]Base!$A$2:$A$207,0),2))=TRUE,"CABLE INCONNU",(INDEX([3]Base!$A$2:$C$207,MATCH($BZ$6,[3]Base!$A$2:$A$207,0),3))))</f>
        <v>19.600000000000001</v>
      </c>
      <c r="CB525">
        <f>IF($BZ$6="","",IF(ISERROR(INDEX([3]Base!$A$2:$C$207,MATCH($BZ$6,[3]Base!$A$2:$A$207,0),2))=TRUE,"CABLE INCONNU",(INDEX([3]Base!$A$2:$C$207,MATCH($BZ$6,[3]Base!$A$2:$A$207,0),2))))</f>
        <v>0.627</v>
      </c>
      <c r="CD525">
        <f t="shared" si="52"/>
        <v>1.5404220201039038</v>
      </c>
      <c r="CF525">
        <f t="shared" si="50"/>
        <v>404.81000000000006</v>
      </c>
      <c r="CG52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BORD'!$B$13:$B$2000,0),9)))*T525/$P$18)</f>
        <v>406.35042202010396</v>
      </c>
      <c r="CI525" t="str">
        <f>'[3]TABLEAU DE BORD'!B523</f>
        <v/>
      </c>
      <c r="CJ525" t="e">
        <f>'[3]TABLEAU DE BORD'!E523-'[3]TABLEAU DE BORD'!C523</f>
        <v>#VALUE!</v>
      </c>
      <c r="CL525" t="str">
        <f>'[3]TABLEAU DE BORD'!H523</f>
        <v/>
      </c>
      <c r="CM525" t="e">
        <f>'[3]TABLEAU DE BORD'!K523-'[3]TABLEAU DE BORD'!I523</f>
        <v>#VALUE!</v>
      </c>
    </row>
    <row r="526" spans="72:91" x14ac:dyDescent="0.25">
      <c r="BT52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BORD'!$B$13:$B$2000,0),11))*T526/INDEX('[3]TABLEAU DE BORD'!$B$13:$R$2000,MATCH('Formalisme RTE'!$H$2,'[3]TABLEAU DE BORD'!$B$13:$B$2000,0),12)</f>
        <v>3.102830965870556</v>
      </c>
      <c r="BU526">
        <f t="shared" si="53"/>
        <v>0.93577891975241945</v>
      </c>
      <c r="BX526">
        <f t="shared" si="51"/>
        <v>0.60748217536470928</v>
      </c>
      <c r="BZ526">
        <f>IF($BZ$6="","",IF(ISERROR(INDEX([3]Base!$A$2:$C$207,MATCH($BZ$6,[3]Base!$A$2:$A$207,0),2))=TRUE,"CABLE INCONNU",(INDEX([3]Base!$A$2:$C$207,MATCH($BZ$6,[3]Base!$A$2:$A$207,0),3))))</f>
        <v>19.600000000000001</v>
      </c>
      <c r="CB526">
        <f>IF($BZ$6="","",IF(ISERROR(INDEX([3]Base!$A$2:$C$207,MATCH($BZ$6,[3]Base!$A$2:$A$207,0),2))=TRUE,"CABLE INCONNU",(INDEX([3]Base!$A$2:$C$207,MATCH($BZ$6,[3]Base!$A$2:$A$207,0),2))))</f>
        <v>0.627</v>
      </c>
      <c r="CD526">
        <f t="shared" si="52"/>
        <v>1.5404220201039038</v>
      </c>
      <c r="CF526">
        <f t="shared" si="50"/>
        <v>404.81000000000006</v>
      </c>
      <c r="CG52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BORD'!$B$13:$B$2000,0),9)))*T526/$P$18)</f>
        <v>406.35042202010396</v>
      </c>
      <c r="CI526" t="str">
        <f>'[3]TABLEAU DE BORD'!B524</f>
        <v/>
      </c>
      <c r="CJ526" t="e">
        <f>'[3]TABLEAU DE BORD'!E524-'[3]TABLEAU DE BORD'!C524</f>
        <v>#VALUE!</v>
      </c>
      <c r="CL526" t="str">
        <f>'[3]TABLEAU DE BORD'!H524</f>
        <v/>
      </c>
      <c r="CM526" t="e">
        <f>'[3]TABLEAU DE BORD'!K524-'[3]TABLEAU DE BORD'!I524</f>
        <v>#VALUE!</v>
      </c>
    </row>
    <row r="527" spans="72:91" x14ac:dyDescent="0.25">
      <c r="BT52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BORD'!$B$13:$B$2000,0),11))*T527/INDEX('[3]TABLEAU DE BORD'!$B$13:$R$2000,MATCH('Formalisme RTE'!$H$2,'[3]TABLEAU DE BORD'!$B$13:$B$2000,0),12)</f>
        <v>3.102830965870556</v>
      </c>
      <c r="BU527">
        <f t="shared" si="53"/>
        <v>0.93577891975241945</v>
      </c>
      <c r="BX527">
        <f t="shared" si="51"/>
        <v>0.60748217536470928</v>
      </c>
      <c r="BZ527">
        <f>IF($BZ$6="","",IF(ISERROR(INDEX([3]Base!$A$2:$C$207,MATCH($BZ$6,[3]Base!$A$2:$A$207,0),2))=TRUE,"CABLE INCONNU",(INDEX([3]Base!$A$2:$C$207,MATCH($BZ$6,[3]Base!$A$2:$A$207,0),3))))</f>
        <v>19.600000000000001</v>
      </c>
      <c r="CB527">
        <f>IF($BZ$6="","",IF(ISERROR(INDEX([3]Base!$A$2:$C$207,MATCH($BZ$6,[3]Base!$A$2:$A$207,0),2))=TRUE,"CABLE INCONNU",(INDEX([3]Base!$A$2:$C$207,MATCH($BZ$6,[3]Base!$A$2:$A$207,0),2))))</f>
        <v>0.627</v>
      </c>
      <c r="CD527">
        <f t="shared" si="52"/>
        <v>1.5404220201039038</v>
      </c>
      <c r="CF527">
        <f t="shared" ref="CF527:CF590" si="54">$BE$28+$D$10*((EXP(($BE$26-T527)/$D$10)+EXP(-($BE$26-T527)/$D$10))/2-1)</f>
        <v>404.81000000000006</v>
      </c>
      <c r="CG52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BORD'!$B$13:$B$2000,0),9)))*T527/$P$18)</f>
        <v>406.35042202010396</v>
      </c>
      <c r="CI527" t="str">
        <f>'[3]TABLEAU DE BORD'!B525</f>
        <v/>
      </c>
      <c r="CJ527" t="e">
        <f>'[3]TABLEAU DE BORD'!E525-'[3]TABLEAU DE BORD'!C525</f>
        <v>#VALUE!</v>
      </c>
      <c r="CL527" t="str">
        <f>'[3]TABLEAU DE BORD'!H525</f>
        <v/>
      </c>
      <c r="CM527" t="e">
        <f>'[3]TABLEAU DE BORD'!K525-'[3]TABLEAU DE BORD'!I525</f>
        <v>#VALUE!</v>
      </c>
    </row>
    <row r="528" spans="72:91" x14ac:dyDescent="0.25">
      <c r="BT52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BORD'!$B$13:$B$2000,0),11))*T528/INDEX('[3]TABLEAU DE BORD'!$B$13:$R$2000,MATCH('Formalisme RTE'!$H$2,'[3]TABLEAU DE BORD'!$B$13:$B$2000,0),12)</f>
        <v>3.102830965870556</v>
      </c>
      <c r="BU528">
        <f t="shared" si="53"/>
        <v>0.93577891975241945</v>
      </c>
      <c r="BX528">
        <f t="shared" ref="BX528:BX591" si="55">SQRT(1-(1/(SQRT((CB528*0.981)^2+(($B$30/10)*BZ528*0.001)^2)/(CB528*0.981))^2))</f>
        <v>0.60748217536470928</v>
      </c>
      <c r="BZ528">
        <f>IF($BZ$6="","",IF(ISERROR(INDEX([3]Base!$A$2:$C$207,MATCH($BZ$6,[3]Base!$A$2:$A$207,0),2))=TRUE,"CABLE INCONNU",(INDEX([3]Base!$A$2:$C$207,MATCH($BZ$6,[3]Base!$A$2:$A$207,0),3))))</f>
        <v>19.600000000000001</v>
      </c>
      <c r="CB528">
        <f>IF($BZ$6="","",IF(ISERROR(INDEX([3]Base!$A$2:$C$207,MATCH($BZ$6,[3]Base!$A$2:$A$207,0),2))=TRUE,"CABLE INCONNU",(INDEX([3]Base!$A$2:$C$207,MATCH($BZ$6,[3]Base!$A$2:$A$207,0),2))))</f>
        <v>0.627</v>
      </c>
      <c r="CD528">
        <f t="shared" si="52"/>
        <v>1.5404220201039038</v>
      </c>
      <c r="CF528">
        <f t="shared" si="54"/>
        <v>404.81000000000006</v>
      </c>
      <c r="CG52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BORD'!$B$13:$B$2000,0),9)))*T528/$P$18)</f>
        <v>406.35042202010396</v>
      </c>
      <c r="CI528" t="str">
        <f>'[3]TABLEAU DE BORD'!B526</f>
        <v/>
      </c>
      <c r="CJ528" t="e">
        <f>'[3]TABLEAU DE BORD'!E526-'[3]TABLEAU DE BORD'!C526</f>
        <v>#VALUE!</v>
      </c>
      <c r="CL528" t="str">
        <f>'[3]TABLEAU DE BORD'!H526</f>
        <v/>
      </c>
      <c r="CM528" t="e">
        <f>'[3]TABLEAU DE BORD'!K526-'[3]TABLEAU DE BORD'!I526</f>
        <v>#VALUE!</v>
      </c>
    </row>
    <row r="529" spans="72:91" x14ac:dyDescent="0.25">
      <c r="BT52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BORD'!$B$13:$B$2000,0),11))*T529/INDEX('[3]TABLEAU DE BORD'!$B$13:$R$2000,MATCH('Formalisme RTE'!$H$2,'[3]TABLEAU DE BORD'!$B$13:$B$2000,0),12)</f>
        <v>3.102830965870556</v>
      </c>
      <c r="BU529">
        <f t="shared" si="53"/>
        <v>0.93577891975241945</v>
      </c>
      <c r="BX529">
        <f t="shared" si="55"/>
        <v>0.60748217536470928</v>
      </c>
      <c r="BZ529">
        <f>IF($BZ$6="","",IF(ISERROR(INDEX([3]Base!$A$2:$C$207,MATCH($BZ$6,[3]Base!$A$2:$A$207,0),2))=TRUE,"CABLE INCONNU",(INDEX([3]Base!$A$2:$C$207,MATCH($BZ$6,[3]Base!$A$2:$A$207,0),3))))</f>
        <v>19.600000000000001</v>
      </c>
      <c r="CB529">
        <f>IF($BZ$6="","",IF(ISERROR(INDEX([3]Base!$A$2:$C$207,MATCH($BZ$6,[3]Base!$A$2:$A$207,0),2))=TRUE,"CABLE INCONNU",(INDEX([3]Base!$A$2:$C$207,MATCH($BZ$6,[3]Base!$A$2:$A$207,0),2))))</f>
        <v>0.627</v>
      </c>
      <c r="CD529">
        <f t="shared" ref="CD529:CD592" si="56">CG529-CF529</f>
        <v>1.5404220201039038</v>
      </c>
      <c r="CF529">
        <f t="shared" si="54"/>
        <v>404.81000000000006</v>
      </c>
      <c r="CG52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BORD'!$B$13:$B$2000,0),9)))*T529/$P$18)</f>
        <v>406.35042202010396</v>
      </c>
      <c r="CI529" t="str">
        <f>'[3]TABLEAU DE BORD'!B527</f>
        <v/>
      </c>
      <c r="CJ529" t="e">
        <f>'[3]TABLEAU DE BORD'!E527-'[3]TABLEAU DE BORD'!C527</f>
        <v>#VALUE!</v>
      </c>
      <c r="CL529" t="str">
        <f>'[3]TABLEAU DE BORD'!H527</f>
        <v/>
      </c>
      <c r="CM529" t="e">
        <f>'[3]TABLEAU DE BORD'!K527-'[3]TABLEAU DE BORD'!I527</f>
        <v>#VALUE!</v>
      </c>
    </row>
    <row r="530" spans="72:91" x14ac:dyDescent="0.25">
      <c r="BT53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BORD'!$B$13:$B$2000,0),11))*T530/INDEX('[3]TABLEAU DE BORD'!$B$13:$R$2000,MATCH('Formalisme RTE'!$H$2,'[3]TABLEAU DE BORD'!$B$13:$B$2000,0),12)</f>
        <v>3.102830965870556</v>
      </c>
      <c r="BU530">
        <f t="shared" ref="BU530:BU593" si="57">BX530*CD530</f>
        <v>0.93577891975241945</v>
      </c>
      <c r="BX530">
        <f t="shared" si="55"/>
        <v>0.60748217536470928</v>
      </c>
      <c r="BZ530">
        <f>IF($BZ$6="","",IF(ISERROR(INDEX([3]Base!$A$2:$C$207,MATCH($BZ$6,[3]Base!$A$2:$A$207,0),2))=TRUE,"CABLE INCONNU",(INDEX([3]Base!$A$2:$C$207,MATCH($BZ$6,[3]Base!$A$2:$A$207,0),3))))</f>
        <v>19.600000000000001</v>
      </c>
      <c r="CB530">
        <f>IF($BZ$6="","",IF(ISERROR(INDEX([3]Base!$A$2:$C$207,MATCH($BZ$6,[3]Base!$A$2:$A$207,0),2))=TRUE,"CABLE INCONNU",(INDEX([3]Base!$A$2:$C$207,MATCH($BZ$6,[3]Base!$A$2:$A$207,0),2))))</f>
        <v>0.627</v>
      </c>
      <c r="CD530">
        <f t="shared" si="56"/>
        <v>1.5404220201039038</v>
      </c>
      <c r="CF530">
        <f t="shared" si="54"/>
        <v>404.81000000000006</v>
      </c>
      <c r="CG53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BORD'!$B$13:$B$2000,0),9)))*T530/$P$18)</f>
        <v>406.35042202010396</v>
      </c>
      <c r="CI530" t="str">
        <f>'[3]TABLEAU DE BORD'!B528</f>
        <v/>
      </c>
      <c r="CJ530" t="e">
        <f>'[3]TABLEAU DE BORD'!E528-'[3]TABLEAU DE BORD'!C528</f>
        <v>#VALUE!</v>
      </c>
      <c r="CL530" t="str">
        <f>'[3]TABLEAU DE BORD'!H528</f>
        <v/>
      </c>
      <c r="CM530" t="e">
        <f>'[3]TABLEAU DE BORD'!K528-'[3]TABLEAU DE BORD'!I528</f>
        <v>#VALUE!</v>
      </c>
    </row>
    <row r="531" spans="72:91" x14ac:dyDescent="0.25">
      <c r="BT53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BORD'!$B$13:$B$2000,0),11))*T531/INDEX('[3]TABLEAU DE BORD'!$B$13:$R$2000,MATCH('Formalisme RTE'!$H$2,'[3]TABLEAU DE BORD'!$B$13:$B$2000,0),12)</f>
        <v>3.102830965870556</v>
      </c>
      <c r="BU531">
        <f t="shared" si="57"/>
        <v>0.93577891975241945</v>
      </c>
      <c r="BX531">
        <f t="shared" si="55"/>
        <v>0.60748217536470928</v>
      </c>
      <c r="BZ531">
        <f>IF($BZ$6="","",IF(ISERROR(INDEX([3]Base!$A$2:$C$207,MATCH($BZ$6,[3]Base!$A$2:$A$207,0),2))=TRUE,"CABLE INCONNU",(INDEX([3]Base!$A$2:$C$207,MATCH($BZ$6,[3]Base!$A$2:$A$207,0),3))))</f>
        <v>19.600000000000001</v>
      </c>
      <c r="CB531">
        <f>IF($BZ$6="","",IF(ISERROR(INDEX([3]Base!$A$2:$C$207,MATCH($BZ$6,[3]Base!$A$2:$A$207,0),2))=TRUE,"CABLE INCONNU",(INDEX([3]Base!$A$2:$C$207,MATCH($BZ$6,[3]Base!$A$2:$A$207,0),2))))</f>
        <v>0.627</v>
      </c>
      <c r="CD531">
        <f t="shared" si="56"/>
        <v>1.5404220201039038</v>
      </c>
      <c r="CF531">
        <f t="shared" si="54"/>
        <v>404.81000000000006</v>
      </c>
      <c r="CG53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BORD'!$B$13:$B$2000,0),9)))*T531/$P$18)</f>
        <v>406.35042202010396</v>
      </c>
      <c r="CI531" t="str">
        <f>'[3]TABLEAU DE BORD'!B529</f>
        <v/>
      </c>
      <c r="CJ531" t="e">
        <f>'[3]TABLEAU DE BORD'!E529-'[3]TABLEAU DE BORD'!C529</f>
        <v>#VALUE!</v>
      </c>
      <c r="CL531" t="str">
        <f>'[3]TABLEAU DE BORD'!H529</f>
        <v/>
      </c>
      <c r="CM531" t="e">
        <f>'[3]TABLEAU DE BORD'!K529-'[3]TABLEAU DE BORD'!I529</f>
        <v>#VALUE!</v>
      </c>
    </row>
    <row r="532" spans="72:91" x14ac:dyDescent="0.25">
      <c r="BT53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BORD'!$B$13:$B$2000,0),11))*T532/INDEX('[3]TABLEAU DE BORD'!$B$13:$R$2000,MATCH('Formalisme RTE'!$H$2,'[3]TABLEAU DE BORD'!$B$13:$B$2000,0),12)</f>
        <v>3.102830965870556</v>
      </c>
      <c r="BU532">
        <f t="shared" si="57"/>
        <v>0.93577891975241945</v>
      </c>
      <c r="BX532">
        <f t="shared" si="55"/>
        <v>0.60748217536470928</v>
      </c>
      <c r="BZ532">
        <f>IF($BZ$6="","",IF(ISERROR(INDEX([3]Base!$A$2:$C$207,MATCH($BZ$6,[3]Base!$A$2:$A$207,0),2))=TRUE,"CABLE INCONNU",(INDEX([3]Base!$A$2:$C$207,MATCH($BZ$6,[3]Base!$A$2:$A$207,0),3))))</f>
        <v>19.600000000000001</v>
      </c>
      <c r="CB532">
        <f>IF($BZ$6="","",IF(ISERROR(INDEX([3]Base!$A$2:$C$207,MATCH($BZ$6,[3]Base!$A$2:$A$207,0),2))=TRUE,"CABLE INCONNU",(INDEX([3]Base!$A$2:$C$207,MATCH($BZ$6,[3]Base!$A$2:$A$207,0),2))))</f>
        <v>0.627</v>
      </c>
      <c r="CD532">
        <f t="shared" si="56"/>
        <v>1.5404220201039038</v>
      </c>
      <c r="CF532">
        <f t="shared" si="54"/>
        <v>404.81000000000006</v>
      </c>
      <c r="CG53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BORD'!$B$13:$B$2000,0),9)))*T532/$P$18)</f>
        <v>406.35042202010396</v>
      </c>
      <c r="CI532" t="str">
        <f>'[3]TABLEAU DE BORD'!B530</f>
        <v/>
      </c>
      <c r="CJ532" t="e">
        <f>'[3]TABLEAU DE BORD'!E530-'[3]TABLEAU DE BORD'!C530</f>
        <v>#VALUE!</v>
      </c>
      <c r="CL532" t="str">
        <f>'[3]TABLEAU DE BORD'!H530</f>
        <v/>
      </c>
      <c r="CM532" t="e">
        <f>'[3]TABLEAU DE BORD'!K530-'[3]TABLEAU DE BORD'!I530</f>
        <v>#VALUE!</v>
      </c>
    </row>
    <row r="533" spans="72:91" x14ac:dyDescent="0.25">
      <c r="BT53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BORD'!$B$13:$B$2000,0),11))*T533/INDEX('[3]TABLEAU DE BORD'!$B$13:$R$2000,MATCH('Formalisme RTE'!$H$2,'[3]TABLEAU DE BORD'!$B$13:$B$2000,0),12)</f>
        <v>3.102830965870556</v>
      </c>
      <c r="BU533">
        <f t="shared" si="57"/>
        <v>0.93577891975241945</v>
      </c>
      <c r="BX533">
        <f t="shared" si="55"/>
        <v>0.60748217536470928</v>
      </c>
      <c r="BZ533">
        <f>IF($BZ$6="","",IF(ISERROR(INDEX([3]Base!$A$2:$C$207,MATCH($BZ$6,[3]Base!$A$2:$A$207,0),2))=TRUE,"CABLE INCONNU",(INDEX([3]Base!$A$2:$C$207,MATCH($BZ$6,[3]Base!$A$2:$A$207,0),3))))</f>
        <v>19.600000000000001</v>
      </c>
      <c r="CB533">
        <f>IF($BZ$6="","",IF(ISERROR(INDEX([3]Base!$A$2:$C$207,MATCH($BZ$6,[3]Base!$A$2:$A$207,0),2))=TRUE,"CABLE INCONNU",(INDEX([3]Base!$A$2:$C$207,MATCH($BZ$6,[3]Base!$A$2:$A$207,0),2))))</f>
        <v>0.627</v>
      </c>
      <c r="CD533">
        <f t="shared" si="56"/>
        <v>1.5404220201039038</v>
      </c>
      <c r="CF533">
        <f t="shared" si="54"/>
        <v>404.81000000000006</v>
      </c>
      <c r="CG53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BORD'!$B$13:$B$2000,0),9)))*T533/$P$18)</f>
        <v>406.35042202010396</v>
      </c>
      <c r="CI533" t="str">
        <f>'[3]TABLEAU DE BORD'!B531</f>
        <v/>
      </c>
      <c r="CJ533" t="e">
        <f>'[3]TABLEAU DE BORD'!E531-'[3]TABLEAU DE BORD'!C531</f>
        <v>#VALUE!</v>
      </c>
      <c r="CL533" t="str">
        <f>'[3]TABLEAU DE BORD'!H531</f>
        <v/>
      </c>
      <c r="CM533" t="e">
        <f>'[3]TABLEAU DE BORD'!K531-'[3]TABLEAU DE BORD'!I531</f>
        <v>#VALUE!</v>
      </c>
    </row>
    <row r="534" spans="72:91" x14ac:dyDescent="0.25">
      <c r="BT53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BORD'!$B$13:$B$2000,0),11))*T534/INDEX('[3]TABLEAU DE BORD'!$B$13:$R$2000,MATCH('Formalisme RTE'!$H$2,'[3]TABLEAU DE BORD'!$B$13:$B$2000,0),12)</f>
        <v>3.102830965870556</v>
      </c>
      <c r="BU534">
        <f t="shared" si="57"/>
        <v>0.93577891975241945</v>
      </c>
      <c r="BX534">
        <f t="shared" si="55"/>
        <v>0.60748217536470928</v>
      </c>
      <c r="BZ534">
        <f>IF($BZ$6="","",IF(ISERROR(INDEX([3]Base!$A$2:$C$207,MATCH($BZ$6,[3]Base!$A$2:$A$207,0),2))=TRUE,"CABLE INCONNU",(INDEX([3]Base!$A$2:$C$207,MATCH($BZ$6,[3]Base!$A$2:$A$207,0),3))))</f>
        <v>19.600000000000001</v>
      </c>
      <c r="CB534">
        <f>IF($BZ$6="","",IF(ISERROR(INDEX([3]Base!$A$2:$C$207,MATCH($BZ$6,[3]Base!$A$2:$A$207,0),2))=TRUE,"CABLE INCONNU",(INDEX([3]Base!$A$2:$C$207,MATCH($BZ$6,[3]Base!$A$2:$A$207,0),2))))</f>
        <v>0.627</v>
      </c>
      <c r="CD534">
        <f t="shared" si="56"/>
        <v>1.5404220201039038</v>
      </c>
      <c r="CF534">
        <f t="shared" si="54"/>
        <v>404.81000000000006</v>
      </c>
      <c r="CG53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BORD'!$B$13:$B$2000,0),9)))*T534/$P$18)</f>
        <v>406.35042202010396</v>
      </c>
      <c r="CI534" t="str">
        <f>'[3]TABLEAU DE BORD'!B532</f>
        <v/>
      </c>
      <c r="CJ534" t="e">
        <f>'[3]TABLEAU DE BORD'!E532-'[3]TABLEAU DE BORD'!C532</f>
        <v>#VALUE!</v>
      </c>
      <c r="CL534" t="str">
        <f>'[3]TABLEAU DE BORD'!H532</f>
        <v/>
      </c>
      <c r="CM534" t="e">
        <f>'[3]TABLEAU DE BORD'!K532-'[3]TABLEAU DE BORD'!I532</f>
        <v>#VALUE!</v>
      </c>
    </row>
    <row r="535" spans="72:91" x14ac:dyDescent="0.25">
      <c r="BT53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BORD'!$B$13:$B$2000,0),11))*T535/INDEX('[3]TABLEAU DE BORD'!$B$13:$R$2000,MATCH('Formalisme RTE'!$H$2,'[3]TABLEAU DE BORD'!$B$13:$B$2000,0),12)</f>
        <v>3.102830965870556</v>
      </c>
      <c r="BU535">
        <f t="shared" si="57"/>
        <v>0.93577891975241945</v>
      </c>
      <c r="BX535">
        <f t="shared" si="55"/>
        <v>0.60748217536470928</v>
      </c>
      <c r="BZ535">
        <f>IF($BZ$6="","",IF(ISERROR(INDEX([3]Base!$A$2:$C$207,MATCH($BZ$6,[3]Base!$A$2:$A$207,0),2))=TRUE,"CABLE INCONNU",(INDEX([3]Base!$A$2:$C$207,MATCH($BZ$6,[3]Base!$A$2:$A$207,0),3))))</f>
        <v>19.600000000000001</v>
      </c>
      <c r="CB535">
        <f>IF($BZ$6="","",IF(ISERROR(INDEX([3]Base!$A$2:$C$207,MATCH($BZ$6,[3]Base!$A$2:$A$207,0),2))=TRUE,"CABLE INCONNU",(INDEX([3]Base!$A$2:$C$207,MATCH($BZ$6,[3]Base!$A$2:$A$207,0),2))))</f>
        <v>0.627</v>
      </c>
      <c r="CD535">
        <f t="shared" si="56"/>
        <v>1.5404220201039038</v>
      </c>
      <c r="CF535">
        <f t="shared" si="54"/>
        <v>404.81000000000006</v>
      </c>
      <c r="CG53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BORD'!$B$13:$B$2000,0),9)))*T535/$P$18)</f>
        <v>406.35042202010396</v>
      </c>
      <c r="CI535" t="str">
        <f>'[3]TABLEAU DE BORD'!B533</f>
        <v/>
      </c>
      <c r="CJ535" t="e">
        <f>'[3]TABLEAU DE BORD'!E533-'[3]TABLEAU DE BORD'!C533</f>
        <v>#VALUE!</v>
      </c>
      <c r="CL535" t="str">
        <f>'[3]TABLEAU DE BORD'!H533</f>
        <v/>
      </c>
      <c r="CM535" t="e">
        <f>'[3]TABLEAU DE BORD'!K533-'[3]TABLEAU DE BORD'!I533</f>
        <v>#VALUE!</v>
      </c>
    </row>
    <row r="536" spans="72:91" x14ac:dyDescent="0.25">
      <c r="BT53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BORD'!$B$13:$B$2000,0),11))*T536/INDEX('[3]TABLEAU DE BORD'!$B$13:$R$2000,MATCH('Formalisme RTE'!$H$2,'[3]TABLEAU DE BORD'!$B$13:$B$2000,0),12)</f>
        <v>3.102830965870556</v>
      </c>
      <c r="BU536">
        <f t="shared" si="57"/>
        <v>0.93577891975241945</v>
      </c>
      <c r="BX536">
        <f t="shared" si="55"/>
        <v>0.60748217536470928</v>
      </c>
      <c r="BZ536">
        <f>IF($BZ$6="","",IF(ISERROR(INDEX([3]Base!$A$2:$C$207,MATCH($BZ$6,[3]Base!$A$2:$A$207,0),2))=TRUE,"CABLE INCONNU",(INDEX([3]Base!$A$2:$C$207,MATCH($BZ$6,[3]Base!$A$2:$A$207,0),3))))</f>
        <v>19.600000000000001</v>
      </c>
      <c r="CB536">
        <f>IF($BZ$6="","",IF(ISERROR(INDEX([3]Base!$A$2:$C$207,MATCH($BZ$6,[3]Base!$A$2:$A$207,0),2))=TRUE,"CABLE INCONNU",(INDEX([3]Base!$A$2:$C$207,MATCH($BZ$6,[3]Base!$A$2:$A$207,0),2))))</f>
        <v>0.627</v>
      </c>
      <c r="CD536">
        <f t="shared" si="56"/>
        <v>1.5404220201039038</v>
      </c>
      <c r="CF536">
        <f t="shared" si="54"/>
        <v>404.81000000000006</v>
      </c>
      <c r="CG53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BORD'!$B$13:$B$2000,0),9)))*T536/$P$18)</f>
        <v>406.35042202010396</v>
      </c>
      <c r="CI536" t="str">
        <f>'[3]TABLEAU DE BORD'!B534</f>
        <v/>
      </c>
      <c r="CJ536" t="e">
        <f>'[3]TABLEAU DE BORD'!E534-'[3]TABLEAU DE BORD'!C534</f>
        <v>#VALUE!</v>
      </c>
      <c r="CL536" t="str">
        <f>'[3]TABLEAU DE BORD'!H534</f>
        <v/>
      </c>
      <c r="CM536" t="e">
        <f>'[3]TABLEAU DE BORD'!K534-'[3]TABLEAU DE BORD'!I534</f>
        <v>#VALUE!</v>
      </c>
    </row>
    <row r="537" spans="72:91" x14ac:dyDescent="0.25">
      <c r="BT53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BORD'!$B$13:$B$2000,0),11))*T537/INDEX('[3]TABLEAU DE BORD'!$B$13:$R$2000,MATCH('Formalisme RTE'!$H$2,'[3]TABLEAU DE BORD'!$B$13:$B$2000,0),12)</f>
        <v>3.102830965870556</v>
      </c>
      <c r="BU537">
        <f t="shared" si="57"/>
        <v>0.93577891975241945</v>
      </c>
      <c r="BX537">
        <f t="shared" si="55"/>
        <v>0.60748217536470928</v>
      </c>
      <c r="BZ537">
        <f>IF($BZ$6="","",IF(ISERROR(INDEX([3]Base!$A$2:$C$207,MATCH($BZ$6,[3]Base!$A$2:$A$207,0),2))=TRUE,"CABLE INCONNU",(INDEX([3]Base!$A$2:$C$207,MATCH($BZ$6,[3]Base!$A$2:$A$207,0),3))))</f>
        <v>19.600000000000001</v>
      </c>
      <c r="CB537">
        <f>IF($BZ$6="","",IF(ISERROR(INDEX([3]Base!$A$2:$C$207,MATCH($BZ$6,[3]Base!$A$2:$A$207,0),2))=TRUE,"CABLE INCONNU",(INDEX([3]Base!$A$2:$C$207,MATCH($BZ$6,[3]Base!$A$2:$A$207,0),2))))</f>
        <v>0.627</v>
      </c>
      <c r="CD537">
        <f t="shared" si="56"/>
        <v>1.5404220201039038</v>
      </c>
      <c r="CF537">
        <f t="shared" si="54"/>
        <v>404.81000000000006</v>
      </c>
      <c r="CG53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BORD'!$B$13:$B$2000,0),9)))*T537/$P$18)</f>
        <v>406.35042202010396</v>
      </c>
      <c r="CI537" t="str">
        <f>'[3]TABLEAU DE BORD'!B535</f>
        <v/>
      </c>
      <c r="CJ537" t="e">
        <f>'[3]TABLEAU DE BORD'!E535-'[3]TABLEAU DE BORD'!C535</f>
        <v>#VALUE!</v>
      </c>
      <c r="CL537" t="str">
        <f>'[3]TABLEAU DE BORD'!H535</f>
        <v/>
      </c>
      <c r="CM537" t="e">
        <f>'[3]TABLEAU DE BORD'!K535-'[3]TABLEAU DE BORD'!I535</f>
        <v>#VALUE!</v>
      </c>
    </row>
    <row r="538" spans="72:91" x14ac:dyDescent="0.25">
      <c r="BT53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BORD'!$B$13:$B$2000,0),11))*T538/INDEX('[3]TABLEAU DE BORD'!$B$13:$R$2000,MATCH('Formalisme RTE'!$H$2,'[3]TABLEAU DE BORD'!$B$13:$B$2000,0),12)</f>
        <v>3.102830965870556</v>
      </c>
      <c r="BU538">
        <f t="shared" si="57"/>
        <v>0.93577891975241945</v>
      </c>
      <c r="BX538">
        <f t="shared" si="55"/>
        <v>0.60748217536470928</v>
      </c>
      <c r="BZ538">
        <f>IF($BZ$6="","",IF(ISERROR(INDEX([3]Base!$A$2:$C$207,MATCH($BZ$6,[3]Base!$A$2:$A$207,0),2))=TRUE,"CABLE INCONNU",(INDEX([3]Base!$A$2:$C$207,MATCH($BZ$6,[3]Base!$A$2:$A$207,0),3))))</f>
        <v>19.600000000000001</v>
      </c>
      <c r="CB538">
        <f>IF($BZ$6="","",IF(ISERROR(INDEX([3]Base!$A$2:$C$207,MATCH($BZ$6,[3]Base!$A$2:$A$207,0),2))=TRUE,"CABLE INCONNU",(INDEX([3]Base!$A$2:$C$207,MATCH($BZ$6,[3]Base!$A$2:$A$207,0),2))))</f>
        <v>0.627</v>
      </c>
      <c r="CD538">
        <f t="shared" si="56"/>
        <v>1.5404220201039038</v>
      </c>
      <c r="CF538">
        <f t="shared" si="54"/>
        <v>404.81000000000006</v>
      </c>
      <c r="CG53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BORD'!$B$13:$B$2000,0),9)))*T538/$P$18)</f>
        <v>406.35042202010396</v>
      </c>
      <c r="CI538" t="str">
        <f>'[3]TABLEAU DE BORD'!B536</f>
        <v/>
      </c>
      <c r="CJ538" t="e">
        <f>'[3]TABLEAU DE BORD'!E536-'[3]TABLEAU DE BORD'!C536</f>
        <v>#VALUE!</v>
      </c>
      <c r="CL538" t="str">
        <f>'[3]TABLEAU DE BORD'!H536</f>
        <v/>
      </c>
      <c r="CM538" t="e">
        <f>'[3]TABLEAU DE BORD'!K536-'[3]TABLEAU DE BORD'!I536</f>
        <v>#VALUE!</v>
      </c>
    </row>
    <row r="539" spans="72:91" x14ac:dyDescent="0.25">
      <c r="BT53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BORD'!$B$13:$B$2000,0),11))*T539/INDEX('[3]TABLEAU DE BORD'!$B$13:$R$2000,MATCH('Formalisme RTE'!$H$2,'[3]TABLEAU DE BORD'!$B$13:$B$2000,0),12)</f>
        <v>3.102830965870556</v>
      </c>
      <c r="BU539">
        <f t="shared" si="57"/>
        <v>0.93577891975241945</v>
      </c>
      <c r="BX539">
        <f t="shared" si="55"/>
        <v>0.60748217536470928</v>
      </c>
      <c r="BZ539">
        <f>IF($BZ$6="","",IF(ISERROR(INDEX([3]Base!$A$2:$C$207,MATCH($BZ$6,[3]Base!$A$2:$A$207,0),2))=TRUE,"CABLE INCONNU",(INDEX([3]Base!$A$2:$C$207,MATCH($BZ$6,[3]Base!$A$2:$A$207,0),3))))</f>
        <v>19.600000000000001</v>
      </c>
      <c r="CB539">
        <f>IF($BZ$6="","",IF(ISERROR(INDEX([3]Base!$A$2:$C$207,MATCH($BZ$6,[3]Base!$A$2:$A$207,0),2))=TRUE,"CABLE INCONNU",(INDEX([3]Base!$A$2:$C$207,MATCH($BZ$6,[3]Base!$A$2:$A$207,0),2))))</f>
        <v>0.627</v>
      </c>
      <c r="CD539">
        <f t="shared" si="56"/>
        <v>1.5404220201039038</v>
      </c>
      <c r="CF539">
        <f t="shared" si="54"/>
        <v>404.81000000000006</v>
      </c>
      <c r="CG53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BORD'!$B$13:$B$2000,0),9)))*T539/$P$18)</f>
        <v>406.35042202010396</v>
      </c>
      <c r="CI539" t="str">
        <f>'[3]TABLEAU DE BORD'!B537</f>
        <v/>
      </c>
      <c r="CJ539" t="e">
        <f>'[3]TABLEAU DE BORD'!E537-'[3]TABLEAU DE BORD'!C537</f>
        <v>#VALUE!</v>
      </c>
      <c r="CL539" t="str">
        <f>'[3]TABLEAU DE BORD'!H537</f>
        <v/>
      </c>
      <c r="CM539" t="e">
        <f>'[3]TABLEAU DE BORD'!K537-'[3]TABLEAU DE BORD'!I537</f>
        <v>#VALUE!</v>
      </c>
    </row>
    <row r="540" spans="72:91" x14ac:dyDescent="0.25">
      <c r="BT54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BORD'!$B$13:$B$2000,0),11))*T540/INDEX('[3]TABLEAU DE BORD'!$B$13:$R$2000,MATCH('Formalisme RTE'!$H$2,'[3]TABLEAU DE BORD'!$B$13:$B$2000,0),12)</f>
        <v>3.102830965870556</v>
      </c>
      <c r="BU540">
        <f t="shared" si="57"/>
        <v>0.93577891975241945</v>
      </c>
      <c r="BX540">
        <f t="shared" si="55"/>
        <v>0.60748217536470928</v>
      </c>
      <c r="BZ540">
        <f>IF($BZ$6="","",IF(ISERROR(INDEX([3]Base!$A$2:$C$207,MATCH($BZ$6,[3]Base!$A$2:$A$207,0),2))=TRUE,"CABLE INCONNU",(INDEX([3]Base!$A$2:$C$207,MATCH($BZ$6,[3]Base!$A$2:$A$207,0),3))))</f>
        <v>19.600000000000001</v>
      </c>
      <c r="CB540">
        <f>IF($BZ$6="","",IF(ISERROR(INDEX([3]Base!$A$2:$C$207,MATCH($BZ$6,[3]Base!$A$2:$A$207,0),2))=TRUE,"CABLE INCONNU",(INDEX([3]Base!$A$2:$C$207,MATCH($BZ$6,[3]Base!$A$2:$A$207,0),2))))</f>
        <v>0.627</v>
      </c>
      <c r="CD540">
        <f t="shared" si="56"/>
        <v>1.5404220201039038</v>
      </c>
      <c r="CF540">
        <f t="shared" si="54"/>
        <v>404.81000000000006</v>
      </c>
      <c r="CG54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BORD'!$B$13:$B$2000,0),9)))*T540/$P$18)</f>
        <v>406.35042202010396</v>
      </c>
      <c r="CI540" t="str">
        <f>'[3]TABLEAU DE BORD'!B538</f>
        <v/>
      </c>
      <c r="CJ540" t="e">
        <f>'[3]TABLEAU DE BORD'!E538-'[3]TABLEAU DE BORD'!C538</f>
        <v>#VALUE!</v>
      </c>
      <c r="CL540" t="str">
        <f>'[3]TABLEAU DE BORD'!H538</f>
        <v/>
      </c>
      <c r="CM540" t="e">
        <f>'[3]TABLEAU DE BORD'!K538-'[3]TABLEAU DE BORD'!I538</f>
        <v>#VALUE!</v>
      </c>
    </row>
    <row r="541" spans="72:91" x14ac:dyDescent="0.25">
      <c r="BT54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BORD'!$B$13:$B$2000,0),11))*T541/INDEX('[3]TABLEAU DE BORD'!$B$13:$R$2000,MATCH('Formalisme RTE'!$H$2,'[3]TABLEAU DE BORD'!$B$13:$B$2000,0),12)</f>
        <v>3.102830965870556</v>
      </c>
      <c r="BU541">
        <f t="shared" si="57"/>
        <v>0.93577891975241945</v>
      </c>
      <c r="BX541">
        <f t="shared" si="55"/>
        <v>0.60748217536470928</v>
      </c>
      <c r="BZ541">
        <f>IF($BZ$6="","",IF(ISERROR(INDEX([3]Base!$A$2:$C$207,MATCH($BZ$6,[3]Base!$A$2:$A$207,0),2))=TRUE,"CABLE INCONNU",(INDEX([3]Base!$A$2:$C$207,MATCH($BZ$6,[3]Base!$A$2:$A$207,0),3))))</f>
        <v>19.600000000000001</v>
      </c>
      <c r="CB541">
        <f>IF($BZ$6="","",IF(ISERROR(INDEX([3]Base!$A$2:$C$207,MATCH($BZ$6,[3]Base!$A$2:$A$207,0),2))=TRUE,"CABLE INCONNU",(INDEX([3]Base!$A$2:$C$207,MATCH($BZ$6,[3]Base!$A$2:$A$207,0),2))))</f>
        <v>0.627</v>
      </c>
      <c r="CD541">
        <f t="shared" si="56"/>
        <v>1.5404220201039038</v>
      </c>
      <c r="CF541">
        <f t="shared" si="54"/>
        <v>404.81000000000006</v>
      </c>
      <c r="CG54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BORD'!$B$13:$B$2000,0),9)))*T541/$P$18)</f>
        <v>406.35042202010396</v>
      </c>
      <c r="CI541" t="str">
        <f>'[3]TABLEAU DE BORD'!B539</f>
        <v/>
      </c>
      <c r="CJ541" t="e">
        <f>'[3]TABLEAU DE BORD'!E539-'[3]TABLEAU DE BORD'!C539</f>
        <v>#VALUE!</v>
      </c>
      <c r="CL541" t="str">
        <f>'[3]TABLEAU DE BORD'!H539</f>
        <v/>
      </c>
      <c r="CM541" t="e">
        <f>'[3]TABLEAU DE BORD'!K539-'[3]TABLEAU DE BORD'!I539</f>
        <v>#VALUE!</v>
      </c>
    </row>
    <row r="542" spans="72:91" x14ac:dyDescent="0.25">
      <c r="BT54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BORD'!$B$13:$B$2000,0),11))*T542/INDEX('[3]TABLEAU DE BORD'!$B$13:$R$2000,MATCH('Formalisme RTE'!$H$2,'[3]TABLEAU DE BORD'!$B$13:$B$2000,0),12)</f>
        <v>3.102830965870556</v>
      </c>
      <c r="BU542">
        <f t="shared" si="57"/>
        <v>0.93577891975241945</v>
      </c>
      <c r="BX542">
        <f t="shared" si="55"/>
        <v>0.60748217536470928</v>
      </c>
      <c r="BZ542">
        <f>IF($BZ$6="","",IF(ISERROR(INDEX([3]Base!$A$2:$C$207,MATCH($BZ$6,[3]Base!$A$2:$A$207,0),2))=TRUE,"CABLE INCONNU",(INDEX([3]Base!$A$2:$C$207,MATCH($BZ$6,[3]Base!$A$2:$A$207,0),3))))</f>
        <v>19.600000000000001</v>
      </c>
      <c r="CB542">
        <f>IF($BZ$6="","",IF(ISERROR(INDEX([3]Base!$A$2:$C$207,MATCH($BZ$6,[3]Base!$A$2:$A$207,0),2))=TRUE,"CABLE INCONNU",(INDEX([3]Base!$A$2:$C$207,MATCH($BZ$6,[3]Base!$A$2:$A$207,0),2))))</f>
        <v>0.627</v>
      </c>
      <c r="CD542">
        <f t="shared" si="56"/>
        <v>1.5404220201039038</v>
      </c>
      <c r="CF542">
        <f t="shared" si="54"/>
        <v>404.81000000000006</v>
      </c>
      <c r="CG54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BORD'!$B$13:$B$2000,0),9)))*T542/$P$18)</f>
        <v>406.35042202010396</v>
      </c>
      <c r="CI542" t="str">
        <f>'[3]TABLEAU DE BORD'!B540</f>
        <v/>
      </c>
      <c r="CJ542" t="e">
        <f>'[3]TABLEAU DE BORD'!E540-'[3]TABLEAU DE BORD'!C540</f>
        <v>#VALUE!</v>
      </c>
      <c r="CL542" t="str">
        <f>'[3]TABLEAU DE BORD'!H540</f>
        <v/>
      </c>
      <c r="CM542" t="e">
        <f>'[3]TABLEAU DE BORD'!K540-'[3]TABLEAU DE BORD'!I540</f>
        <v>#VALUE!</v>
      </c>
    </row>
    <row r="543" spans="72:91" x14ac:dyDescent="0.25">
      <c r="BT5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BORD'!$B$13:$B$2000,0),11))*T543/INDEX('[3]TABLEAU DE BORD'!$B$13:$R$2000,MATCH('Formalisme RTE'!$H$2,'[3]TABLEAU DE BORD'!$B$13:$B$2000,0),12)</f>
        <v>3.102830965870556</v>
      </c>
      <c r="BU543">
        <f t="shared" si="57"/>
        <v>0.93577891975241945</v>
      </c>
      <c r="BX543">
        <f t="shared" si="55"/>
        <v>0.60748217536470928</v>
      </c>
      <c r="BZ543">
        <f>IF($BZ$6="","",IF(ISERROR(INDEX([3]Base!$A$2:$C$207,MATCH($BZ$6,[3]Base!$A$2:$A$207,0),2))=TRUE,"CABLE INCONNU",(INDEX([3]Base!$A$2:$C$207,MATCH($BZ$6,[3]Base!$A$2:$A$207,0),3))))</f>
        <v>19.600000000000001</v>
      </c>
      <c r="CB543">
        <f>IF($BZ$6="","",IF(ISERROR(INDEX([3]Base!$A$2:$C$207,MATCH($BZ$6,[3]Base!$A$2:$A$207,0),2))=TRUE,"CABLE INCONNU",(INDEX([3]Base!$A$2:$C$207,MATCH($BZ$6,[3]Base!$A$2:$A$207,0),2))))</f>
        <v>0.627</v>
      </c>
      <c r="CD543">
        <f t="shared" si="56"/>
        <v>1.5404220201039038</v>
      </c>
      <c r="CF543">
        <f t="shared" si="54"/>
        <v>404.81000000000006</v>
      </c>
      <c r="CG54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BORD'!$B$13:$B$2000,0),9)))*T543/$P$18)</f>
        <v>406.35042202010396</v>
      </c>
      <c r="CI543" t="str">
        <f>'[3]TABLEAU DE BORD'!B541</f>
        <v/>
      </c>
      <c r="CJ543" t="e">
        <f>'[3]TABLEAU DE BORD'!E541-'[3]TABLEAU DE BORD'!C541</f>
        <v>#VALUE!</v>
      </c>
      <c r="CL543" t="str">
        <f>'[3]TABLEAU DE BORD'!H541</f>
        <v/>
      </c>
      <c r="CM543" t="e">
        <f>'[3]TABLEAU DE BORD'!K541-'[3]TABLEAU DE BORD'!I541</f>
        <v>#VALUE!</v>
      </c>
    </row>
    <row r="544" spans="72:91" x14ac:dyDescent="0.25">
      <c r="BT54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BORD'!$B$13:$B$2000,0),11))*T544/INDEX('[3]TABLEAU DE BORD'!$B$13:$R$2000,MATCH('Formalisme RTE'!$H$2,'[3]TABLEAU DE BORD'!$B$13:$B$2000,0),12)</f>
        <v>3.102830965870556</v>
      </c>
      <c r="BU544">
        <f t="shared" si="57"/>
        <v>0.93577891975241945</v>
      </c>
      <c r="BX544">
        <f t="shared" si="55"/>
        <v>0.60748217536470928</v>
      </c>
      <c r="BZ544">
        <f>IF($BZ$6="","",IF(ISERROR(INDEX([3]Base!$A$2:$C$207,MATCH($BZ$6,[3]Base!$A$2:$A$207,0),2))=TRUE,"CABLE INCONNU",(INDEX([3]Base!$A$2:$C$207,MATCH($BZ$6,[3]Base!$A$2:$A$207,0),3))))</f>
        <v>19.600000000000001</v>
      </c>
      <c r="CB544">
        <f>IF($BZ$6="","",IF(ISERROR(INDEX([3]Base!$A$2:$C$207,MATCH($BZ$6,[3]Base!$A$2:$A$207,0),2))=TRUE,"CABLE INCONNU",(INDEX([3]Base!$A$2:$C$207,MATCH($BZ$6,[3]Base!$A$2:$A$207,0),2))))</f>
        <v>0.627</v>
      </c>
      <c r="CD544">
        <f t="shared" si="56"/>
        <v>1.5404220201039038</v>
      </c>
      <c r="CF544">
        <f t="shared" si="54"/>
        <v>404.81000000000006</v>
      </c>
      <c r="CG5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BORD'!$B$13:$B$2000,0),9)))*T544/$P$18)</f>
        <v>406.35042202010396</v>
      </c>
      <c r="CI544" t="str">
        <f>'[3]TABLEAU DE BORD'!B542</f>
        <v/>
      </c>
      <c r="CJ544" t="e">
        <f>'[3]TABLEAU DE BORD'!E542-'[3]TABLEAU DE BORD'!C542</f>
        <v>#VALUE!</v>
      </c>
      <c r="CL544" t="str">
        <f>'[3]TABLEAU DE BORD'!H542</f>
        <v/>
      </c>
      <c r="CM544" t="e">
        <f>'[3]TABLEAU DE BORD'!K542-'[3]TABLEAU DE BORD'!I542</f>
        <v>#VALUE!</v>
      </c>
    </row>
    <row r="545" spans="72:91" x14ac:dyDescent="0.25">
      <c r="BT54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BORD'!$B$13:$B$2000,0),11))*T545/INDEX('[3]TABLEAU DE BORD'!$B$13:$R$2000,MATCH('Formalisme RTE'!$H$2,'[3]TABLEAU DE BORD'!$B$13:$B$2000,0),12)</f>
        <v>3.102830965870556</v>
      </c>
      <c r="BU545">
        <f t="shared" si="57"/>
        <v>0.93577891975241945</v>
      </c>
      <c r="BX545">
        <f t="shared" si="55"/>
        <v>0.60748217536470928</v>
      </c>
      <c r="BZ545">
        <f>IF($BZ$6="","",IF(ISERROR(INDEX([3]Base!$A$2:$C$207,MATCH($BZ$6,[3]Base!$A$2:$A$207,0),2))=TRUE,"CABLE INCONNU",(INDEX([3]Base!$A$2:$C$207,MATCH($BZ$6,[3]Base!$A$2:$A$207,0),3))))</f>
        <v>19.600000000000001</v>
      </c>
      <c r="CB545">
        <f>IF($BZ$6="","",IF(ISERROR(INDEX([3]Base!$A$2:$C$207,MATCH($BZ$6,[3]Base!$A$2:$A$207,0),2))=TRUE,"CABLE INCONNU",(INDEX([3]Base!$A$2:$C$207,MATCH($BZ$6,[3]Base!$A$2:$A$207,0),2))))</f>
        <v>0.627</v>
      </c>
      <c r="CD545">
        <f t="shared" si="56"/>
        <v>1.5404220201039038</v>
      </c>
      <c r="CF545">
        <f t="shared" si="54"/>
        <v>404.81000000000006</v>
      </c>
      <c r="CG5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BORD'!$B$13:$B$2000,0),9)))*T545/$P$18)</f>
        <v>406.35042202010396</v>
      </c>
      <c r="CI545" t="str">
        <f>'[3]TABLEAU DE BORD'!B543</f>
        <v/>
      </c>
      <c r="CJ545" t="e">
        <f>'[3]TABLEAU DE BORD'!E543-'[3]TABLEAU DE BORD'!C543</f>
        <v>#VALUE!</v>
      </c>
      <c r="CL545" t="str">
        <f>'[3]TABLEAU DE BORD'!H543</f>
        <v/>
      </c>
      <c r="CM545" t="e">
        <f>'[3]TABLEAU DE BORD'!K543-'[3]TABLEAU DE BORD'!I543</f>
        <v>#VALUE!</v>
      </c>
    </row>
    <row r="546" spans="72:91" x14ac:dyDescent="0.25">
      <c r="BT54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BORD'!$B$13:$B$2000,0),11))*T546/INDEX('[3]TABLEAU DE BORD'!$B$13:$R$2000,MATCH('Formalisme RTE'!$H$2,'[3]TABLEAU DE BORD'!$B$13:$B$2000,0),12)</f>
        <v>3.102830965870556</v>
      </c>
      <c r="BU546">
        <f t="shared" si="57"/>
        <v>0.93577891975241945</v>
      </c>
      <c r="BX546">
        <f t="shared" si="55"/>
        <v>0.60748217536470928</v>
      </c>
      <c r="BZ546">
        <f>IF($BZ$6="","",IF(ISERROR(INDEX([3]Base!$A$2:$C$207,MATCH($BZ$6,[3]Base!$A$2:$A$207,0),2))=TRUE,"CABLE INCONNU",(INDEX([3]Base!$A$2:$C$207,MATCH($BZ$6,[3]Base!$A$2:$A$207,0),3))))</f>
        <v>19.600000000000001</v>
      </c>
      <c r="CB546">
        <f>IF($BZ$6="","",IF(ISERROR(INDEX([3]Base!$A$2:$C$207,MATCH($BZ$6,[3]Base!$A$2:$A$207,0),2))=TRUE,"CABLE INCONNU",(INDEX([3]Base!$A$2:$C$207,MATCH($BZ$6,[3]Base!$A$2:$A$207,0),2))))</f>
        <v>0.627</v>
      </c>
      <c r="CD546">
        <f t="shared" si="56"/>
        <v>1.5404220201039038</v>
      </c>
      <c r="CF546">
        <f t="shared" si="54"/>
        <v>404.81000000000006</v>
      </c>
      <c r="CG5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BORD'!$B$13:$B$2000,0),9)))*T546/$P$18)</f>
        <v>406.35042202010396</v>
      </c>
      <c r="CI546" t="str">
        <f>'[3]TABLEAU DE BORD'!B544</f>
        <v/>
      </c>
      <c r="CJ546" t="e">
        <f>'[3]TABLEAU DE BORD'!E544-'[3]TABLEAU DE BORD'!C544</f>
        <v>#VALUE!</v>
      </c>
      <c r="CL546" t="str">
        <f>'[3]TABLEAU DE BORD'!H544</f>
        <v/>
      </c>
      <c r="CM546" t="e">
        <f>'[3]TABLEAU DE BORD'!K544-'[3]TABLEAU DE BORD'!I544</f>
        <v>#VALUE!</v>
      </c>
    </row>
    <row r="547" spans="72:91" x14ac:dyDescent="0.25">
      <c r="BT54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BORD'!$B$13:$B$2000,0),11))*T547/INDEX('[3]TABLEAU DE BORD'!$B$13:$R$2000,MATCH('Formalisme RTE'!$H$2,'[3]TABLEAU DE BORD'!$B$13:$B$2000,0),12)</f>
        <v>3.102830965870556</v>
      </c>
      <c r="BU547">
        <f t="shared" si="57"/>
        <v>0.93577891975241945</v>
      </c>
      <c r="BX547">
        <f t="shared" si="55"/>
        <v>0.60748217536470928</v>
      </c>
      <c r="BZ547">
        <f>IF($BZ$6="","",IF(ISERROR(INDEX([3]Base!$A$2:$C$207,MATCH($BZ$6,[3]Base!$A$2:$A$207,0),2))=TRUE,"CABLE INCONNU",(INDEX([3]Base!$A$2:$C$207,MATCH($BZ$6,[3]Base!$A$2:$A$207,0),3))))</f>
        <v>19.600000000000001</v>
      </c>
      <c r="CB547">
        <f>IF($BZ$6="","",IF(ISERROR(INDEX([3]Base!$A$2:$C$207,MATCH($BZ$6,[3]Base!$A$2:$A$207,0),2))=TRUE,"CABLE INCONNU",(INDEX([3]Base!$A$2:$C$207,MATCH($BZ$6,[3]Base!$A$2:$A$207,0),2))))</f>
        <v>0.627</v>
      </c>
      <c r="CD547">
        <f t="shared" si="56"/>
        <v>1.5404220201039038</v>
      </c>
      <c r="CF547">
        <f t="shared" si="54"/>
        <v>404.81000000000006</v>
      </c>
      <c r="CG5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BORD'!$B$13:$B$2000,0),9)))*T547/$P$18)</f>
        <v>406.35042202010396</v>
      </c>
      <c r="CI547" t="str">
        <f>'[3]TABLEAU DE BORD'!B545</f>
        <v/>
      </c>
      <c r="CJ547" t="e">
        <f>'[3]TABLEAU DE BORD'!E545-'[3]TABLEAU DE BORD'!C545</f>
        <v>#VALUE!</v>
      </c>
      <c r="CL547" t="str">
        <f>'[3]TABLEAU DE BORD'!H545</f>
        <v/>
      </c>
      <c r="CM547" t="e">
        <f>'[3]TABLEAU DE BORD'!K545-'[3]TABLEAU DE BORD'!I545</f>
        <v>#VALUE!</v>
      </c>
    </row>
    <row r="548" spans="72:91" x14ac:dyDescent="0.25">
      <c r="BT54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BORD'!$B$13:$B$2000,0),11))*T548/INDEX('[3]TABLEAU DE BORD'!$B$13:$R$2000,MATCH('Formalisme RTE'!$H$2,'[3]TABLEAU DE BORD'!$B$13:$B$2000,0),12)</f>
        <v>3.102830965870556</v>
      </c>
      <c r="BU548">
        <f t="shared" si="57"/>
        <v>0.93577891975241945</v>
      </c>
      <c r="BX548">
        <f t="shared" si="55"/>
        <v>0.60748217536470928</v>
      </c>
      <c r="BZ548">
        <f>IF($BZ$6="","",IF(ISERROR(INDEX([3]Base!$A$2:$C$207,MATCH($BZ$6,[3]Base!$A$2:$A$207,0),2))=TRUE,"CABLE INCONNU",(INDEX([3]Base!$A$2:$C$207,MATCH($BZ$6,[3]Base!$A$2:$A$207,0),3))))</f>
        <v>19.600000000000001</v>
      </c>
      <c r="CB548">
        <f>IF($BZ$6="","",IF(ISERROR(INDEX([3]Base!$A$2:$C$207,MATCH($BZ$6,[3]Base!$A$2:$A$207,0),2))=TRUE,"CABLE INCONNU",(INDEX([3]Base!$A$2:$C$207,MATCH($BZ$6,[3]Base!$A$2:$A$207,0),2))))</f>
        <v>0.627</v>
      </c>
      <c r="CD548">
        <f t="shared" si="56"/>
        <v>1.5404220201039038</v>
      </c>
      <c r="CF548">
        <f t="shared" si="54"/>
        <v>404.81000000000006</v>
      </c>
      <c r="CG5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BORD'!$B$13:$B$2000,0),9)))*T548/$P$18)</f>
        <v>406.35042202010396</v>
      </c>
      <c r="CI548" t="str">
        <f>'[3]TABLEAU DE BORD'!B546</f>
        <v/>
      </c>
      <c r="CJ548" t="e">
        <f>'[3]TABLEAU DE BORD'!E546-'[3]TABLEAU DE BORD'!C546</f>
        <v>#VALUE!</v>
      </c>
      <c r="CL548" t="str">
        <f>'[3]TABLEAU DE BORD'!H546</f>
        <v/>
      </c>
      <c r="CM548" t="e">
        <f>'[3]TABLEAU DE BORD'!K546-'[3]TABLEAU DE BORD'!I546</f>
        <v>#VALUE!</v>
      </c>
    </row>
    <row r="549" spans="72:91" x14ac:dyDescent="0.25">
      <c r="BT54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BORD'!$B$13:$B$2000,0),11))*T549/INDEX('[3]TABLEAU DE BORD'!$B$13:$R$2000,MATCH('Formalisme RTE'!$H$2,'[3]TABLEAU DE BORD'!$B$13:$B$2000,0),12)</f>
        <v>3.102830965870556</v>
      </c>
      <c r="BU549">
        <f t="shared" si="57"/>
        <v>0.93577891975241945</v>
      </c>
      <c r="BX549">
        <f t="shared" si="55"/>
        <v>0.60748217536470928</v>
      </c>
      <c r="BZ549">
        <f>IF($BZ$6="","",IF(ISERROR(INDEX([3]Base!$A$2:$C$207,MATCH($BZ$6,[3]Base!$A$2:$A$207,0),2))=TRUE,"CABLE INCONNU",(INDEX([3]Base!$A$2:$C$207,MATCH($BZ$6,[3]Base!$A$2:$A$207,0),3))))</f>
        <v>19.600000000000001</v>
      </c>
      <c r="CB549">
        <f>IF($BZ$6="","",IF(ISERROR(INDEX([3]Base!$A$2:$C$207,MATCH($BZ$6,[3]Base!$A$2:$A$207,0),2))=TRUE,"CABLE INCONNU",(INDEX([3]Base!$A$2:$C$207,MATCH($BZ$6,[3]Base!$A$2:$A$207,0),2))))</f>
        <v>0.627</v>
      </c>
      <c r="CD549">
        <f t="shared" si="56"/>
        <v>1.5404220201039038</v>
      </c>
      <c r="CF549">
        <f t="shared" si="54"/>
        <v>404.81000000000006</v>
      </c>
      <c r="CG5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BORD'!$B$13:$B$2000,0),9)))*T549/$P$18)</f>
        <v>406.35042202010396</v>
      </c>
      <c r="CI549" t="str">
        <f>'[3]TABLEAU DE BORD'!B547</f>
        <v/>
      </c>
      <c r="CJ549" t="e">
        <f>'[3]TABLEAU DE BORD'!E547-'[3]TABLEAU DE BORD'!C547</f>
        <v>#VALUE!</v>
      </c>
      <c r="CL549" t="str">
        <f>'[3]TABLEAU DE BORD'!H547</f>
        <v/>
      </c>
      <c r="CM549" t="e">
        <f>'[3]TABLEAU DE BORD'!K547-'[3]TABLEAU DE BORD'!I547</f>
        <v>#VALUE!</v>
      </c>
    </row>
    <row r="550" spans="72:91" x14ac:dyDescent="0.25">
      <c r="BT55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BORD'!$B$13:$B$2000,0),11))*T550/INDEX('[3]TABLEAU DE BORD'!$B$13:$R$2000,MATCH('Formalisme RTE'!$H$2,'[3]TABLEAU DE BORD'!$B$13:$B$2000,0),12)</f>
        <v>3.102830965870556</v>
      </c>
      <c r="BU550">
        <f t="shared" si="57"/>
        <v>0.93577891975241945</v>
      </c>
      <c r="BX550">
        <f t="shared" si="55"/>
        <v>0.60748217536470928</v>
      </c>
      <c r="BZ550">
        <f>IF($BZ$6="","",IF(ISERROR(INDEX([3]Base!$A$2:$C$207,MATCH($BZ$6,[3]Base!$A$2:$A$207,0),2))=TRUE,"CABLE INCONNU",(INDEX([3]Base!$A$2:$C$207,MATCH($BZ$6,[3]Base!$A$2:$A$207,0),3))))</f>
        <v>19.600000000000001</v>
      </c>
      <c r="CB550">
        <f>IF($BZ$6="","",IF(ISERROR(INDEX([3]Base!$A$2:$C$207,MATCH($BZ$6,[3]Base!$A$2:$A$207,0),2))=TRUE,"CABLE INCONNU",(INDEX([3]Base!$A$2:$C$207,MATCH($BZ$6,[3]Base!$A$2:$A$207,0),2))))</f>
        <v>0.627</v>
      </c>
      <c r="CD550">
        <f t="shared" si="56"/>
        <v>1.5404220201039038</v>
      </c>
      <c r="CF550">
        <f t="shared" si="54"/>
        <v>404.81000000000006</v>
      </c>
      <c r="CG5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BORD'!$B$13:$B$2000,0),9)))*T550/$P$18)</f>
        <v>406.35042202010396</v>
      </c>
      <c r="CI550" t="str">
        <f>'[3]TABLEAU DE BORD'!B548</f>
        <v/>
      </c>
      <c r="CJ550" t="e">
        <f>'[3]TABLEAU DE BORD'!E548-'[3]TABLEAU DE BORD'!C548</f>
        <v>#VALUE!</v>
      </c>
      <c r="CL550" t="str">
        <f>'[3]TABLEAU DE BORD'!H548</f>
        <v/>
      </c>
      <c r="CM550" t="e">
        <f>'[3]TABLEAU DE BORD'!K548-'[3]TABLEAU DE BORD'!I548</f>
        <v>#VALUE!</v>
      </c>
    </row>
    <row r="551" spans="72:91" x14ac:dyDescent="0.25">
      <c r="BT55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BORD'!$B$13:$B$2000,0),11))*T551/INDEX('[3]TABLEAU DE BORD'!$B$13:$R$2000,MATCH('Formalisme RTE'!$H$2,'[3]TABLEAU DE BORD'!$B$13:$B$2000,0),12)</f>
        <v>3.102830965870556</v>
      </c>
      <c r="BU551">
        <f t="shared" si="57"/>
        <v>0.93577891975241945</v>
      </c>
      <c r="BX551">
        <f t="shared" si="55"/>
        <v>0.60748217536470928</v>
      </c>
      <c r="BZ551">
        <f>IF($BZ$6="","",IF(ISERROR(INDEX([3]Base!$A$2:$C$207,MATCH($BZ$6,[3]Base!$A$2:$A$207,0),2))=TRUE,"CABLE INCONNU",(INDEX([3]Base!$A$2:$C$207,MATCH($BZ$6,[3]Base!$A$2:$A$207,0),3))))</f>
        <v>19.600000000000001</v>
      </c>
      <c r="CB551">
        <f>IF($BZ$6="","",IF(ISERROR(INDEX([3]Base!$A$2:$C$207,MATCH($BZ$6,[3]Base!$A$2:$A$207,0),2))=TRUE,"CABLE INCONNU",(INDEX([3]Base!$A$2:$C$207,MATCH($BZ$6,[3]Base!$A$2:$A$207,0),2))))</f>
        <v>0.627</v>
      </c>
      <c r="CD551">
        <f t="shared" si="56"/>
        <v>1.5404220201039038</v>
      </c>
      <c r="CF551">
        <f t="shared" si="54"/>
        <v>404.81000000000006</v>
      </c>
      <c r="CG5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BORD'!$B$13:$B$2000,0),9)))*T551/$P$18)</f>
        <v>406.35042202010396</v>
      </c>
      <c r="CI551" t="str">
        <f>'[3]TABLEAU DE BORD'!B549</f>
        <v/>
      </c>
      <c r="CJ551" t="e">
        <f>'[3]TABLEAU DE BORD'!E549-'[3]TABLEAU DE BORD'!C549</f>
        <v>#VALUE!</v>
      </c>
      <c r="CL551" t="str">
        <f>'[3]TABLEAU DE BORD'!H549</f>
        <v/>
      </c>
      <c r="CM551" t="e">
        <f>'[3]TABLEAU DE BORD'!K549-'[3]TABLEAU DE BORD'!I549</f>
        <v>#VALUE!</v>
      </c>
    </row>
    <row r="552" spans="72:91" x14ac:dyDescent="0.25">
      <c r="BT55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BORD'!$B$13:$B$2000,0),11))*T552/INDEX('[3]TABLEAU DE BORD'!$B$13:$R$2000,MATCH('Formalisme RTE'!$H$2,'[3]TABLEAU DE BORD'!$B$13:$B$2000,0),12)</f>
        <v>3.102830965870556</v>
      </c>
      <c r="BU552">
        <f t="shared" si="57"/>
        <v>0.93577891975241945</v>
      </c>
      <c r="BX552">
        <f t="shared" si="55"/>
        <v>0.60748217536470928</v>
      </c>
      <c r="BZ552">
        <f>IF($BZ$6="","",IF(ISERROR(INDEX([3]Base!$A$2:$C$207,MATCH($BZ$6,[3]Base!$A$2:$A$207,0),2))=TRUE,"CABLE INCONNU",(INDEX([3]Base!$A$2:$C$207,MATCH($BZ$6,[3]Base!$A$2:$A$207,0),3))))</f>
        <v>19.600000000000001</v>
      </c>
      <c r="CB552">
        <f>IF($BZ$6="","",IF(ISERROR(INDEX([3]Base!$A$2:$C$207,MATCH($BZ$6,[3]Base!$A$2:$A$207,0),2))=TRUE,"CABLE INCONNU",(INDEX([3]Base!$A$2:$C$207,MATCH($BZ$6,[3]Base!$A$2:$A$207,0),2))))</f>
        <v>0.627</v>
      </c>
      <c r="CD552">
        <f t="shared" si="56"/>
        <v>1.5404220201039038</v>
      </c>
      <c r="CF552">
        <f t="shared" si="54"/>
        <v>404.81000000000006</v>
      </c>
      <c r="CG5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BORD'!$B$13:$B$2000,0),9)))*T552/$P$18)</f>
        <v>406.35042202010396</v>
      </c>
      <c r="CI552" t="str">
        <f>'[3]TABLEAU DE BORD'!B550</f>
        <v/>
      </c>
      <c r="CJ552" t="e">
        <f>'[3]TABLEAU DE BORD'!E550-'[3]TABLEAU DE BORD'!C550</f>
        <v>#VALUE!</v>
      </c>
      <c r="CL552" t="str">
        <f>'[3]TABLEAU DE BORD'!H550</f>
        <v/>
      </c>
      <c r="CM552" t="e">
        <f>'[3]TABLEAU DE BORD'!K550-'[3]TABLEAU DE BORD'!I550</f>
        <v>#VALUE!</v>
      </c>
    </row>
    <row r="553" spans="72:91" x14ac:dyDescent="0.25">
      <c r="BT55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BORD'!$B$13:$B$2000,0),11))*T553/INDEX('[3]TABLEAU DE BORD'!$B$13:$R$2000,MATCH('Formalisme RTE'!$H$2,'[3]TABLEAU DE BORD'!$B$13:$B$2000,0),12)</f>
        <v>3.102830965870556</v>
      </c>
      <c r="BU553">
        <f t="shared" si="57"/>
        <v>0.93577891975241945</v>
      </c>
      <c r="BX553">
        <f t="shared" si="55"/>
        <v>0.60748217536470928</v>
      </c>
      <c r="BZ553">
        <f>IF($BZ$6="","",IF(ISERROR(INDEX([3]Base!$A$2:$C$207,MATCH($BZ$6,[3]Base!$A$2:$A$207,0),2))=TRUE,"CABLE INCONNU",(INDEX([3]Base!$A$2:$C$207,MATCH($BZ$6,[3]Base!$A$2:$A$207,0),3))))</f>
        <v>19.600000000000001</v>
      </c>
      <c r="CB553">
        <f>IF($BZ$6="","",IF(ISERROR(INDEX([3]Base!$A$2:$C$207,MATCH($BZ$6,[3]Base!$A$2:$A$207,0),2))=TRUE,"CABLE INCONNU",(INDEX([3]Base!$A$2:$C$207,MATCH($BZ$6,[3]Base!$A$2:$A$207,0),2))))</f>
        <v>0.627</v>
      </c>
      <c r="CD553">
        <f t="shared" si="56"/>
        <v>1.5404220201039038</v>
      </c>
      <c r="CF553">
        <f t="shared" si="54"/>
        <v>404.81000000000006</v>
      </c>
      <c r="CG5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BORD'!$B$13:$B$2000,0),9)))*T553/$P$18)</f>
        <v>406.35042202010396</v>
      </c>
      <c r="CI553" t="str">
        <f>'[3]TABLEAU DE BORD'!B551</f>
        <v/>
      </c>
      <c r="CJ553" t="e">
        <f>'[3]TABLEAU DE BORD'!E551-'[3]TABLEAU DE BORD'!C551</f>
        <v>#VALUE!</v>
      </c>
      <c r="CL553" t="str">
        <f>'[3]TABLEAU DE BORD'!H551</f>
        <v/>
      </c>
      <c r="CM553" t="e">
        <f>'[3]TABLEAU DE BORD'!K551-'[3]TABLEAU DE BORD'!I551</f>
        <v>#VALUE!</v>
      </c>
    </row>
    <row r="554" spans="72:91" x14ac:dyDescent="0.25">
      <c r="BT55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BORD'!$B$13:$B$2000,0),11))*T554/INDEX('[3]TABLEAU DE BORD'!$B$13:$R$2000,MATCH('Formalisme RTE'!$H$2,'[3]TABLEAU DE BORD'!$B$13:$B$2000,0),12)</f>
        <v>3.102830965870556</v>
      </c>
      <c r="BU554">
        <f t="shared" si="57"/>
        <v>0.93577891975241945</v>
      </c>
      <c r="BX554">
        <f t="shared" si="55"/>
        <v>0.60748217536470928</v>
      </c>
      <c r="BZ554">
        <f>IF($BZ$6="","",IF(ISERROR(INDEX([3]Base!$A$2:$C$207,MATCH($BZ$6,[3]Base!$A$2:$A$207,0),2))=TRUE,"CABLE INCONNU",(INDEX([3]Base!$A$2:$C$207,MATCH($BZ$6,[3]Base!$A$2:$A$207,0),3))))</f>
        <v>19.600000000000001</v>
      </c>
      <c r="CB554">
        <f>IF($BZ$6="","",IF(ISERROR(INDEX([3]Base!$A$2:$C$207,MATCH($BZ$6,[3]Base!$A$2:$A$207,0),2))=TRUE,"CABLE INCONNU",(INDEX([3]Base!$A$2:$C$207,MATCH($BZ$6,[3]Base!$A$2:$A$207,0),2))))</f>
        <v>0.627</v>
      </c>
      <c r="CD554">
        <f t="shared" si="56"/>
        <v>1.5404220201039038</v>
      </c>
      <c r="CF554">
        <f t="shared" si="54"/>
        <v>404.81000000000006</v>
      </c>
      <c r="CG5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BORD'!$B$13:$B$2000,0),9)))*T554/$P$18)</f>
        <v>406.35042202010396</v>
      </c>
      <c r="CI554" t="str">
        <f>'[3]TABLEAU DE BORD'!B552</f>
        <v/>
      </c>
      <c r="CJ554" t="e">
        <f>'[3]TABLEAU DE BORD'!E552-'[3]TABLEAU DE BORD'!C552</f>
        <v>#VALUE!</v>
      </c>
      <c r="CL554" t="str">
        <f>'[3]TABLEAU DE BORD'!H552</f>
        <v/>
      </c>
      <c r="CM554" t="e">
        <f>'[3]TABLEAU DE BORD'!K552-'[3]TABLEAU DE BORD'!I552</f>
        <v>#VALUE!</v>
      </c>
    </row>
    <row r="555" spans="72:91" x14ac:dyDescent="0.25">
      <c r="BT55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BORD'!$B$13:$B$2000,0),11))*T555/INDEX('[3]TABLEAU DE BORD'!$B$13:$R$2000,MATCH('Formalisme RTE'!$H$2,'[3]TABLEAU DE BORD'!$B$13:$B$2000,0),12)</f>
        <v>3.102830965870556</v>
      </c>
      <c r="BU555">
        <f t="shared" si="57"/>
        <v>0.93577891975241945</v>
      </c>
      <c r="BX555">
        <f t="shared" si="55"/>
        <v>0.60748217536470928</v>
      </c>
      <c r="BZ555">
        <f>IF($BZ$6="","",IF(ISERROR(INDEX([3]Base!$A$2:$C$207,MATCH($BZ$6,[3]Base!$A$2:$A$207,0),2))=TRUE,"CABLE INCONNU",(INDEX([3]Base!$A$2:$C$207,MATCH($BZ$6,[3]Base!$A$2:$A$207,0),3))))</f>
        <v>19.600000000000001</v>
      </c>
      <c r="CB555">
        <f>IF($BZ$6="","",IF(ISERROR(INDEX([3]Base!$A$2:$C$207,MATCH($BZ$6,[3]Base!$A$2:$A$207,0),2))=TRUE,"CABLE INCONNU",(INDEX([3]Base!$A$2:$C$207,MATCH($BZ$6,[3]Base!$A$2:$A$207,0),2))))</f>
        <v>0.627</v>
      </c>
      <c r="CD555">
        <f t="shared" si="56"/>
        <v>1.5404220201039038</v>
      </c>
      <c r="CF555">
        <f t="shared" si="54"/>
        <v>404.81000000000006</v>
      </c>
      <c r="CG5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BORD'!$B$13:$B$2000,0),9)))*T555/$P$18)</f>
        <v>406.35042202010396</v>
      </c>
      <c r="CI555" t="str">
        <f>'[3]TABLEAU DE BORD'!B553</f>
        <v/>
      </c>
      <c r="CJ555" t="e">
        <f>'[3]TABLEAU DE BORD'!E553-'[3]TABLEAU DE BORD'!C553</f>
        <v>#VALUE!</v>
      </c>
      <c r="CL555" t="str">
        <f>'[3]TABLEAU DE BORD'!H553</f>
        <v/>
      </c>
      <c r="CM555" t="e">
        <f>'[3]TABLEAU DE BORD'!K553-'[3]TABLEAU DE BORD'!I553</f>
        <v>#VALUE!</v>
      </c>
    </row>
    <row r="556" spans="72:91" x14ac:dyDescent="0.25">
      <c r="BT55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BORD'!$B$13:$B$2000,0),11))*T556/INDEX('[3]TABLEAU DE BORD'!$B$13:$R$2000,MATCH('Formalisme RTE'!$H$2,'[3]TABLEAU DE BORD'!$B$13:$B$2000,0),12)</f>
        <v>3.102830965870556</v>
      </c>
      <c r="BU556">
        <f t="shared" si="57"/>
        <v>0.93577891975241945</v>
      </c>
      <c r="BX556">
        <f t="shared" si="55"/>
        <v>0.60748217536470928</v>
      </c>
      <c r="BZ556">
        <f>IF($BZ$6="","",IF(ISERROR(INDEX([3]Base!$A$2:$C$207,MATCH($BZ$6,[3]Base!$A$2:$A$207,0),2))=TRUE,"CABLE INCONNU",(INDEX([3]Base!$A$2:$C$207,MATCH($BZ$6,[3]Base!$A$2:$A$207,0),3))))</f>
        <v>19.600000000000001</v>
      </c>
      <c r="CB556">
        <f>IF($BZ$6="","",IF(ISERROR(INDEX([3]Base!$A$2:$C$207,MATCH($BZ$6,[3]Base!$A$2:$A$207,0),2))=TRUE,"CABLE INCONNU",(INDEX([3]Base!$A$2:$C$207,MATCH($BZ$6,[3]Base!$A$2:$A$207,0),2))))</f>
        <v>0.627</v>
      </c>
      <c r="CD556">
        <f t="shared" si="56"/>
        <v>1.5404220201039038</v>
      </c>
      <c r="CF556">
        <f t="shared" si="54"/>
        <v>404.81000000000006</v>
      </c>
      <c r="CG5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BORD'!$B$13:$B$2000,0),9)))*T556/$P$18)</f>
        <v>406.35042202010396</v>
      </c>
      <c r="CI556" t="str">
        <f>'[3]TABLEAU DE BORD'!B554</f>
        <v/>
      </c>
      <c r="CJ556" t="e">
        <f>'[3]TABLEAU DE BORD'!E554-'[3]TABLEAU DE BORD'!C554</f>
        <v>#VALUE!</v>
      </c>
      <c r="CL556" t="str">
        <f>'[3]TABLEAU DE BORD'!H554</f>
        <v/>
      </c>
      <c r="CM556" t="e">
        <f>'[3]TABLEAU DE BORD'!K554-'[3]TABLEAU DE BORD'!I554</f>
        <v>#VALUE!</v>
      </c>
    </row>
    <row r="557" spans="72:91" x14ac:dyDescent="0.25">
      <c r="BT55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BORD'!$B$13:$B$2000,0),11))*T557/INDEX('[3]TABLEAU DE BORD'!$B$13:$R$2000,MATCH('Formalisme RTE'!$H$2,'[3]TABLEAU DE BORD'!$B$13:$B$2000,0),12)</f>
        <v>3.102830965870556</v>
      </c>
      <c r="BU557">
        <f t="shared" si="57"/>
        <v>0.93577891975241945</v>
      </c>
      <c r="BX557">
        <f t="shared" si="55"/>
        <v>0.60748217536470928</v>
      </c>
      <c r="BZ557">
        <f>IF($BZ$6="","",IF(ISERROR(INDEX([3]Base!$A$2:$C$207,MATCH($BZ$6,[3]Base!$A$2:$A$207,0),2))=TRUE,"CABLE INCONNU",(INDEX([3]Base!$A$2:$C$207,MATCH($BZ$6,[3]Base!$A$2:$A$207,0),3))))</f>
        <v>19.600000000000001</v>
      </c>
      <c r="CB557">
        <f>IF($BZ$6="","",IF(ISERROR(INDEX([3]Base!$A$2:$C$207,MATCH($BZ$6,[3]Base!$A$2:$A$207,0),2))=TRUE,"CABLE INCONNU",(INDEX([3]Base!$A$2:$C$207,MATCH($BZ$6,[3]Base!$A$2:$A$207,0),2))))</f>
        <v>0.627</v>
      </c>
      <c r="CD557">
        <f t="shared" si="56"/>
        <v>1.5404220201039038</v>
      </c>
      <c r="CF557">
        <f t="shared" si="54"/>
        <v>404.81000000000006</v>
      </c>
      <c r="CG5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BORD'!$B$13:$B$2000,0),9)))*T557/$P$18)</f>
        <v>406.35042202010396</v>
      </c>
      <c r="CI557" t="str">
        <f>'[3]TABLEAU DE BORD'!B555</f>
        <v/>
      </c>
      <c r="CJ557" t="e">
        <f>'[3]TABLEAU DE BORD'!E555-'[3]TABLEAU DE BORD'!C555</f>
        <v>#VALUE!</v>
      </c>
      <c r="CL557" t="str">
        <f>'[3]TABLEAU DE BORD'!H555</f>
        <v/>
      </c>
      <c r="CM557" t="e">
        <f>'[3]TABLEAU DE BORD'!K555-'[3]TABLEAU DE BORD'!I555</f>
        <v>#VALUE!</v>
      </c>
    </row>
    <row r="558" spans="72:91" x14ac:dyDescent="0.25">
      <c r="BT55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BORD'!$B$13:$B$2000,0),11))*T558/INDEX('[3]TABLEAU DE BORD'!$B$13:$R$2000,MATCH('Formalisme RTE'!$H$2,'[3]TABLEAU DE BORD'!$B$13:$B$2000,0),12)</f>
        <v>3.102830965870556</v>
      </c>
      <c r="BU558">
        <f t="shared" si="57"/>
        <v>0.93577891975241945</v>
      </c>
      <c r="BX558">
        <f t="shared" si="55"/>
        <v>0.60748217536470928</v>
      </c>
      <c r="BZ558">
        <f>IF($BZ$6="","",IF(ISERROR(INDEX([3]Base!$A$2:$C$207,MATCH($BZ$6,[3]Base!$A$2:$A$207,0),2))=TRUE,"CABLE INCONNU",(INDEX([3]Base!$A$2:$C$207,MATCH($BZ$6,[3]Base!$A$2:$A$207,0),3))))</f>
        <v>19.600000000000001</v>
      </c>
      <c r="CB558">
        <f>IF($BZ$6="","",IF(ISERROR(INDEX([3]Base!$A$2:$C$207,MATCH($BZ$6,[3]Base!$A$2:$A$207,0),2))=TRUE,"CABLE INCONNU",(INDEX([3]Base!$A$2:$C$207,MATCH($BZ$6,[3]Base!$A$2:$A$207,0),2))))</f>
        <v>0.627</v>
      </c>
      <c r="CD558">
        <f t="shared" si="56"/>
        <v>1.5404220201039038</v>
      </c>
      <c r="CF558">
        <f t="shared" si="54"/>
        <v>404.81000000000006</v>
      </c>
      <c r="CG5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BORD'!$B$13:$B$2000,0),9)))*T558/$P$18)</f>
        <v>406.35042202010396</v>
      </c>
      <c r="CI558" t="str">
        <f>'[3]TABLEAU DE BORD'!B556</f>
        <v/>
      </c>
      <c r="CJ558" t="e">
        <f>'[3]TABLEAU DE BORD'!E556-'[3]TABLEAU DE BORD'!C556</f>
        <v>#VALUE!</v>
      </c>
      <c r="CL558" t="str">
        <f>'[3]TABLEAU DE BORD'!H556</f>
        <v/>
      </c>
      <c r="CM558" t="e">
        <f>'[3]TABLEAU DE BORD'!K556-'[3]TABLEAU DE BORD'!I556</f>
        <v>#VALUE!</v>
      </c>
    </row>
    <row r="559" spans="72:91" x14ac:dyDescent="0.25">
      <c r="BT55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BORD'!$B$13:$B$2000,0),11))*T559/INDEX('[3]TABLEAU DE BORD'!$B$13:$R$2000,MATCH('Formalisme RTE'!$H$2,'[3]TABLEAU DE BORD'!$B$13:$B$2000,0),12)</f>
        <v>3.102830965870556</v>
      </c>
      <c r="BU559">
        <f t="shared" si="57"/>
        <v>0.93577891975241945</v>
      </c>
      <c r="BX559">
        <f t="shared" si="55"/>
        <v>0.60748217536470928</v>
      </c>
      <c r="BZ559">
        <f>IF($BZ$6="","",IF(ISERROR(INDEX([3]Base!$A$2:$C$207,MATCH($BZ$6,[3]Base!$A$2:$A$207,0),2))=TRUE,"CABLE INCONNU",(INDEX([3]Base!$A$2:$C$207,MATCH($BZ$6,[3]Base!$A$2:$A$207,0),3))))</f>
        <v>19.600000000000001</v>
      </c>
      <c r="CB559">
        <f>IF($BZ$6="","",IF(ISERROR(INDEX([3]Base!$A$2:$C$207,MATCH($BZ$6,[3]Base!$A$2:$A$207,0),2))=TRUE,"CABLE INCONNU",(INDEX([3]Base!$A$2:$C$207,MATCH($BZ$6,[3]Base!$A$2:$A$207,0),2))))</f>
        <v>0.627</v>
      </c>
      <c r="CD559">
        <f t="shared" si="56"/>
        <v>1.5404220201039038</v>
      </c>
      <c r="CF559">
        <f t="shared" si="54"/>
        <v>404.81000000000006</v>
      </c>
      <c r="CG5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BORD'!$B$13:$B$2000,0),9)))*T559/$P$18)</f>
        <v>406.35042202010396</v>
      </c>
      <c r="CI559" t="str">
        <f>'[3]TABLEAU DE BORD'!B557</f>
        <v/>
      </c>
      <c r="CJ559" t="e">
        <f>'[3]TABLEAU DE BORD'!E557-'[3]TABLEAU DE BORD'!C557</f>
        <v>#VALUE!</v>
      </c>
      <c r="CL559" t="str">
        <f>'[3]TABLEAU DE BORD'!H557</f>
        <v/>
      </c>
      <c r="CM559" t="e">
        <f>'[3]TABLEAU DE BORD'!K557-'[3]TABLEAU DE BORD'!I557</f>
        <v>#VALUE!</v>
      </c>
    </row>
    <row r="560" spans="72:91" x14ac:dyDescent="0.25">
      <c r="BT56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BORD'!$B$13:$B$2000,0),11))*T560/INDEX('[3]TABLEAU DE BORD'!$B$13:$R$2000,MATCH('Formalisme RTE'!$H$2,'[3]TABLEAU DE BORD'!$B$13:$B$2000,0),12)</f>
        <v>3.102830965870556</v>
      </c>
      <c r="BU560">
        <f t="shared" si="57"/>
        <v>0.93577891975241945</v>
      </c>
      <c r="BX560">
        <f t="shared" si="55"/>
        <v>0.60748217536470928</v>
      </c>
      <c r="BZ560">
        <f>IF($BZ$6="","",IF(ISERROR(INDEX([3]Base!$A$2:$C$207,MATCH($BZ$6,[3]Base!$A$2:$A$207,0),2))=TRUE,"CABLE INCONNU",(INDEX([3]Base!$A$2:$C$207,MATCH($BZ$6,[3]Base!$A$2:$A$207,0),3))))</f>
        <v>19.600000000000001</v>
      </c>
      <c r="CB560">
        <f>IF($BZ$6="","",IF(ISERROR(INDEX([3]Base!$A$2:$C$207,MATCH($BZ$6,[3]Base!$A$2:$A$207,0),2))=TRUE,"CABLE INCONNU",(INDEX([3]Base!$A$2:$C$207,MATCH($BZ$6,[3]Base!$A$2:$A$207,0),2))))</f>
        <v>0.627</v>
      </c>
      <c r="CD560">
        <f t="shared" si="56"/>
        <v>1.5404220201039038</v>
      </c>
      <c r="CF560">
        <f t="shared" si="54"/>
        <v>404.81000000000006</v>
      </c>
      <c r="CG5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BORD'!$B$13:$B$2000,0),9)))*T560/$P$18)</f>
        <v>406.35042202010396</v>
      </c>
      <c r="CI560" t="str">
        <f>'[3]TABLEAU DE BORD'!B558</f>
        <v/>
      </c>
      <c r="CJ560" t="e">
        <f>'[3]TABLEAU DE BORD'!E558-'[3]TABLEAU DE BORD'!C558</f>
        <v>#VALUE!</v>
      </c>
      <c r="CL560" t="str">
        <f>'[3]TABLEAU DE BORD'!H558</f>
        <v/>
      </c>
      <c r="CM560" t="e">
        <f>'[3]TABLEAU DE BORD'!K558-'[3]TABLEAU DE BORD'!I558</f>
        <v>#VALUE!</v>
      </c>
    </row>
    <row r="561" spans="72:91" x14ac:dyDescent="0.25">
      <c r="BT56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BORD'!$B$13:$B$2000,0),11))*T561/INDEX('[3]TABLEAU DE BORD'!$B$13:$R$2000,MATCH('Formalisme RTE'!$H$2,'[3]TABLEAU DE BORD'!$B$13:$B$2000,0),12)</f>
        <v>3.102830965870556</v>
      </c>
      <c r="BU561">
        <f t="shared" si="57"/>
        <v>0.93577891975241945</v>
      </c>
      <c r="BX561">
        <f t="shared" si="55"/>
        <v>0.60748217536470928</v>
      </c>
      <c r="BZ561">
        <f>IF($BZ$6="","",IF(ISERROR(INDEX([3]Base!$A$2:$C$207,MATCH($BZ$6,[3]Base!$A$2:$A$207,0),2))=TRUE,"CABLE INCONNU",(INDEX([3]Base!$A$2:$C$207,MATCH($BZ$6,[3]Base!$A$2:$A$207,0),3))))</f>
        <v>19.600000000000001</v>
      </c>
      <c r="CB561">
        <f>IF($BZ$6="","",IF(ISERROR(INDEX([3]Base!$A$2:$C$207,MATCH($BZ$6,[3]Base!$A$2:$A$207,0),2))=TRUE,"CABLE INCONNU",(INDEX([3]Base!$A$2:$C$207,MATCH($BZ$6,[3]Base!$A$2:$A$207,0),2))))</f>
        <v>0.627</v>
      </c>
      <c r="CD561">
        <f t="shared" si="56"/>
        <v>1.5404220201039038</v>
      </c>
      <c r="CF561">
        <f t="shared" si="54"/>
        <v>404.81000000000006</v>
      </c>
      <c r="CG5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BORD'!$B$13:$B$2000,0),9)))*T561/$P$18)</f>
        <v>406.35042202010396</v>
      </c>
      <c r="CI561" t="str">
        <f>'[3]TABLEAU DE BORD'!B559</f>
        <v/>
      </c>
      <c r="CJ561" t="e">
        <f>'[3]TABLEAU DE BORD'!E559-'[3]TABLEAU DE BORD'!C559</f>
        <v>#VALUE!</v>
      </c>
      <c r="CL561" t="str">
        <f>'[3]TABLEAU DE BORD'!H559</f>
        <v/>
      </c>
      <c r="CM561" t="e">
        <f>'[3]TABLEAU DE BORD'!K559-'[3]TABLEAU DE BORD'!I559</f>
        <v>#VALUE!</v>
      </c>
    </row>
    <row r="562" spans="72:91" x14ac:dyDescent="0.25">
      <c r="BT56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BORD'!$B$13:$B$2000,0),11))*T562/INDEX('[3]TABLEAU DE BORD'!$B$13:$R$2000,MATCH('Formalisme RTE'!$H$2,'[3]TABLEAU DE BORD'!$B$13:$B$2000,0),12)</f>
        <v>3.102830965870556</v>
      </c>
      <c r="BU562">
        <f t="shared" si="57"/>
        <v>0.93577891975241945</v>
      </c>
      <c r="BX562">
        <f t="shared" si="55"/>
        <v>0.60748217536470928</v>
      </c>
      <c r="BZ562">
        <f>IF($BZ$6="","",IF(ISERROR(INDEX([3]Base!$A$2:$C$207,MATCH($BZ$6,[3]Base!$A$2:$A$207,0),2))=TRUE,"CABLE INCONNU",(INDEX([3]Base!$A$2:$C$207,MATCH($BZ$6,[3]Base!$A$2:$A$207,0),3))))</f>
        <v>19.600000000000001</v>
      </c>
      <c r="CB562">
        <f>IF($BZ$6="","",IF(ISERROR(INDEX([3]Base!$A$2:$C$207,MATCH($BZ$6,[3]Base!$A$2:$A$207,0),2))=TRUE,"CABLE INCONNU",(INDEX([3]Base!$A$2:$C$207,MATCH($BZ$6,[3]Base!$A$2:$A$207,0),2))))</f>
        <v>0.627</v>
      </c>
      <c r="CD562">
        <f t="shared" si="56"/>
        <v>1.5404220201039038</v>
      </c>
      <c r="CF562">
        <f t="shared" si="54"/>
        <v>404.81000000000006</v>
      </c>
      <c r="CG5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BORD'!$B$13:$B$2000,0),9)))*T562/$P$18)</f>
        <v>406.35042202010396</v>
      </c>
      <c r="CI562" t="str">
        <f>'[3]TABLEAU DE BORD'!B560</f>
        <v/>
      </c>
      <c r="CJ562" t="e">
        <f>'[3]TABLEAU DE BORD'!E560-'[3]TABLEAU DE BORD'!C560</f>
        <v>#VALUE!</v>
      </c>
      <c r="CL562" t="str">
        <f>'[3]TABLEAU DE BORD'!H560</f>
        <v/>
      </c>
      <c r="CM562" t="e">
        <f>'[3]TABLEAU DE BORD'!K560-'[3]TABLEAU DE BORD'!I560</f>
        <v>#VALUE!</v>
      </c>
    </row>
    <row r="563" spans="72:91" x14ac:dyDescent="0.25">
      <c r="BT56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BORD'!$B$13:$B$2000,0),11))*T563/INDEX('[3]TABLEAU DE BORD'!$B$13:$R$2000,MATCH('Formalisme RTE'!$H$2,'[3]TABLEAU DE BORD'!$B$13:$B$2000,0),12)</f>
        <v>3.102830965870556</v>
      </c>
      <c r="BU563">
        <f t="shared" si="57"/>
        <v>0.93577891975241945</v>
      </c>
      <c r="BX563">
        <f t="shared" si="55"/>
        <v>0.60748217536470928</v>
      </c>
      <c r="BZ563">
        <f>IF($BZ$6="","",IF(ISERROR(INDEX([3]Base!$A$2:$C$207,MATCH($BZ$6,[3]Base!$A$2:$A$207,0),2))=TRUE,"CABLE INCONNU",(INDEX([3]Base!$A$2:$C$207,MATCH($BZ$6,[3]Base!$A$2:$A$207,0),3))))</f>
        <v>19.600000000000001</v>
      </c>
      <c r="CB563">
        <f>IF($BZ$6="","",IF(ISERROR(INDEX([3]Base!$A$2:$C$207,MATCH($BZ$6,[3]Base!$A$2:$A$207,0),2))=TRUE,"CABLE INCONNU",(INDEX([3]Base!$A$2:$C$207,MATCH($BZ$6,[3]Base!$A$2:$A$207,0),2))))</f>
        <v>0.627</v>
      </c>
      <c r="CD563">
        <f t="shared" si="56"/>
        <v>1.5404220201039038</v>
      </c>
      <c r="CF563">
        <f t="shared" si="54"/>
        <v>404.81000000000006</v>
      </c>
      <c r="CG5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BORD'!$B$13:$B$2000,0),9)))*T563/$P$18)</f>
        <v>406.35042202010396</v>
      </c>
      <c r="CI563" t="str">
        <f>'[3]TABLEAU DE BORD'!B561</f>
        <v/>
      </c>
      <c r="CJ563" t="e">
        <f>'[3]TABLEAU DE BORD'!E561-'[3]TABLEAU DE BORD'!C561</f>
        <v>#VALUE!</v>
      </c>
      <c r="CL563" t="str">
        <f>'[3]TABLEAU DE BORD'!H561</f>
        <v/>
      </c>
      <c r="CM563" t="e">
        <f>'[3]TABLEAU DE BORD'!K561-'[3]TABLEAU DE BORD'!I561</f>
        <v>#VALUE!</v>
      </c>
    </row>
    <row r="564" spans="72:91" x14ac:dyDescent="0.25">
      <c r="BT56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BORD'!$B$13:$B$2000,0),11))*T564/INDEX('[3]TABLEAU DE BORD'!$B$13:$R$2000,MATCH('Formalisme RTE'!$H$2,'[3]TABLEAU DE BORD'!$B$13:$B$2000,0),12)</f>
        <v>3.102830965870556</v>
      </c>
      <c r="BU564">
        <f t="shared" si="57"/>
        <v>0.93577891975241945</v>
      </c>
      <c r="BX564">
        <f t="shared" si="55"/>
        <v>0.60748217536470928</v>
      </c>
      <c r="BZ564">
        <f>IF($BZ$6="","",IF(ISERROR(INDEX([3]Base!$A$2:$C$207,MATCH($BZ$6,[3]Base!$A$2:$A$207,0),2))=TRUE,"CABLE INCONNU",(INDEX([3]Base!$A$2:$C$207,MATCH($BZ$6,[3]Base!$A$2:$A$207,0),3))))</f>
        <v>19.600000000000001</v>
      </c>
      <c r="CB564">
        <f>IF($BZ$6="","",IF(ISERROR(INDEX([3]Base!$A$2:$C$207,MATCH($BZ$6,[3]Base!$A$2:$A$207,0),2))=TRUE,"CABLE INCONNU",(INDEX([3]Base!$A$2:$C$207,MATCH($BZ$6,[3]Base!$A$2:$A$207,0),2))))</f>
        <v>0.627</v>
      </c>
      <c r="CD564">
        <f t="shared" si="56"/>
        <v>1.5404220201039038</v>
      </c>
      <c r="CF564">
        <f t="shared" si="54"/>
        <v>404.81000000000006</v>
      </c>
      <c r="CG5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BORD'!$B$13:$B$2000,0),9)))*T564/$P$18)</f>
        <v>406.35042202010396</v>
      </c>
      <c r="CI564" t="str">
        <f>'[3]TABLEAU DE BORD'!B562</f>
        <v/>
      </c>
      <c r="CJ564" t="e">
        <f>'[3]TABLEAU DE BORD'!E562-'[3]TABLEAU DE BORD'!C562</f>
        <v>#VALUE!</v>
      </c>
      <c r="CL564" t="str">
        <f>'[3]TABLEAU DE BORD'!H562</f>
        <v/>
      </c>
      <c r="CM564" t="e">
        <f>'[3]TABLEAU DE BORD'!K562-'[3]TABLEAU DE BORD'!I562</f>
        <v>#VALUE!</v>
      </c>
    </row>
    <row r="565" spans="72:91" x14ac:dyDescent="0.25">
      <c r="BT56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BORD'!$B$13:$B$2000,0),11))*T565/INDEX('[3]TABLEAU DE BORD'!$B$13:$R$2000,MATCH('Formalisme RTE'!$H$2,'[3]TABLEAU DE BORD'!$B$13:$B$2000,0),12)</f>
        <v>3.102830965870556</v>
      </c>
      <c r="BU565">
        <f t="shared" si="57"/>
        <v>0.93577891975241945</v>
      </c>
      <c r="BX565">
        <f t="shared" si="55"/>
        <v>0.60748217536470928</v>
      </c>
      <c r="BZ565">
        <f>IF($BZ$6="","",IF(ISERROR(INDEX([3]Base!$A$2:$C$207,MATCH($BZ$6,[3]Base!$A$2:$A$207,0),2))=TRUE,"CABLE INCONNU",(INDEX([3]Base!$A$2:$C$207,MATCH($BZ$6,[3]Base!$A$2:$A$207,0),3))))</f>
        <v>19.600000000000001</v>
      </c>
      <c r="CB565">
        <f>IF($BZ$6="","",IF(ISERROR(INDEX([3]Base!$A$2:$C$207,MATCH($BZ$6,[3]Base!$A$2:$A$207,0),2))=TRUE,"CABLE INCONNU",(INDEX([3]Base!$A$2:$C$207,MATCH($BZ$6,[3]Base!$A$2:$A$207,0),2))))</f>
        <v>0.627</v>
      </c>
      <c r="CD565">
        <f t="shared" si="56"/>
        <v>1.5404220201039038</v>
      </c>
      <c r="CF565">
        <f t="shared" si="54"/>
        <v>404.81000000000006</v>
      </c>
      <c r="CG5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BORD'!$B$13:$B$2000,0),9)))*T565/$P$18)</f>
        <v>406.35042202010396</v>
      </c>
      <c r="CI565" t="str">
        <f>'[3]TABLEAU DE BORD'!B563</f>
        <v/>
      </c>
      <c r="CJ565" t="e">
        <f>'[3]TABLEAU DE BORD'!E563-'[3]TABLEAU DE BORD'!C563</f>
        <v>#VALUE!</v>
      </c>
      <c r="CL565" t="str">
        <f>'[3]TABLEAU DE BORD'!H563</f>
        <v/>
      </c>
      <c r="CM565" t="e">
        <f>'[3]TABLEAU DE BORD'!K563-'[3]TABLEAU DE BORD'!I563</f>
        <v>#VALUE!</v>
      </c>
    </row>
    <row r="566" spans="72:91" x14ac:dyDescent="0.25">
      <c r="BT56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BORD'!$B$13:$B$2000,0),11))*T566/INDEX('[3]TABLEAU DE BORD'!$B$13:$R$2000,MATCH('Formalisme RTE'!$H$2,'[3]TABLEAU DE BORD'!$B$13:$B$2000,0),12)</f>
        <v>3.102830965870556</v>
      </c>
      <c r="BU566">
        <f t="shared" si="57"/>
        <v>0.93577891975241945</v>
      </c>
      <c r="BX566">
        <f t="shared" si="55"/>
        <v>0.60748217536470928</v>
      </c>
      <c r="BZ566">
        <f>IF($BZ$6="","",IF(ISERROR(INDEX([3]Base!$A$2:$C$207,MATCH($BZ$6,[3]Base!$A$2:$A$207,0),2))=TRUE,"CABLE INCONNU",(INDEX([3]Base!$A$2:$C$207,MATCH($BZ$6,[3]Base!$A$2:$A$207,0),3))))</f>
        <v>19.600000000000001</v>
      </c>
      <c r="CB566">
        <f>IF($BZ$6="","",IF(ISERROR(INDEX([3]Base!$A$2:$C$207,MATCH($BZ$6,[3]Base!$A$2:$A$207,0),2))=TRUE,"CABLE INCONNU",(INDEX([3]Base!$A$2:$C$207,MATCH($BZ$6,[3]Base!$A$2:$A$207,0),2))))</f>
        <v>0.627</v>
      </c>
      <c r="CD566">
        <f t="shared" si="56"/>
        <v>1.5404220201039038</v>
      </c>
      <c r="CF566">
        <f t="shared" si="54"/>
        <v>404.81000000000006</v>
      </c>
      <c r="CG5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BORD'!$B$13:$B$2000,0),9)))*T566/$P$18)</f>
        <v>406.35042202010396</v>
      </c>
      <c r="CI566" t="str">
        <f>'[3]TABLEAU DE BORD'!B564</f>
        <v/>
      </c>
      <c r="CJ566" t="e">
        <f>'[3]TABLEAU DE BORD'!E564-'[3]TABLEAU DE BORD'!C564</f>
        <v>#VALUE!</v>
      </c>
      <c r="CL566" t="str">
        <f>'[3]TABLEAU DE BORD'!H564</f>
        <v/>
      </c>
      <c r="CM566" t="e">
        <f>'[3]TABLEAU DE BORD'!K564-'[3]TABLEAU DE BORD'!I564</f>
        <v>#VALUE!</v>
      </c>
    </row>
    <row r="567" spans="72:91" x14ac:dyDescent="0.25">
      <c r="BT56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BORD'!$B$13:$B$2000,0),11))*T567/INDEX('[3]TABLEAU DE BORD'!$B$13:$R$2000,MATCH('Formalisme RTE'!$H$2,'[3]TABLEAU DE BORD'!$B$13:$B$2000,0),12)</f>
        <v>3.102830965870556</v>
      </c>
      <c r="BU567">
        <f t="shared" si="57"/>
        <v>0.93577891975241945</v>
      </c>
      <c r="BX567">
        <f t="shared" si="55"/>
        <v>0.60748217536470928</v>
      </c>
      <c r="BZ567">
        <f>IF($BZ$6="","",IF(ISERROR(INDEX([3]Base!$A$2:$C$207,MATCH($BZ$6,[3]Base!$A$2:$A$207,0),2))=TRUE,"CABLE INCONNU",(INDEX([3]Base!$A$2:$C$207,MATCH($BZ$6,[3]Base!$A$2:$A$207,0),3))))</f>
        <v>19.600000000000001</v>
      </c>
      <c r="CB567">
        <f>IF($BZ$6="","",IF(ISERROR(INDEX([3]Base!$A$2:$C$207,MATCH($BZ$6,[3]Base!$A$2:$A$207,0),2))=TRUE,"CABLE INCONNU",(INDEX([3]Base!$A$2:$C$207,MATCH($BZ$6,[3]Base!$A$2:$A$207,0),2))))</f>
        <v>0.627</v>
      </c>
      <c r="CD567">
        <f t="shared" si="56"/>
        <v>1.5404220201039038</v>
      </c>
      <c r="CF567">
        <f t="shared" si="54"/>
        <v>404.81000000000006</v>
      </c>
      <c r="CG5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BORD'!$B$13:$B$2000,0),9)))*T567/$P$18)</f>
        <v>406.35042202010396</v>
      </c>
      <c r="CI567" t="str">
        <f>'[3]TABLEAU DE BORD'!B565</f>
        <v/>
      </c>
      <c r="CJ567" t="e">
        <f>'[3]TABLEAU DE BORD'!E565-'[3]TABLEAU DE BORD'!C565</f>
        <v>#VALUE!</v>
      </c>
      <c r="CL567" t="str">
        <f>'[3]TABLEAU DE BORD'!H565</f>
        <v/>
      </c>
      <c r="CM567" t="e">
        <f>'[3]TABLEAU DE BORD'!K565-'[3]TABLEAU DE BORD'!I565</f>
        <v>#VALUE!</v>
      </c>
    </row>
    <row r="568" spans="72:91" x14ac:dyDescent="0.25">
      <c r="BT56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BORD'!$B$13:$B$2000,0),11))*T568/INDEX('[3]TABLEAU DE BORD'!$B$13:$R$2000,MATCH('Formalisme RTE'!$H$2,'[3]TABLEAU DE BORD'!$B$13:$B$2000,0),12)</f>
        <v>3.102830965870556</v>
      </c>
      <c r="BU568">
        <f t="shared" si="57"/>
        <v>0.93577891975241945</v>
      </c>
      <c r="BX568">
        <f t="shared" si="55"/>
        <v>0.60748217536470928</v>
      </c>
      <c r="BZ568">
        <f>IF($BZ$6="","",IF(ISERROR(INDEX([3]Base!$A$2:$C$207,MATCH($BZ$6,[3]Base!$A$2:$A$207,0),2))=TRUE,"CABLE INCONNU",(INDEX([3]Base!$A$2:$C$207,MATCH($BZ$6,[3]Base!$A$2:$A$207,0),3))))</f>
        <v>19.600000000000001</v>
      </c>
      <c r="CB568">
        <f>IF($BZ$6="","",IF(ISERROR(INDEX([3]Base!$A$2:$C$207,MATCH($BZ$6,[3]Base!$A$2:$A$207,0),2))=TRUE,"CABLE INCONNU",(INDEX([3]Base!$A$2:$C$207,MATCH($BZ$6,[3]Base!$A$2:$A$207,0),2))))</f>
        <v>0.627</v>
      </c>
      <c r="CD568">
        <f t="shared" si="56"/>
        <v>1.5404220201039038</v>
      </c>
      <c r="CF568">
        <f t="shared" si="54"/>
        <v>404.81000000000006</v>
      </c>
      <c r="CG5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BORD'!$B$13:$B$2000,0),9)))*T568/$P$18)</f>
        <v>406.35042202010396</v>
      </c>
      <c r="CI568" t="str">
        <f>'[3]TABLEAU DE BORD'!B566</f>
        <v/>
      </c>
      <c r="CJ568" t="e">
        <f>'[3]TABLEAU DE BORD'!E566-'[3]TABLEAU DE BORD'!C566</f>
        <v>#VALUE!</v>
      </c>
      <c r="CL568" t="str">
        <f>'[3]TABLEAU DE BORD'!H566</f>
        <v/>
      </c>
      <c r="CM568" t="e">
        <f>'[3]TABLEAU DE BORD'!K566-'[3]TABLEAU DE BORD'!I566</f>
        <v>#VALUE!</v>
      </c>
    </row>
    <row r="569" spans="72:91" x14ac:dyDescent="0.25">
      <c r="BT56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BORD'!$B$13:$B$2000,0),11))*T569/INDEX('[3]TABLEAU DE BORD'!$B$13:$R$2000,MATCH('Formalisme RTE'!$H$2,'[3]TABLEAU DE BORD'!$B$13:$B$2000,0),12)</f>
        <v>3.102830965870556</v>
      </c>
      <c r="BU569">
        <f t="shared" si="57"/>
        <v>0.93577891975241945</v>
      </c>
      <c r="BX569">
        <f t="shared" si="55"/>
        <v>0.60748217536470928</v>
      </c>
      <c r="BZ569">
        <f>IF($BZ$6="","",IF(ISERROR(INDEX([3]Base!$A$2:$C$207,MATCH($BZ$6,[3]Base!$A$2:$A$207,0),2))=TRUE,"CABLE INCONNU",(INDEX([3]Base!$A$2:$C$207,MATCH($BZ$6,[3]Base!$A$2:$A$207,0),3))))</f>
        <v>19.600000000000001</v>
      </c>
      <c r="CB569">
        <f>IF($BZ$6="","",IF(ISERROR(INDEX([3]Base!$A$2:$C$207,MATCH($BZ$6,[3]Base!$A$2:$A$207,0),2))=TRUE,"CABLE INCONNU",(INDEX([3]Base!$A$2:$C$207,MATCH($BZ$6,[3]Base!$A$2:$A$207,0),2))))</f>
        <v>0.627</v>
      </c>
      <c r="CD569">
        <f t="shared" si="56"/>
        <v>1.5404220201039038</v>
      </c>
      <c r="CF569">
        <f t="shared" si="54"/>
        <v>404.81000000000006</v>
      </c>
      <c r="CG5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BORD'!$B$13:$B$2000,0),9)))*T569/$P$18)</f>
        <v>406.35042202010396</v>
      </c>
      <c r="CI569" t="str">
        <f>'[3]TABLEAU DE BORD'!B567</f>
        <v/>
      </c>
      <c r="CJ569" t="e">
        <f>'[3]TABLEAU DE BORD'!E567-'[3]TABLEAU DE BORD'!C567</f>
        <v>#VALUE!</v>
      </c>
      <c r="CL569" t="str">
        <f>'[3]TABLEAU DE BORD'!H567</f>
        <v/>
      </c>
      <c r="CM569" t="e">
        <f>'[3]TABLEAU DE BORD'!K567-'[3]TABLEAU DE BORD'!I567</f>
        <v>#VALUE!</v>
      </c>
    </row>
    <row r="570" spans="72:91" x14ac:dyDescent="0.25">
      <c r="BT57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BORD'!$B$13:$B$2000,0),11))*T570/INDEX('[3]TABLEAU DE BORD'!$B$13:$R$2000,MATCH('Formalisme RTE'!$H$2,'[3]TABLEAU DE BORD'!$B$13:$B$2000,0),12)</f>
        <v>3.102830965870556</v>
      </c>
      <c r="BU570">
        <f t="shared" si="57"/>
        <v>0.93577891975241945</v>
      </c>
      <c r="BX570">
        <f t="shared" si="55"/>
        <v>0.60748217536470928</v>
      </c>
      <c r="BZ570">
        <f>IF($BZ$6="","",IF(ISERROR(INDEX([3]Base!$A$2:$C$207,MATCH($BZ$6,[3]Base!$A$2:$A$207,0),2))=TRUE,"CABLE INCONNU",(INDEX([3]Base!$A$2:$C$207,MATCH($BZ$6,[3]Base!$A$2:$A$207,0),3))))</f>
        <v>19.600000000000001</v>
      </c>
      <c r="CB570">
        <f>IF($BZ$6="","",IF(ISERROR(INDEX([3]Base!$A$2:$C$207,MATCH($BZ$6,[3]Base!$A$2:$A$207,0),2))=TRUE,"CABLE INCONNU",(INDEX([3]Base!$A$2:$C$207,MATCH($BZ$6,[3]Base!$A$2:$A$207,0),2))))</f>
        <v>0.627</v>
      </c>
      <c r="CD570">
        <f t="shared" si="56"/>
        <v>1.5404220201039038</v>
      </c>
      <c r="CF570">
        <f t="shared" si="54"/>
        <v>404.81000000000006</v>
      </c>
      <c r="CG5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BORD'!$B$13:$B$2000,0),9)))*T570/$P$18)</f>
        <v>406.35042202010396</v>
      </c>
      <c r="CI570" t="str">
        <f>'[3]TABLEAU DE BORD'!B568</f>
        <v/>
      </c>
      <c r="CJ570" t="e">
        <f>'[3]TABLEAU DE BORD'!E568-'[3]TABLEAU DE BORD'!C568</f>
        <v>#VALUE!</v>
      </c>
      <c r="CL570" t="str">
        <f>'[3]TABLEAU DE BORD'!H568</f>
        <v/>
      </c>
      <c r="CM570" t="e">
        <f>'[3]TABLEAU DE BORD'!K568-'[3]TABLEAU DE BORD'!I568</f>
        <v>#VALUE!</v>
      </c>
    </row>
    <row r="571" spans="72:91" x14ac:dyDescent="0.25">
      <c r="BT57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BORD'!$B$13:$B$2000,0),11))*T571/INDEX('[3]TABLEAU DE BORD'!$B$13:$R$2000,MATCH('Formalisme RTE'!$H$2,'[3]TABLEAU DE BORD'!$B$13:$B$2000,0),12)</f>
        <v>3.102830965870556</v>
      </c>
      <c r="BU571">
        <f t="shared" si="57"/>
        <v>0.93577891975241945</v>
      </c>
      <c r="BX571">
        <f t="shared" si="55"/>
        <v>0.60748217536470928</v>
      </c>
      <c r="BZ571">
        <f>IF($BZ$6="","",IF(ISERROR(INDEX([3]Base!$A$2:$C$207,MATCH($BZ$6,[3]Base!$A$2:$A$207,0),2))=TRUE,"CABLE INCONNU",(INDEX([3]Base!$A$2:$C$207,MATCH($BZ$6,[3]Base!$A$2:$A$207,0),3))))</f>
        <v>19.600000000000001</v>
      </c>
      <c r="CB571">
        <f>IF($BZ$6="","",IF(ISERROR(INDEX([3]Base!$A$2:$C$207,MATCH($BZ$6,[3]Base!$A$2:$A$207,0),2))=TRUE,"CABLE INCONNU",(INDEX([3]Base!$A$2:$C$207,MATCH($BZ$6,[3]Base!$A$2:$A$207,0),2))))</f>
        <v>0.627</v>
      </c>
      <c r="CD571">
        <f t="shared" si="56"/>
        <v>1.5404220201039038</v>
      </c>
      <c r="CF571">
        <f t="shared" si="54"/>
        <v>404.81000000000006</v>
      </c>
      <c r="CG5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BORD'!$B$13:$B$2000,0),9)))*T571/$P$18)</f>
        <v>406.35042202010396</v>
      </c>
      <c r="CI571" t="str">
        <f>'[3]TABLEAU DE BORD'!B569</f>
        <v/>
      </c>
      <c r="CJ571" t="e">
        <f>'[3]TABLEAU DE BORD'!E569-'[3]TABLEAU DE BORD'!C569</f>
        <v>#VALUE!</v>
      </c>
      <c r="CL571" t="str">
        <f>'[3]TABLEAU DE BORD'!H569</f>
        <v/>
      </c>
      <c r="CM571" t="e">
        <f>'[3]TABLEAU DE BORD'!K569-'[3]TABLEAU DE BORD'!I569</f>
        <v>#VALUE!</v>
      </c>
    </row>
    <row r="572" spans="72:91" x14ac:dyDescent="0.25">
      <c r="BT57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BORD'!$B$13:$B$2000,0),11))*T572/INDEX('[3]TABLEAU DE BORD'!$B$13:$R$2000,MATCH('Formalisme RTE'!$H$2,'[3]TABLEAU DE BORD'!$B$13:$B$2000,0),12)</f>
        <v>3.102830965870556</v>
      </c>
      <c r="BU572">
        <f t="shared" si="57"/>
        <v>0.93577891975241945</v>
      </c>
      <c r="BX572">
        <f t="shared" si="55"/>
        <v>0.60748217536470928</v>
      </c>
      <c r="BZ572">
        <f>IF($BZ$6="","",IF(ISERROR(INDEX([3]Base!$A$2:$C$207,MATCH($BZ$6,[3]Base!$A$2:$A$207,0),2))=TRUE,"CABLE INCONNU",(INDEX([3]Base!$A$2:$C$207,MATCH($BZ$6,[3]Base!$A$2:$A$207,0),3))))</f>
        <v>19.600000000000001</v>
      </c>
      <c r="CB572">
        <f>IF($BZ$6="","",IF(ISERROR(INDEX([3]Base!$A$2:$C$207,MATCH($BZ$6,[3]Base!$A$2:$A$207,0),2))=TRUE,"CABLE INCONNU",(INDEX([3]Base!$A$2:$C$207,MATCH($BZ$6,[3]Base!$A$2:$A$207,0),2))))</f>
        <v>0.627</v>
      </c>
      <c r="CD572">
        <f t="shared" si="56"/>
        <v>1.5404220201039038</v>
      </c>
      <c r="CF572">
        <f t="shared" si="54"/>
        <v>404.81000000000006</v>
      </c>
      <c r="CG5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BORD'!$B$13:$B$2000,0),9)))*T572/$P$18)</f>
        <v>406.35042202010396</v>
      </c>
      <c r="CI572" t="str">
        <f>'[3]TABLEAU DE BORD'!B570</f>
        <v/>
      </c>
      <c r="CJ572" t="e">
        <f>'[3]TABLEAU DE BORD'!E570-'[3]TABLEAU DE BORD'!C570</f>
        <v>#VALUE!</v>
      </c>
      <c r="CL572" t="str">
        <f>'[3]TABLEAU DE BORD'!H570</f>
        <v/>
      </c>
      <c r="CM572" t="e">
        <f>'[3]TABLEAU DE BORD'!K570-'[3]TABLEAU DE BORD'!I570</f>
        <v>#VALUE!</v>
      </c>
    </row>
    <row r="573" spans="72:91" x14ac:dyDescent="0.25">
      <c r="BT57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BORD'!$B$13:$B$2000,0),11))*T573/INDEX('[3]TABLEAU DE BORD'!$B$13:$R$2000,MATCH('Formalisme RTE'!$H$2,'[3]TABLEAU DE BORD'!$B$13:$B$2000,0),12)</f>
        <v>3.102830965870556</v>
      </c>
      <c r="BU573">
        <f t="shared" si="57"/>
        <v>0.93577891975241945</v>
      </c>
      <c r="BX573">
        <f t="shared" si="55"/>
        <v>0.60748217536470928</v>
      </c>
      <c r="BZ573">
        <f>IF($BZ$6="","",IF(ISERROR(INDEX([3]Base!$A$2:$C$207,MATCH($BZ$6,[3]Base!$A$2:$A$207,0),2))=TRUE,"CABLE INCONNU",(INDEX([3]Base!$A$2:$C$207,MATCH($BZ$6,[3]Base!$A$2:$A$207,0),3))))</f>
        <v>19.600000000000001</v>
      </c>
      <c r="CB573">
        <f>IF($BZ$6="","",IF(ISERROR(INDEX([3]Base!$A$2:$C$207,MATCH($BZ$6,[3]Base!$A$2:$A$207,0),2))=TRUE,"CABLE INCONNU",(INDEX([3]Base!$A$2:$C$207,MATCH($BZ$6,[3]Base!$A$2:$A$207,0),2))))</f>
        <v>0.627</v>
      </c>
      <c r="CD573">
        <f t="shared" si="56"/>
        <v>1.5404220201039038</v>
      </c>
      <c r="CF573">
        <f t="shared" si="54"/>
        <v>404.81000000000006</v>
      </c>
      <c r="CG5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BORD'!$B$13:$B$2000,0),9)))*T573/$P$18)</f>
        <v>406.35042202010396</v>
      </c>
      <c r="CI573" t="str">
        <f>'[3]TABLEAU DE BORD'!B571</f>
        <v/>
      </c>
      <c r="CJ573" t="e">
        <f>'[3]TABLEAU DE BORD'!E571-'[3]TABLEAU DE BORD'!C571</f>
        <v>#VALUE!</v>
      </c>
      <c r="CL573" t="str">
        <f>'[3]TABLEAU DE BORD'!H571</f>
        <v/>
      </c>
      <c r="CM573" t="e">
        <f>'[3]TABLEAU DE BORD'!K571-'[3]TABLEAU DE BORD'!I571</f>
        <v>#VALUE!</v>
      </c>
    </row>
    <row r="574" spans="72:91" x14ac:dyDescent="0.25">
      <c r="BT57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BORD'!$B$13:$B$2000,0),11))*T574/INDEX('[3]TABLEAU DE BORD'!$B$13:$R$2000,MATCH('Formalisme RTE'!$H$2,'[3]TABLEAU DE BORD'!$B$13:$B$2000,0),12)</f>
        <v>3.102830965870556</v>
      </c>
      <c r="BU574">
        <f t="shared" si="57"/>
        <v>0.93577891975241945</v>
      </c>
      <c r="BX574">
        <f t="shared" si="55"/>
        <v>0.60748217536470928</v>
      </c>
      <c r="BZ574">
        <f>IF($BZ$6="","",IF(ISERROR(INDEX([3]Base!$A$2:$C$207,MATCH($BZ$6,[3]Base!$A$2:$A$207,0),2))=TRUE,"CABLE INCONNU",(INDEX([3]Base!$A$2:$C$207,MATCH($BZ$6,[3]Base!$A$2:$A$207,0),3))))</f>
        <v>19.600000000000001</v>
      </c>
      <c r="CB574">
        <f>IF($BZ$6="","",IF(ISERROR(INDEX([3]Base!$A$2:$C$207,MATCH($BZ$6,[3]Base!$A$2:$A$207,0),2))=TRUE,"CABLE INCONNU",(INDEX([3]Base!$A$2:$C$207,MATCH($BZ$6,[3]Base!$A$2:$A$207,0),2))))</f>
        <v>0.627</v>
      </c>
      <c r="CD574">
        <f t="shared" si="56"/>
        <v>1.5404220201039038</v>
      </c>
      <c r="CF574">
        <f t="shared" si="54"/>
        <v>404.81000000000006</v>
      </c>
      <c r="CG5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BORD'!$B$13:$B$2000,0),9)))*T574/$P$18)</f>
        <v>406.35042202010396</v>
      </c>
      <c r="CI574" t="str">
        <f>'[3]TABLEAU DE BORD'!B572</f>
        <v/>
      </c>
      <c r="CJ574" t="e">
        <f>'[3]TABLEAU DE BORD'!E572-'[3]TABLEAU DE BORD'!C572</f>
        <v>#VALUE!</v>
      </c>
      <c r="CL574" t="str">
        <f>'[3]TABLEAU DE BORD'!H572</f>
        <v/>
      </c>
      <c r="CM574" t="e">
        <f>'[3]TABLEAU DE BORD'!K572-'[3]TABLEAU DE BORD'!I572</f>
        <v>#VALUE!</v>
      </c>
    </row>
    <row r="575" spans="72:91" x14ac:dyDescent="0.25">
      <c r="BT57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BORD'!$B$13:$B$2000,0),11))*T575/INDEX('[3]TABLEAU DE BORD'!$B$13:$R$2000,MATCH('Formalisme RTE'!$H$2,'[3]TABLEAU DE BORD'!$B$13:$B$2000,0),12)</f>
        <v>3.102830965870556</v>
      </c>
      <c r="BU575">
        <f t="shared" si="57"/>
        <v>0.93577891975241945</v>
      </c>
      <c r="BX575">
        <f t="shared" si="55"/>
        <v>0.60748217536470928</v>
      </c>
      <c r="BZ575">
        <f>IF($BZ$6="","",IF(ISERROR(INDEX([3]Base!$A$2:$C$207,MATCH($BZ$6,[3]Base!$A$2:$A$207,0),2))=TRUE,"CABLE INCONNU",(INDEX([3]Base!$A$2:$C$207,MATCH($BZ$6,[3]Base!$A$2:$A$207,0),3))))</f>
        <v>19.600000000000001</v>
      </c>
      <c r="CB575">
        <f>IF($BZ$6="","",IF(ISERROR(INDEX([3]Base!$A$2:$C$207,MATCH($BZ$6,[3]Base!$A$2:$A$207,0),2))=TRUE,"CABLE INCONNU",(INDEX([3]Base!$A$2:$C$207,MATCH($BZ$6,[3]Base!$A$2:$A$207,0),2))))</f>
        <v>0.627</v>
      </c>
      <c r="CD575">
        <f t="shared" si="56"/>
        <v>1.5404220201039038</v>
      </c>
      <c r="CF575">
        <f t="shared" si="54"/>
        <v>404.81000000000006</v>
      </c>
      <c r="CG5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BORD'!$B$13:$B$2000,0),9)))*T575/$P$18)</f>
        <v>406.35042202010396</v>
      </c>
      <c r="CI575" t="str">
        <f>'[3]TABLEAU DE BORD'!B573</f>
        <v/>
      </c>
      <c r="CJ575" t="e">
        <f>'[3]TABLEAU DE BORD'!E573-'[3]TABLEAU DE BORD'!C573</f>
        <v>#VALUE!</v>
      </c>
      <c r="CL575" t="str">
        <f>'[3]TABLEAU DE BORD'!H573</f>
        <v/>
      </c>
      <c r="CM575" t="e">
        <f>'[3]TABLEAU DE BORD'!K573-'[3]TABLEAU DE BORD'!I573</f>
        <v>#VALUE!</v>
      </c>
    </row>
    <row r="576" spans="72:91" x14ac:dyDescent="0.25">
      <c r="BT57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BORD'!$B$13:$B$2000,0),11))*T576/INDEX('[3]TABLEAU DE BORD'!$B$13:$R$2000,MATCH('Formalisme RTE'!$H$2,'[3]TABLEAU DE BORD'!$B$13:$B$2000,0),12)</f>
        <v>3.102830965870556</v>
      </c>
      <c r="BU576">
        <f t="shared" si="57"/>
        <v>0.93577891975241945</v>
      </c>
      <c r="BX576">
        <f t="shared" si="55"/>
        <v>0.60748217536470928</v>
      </c>
      <c r="BZ576">
        <f>IF($BZ$6="","",IF(ISERROR(INDEX([3]Base!$A$2:$C$207,MATCH($BZ$6,[3]Base!$A$2:$A$207,0),2))=TRUE,"CABLE INCONNU",(INDEX([3]Base!$A$2:$C$207,MATCH($BZ$6,[3]Base!$A$2:$A$207,0),3))))</f>
        <v>19.600000000000001</v>
      </c>
      <c r="CB576">
        <f>IF($BZ$6="","",IF(ISERROR(INDEX([3]Base!$A$2:$C$207,MATCH($BZ$6,[3]Base!$A$2:$A$207,0),2))=TRUE,"CABLE INCONNU",(INDEX([3]Base!$A$2:$C$207,MATCH($BZ$6,[3]Base!$A$2:$A$207,0),2))))</f>
        <v>0.627</v>
      </c>
      <c r="CD576">
        <f t="shared" si="56"/>
        <v>1.5404220201039038</v>
      </c>
      <c r="CF576">
        <f t="shared" si="54"/>
        <v>404.81000000000006</v>
      </c>
      <c r="CG5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BORD'!$B$13:$B$2000,0),9)))*T576/$P$18)</f>
        <v>406.35042202010396</v>
      </c>
      <c r="CI576" t="str">
        <f>'[3]TABLEAU DE BORD'!B574</f>
        <v/>
      </c>
      <c r="CJ576" t="e">
        <f>'[3]TABLEAU DE BORD'!E574-'[3]TABLEAU DE BORD'!C574</f>
        <v>#VALUE!</v>
      </c>
      <c r="CL576" t="str">
        <f>'[3]TABLEAU DE BORD'!H574</f>
        <v/>
      </c>
      <c r="CM576" t="e">
        <f>'[3]TABLEAU DE BORD'!K574-'[3]TABLEAU DE BORD'!I574</f>
        <v>#VALUE!</v>
      </c>
    </row>
    <row r="577" spans="72:91" x14ac:dyDescent="0.25">
      <c r="BT57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BORD'!$B$13:$B$2000,0),11))*T577/INDEX('[3]TABLEAU DE BORD'!$B$13:$R$2000,MATCH('Formalisme RTE'!$H$2,'[3]TABLEAU DE BORD'!$B$13:$B$2000,0),12)</f>
        <v>3.102830965870556</v>
      </c>
      <c r="BU577">
        <f t="shared" si="57"/>
        <v>0.93577891975241945</v>
      </c>
      <c r="BX577">
        <f t="shared" si="55"/>
        <v>0.60748217536470928</v>
      </c>
      <c r="BZ577">
        <f>IF($BZ$6="","",IF(ISERROR(INDEX([3]Base!$A$2:$C$207,MATCH($BZ$6,[3]Base!$A$2:$A$207,0),2))=TRUE,"CABLE INCONNU",(INDEX([3]Base!$A$2:$C$207,MATCH($BZ$6,[3]Base!$A$2:$A$207,0),3))))</f>
        <v>19.600000000000001</v>
      </c>
      <c r="CB577">
        <f>IF($BZ$6="","",IF(ISERROR(INDEX([3]Base!$A$2:$C$207,MATCH($BZ$6,[3]Base!$A$2:$A$207,0),2))=TRUE,"CABLE INCONNU",(INDEX([3]Base!$A$2:$C$207,MATCH($BZ$6,[3]Base!$A$2:$A$207,0),2))))</f>
        <v>0.627</v>
      </c>
      <c r="CD577">
        <f t="shared" si="56"/>
        <v>1.5404220201039038</v>
      </c>
      <c r="CF577">
        <f t="shared" si="54"/>
        <v>404.81000000000006</v>
      </c>
      <c r="CG5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BORD'!$B$13:$B$2000,0),9)))*T577/$P$18)</f>
        <v>406.35042202010396</v>
      </c>
      <c r="CI577" t="str">
        <f>'[3]TABLEAU DE BORD'!B575</f>
        <v/>
      </c>
      <c r="CJ577" t="e">
        <f>'[3]TABLEAU DE BORD'!E575-'[3]TABLEAU DE BORD'!C575</f>
        <v>#VALUE!</v>
      </c>
      <c r="CL577" t="str">
        <f>'[3]TABLEAU DE BORD'!H575</f>
        <v/>
      </c>
      <c r="CM577" t="e">
        <f>'[3]TABLEAU DE BORD'!K575-'[3]TABLEAU DE BORD'!I575</f>
        <v>#VALUE!</v>
      </c>
    </row>
    <row r="578" spans="72:91" x14ac:dyDescent="0.25">
      <c r="BT57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BORD'!$B$13:$B$2000,0),11))*T578/INDEX('[3]TABLEAU DE BORD'!$B$13:$R$2000,MATCH('Formalisme RTE'!$H$2,'[3]TABLEAU DE BORD'!$B$13:$B$2000,0),12)</f>
        <v>3.102830965870556</v>
      </c>
      <c r="BU578">
        <f t="shared" si="57"/>
        <v>0.93577891975241945</v>
      </c>
      <c r="BX578">
        <f t="shared" si="55"/>
        <v>0.60748217536470928</v>
      </c>
      <c r="BZ578">
        <f>IF($BZ$6="","",IF(ISERROR(INDEX([3]Base!$A$2:$C$207,MATCH($BZ$6,[3]Base!$A$2:$A$207,0),2))=TRUE,"CABLE INCONNU",(INDEX([3]Base!$A$2:$C$207,MATCH($BZ$6,[3]Base!$A$2:$A$207,0),3))))</f>
        <v>19.600000000000001</v>
      </c>
      <c r="CB578">
        <f>IF($BZ$6="","",IF(ISERROR(INDEX([3]Base!$A$2:$C$207,MATCH($BZ$6,[3]Base!$A$2:$A$207,0),2))=TRUE,"CABLE INCONNU",(INDEX([3]Base!$A$2:$C$207,MATCH($BZ$6,[3]Base!$A$2:$A$207,0),2))))</f>
        <v>0.627</v>
      </c>
      <c r="CD578">
        <f t="shared" si="56"/>
        <v>1.5404220201039038</v>
      </c>
      <c r="CF578">
        <f t="shared" si="54"/>
        <v>404.81000000000006</v>
      </c>
      <c r="CG5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BORD'!$B$13:$B$2000,0),9)))*T578/$P$18)</f>
        <v>406.35042202010396</v>
      </c>
      <c r="CI578" t="str">
        <f>'[3]TABLEAU DE BORD'!B576</f>
        <v/>
      </c>
      <c r="CJ578" t="e">
        <f>'[3]TABLEAU DE BORD'!E576-'[3]TABLEAU DE BORD'!C576</f>
        <v>#VALUE!</v>
      </c>
      <c r="CL578" t="str">
        <f>'[3]TABLEAU DE BORD'!H576</f>
        <v/>
      </c>
      <c r="CM578" t="e">
        <f>'[3]TABLEAU DE BORD'!K576-'[3]TABLEAU DE BORD'!I576</f>
        <v>#VALUE!</v>
      </c>
    </row>
    <row r="579" spans="72:91" x14ac:dyDescent="0.25">
      <c r="BT57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BORD'!$B$13:$B$2000,0),11))*T579/INDEX('[3]TABLEAU DE BORD'!$B$13:$R$2000,MATCH('Formalisme RTE'!$H$2,'[3]TABLEAU DE BORD'!$B$13:$B$2000,0),12)</f>
        <v>3.102830965870556</v>
      </c>
      <c r="BU579">
        <f t="shared" si="57"/>
        <v>0.93577891975241945</v>
      </c>
      <c r="BX579">
        <f t="shared" si="55"/>
        <v>0.60748217536470928</v>
      </c>
      <c r="BZ579">
        <f>IF($BZ$6="","",IF(ISERROR(INDEX([3]Base!$A$2:$C$207,MATCH($BZ$6,[3]Base!$A$2:$A$207,0),2))=TRUE,"CABLE INCONNU",(INDEX([3]Base!$A$2:$C$207,MATCH($BZ$6,[3]Base!$A$2:$A$207,0),3))))</f>
        <v>19.600000000000001</v>
      </c>
      <c r="CB579">
        <f>IF($BZ$6="","",IF(ISERROR(INDEX([3]Base!$A$2:$C$207,MATCH($BZ$6,[3]Base!$A$2:$A$207,0),2))=TRUE,"CABLE INCONNU",(INDEX([3]Base!$A$2:$C$207,MATCH($BZ$6,[3]Base!$A$2:$A$207,0),2))))</f>
        <v>0.627</v>
      </c>
      <c r="CD579">
        <f t="shared" si="56"/>
        <v>1.5404220201039038</v>
      </c>
      <c r="CF579">
        <f t="shared" si="54"/>
        <v>404.81000000000006</v>
      </c>
      <c r="CG5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BORD'!$B$13:$B$2000,0),9)))*T579/$P$18)</f>
        <v>406.35042202010396</v>
      </c>
      <c r="CI579" t="str">
        <f>'[3]TABLEAU DE BORD'!B577</f>
        <v/>
      </c>
      <c r="CJ579" t="e">
        <f>'[3]TABLEAU DE BORD'!E577-'[3]TABLEAU DE BORD'!C577</f>
        <v>#VALUE!</v>
      </c>
      <c r="CL579" t="str">
        <f>'[3]TABLEAU DE BORD'!H577</f>
        <v/>
      </c>
      <c r="CM579" t="e">
        <f>'[3]TABLEAU DE BORD'!K577-'[3]TABLEAU DE BORD'!I577</f>
        <v>#VALUE!</v>
      </c>
    </row>
    <row r="580" spans="72:91" x14ac:dyDescent="0.25">
      <c r="BT58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BORD'!$B$13:$B$2000,0),11))*T580/INDEX('[3]TABLEAU DE BORD'!$B$13:$R$2000,MATCH('Formalisme RTE'!$H$2,'[3]TABLEAU DE BORD'!$B$13:$B$2000,0),12)</f>
        <v>3.102830965870556</v>
      </c>
      <c r="BU580">
        <f t="shared" si="57"/>
        <v>0.93577891975241945</v>
      </c>
      <c r="BX580">
        <f t="shared" si="55"/>
        <v>0.60748217536470928</v>
      </c>
      <c r="BZ580">
        <f>IF($BZ$6="","",IF(ISERROR(INDEX([3]Base!$A$2:$C$207,MATCH($BZ$6,[3]Base!$A$2:$A$207,0),2))=TRUE,"CABLE INCONNU",(INDEX([3]Base!$A$2:$C$207,MATCH($BZ$6,[3]Base!$A$2:$A$207,0),3))))</f>
        <v>19.600000000000001</v>
      </c>
      <c r="CB580">
        <f>IF($BZ$6="","",IF(ISERROR(INDEX([3]Base!$A$2:$C$207,MATCH($BZ$6,[3]Base!$A$2:$A$207,0),2))=TRUE,"CABLE INCONNU",(INDEX([3]Base!$A$2:$C$207,MATCH($BZ$6,[3]Base!$A$2:$A$207,0),2))))</f>
        <v>0.627</v>
      </c>
      <c r="CD580">
        <f t="shared" si="56"/>
        <v>1.5404220201039038</v>
      </c>
      <c r="CF580">
        <f t="shared" si="54"/>
        <v>404.81000000000006</v>
      </c>
      <c r="CG5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BORD'!$B$13:$B$2000,0),9)))*T580/$P$18)</f>
        <v>406.35042202010396</v>
      </c>
      <c r="CI580" t="str">
        <f>'[3]TABLEAU DE BORD'!B578</f>
        <v/>
      </c>
      <c r="CJ580" t="e">
        <f>'[3]TABLEAU DE BORD'!E578-'[3]TABLEAU DE BORD'!C578</f>
        <v>#VALUE!</v>
      </c>
      <c r="CL580" t="str">
        <f>'[3]TABLEAU DE BORD'!H578</f>
        <v/>
      </c>
      <c r="CM580" t="e">
        <f>'[3]TABLEAU DE BORD'!K578-'[3]TABLEAU DE BORD'!I578</f>
        <v>#VALUE!</v>
      </c>
    </row>
    <row r="581" spans="72:91" x14ac:dyDescent="0.25">
      <c r="BT58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BORD'!$B$13:$B$2000,0),11))*T581/INDEX('[3]TABLEAU DE BORD'!$B$13:$R$2000,MATCH('Formalisme RTE'!$H$2,'[3]TABLEAU DE BORD'!$B$13:$B$2000,0),12)</f>
        <v>3.102830965870556</v>
      </c>
      <c r="BU581">
        <f t="shared" si="57"/>
        <v>0.93577891975241945</v>
      </c>
      <c r="BX581">
        <f t="shared" si="55"/>
        <v>0.60748217536470928</v>
      </c>
      <c r="BZ581">
        <f>IF($BZ$6="","",IF(ISERROR(INDEX([3]Base!$A$2:$C$207,MATCH($BZ$6,[3]Base!$A$2:$A$207,0),2))=TRUE,"CABLE INCONNU",(INDEX([3]Base!$A$2:$C$207,MATCH($BZ$6,[3]Base!$A$2:$A$207,0),3))))</f>
        <v>19.600000000000001</v>
      </c>
      <c r="CB581">
        <f>IF($BZ$6="","",IF(ISERROR(INDEX([3]Base!$A$2:$C$207,MATCH($BZ$6,[3]Base!$A$2:$A$207,0),2))=TRUE,"CABLE INCONNU",(INDEX([3]Base!$A$2:$C$207,MATCH($BZ$6,[3]Base!$A$2:$A$207,0),2))))</f>
        <v>0.627</v>
      </c>
      <c r="CD581">
        <f t="shared" si="56"/>
        <v>1.5404220201039038</v>
      </c>
      <c r="CF581">
        <f t="shared" si="54"/>
        <v>404.81000000000006</v>
      </c>
      <c r="CG5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BORD'!$B$13:$B$2000,0),9)))*T581/$P$18)</f>
        <v>406.35042202010396</v>
      </c>
      <c r="CI581" t="str">
        <f>'[3]TABLEAU DE BORD'!B579</f>
        <v/>
      </c>
      <c r="CJ581" t="e">
        <f>'[3]TABLEAU DE BORD'!E579-'[3]TABLEAU DE BORD'!C579</f>
        <v>#VALUE!</v>
      </c>
      <c r="CL581" t="str">
        <f>'[3]TABLEAU DE BORD'!H579</f>
        <v/>
      </c>
      <c r="CM581" t="e">
        <f>'[3]TABLEAU DE BORD'!K579-'[3]TABLEAU DE BORD'!I579</f>
        <v>#VALUE!</v>
      </c>
    </row>
    <row r="582" spans="72:91" x14ac:dyDescent="0.25">
      <c r="BT58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BORD'!$B$13:$B$2000,0),11))*T582/INDEX('[3]TABLEAU DE BORD'!$B$13:$R$2000,MATCH('Formalisme RTE'!$H$2,'[3]TABLEAU DE BORD'!$B$13:$B$2000,0),12)</f>
        <v>3.102830965870556</v>
      </c>
      <c r="BU582">
        <f t="shared" si="57"/>
        <v>0.93577891975241945</v>
      </c>
      <c r="BX582">
        <f t="shared" si="55"/>
        <v>0.60748217536470928</v>
      </c>
      <c r="BZ582">
        <f>IF($BZ$6="","",IF(ISERROR(INDEX([3]Base!$A$2:$C$207,MATCH($BZ$6,[3]Base!$A$2:$A$207,0),2))=TRUE,"CABLE INCONNU",(INDEX([3]Base!$A$2:$C$207,MATCH($BZ$6,[3]Base!$A$2:$A$207,0),3))))</f>
        <v>19.600000000000001</v>
      </c>
      <c r="CB582">
        <f>IF($BZ$6="","",IF(ISERROR(INDEX([3]Base!$A$2:$C$207,MATCH($BZ$6,[3]Base!$A$2:$A$207,0),2))=TRUE,"CABLE INCONNU",(INDEX([3]Base!$A$2:$C$207,MATCH($BZ$6,[3]Base!$A$2:$A$207,0),2))))</f>
        <v>0.627</v>
      </c>
      <c r="CD582">
        <f t="shared" si="56"/>
        <v>1.5404220201039038</v>
      </c>
      <c r="CF582">
        <f t="shared" si="54"/>
        <v>404.81000000000006</v>
      </c>
      <c r="CG5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BORD'!$B$13:$B$2000,0),9)))*T582/$P$18)</f>
        <v>406.35042202010396</v>
      </c>
      <c r="CI582" t="str">
        <f>'[3]TABLEAU DE BORD'!B580</f>
        <v/>
      </c>
      <c r="CJ582" t="e">
        <f>'[3]TABLEAU DE BORD'!E580-'[3]TABLEAU DE BORD'!C580</f>
        <v>#VALUE!</v>
      </c>
      <c r="CL582" t="str">
        <f>'[3]TABLEAU DE BORD'!H580</f>
        <v/>
      </c>
      <c r="CM582" t="e">
        <f>'[3]TABLEAU DE BORD'!K580-'[3]TABLEAU DE BORD'!I580</f>
        <v>#VALUE!</v>
      </c>
    </row>
    <row r="583" spans="72:91" x14ac:dyDescent="0.25">
      <c r="BT58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BORD'!$B$13:$B$2000,0),11))*T583/INDEX('[3]TABLEAU DE BORD'!$B$13:$R$2000,MATCH('Formalisme RTE'!$H$2,'[3]TABLEAU DE BORD'!$B$13:$B$2000,0),12)</f>
        <v>3.102830965870556</v>
      </c>
      <c r="BU583">
        <f t="shared" si="57"/>
        <v>0.93577891975241945</v>
      </c>
      <c r="BX583">
        <f t="shared" si="55"/>
        <v>0.60748217536470928</v>
      </c>
      <c r="BZ583">
        <f>IF($BZ$6="","",IF(ISERROR(INDEX([3]Base!$A$2:$C$207,MATCH($BZ$6,[3]Base!$A$2:$A$207,0),2))=TRUE,"CABLE INCONNU",(INDEX([3]Base!$A$2:$C$207,MATCH($BZ$6,[3]Base!$A$2:$A$207,0),3))))</f>
        <v>19.600000000000001</v>
      </c>
      <c r="CB583">
        <f>IF($BZ$6="","",IF(ISERROR(INDEX([3]Base!$A$2:$C$207,MATCH($BZ$6,[3]Base!$A$2:$A$207,0),2))=TRUE,"CABLE INCONNU",(INDEX([3]Base!$A$2:$C$207,MATCH($BZ$6,[3]Base!$A$2:$A$207,0),2))))</f>
        <v>0.627</v>
      </c>
      <c r="CD583">
        <f t="shared" si="56"/>
        <v>1.5404220201039038</v>
      </c>
      <c r="CF583">
        <f t="shared" si="54"/>
        <v>404.81000000000006</v>
      </c>
      <c r="CG5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BORD'!$B$13:$B$2000,0),9)))*T583/$P$18)</f>
        <v>406.35042202010396</v>
      </c>
      <c r="CI583" t="str">
        <f>'[3]TABLEAU DE BORD'!B581</f>
        <v/>
      </c>
      <c r="CJ583" t="e">
        <f>'[3]TABLEAU DE BORD'!E581-'[3]TABLEAU DE BORD'!C581</f>
        <v>#VALUE!</v>
      </c>
      <c r="CL583" t="str">
        <f>'[3]TABLEAU DE BORD'!H581</f>
        <v/>
      </c>
      <c r="CM583" t="e">
        <f>'[3]TABLEAU DE BORD'!K581-'[3]TABLEAU DE BORD'!I581</f>
        <v>#VALUE!</v>
      </c>
    </row>
    <row r="584" spans="72:91" x14ac:dyDescent="0.25">
      <c r="BT58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BORD'!$B$13:$B$2000,0),11))*T584/INDEX('[3]TABLEAU DE BORD'!$B$13:$R$2000,MATCH('Formalisme RTE'!$H$2,'[3]TABLEAU DE BORD'!$B$13:$B$2000,0),12)</f>
        <v>3.102830965870556</v>
      </c>
      <c r="BU584">
        <f t="shared" si="57"/>
        <v>0.93577891975241945</v>
      </c>
      <c r="BX584">
        <f t="shared" si="55"/>
        <v>0.60748217536470928</v>
      </c>
      <c r="BZ584">
        <f>IF($BZ$6="","",IF(ISERROR(INDEX([3]Base!$A$2:$C$207,MATCH($BZ$6,[3]Base!$A$2:$A$207,0),2))=TRUE,"CABLE INCONNU",(INDEX([3]Base!$A$2:$C$207,MATCH($BZ$6,[3]Base!$A$2:$A$207,0),3))))</f>
        <v>19.600000000000001</v>
      </c>
      <c r="CB584">
        <f>IF($BZ$6="","",IF(ISERROR(INDEX([3]Base!$A$2:$C$207,MATCH($BZ$6,[3]Base!$A$2:$A$207,0),2))=TRUE,"CABLE INCONNU",(INDEX([3]Base!$A$2:$C$207,MATCH($BZ$6,[3]Base!$A$2:$A$207,0),2))))</f>
        <v>0.627</v>
      </c>
      <c r="CD584">
        <f t="shared" si="56"/>
        <v>1.5404220201039038</v>
      </c>
      <c r="CF584">
        <f t="shared" si="54"/>
        <v>404.81000000000006</v>
      </c>
      <c r="CG5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BORD'!$B$13:$B$2000,0),9)))*T584/$P$18)</f>
        <v>406.35042202010396</v>
      </c>
      <c r="CI584" t="str">
        <f>'[3]TABLEAU DE BORD'!B582</f>
        <v/>
      </c>
      <c r="CJ584" t="e">
        <f>'[3]TABLEAU DE BORD'!E582-'[3]TABLEAU DE BORD'!C582</f>
        <v>#VALUE!</v>
      </c>
      <c r="CL584" t="str">
        <f>'[3]TABLEAU DE BORD'!H582</f>
        <v/>
      </c>
      <c r="CM584" t="e">
        <f>'[3]TABLEAU DE BORD'!K582-'[3]TABLEAU DE BORD'!I582</f>
        <v>#VALUE!</v>
      </c>
    </row>
    <row r="585" spans="72:91" x14ac:dyDescent="0.25">
      <c r="BT58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BORD'!$B$13:$B$2000,0),11))*T585/INDEX('[3]TABLEAU DE BORD'!$B$13:$R$2000,MATCH('Formalisme RTE'!$H$2,'[3]TABLEAU DE BORD'!$B$13:$B$2000,0),12)</f>
        <v>3.102830965870556</v>
      </c>
      <c r="BU585">
        <f t="shared" si="57"/>
        <v>0.93577891975241945</v>
      </c>
      <c r="BX585">
        <f t="shared" si="55"/>
        <v>0.60748217536470928</v>
      </c>
      <c r="BZ585">
        <f>IF($BZ$6="","",IF(ISERROR(INDEX([3]Base!$A$2:$C$207,MATCH($BZ$6,[3]Base!$A$2:$A$207,0),2))=TRUE,"CABLE INCONNU",(INDEX([3]Base!$A$2:$C$207,MATCH($BZ$6,[3]Base!$A$2:$A$207,0),3))))</f>
        <v>19.600000000000001</v>
      </c>
      <c r="CB585">
        <f>IF($BZ$6="","",IF(ISERROR(INDEX([3]Base!$A$2:$C$207,MATCH($BZ$6,[3]Base!$A$2:$A$207,0),2))=TRUE,"CABLE INCONNU",(INDEX([3]Base!$A$2:$C$207,MATCH($BZ$6,[3]Base!$A$2:$A$207,0),2))))</f>
        <v>0.627</v>
      </c>
      <c r="CD585">
        <f t="shared" si="56"/>
        <v>1.5404220201039038</v>
      </c>
      <c r="CF585">
        <f t="shared" si="54"/>
        <v>404.81000000000006</v>
      </c>
      <c r="CG5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BORD'!$B$13:$B$2000,0),9)))*T585/$P$18)</f>
        <v>406.35042202010396</v>
      </c>
      <c r="CI585" t="str">
        <f>'[3]TABLEAU DE BORD'!B583</f>
        <v/>
      </c>
      <c r="CJ585" t="e">
        <f>'[3]TABLEAU DE BORD'!E583-'[3]TABLEAU DE BORD'!C583</f>
        <v>#VALUE!</v>
      </c>
      <c r="CL585" t="str">
        <f>'[3]TABLEAU DE BORD'!H583</f>
        <v/>
      </c>
      <c r="CM585" t="e">
        <f>'[3]TABLEAU DE BORD'!K583-'[3]TABLEAU DE BORD'!I583</f>
        <v>#VALUE!</v>
      </c>
    </row>
    <row r="586" spans="72:91" x14ac:dyDescent="0.25">
      <c r="BT58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BORD'!$B$13:$B$2000,0),11))*T586/INDEX('[3]TABLEAU DE BORD'!$B$13:$R$2000,MATCH('Formalisme RTE'!$H$2,'[3]TABLEAU DE BORD'!$B$13:$B$2000,0),12)</f>
        <v>3.102830965870556</v>
      </c>
      <c r="BU586">
        <f t="shared" si="57"/>
        <v>0.93577891975241945</v>
      </c>
      <c r="BX586">
        <f t="shared" si="55"/>
        <v>0.60748217536470928</v>
      </c>
      <c r="BZ586">
        <f>IF($BZ$6="","",IF(ISERROR(INDEX([3]Base!$A$2:$C$207,MATCH($BZ$6,[3]Base!$A$2:$A$207,0),2))=TRUE,"CABLE INCONNU",(INDEX([3]Base!$A$2:$C$207,MATCH($BZ$6,[3]Base!$A$2:$A$207,0),3))))</f>
        <v>19.600000000000001</v>
      </c>
      <c r="CB586">
        <f>IF($BZ$6="","",IF(ISERROR(INDEX([3]Base!$A$2:$C$207,MATCH($BZ$6,[3]Base!$A$2:$A$207,0),2))=TRUE,"CABLE INCONNU",(INDEX([3]Base!$A$2:$C$207,MATCH($BZ$6,[3]Base!$A$2:$A$207,0),2))))</f>
        <v>0.627</v>
      </c>
      <c r="CD586">
        <f t="shared" si="56"/>
        <v>1.5404220201039038</v>
      </c>
      <c r="CF586">
        <f t="shared" si="54"/>
        <v>404.81000000000006</v>
      </c>
      <c r="CG5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BORD'!$B$13:$B$2000,0),9)))*T586/$P$18)</f>
        <v>406.35042202010396</v>
      </c>
      <c r="CI586" t="str">
        <f>'[3]TABLEAU DE BORD'!B584</f>
        <v/>
      </c>
      <c r="CJ586" t="e">
        <f>'[3]TABLEAU DE BORD'!E584-'[3]TABLEAU DE BORD'!C584</f>
        <v>#VALUE!</v>
      </c>
      <c r="CL586" t="str">
        <f>'[3]TABLEAU DE BORD'!H584</f>
        <v/>
      </c>
      <c r="CM586" t="e">
        <f>'[3]TABLEAU DE BORD'!K584-'[3]TABLEAU DE BORD'!I584</f>
        <v>#VALUE!</v>
      </c>
    </row>
    <row r="587" spans="72:91" x14ac:dyDescent="0.25">
      <c r="BT58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BORD'!$B$13:$B$2000,0),11))*T587/INDEX('[3]TABLEAU DE BORD'!$B$13:$R$2000,MATCH('Formalisme RTE'!$H$2,'[3]TABLEAU DE BORD'!$B$13:$B$2000,0),12)</f>
        <v>3.102830965870556</v>
      </c>
      <c r="BU587">
        <f t="shared" si="57"/>
        <v>0.93577891975241945</v>
      </c>
      <c r="BX587">
        <f t="shared" si="55"/>
        <v>0.60748217536470928</v>
      </c>
      <c r="BZ587">
        <f>IF($BZ$6="","",IF(ISERROR(INDEX([3]Base!$A$2:$C$207,MATCH($BZ$6,[3]Base!$A$2:$A$207,0),2))=TRUE,"CABLE INCONNU",(INDEX([3]Base!$A$2:$C$207,MATCH($BZ$6,[3]Base!$A$2:$A$207,0),3))))</f>
        <v>19.600000000000001</v>
      </c>
      <c r="CB587">
        <f>IF($BZ$6="","",IF(ISERROR(INDEX([3]Base!$A$2:$C$207,MATCH($BZ$6,[3]Base!$A$2:$A$207,0),2))=TRUE,"CABLE INCONNU",(INDEX([3]Base!$A$2:$C$207,MATCH($BZ$6,[3]Base!$A$2:$A$207,0),2))))</f>
        <v>0.627</v>
      </c>
      <c r="CD587">
        <f t="shared" si="56"/>
        <v>1.5404220201039038</v>
      </c>
      <c r="CF587">
        <f t="shared" si="54"/>
        <v>404.81000000000006</v>
      </c>
      <c r="CG5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BORD'!$B$13:$B$2000,0),9)))*T587/$P$18)</f>
        <v>406.35042202010396</v>
      </c>
      <c r="CI587" t="str">
        <f>'[3]TABLEAU DE BORD'!B585</f>
        <v/>
      </c>
      <c r="CJ587" t="e">
        <f>'[3]TABLEAU DE BORD'!E585-'[3]TABLEAU DE BORD'!C585</f>
        <v>#VALUE!</v>
      </c>
      <c r="CL587" t="str">
        <f>'[3]TABLEAU DE BORD'!H585</f>
        <v/>
      </c>
      <c r="CM587" t="e">
        <f>'[3]TABLEAU DE BORD'!K585-'[3]TABLEAU DE BORD'!I585</f>
        <v>#VALUE!</v>
      </c>
    </row>
    <row r="588" spans="72:91" x14ac:dyDescent="0.25">
      <c r="BT58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BORD'!$B$13:$B$2000,0),11))*T588/INDEX('[3]TABLEAU DE BORD'!$B$13:$R$2000,MATCH('Formalisme RTE'!$H$2,'[3]TABLEAU DE BORD'!$B$13:$B$2000,0),12)</f>
        <v>3.102830965870556</v>
      </c>
      <c r="BU588">
        <f t="shared" si="57"/>
        <v>0.93577891975241945</v>
      </c>
      <c r="BX588">
        <f t="shared" si="55"/>
        <v>0.60748217536470928</v>
      </c>
      <c r="BZ588">
        <f>IF($BZ$6="","",IF(ISERROR(INDEX([3]Base!$A$2:$C$207,MATCH($BZ$6,[3]Base!$A$2:$A$207,0),2))=TRUE,"CABLE INCONNU",(INDEX([3]Base!$A$2:$C$207,MATCH($BZ$6,[3]Base!$A$2:$A$207,0),3))))</f>
        <v>19.600000000000001</v>
      </c>
      <c r="CB588">
        <f>IF($BZ$6="","",IF(ISERROR(INDEX([3]Base!$A$2:$C$207,MATCH($BZ$6,[3]Base!$A$2:$A$207,0),2))=TRUE,"CABLE INCONNU",(INDEX([3]Base!$A$2:$C$207,MATCH($BZ$6,[3]Base!$A$2:$A$207,0),2))))</f>
        <v>0.627</v>
      </c>
      <c r="CD588">
        <f t="shared" si="56"/>
        <v>1.5404220201039038</v>
      </c>
      <c r="CF588">
        <f t="shared" si="54"/>
        <v>404.81000000000006</v>
      </c>
      <c r="CG5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BORD'!$B$13:$B$2000,0),9)))*T588/$P$18)</f>
        <v>406.35042202010396</v>
      </c>
      <c r="CI588" t="str">
        <f>'[3]TABLEAU DE BORD'!B586</f>
        <v/>
      </c>
      <c r="CJ588" t="e">
        <f>'[3]TABLEAU DE BORD'!E586-'[3]TABLEAU DE BORD'!C586</f>
        <v>#VALUE!</v>
      </c>
      <c r="CL588" t="str">
        <f>'[3]TABLEAU DE BORD'!H586</f>
        <v/>
      </c>
      <c r="CM588" t="e">
        <f>'[3]TABLEAU DE BORD'!K586-'[3]TABLEAU DE BORD'!I586</f>
        <v>#VALUE!</v>
      </c>
    </row>
    <row r="589" spans="72:91" x14ac:dyDescent="0.25">
      <c r="BT58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BORD'!$B$13:$B$2000,0),11))*T589/INDEX('[3]TABLEAU DE BORD'!$B$13:$R$2000,MATCH('Formalisme RTE'!$H$2,'[3]TABLEAU DE BORD'!$B$13:$B$2000,0),12)</f>
        <v>3.102830965870556</v>
      </c>
      <c r="BU589">
        <f t="shared" si="57"/>
        <v>0.93577891975241945</v>
      </c>
      <c r="BX589">
        <f t="shared" si="55"/>
        <v>0.60748217536470928</v>
      </c>
      <c r="BZ589">
        <f>IF($BZ$6="","",IF(ISERROR(INDEX([3]Base!$A$2:$C$207,MATCH($BZ$6,[3]Base!$A$2:$A$207,0),2))=TRUE,"CABLE INCONNU",(INDEX([3]Base!$A$2:$C$207,MATCH($BZ$6,[3]Base!$A$2:$A$207,0),3))))</f>
        <v>19.600000000000001</v>
      </c>
      <c r="CB589">
        <f>IF($BZ$6="","",IF(ISERROR(INDEX([3]Base!$A$2:$C$207,MATCH($BZ$6,[3]Base!$A$2:$A$207,0),2))=TRUE,"CABLE INCONNU",(INDEX([3]Base!$A$2:$C$207,MATCH($BZ$6,[3]Base!$A$2:$A$207,0),2))))</f>
        <v>0.627</v>
      </c>
      <c r="CD589">
        <f t="shared" si="56"/>
        <v>1.5404220201039038</v>
      </c>
      <c r="CF589">
        <f t="shared" si="54"/>
        <v>404.81000000000006</v>
      </c>
      <c r="CG5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BORD'!$B$13:$B$2000,0),9)))*T589/$P$18)</f>
        <v>406.35042202010396</v>
      </c>
      <c r="CI589" t="str">
        <f>'[3]TABLEAU DE BORD'!B587</f>
        <v/>
      </c>
      <c r="CJ589" t="e">
        <f>'[3]TABLEAU DE BORD'!E587-'[3]TABLEAU DE BORD'!C587</f>
        <v>#VALUE!</v>
      </c>
      <c r="CL589" t="str">
        <f>'[3]TABLEAU DE BORD'!H587</f>
        <v/>
      </c>
      <c r="CM589" t="e">
        <f>'[3]TABLEAU DE BORD'!K587-'[3]TABLEAU DE BORD'!I587</f>
        <v>#VALUE!</v>
      </c>
    </row>
    <row r="590" spans="72:91" x14ac:dyDescent="0.25">
      <c r="BT59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BORD'!$B$13:$B$2000,0),11))*T590/INDEX('[3]TABLEAU DE BORD'!$B$13:$R$2000,MATCH('Formalisme RTE'!$H$2,'[3]TABLEAU DE BORD'!$B$13:$B$2000,0),12)</f>
        <v>3.102830965870556</v>
      </c>
      <c r="BU590">
        <f t="shared" si="57"/>
        <v>0.93577891975241945</v>
      </c>
      <c r="BX590">
        <f t="shared" si="55"/>
        <v>0.60748217536470928</v>
      </c>
      <c r="BZ590">
        <f>IF($BZ$6="","",IF(ISERROR(INDEX([3]Base!$A$2:$C$207,MATCH($BZ$6,[3]Base!$A$2:$A$207,0),2))=TRUE,"CABLE INCONNU",(INDEX([3]Base!$A$2:$C$207,MATCH($BZ$6,[3]Base!$A$2:$A$207,0),3))))</f>
        <v>19.600000000000001</v>
      </c>
      <c r="CB590">
        <f>IF($BZ$6="","",IF(ISERROR(INDEX([3]Base!$A$2:$C$207,MATCH($BZ$6,[3]Base!$A$2:$A$207,0),2))=TRUE,"CABLE INCONNU",(INDEX([3]Base!$A$2:$C$207,MATCH($BZ$6,[3]Base!$A$2:$A$207,0),2))))</f>
        <v>0.627</v>
      </c>
      <c r="CD590">
        <f t="shared" si="56"/>
        <v>1.5404220201039038</v>
      </c>
      <c r="CF590">
        <f t="shared" si="54"/>
        <v>404.81000000000006</v>
      </c>
      <c r="CG5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BORD'!$B$13:$B$2000,0),9)))*T590/$P$18)</f>
        <v>406.35042202010396</v>
      </c>
      <c r="CI590" t="str">
        <f>'[3]TABLEAU DE BORD'!B588</f>
        <v/>
      </c>
      <c r="CJ590" t="e">
        <f>'[3]TABLEAU DE BORD'!E588-'[3]TABLEAU DE BORD'!C588</f>
        <v>#VALUE!</v>
      </c>
      <c r="CL590" t="str">
        <f>'[3]TABLEAU DE BORD'!H588</f>
        <v/>
      </c>
      <c r="CM590" t="e">
        <f>'[3]TABLEAU DE BORD'!K588-'[3]TABLEAU DE BORD'!I588</f>
        <v>#VALUE!</v>
      </c>
    </row>
    <row r="591" spans="72:91" x14ac:dyDescent="0.25">
      <c r="BT59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BORD'!$B$13:$B$2000,0),11))*T591/INDEX('[3]TABLEAU DE BORD'!$B$13:$R$2000,MATCH('Formalisme RTE'!$H$2,'[3]TABLEAU DE BORD'!$B$13:$B$2000,0),12)</f>
        <v>3.102830965870556</v>
      </c>
      <c r="BU591">
        <f t="shared" si="57"/>
        <v>0.93577891975241945</v>
      </c>
      <c r="BX591">
        <f t="shared" si="55"/>
        <v>0.60748217536470928</v>
      </c>
      <c r="BZ591">
        <f>IF($BZ$6="","",IF(ISERROR(INDEX([3]Base!$A$2:$C$207,MATCH($BZ$6,[3]Base!$A$2:$A$207,0),2))=TRUE,"CABLE INCONNU",(INDEX([3]Base!$A$2:$C$207,MATCH($BZ$6,[3]Base!$A$2:$A$207,0),3))))</f>
        <v>19.600000000000001</v>
      </c>
      <c r="CB591">
        <f>IF($BZ$6="","",IF(ISERROR(INDEX([3]Base!$A$2:$C$207,MATCH($BZ$6,[3]Base!$A$2:$A$207,0),2))=TRUE,"CABLE INCONNU",(INDEX([3]Base!$A$2:$C$207,MATCH($BZ$6,[3]Base!$A$2:$A$207,0),2))))</f>
        <v>0.627</v>
      </c>
      <c r="CD591">
        <f t="shared" si="56"/>
        <v>1.5404220201039038</v>
      </c>
      <c r="CF591">
        <f t="shared" ref="CF591:CF654" si="58">$BE$28+$D$10*((EXP(($BE$26-T591)/$D$10)+EXP(-($BE$26-T591)/$D$10))/2-1)</f>
        <v>404.81000000000006</v>
      </c>
      <c r="CG5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BORD'!$B$13:$B$2000,0),9)))*T591/$P$18)</f>
        <v>406.35042202010396</v>
      </c>
      <c r="CI591" t="str">
        <f>'[3]TABLEAU DE BORD'!B589</f>
        <v/>
      </c>
      <c r="CJ591" t="e">
        <f>'[3]TABLEAU DE BORD'!E589-'[3]TABLEAU DE BORD'!C589</f>
        <v>#VALUE!</v>
      </c>
      <c r="CL591" t="str">
        <f>'[3]TABLEAU DE BORD'!H589</f>
        <v/>
      </c>
      <c r="CM591" t="e">
        <f>'[3]TABLEAU DE BORD'!K589-'[3]TABLEAU DE BORD'!I589</f>
        <v>#VALUE!</v>
      </c>
    </row>
    <row r="592" spans="72:91" x14ac:dyDescent="0.25">
      <c r="BT59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BORD'!$B$13:$B$2000,0),11))*T592/INDEX('[3]TABLEAU DE BORD'!$B$13:$R$2000,MATCH('Formalisme RTE'!$H$2,'[3]TABLEAU DE BORD'!$B$13:$B$2000,0),12)</f>
        <v>3.102830965870556</v>
      </c>
      <c r="BU592">
        <f t="shared" si="57"/>
        <v>0.93577891975241945</v>
      </c>
      <c r="BX592">
        <f t="shared" ref="BX592:BX655" si="59">SQRT(1-(1/(SQRT((CB592*0.981)^2+(($B$30/10)*BZ592*0.001)^2)/(CB592*0.981))^2))</f>
        <v>0.60748217536470928</v>
      </c>
      <c r="BZ592">
        <f>IF($BZ$6="","",IF(ISERROR(INDEX([3]Base!$A$2:$C$207,MATCH($BZ$6,[3]Base!$A$2:$A$207,0),2))=TRUE,"CABLE INCONNU",(INDEX([3]Base!$A$2:$C$207,MATCH($BZ$6,[3]Base!$A$2:$A$207,0),3))))</f>
        <v>19.600000000000001</v>
      </c>
      <c r="CB592">
        <f>IF($BZ$6="","",IF(ISERROR(INDEX([3]Base!$A$2:$C$207,MATCH($BZ$6,[3]Base!$A$2:$A$207,0),2))=TRUE,"CABLE INCONNU",(INDEX([3]Base!$A$2:$C$207,MATCH($BZ$6,[3]Base!$A$2:$A$207,0),2))))</f>
        <v>0.627</v>
      </c>
      <c r="CD592">
        <f t="shared" si="56"/>
        <v>1.5404220201039038</v>
      </c>
      <c r="CF592">
        <f t="shared" si="58"/>
        <v>404.81000000000006</v>
      </c>
      <c r="CG5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BORD'!$B$13:$B$2000,0),9)))*T592/$P$18)</f>
        <v>406.35042202010396</v>
      </c>
      <c r="CI592" t="str">
        <f>'[3]TABLEAU DE BORD'!B590</f>
        <v/>
      </c>
      <c r="CJ592" t="e">
        <f>'[3]TABLEAU DE BORD'!E590-'[3]TABLEAU DE BORD'!C590</f>
        <v>#VALUE!</v>
      </c>
      <c r="CL592" t="str">
        <f>'[3]TABLEAU DE BORD'!H590</f>
        <v/>
      </c>
      <c r="CM592" t="e">
        <f>'[3]TABLEAU DE BORD'!K590-'[3]TABLEAU DE BORD'!I590</f>
        <v>#VALUE!</v>
      </c>
    </row>
    <row r="593" spans="72:91" x14ac:dyDescent="0.25">
      <c r="BT59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BORD'!$B$13:$B$2000,0),11))*T593/INDEX('[3]TABLEAU DE BORD'!$B$13:$R$2000,MATCH('Formalisme RTE'!$H$2,'[3]TABLEAU DE BORD'!$B$13:$B$2000,0),12)</f>
        <v>3.102830965870556</v>
      </c>
      <c r="BU593">
        <f t="shared" si="57"/>
        <v>0.93577891975241945</v>
      </c>
      <c r="BX593">
        <f t="shared" si="59"/>
        <v>0.60748217536470928</v>
      </c>
      <c r="BZ593">
        <f>IF($BZ$6="","",IF(ISERROR(INDEX([3]Base!$A$2:$C$207,MATCH($BZ$6,[3]Base!$A$2:$A$207,0),2))=TRUE,"CABLE INCONNU",(INDEX([3]Base!$A$2:$C$207,MATCH($BZ$6,[3]Base!$A$2:$A$207,0),3))))</f>
        <v>19.600000000000001</v>
      </c>
      <c r="CB593">
        <f>IF($BZ$6="","",IF(ISERROR(INDEX([3]Base!$A$2:$C$207,MATCH($BZ$6,[3]Base!$A$2:$A$207,0),2))=TRUE,"CABLE INCONNU",(INDEX([3]Base!$A$2:$C$207,MATCH($BZ$6,[3]Base!$A$2:$A$207,0),2))))</f>
        <v>0.627</v>
      </c>
      <c r="CD593">
        <f t="shared" ref="CD593:CD656" si="60">CG593-CF593</f>
        <v>1.5404220201039038</v>
      </c>
      <c r="CF593">
        <f t="shared" si="58"/>
        <v>404.81000000000006</v>
      </c>
      <c r="CG5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BORD'!$B$13:$B$2000,0),9)))*T593/$P$18)</f>
        <v>406.35042202010396</v>
      </c>
      <c r="CI593" t="str">
        <f>'[3]TABLEAU DE BORD'!B591</f>
        <v/>
      </c>
      <c r="CJ593" t="e">
        <f>'[3]TABLEAU DE BORD'!E591-'[3]TABLEAU DE BORD'!C591</f>
        <v>#VALUE!</v>
      </c>
      <c r="CL593" t="str">
        <f>'[3]TABLEAU DE BORD'!H591</f>
        <v/>
      </c>
      <c r="CM593" t="e">
        <f>'[3]TABLEAU DE BORD'!K591-'[3]TABLEAU DE BORD'!I591</f>
        <v>#VALUE!</v>
      </c>
    </row>
    <row r="594" spans="72:91" x14ac:dyDescent="0.25">
      <c r="BT59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BORD'!$B$13:$B$2000,0),11))*T594/INDEX('[3]TABLEAU DE BORD'!$B$13:$R$2000,MATCH('Formalisme RTE'!$H$2,'[3]TABLEAU DE BORD'!$B$13:$B$2000,0),12)</f>
        <v>3.102830965870556</v>
      </c>
      <c r="BU594">
        <f t="shared" ref="BU594:BU657" si="61">BX594*CD594</f>
        <v>0.93577891975241945</v>
      </c>
      <c r="BX594">
        <f t="shared" si="59"/>
        <v>0.60748217536470928</v>
      </c>
      <c r="BZ594">
        <f>IF($BZ$6="","",IF(ISERROR(INDEX([3]Base!$A$2:$C$207,MATCH($BZ$6,[3]Base!$A$2:$A$207,0),2))=TRUE,"CABLE INCONNU",(INDEX([3]Base!$A$2:$C$207,MATCH($BZ$6,[3]Base!$A$2:$A$207,0),3))))</f>
        <v>19.600000000000001</v>
      </c>
      <c r="CB594">
        <f>IF($BZ$6="","",IF(ISERROR(INDEX([3]Base!$A$2:$C$207,MATCH($BZ$6,[3]Base!$A$2:$A$207,0),2))=TRUE,"CABLE INCONNU",(INDEX([3]Base!$A$2:$C$207,MATCH($BZ$6,[3]Base!$A$2:$A$207,0),2))))</f>
        <v>0.627</v>
      </c>
      <c r="CD594">
        <f t="shared" si="60"/>
        <v>1.5404220201039038</v>
      </c>
      <c r="CF594">
        <f t="shared" si="58"/>
        <v>404.81000000000006</v>
      </c>
      <c r="CG5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BORD'!$B$13:$B$2000,0),9)))*T594/$P$18)</f>
        <v>406.35042202010396</v>
      </c>
      <c r="CI594" t="str">
        <f>'[3]TABLEAU DE BORD'!B592</f>
        <v/>
      </c>
      <c r="CJ594" t="e">
        <f>'[3]TABLEAU DE BORD'!E592-'[3]TABLEAU DE BORD'!C592</f>
        <v>#VALUE!</v>
      </c>
      <c r="CL594" t="str">
        <f>'[3]TABLEAU DE BORD'!H592</f>
        <v/>
      </c>
      <c r="CM594" t="e">
        <f>'[3]TABLEAU DE BORD'!K592-'[3]TABLEAU DE BORD'!I592</f>
        <v>#VALUE!</v>
      </c>
    </row>
    <row r="595" spans="72:91" x14ac:dyDescent="0.25">
      <c r="BT59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BORD'!$B$13:$B$2000,0),11))*T595/INDEX('[3]TABLEAU DE BORD'!$B$13:$R$2000,MATCH('Formalisme RTE'!$H$2,'[3]TABLEAU DE BORD'!$B$13:$B$2000,0),12)</f>
        <v>3.102830965870556</v>
      </c>
      <c r="BU595">
        <f t="shared" si="61"/>
        <v>0.93577891975241945</v>
      </c>
      <c r="BX595">
        <f t="shared" si="59"/>
        <v>0.60748217536470928</v>
      </c>
      <c r="BZ595">
        <f>IF($BZ$6="","",IF(ISERROR(INDEX([3]Base!$A$2:$C$207,MATCH($BZ$6,[3]Base!$A$2:$A$207,0),2))=TRUE,"CABLE INCONNU",(INDEX([3]Base!$A$2:$C$207,MATCH($BZ$6,[3]Base!$A$2:$A$207,0),3))))</f>
        <v>19.600000000000001</v>
      </c>
      <c r="CB595">
        <f>IF($BZ$6="","",IF(ISERROR(INDEX([3]Base!$A$2:$C$207,MATCH($BZ$6,[3]Base!$A$2:$A$207,0),2))=TRUE,"CABLE INCONNU",(INDEX([3]Base!$A$2:$C$207,MATCH($BZ$6,[3]Base!$A$2:$A$207,0),2))))</f>
        <v>0.627</v>
      </c>
      <c r="CD595">
        <f t="shared" si="60"/>
        <v>1.5404220201039038</v>
      </c>
      <c r="CF595">
        <f t="shared" si="58"/>
        <v>404.81000000000006</v>
      </c>
      <c r="CG5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BORD'!$B$13:$B$2000,0),9)))*T595/$P$18)</f>
        <v>406.35042202010396</v>
      </c>
      <c r="CI595" t="str">
        <f>'[3]TABLEAU DE BORD'!B593</f>
        <v/>
      </c>
      <c r="CJ595" t="e">
        <f>'[3]TABLEAU DE BORD'!E593-'[3]TABLEAU DE BORD'!C593</f>
        <v>#VALUE!</v>
      </c>
      <c r="CL595" t="str">
        <f>'[3]TABLEAU DE BORD'!H593</f>
        <v/>
      </c>
      <c r="CM595" t="e">
        <f>'[3]TABLEAU DE BORD'!K593-'[3]TABLEAU DE BORD'!I593</f>
        <v>#VALUE!</v>
      </c>
    </row>
    <row r="596" spans="72:91" x14ac:dyDescent="0.25">
      <c r="BT59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BORD'!$B$13:$B$2000,0),11))*T596/INDEX('[3]TABLEAU DE BORD'!$B$13:$R$2000,MATCH('Formalisme RTE'!$H$2,'[3]TABLEAU DE BORD'!$B$13:$B$2000,0),12)</f>
        <v>3.102830965870556</v>
      </c>
      <c r="BU596">
        <f t="shared" si="61"/>
        <v>0.93577891975241945</v>
      </c>
      <c r="BX596">
        <f t="shared" si="59"/>
        <v>0.60748217536470928</v>
      </c>
      <c r="BZ596">
        <f>IF($BZ$6="","",IF(ISERROR(INDEX([3]Base!$A$2:$C$207,MATCH($BZ$6,[3]Base!$A$2:$A$207,0),2))=TRUE,"CABLE INCONNU",(INDEX([3]Base!$A$2:$C$207,MATCH($BZ$6,[3]Base!$A$2:$A$207,0),3))))</f>
        <v>19.600000000000001</v>
      </c>
      <c r="CB596">
        <f>IF($BZ$6="","",IF(ISERROR(INDEX([3]Base!$A$2:$C$207,MATCH($BZ$6,[3]Base!$A$2:$A$207,0),2))=TRUE,"CABLE INCONNU",(INDEX([3]Base!$A$2:$C$207,MATCH($BZ$6,[3]Base!$A$2:$A$207,0),2))))</f>
        <v>0.627</v>
      </c>
      <c r="CD596">
        <f t="shared" si="60"/>
        <v>1.5404220201039038</v>
      </c>
      <c r="CF596">
        <f t="shared" si="58"/>
        <v>404.81000000000006</v>
      </c>
      <c r="CG5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BORD'!$B$13:$B$2000,0),9)))*T596/$P$18)</f>
        <v>406.35042202010396</v>
      </c>
      <c r="CI596" t="str">
        <f>'[3]TABLEAU DE BORD'!B594</f>
        <v/>
      </c>
      <c r="CJ596" t="e">
        <f>'[3]TABLEAU DE BORD'!E594-'[3]TABLEAU DE BORD'!C594</f>
        <v>#VALUE!</v>
      </c>
      <c r="CL596" t="str">
        <f>'[3]TABLEAU DE BORD'!H594</f>
        <v/>
      </c>
      <c r="CM596" t="e">
        <f>'[3]TABLEAU DE BORD'!K594-'[3]TABLEAU DE BORD'!I594</f>
        <v>#VALUE!</v>
      </c>
    </row>
    <row r="597" spans="72:91" x14ac:dyDescent="0.25">
      <c r="BT59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BORD'!$B$13:$B$2000,0),11))*T597/INDEX('[3]TABLEAU DE BORD'!$B$13:$R$2000,MATCH('Formalisme RTE'!$H$2,'[3]TABLEAU DE BORD'!$B$13:$B$2000,0),12)</f>
        <v>3.102830965870556</v>
      </c>
      <c r="BU597">
        <f t="shared" si="61"/>
        <v>0.93577891975241945</v>
      </c>
      <c r="BX597">
        <f t="shared" si="59"/>
        <v>0.60748217536470928</v>
      </c>
      <c r="BZ597">
        <f>IF($BZ$6="","",IF(ISERROR(INDEX([3]Base!$A$2:$C$207,MATCH($BZ$6,[3]Base!$A$2:$A$207,0),2))=TRUE,"CABLE INCONNU",(INDEX([3]Base!$A$2:$C$207,MATCH($BZ$6,[3]Base!$A$2:$A$207,0),3))))</f>
        <v>19.600000000000001</v>
      </c>
      <c r="CB597">
        <f>IF($BZ$6="","",IF(ISERROR(INDEX([3]Base!$A$2:$C$207,MATCH($BZ$6,[3]Base!$A$2:$A$207,0),2))=TRUE,"CABLE INCONNU",(INDEX([3]Base!$A$2:$C$207,MATCH($BZ$6,[3]Base!$A$2:$A$207,0),2))))</f>
        <v>0.627</v>
      </c>
      <c r="CD597">
        <f t="shared" si="60"/>
        <v>1.5404220201039038</v>
      </c>
      <c r="CF597">
        <f t="shared" si="58"/>
        <v>404.81000000000006</v>
      </c>
      <c r="CG5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BORD'!$B$13:$B$2000,0),9)))*T597/$P$18)</f>
        <v>406.35042202010396</v>
      </c>
      <c r="CI597" t="str">
        <f>'[3]TABLEAU DE BORD'!B595</f>
        <v/>
      </c>
      <c r="CJ597" t="e">
        <f>'[3]TABLEAU DE BORD'!E595-'[3]TABLEAU DE BORD'!C595</f>
        <v>#VALUE!</v>
      </c>
      <c r="CL597" t="str">
        <f>'[3]TABLEAU DE BORD'!H595</f>
        <v/>
      </c>
      <c r="CM597" t="e">
        <f>'[3]TABLEAU DE BORD'!K595-'[3]TABLEAU DE BORD'!I595</f>
        <v>#VALUE!</v>
      </c>
    </row>
    <row r="598" spans="72:91" x14ac:dyDescent="0.25">
      <c r="BT59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BORD'!$B$13:$B$2000,0),11))*T598/INDEX('[3]TABLEAU DE BORD'!$B$13:$R$2000,MATCH('Formalisme RTE'!$H$2,'[3]TABLEAU DE BORD'!$B$13:$B$2000,0),12)</f>
        <v>3.102830965870556</v>
      </c>
      <c r="BU598">
        <f t="shared" si="61"/>
        <v>0.93577891975241945</v>
      </c>
      <c r="BX598">
        <f t="shared" si="59"/>
        <v>0.60748217536470928</v>
      </c>
      <c r="BZ598">
        <f>IF($BZ$6="","",IF(ISERROR(INDEX([3]Base!$A$2:$C$207,MATCH($BZ$6,[3]Base!$A$2:$A$207,0),2))=TRUE,"CABLE INCONNU",(INDEX([3]Base!$A$2:$C$207,MATCH($BZ$6,[3]Base!$A$2:$A$207,0),3))))</f>
        <v>19.600000000000001</v>
      </c>
      <c r="CB598">
        <f>IF($BZ$6="","",IF(ISERROR(INDEX([3]Base!$A$2:$C$207,MATCH($BZ$6,[3]Base!$A$2:$A$207,0),2))=TRUE,"CABLE INCONNU",(INDEX([3]Base!$A$2:$C$207,MATCH($BZ$6,[3]Base!$A$2:$A$207,0),2))))</f>
        <v>0.627</v>
      </c>
      <c r="CD598">
        <f t="shared" si="60"/>
        <v>1.5404220201039038</v>
      </c>
      <c r="CF598">
        <f t="shared" si="58"/>
        <v>404.81000000000006</v>
      </c>
      <c r="CG5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BORD'!$B$13:$B$2000,0),9)))*T598/$P$18)</f>
        <v>406.35042202010396</v>
      </c>
      <c r="CI598" t="str">
        <f>'[3]TABLEAU DE BORD'!B596</f>
        <v/>
      </c>
      <c r="CJ598" t="e">
        <f>'[3]TABLEAU DE BORD'!E596-'[3]TABLEAU DE BORD'!C596</f>
        <v>#VALUE!</v>
      </c>
      <c r="CL598" t="str">
        <f>'[3]TABLEAU DE BORD'!H596</f>
        <v/>
      </c>
      <c r="CM598" t="e">
        <f>'[3]TABLEAU DE BORD'!K596-'[3]TABLEAU DE BORD'!I596</f>
        <v>#VALUE!</v>
      </c>
    </row>
    <row r="599" spans="72:91" x14ac:dyDescent="0.25">
      <c r="BT59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BORD'!$B$13:$B$2000,0),11))*T599/INDEX('[3]TABLEAU DE BORD'!$B$13:$R$2000,MATCH('Formalisme RTE'!$H$2,'[3]TABLEAU DE BORD'!$B$13:$B$2000,0),12)</f>
        <v>3.102830965870556</v>
      </c>
      <c r="BU599">
        <f t="shared" si="61"/>
        <v>0.93577891975241945</v>
      </c>
      <c r="BX599">
        <f t="shared" si="59"/>
        <v>0.60748217536470928</v>
      </c>
      <c r="BZ599">
        <f>IF($BZ$6="","",IF(ISERROR(INDEX([3]Base!$A$2:$C$207,MATCH($BZ$6,[3]Base!$A$2:$A$207,0),2))=TRUE,"CABLE INCONNU",(INDEX([3]Base!$A$2:$C$207,MATCH($BZ$6,[3]Base!$A$2:$A$207,0),3))))</f>
        <v>19.600000000000001</v>
      </c>
      <c r="CB599">
        <f>IF($BZ$6="","",IF(ISERROR(INDEX([3]Base!$A$2:$C$207,MATCH($BZ$6,[3]Base!$A$2:$A$207,0),2))=TRUE,"CABLE INCONNU",(INDEX([3]Base!$A$2:$C$207,MATCH($BZ$6,[3]Base!$A$2:$A$207,0),2))))</f>
        <v>0.627</v>
      </c>
      <c r="CD599">
        <f t="shared" si="60"/>
        <v>1.5404220201039038</v>
      </c>
      <c r="CF599">
        <f t="shared" si="58"/>
        <v>404.81000000000006</v>
      </c>
      <c r="CG5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BORD'!$B$13:$B$2000,0),9)))*T599/$P$18)</f>
        <v>406.35042202010396</v>
      </c>
      <c r="CI599" t="str">
        <f>'[3]TABLEAU DE BORD'!B597</f>
        <v/>
      </c>
      <c r="CJ599" t="e">
        <f>'[3]TABLEAU DE BORD'!E597-'[3]TABLEAU DE BORD'!C597</f>
        <v>#VALUE!</v>
      </c>
      <c r="CL599" t="str">
        <f>'[3]TABLEAU DE BORD'!H597</f>
        <v/>
      </c>
      <c r="CM599" t="e">
        <f>'[3]TABLEAU DE BORD'!K597-'[3]TABLEAU DE BORD'!I597</f>
        <v>#VALUE!</v>
      </c>
    </row>
    <row r="600" spans="72:91" x14ac:dyDescent="0.25">
      <c r="BT60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BORD'!$B$13:$B$2000,0),11))*T600/INDEX('[3]TABLEAU DE BORD'!$B$13:$R$2000,MATCH('Formalisme RTE'!$H$2,'[3]TABLEAU DE BORD'!$B$13:$B$2000,0),12)</f>
        <v>3.102830965870556</v>
      </c>
      <c r="BU600">
        <f t="shared" si="61"/>
        <v>0.93577891975241945</v>
      </c>
      <c r="BX600">
        <f t="shared" si="59"/>
        <v>0.60748217536470928</v>
      </c>
      <c r="BZ600">
        <f>IF($BZ$6="","",IF(ISERROR(INDEX([3]Base!$A$2:$C$207,MATCH($BZ$6,[3]Base!$A$2:$A$207,0),2))=TRUE,"CABLE INCONNU",(INDEX([3]Base!$A$2:$C$207,MATCH($BZ$6,[3]Base!$A$2:$A$207,0),3))))</f>
        <v>19.600000000000001</v>
      </c>
      <c r="CB600">
        <f>IF($BZ$6="","",IF(ISERROR(INDEX([3]Base!$A$2:$C$207,MATCH($BZ$6,[3]Base!$A$2:$A$207,0),2))=TRUE,"CABLE INCONNU",(INDEX([3]Base!$A$2:$C$207,MATCH($BZ$6,[3]Base!$A$2:$A$207,0),2))))</f>
        <v>0.627</v>
      </c>
      <c r="CD600">
        <f t="shared" si="60"/>
        <v>1.5404220201039038</v>
      </c>
      <c r="CF600">
        <f t="shared" si="58"/>
        <v>404.81000000000006</v>
      </c>
      <c r="CG6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BORD'!$B$13:$B$2000,0),9)))*T600/$P$18)</f>
        <v>406.35042202010396</v>
      </c>
      <c r="CI600" t="str">
        <f>'[3]TABLEAU DE BORD'!B598</f>
        <v/>
      </c>
      <c r="CJ600" t="e">
        <f>'[3]TABLEAU DE BORD'!E598-'[3]TABLEAU DE BORD'!C598</f>
        <v>#VALUE!</v>
      </c>
      <c r="CL600" t="str">
        <f>'[3]TABLEAU DE BORD'!H598</f>
        <v/>
      </c>
      <c r="CM600" t="e">
        <f>'[3]TABLEAU DE BORD'!K598-'[3]TABLEAU DE BORD'!I598</f>
        <v>#VALUE!</v>
      </c>
    </row>
    <row r="601" spans="72:91" x14ac:dyDescent="0.25">
      <c r="BT60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BORD'!$B$13:$B$2000,0),11))*T601/INDEX('[3]TABLEAU DE BORD'!$B$13:$R$2000,MATCH('Formalisme RTE'!$H$2,'[3]TABLEAU DE BORD'!$B$13:$B$2000,0),12)</f>
        <v>3.102830965870556</v>
      </c>
      <c r="BU601">
        <f t="shared" si="61"/>
        <v>0.93577891975241945</v>
      </c>
      <c r="BX601">
        <f t="shared" si="59"/>
        <v>0.60748217536470928</v>
      </c>
      <c r="BZ601">
        <f>IF($BZ$6="","",IF(ISERROR(INDEX([3]Base!$A$2:$C$207,MATCH($BZ$6,[3]Base!$A$2:$A$207,0),2))=TRUE,"CABLE INCONNU",(INDEX([3]Base!$A$2:$C$207,MATCH($BZ$6,[3]Base!$A$2:$A$207,0),3))))</f>
        <v>19.600000000000001</v>
      </c>
      <c r="CB601">
        <f>IF($BZ$6="","",IF(ISERROR(INDEX([3]Base!$A$2:$C$207,MATCH($BZ$6,[3]Base!$A$2:$A$207,0),2))=TRUE,"CABLE INCONNU",(INDEX([3]Base!$A$2:$C$207,MATCH($BZ$6,[3]Base!$A$2:$A$207,0),2))))</f>
        <v>0.627</v>
      </c>
      <c r="CD601">
        <f t="shared" si="60"/>
        <v>1.5404220201039038</v>
      </c>
      <c r="CF601">
        <f t="shared" si="58"/>
        <v>404.81000000000006</v>
      </c>
      <c r="CG6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BORD'!$B$13:$B$2000,0),9)))*T601/$P$18)</f>
        <v>406.35042202010396</v>
      </c>
      <c r="CI601" t="str">
        <f>'[3]TABLEAU DE BORD'!B599</f>
        <v/>
      </c>
      <c r="CJ601" t="e">
        <f>'[3]TABLEAU DE BORD'!E599-'[3]TABLEAU DE BORD'!C599</f>
        <v>#VALUE!</v>
      </c>
      <c r="CL601" t="str">
        <f>'[3]TABLEAU DE BORD'!H599</f>
        <v/>
      </c>
      <c r="CM601" t="e">
        <f>'[3]TABLEAU DE BORD'!K599-'[3]TABLEAU DE BORD'!I599</f>
        <v>#VALUE!</v>
      </c>
    </row>
    <row r="602" spans="72:91" x14ac:dyDescent="0.25">
      <c r="BT60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BORD'!$B$13:$B$2000,0),11))*T602/INDEX('[3]TABLEAU DE BORD'!$B$13:$R$2000,MATCH('Formalisme RTE'!$H$2,'[3]TABLEAU DE BORD'!$B$13:$B$2000,0),12)</f>
        <v>3.102830965870556</v>
      </c>
      <c r="BU602">
        <f t="shared" si="61"/>
        <v>0.93577891975241945</v>
      </c>
      <c r="BX602">
        <f t="shared" si="59"/>
        <v>0.60748217536470928</v>
      </c>
      <c r="BZ602">
        <f>IF($BZ$6="","",IF(ISERROR(INDEX([3]Base!$A$2:$C$207,MATCH($BZ$6,[3]Base!$A$2:$A$207,0),2))=TRUE,"CABLE INCONNU",(INDEX([3]Base!$A$2:$C$207,MATCH($BZ$6,[3]Base!$A$2:$A$207,0),3))))</f>
        <v>19.600000000000001</v>
      </c>
      <c r="CB602">
        <f>IF($BZ$6="","",IF(ISERROR(INDEX([3]Base!$A$2:$C$207,MATCH($BZ$6,[3]Base!$A$2:$A$207,0),2))=TRUE,"CABLE INCONNU",(INDEX([3]Base!$A$2:$C$207,MATCH($BZ$6,[3]Base!$A$2:$A$207,0),2))))</f>
        <v>0.627</v>
      </c>
      <c r="CD602">
        <f t="shared" si="60"/>
        <v>1.5404220201039038</v>
      </c>
      <c r="CF602">
        <f t="shared" si="58"/>
        <v>404.81000000000006</v>
      </c>
      <c r="CG6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BORD'!$B$13:$B$2000,0),9)))*T602/$P$18)</f>
        <v>406.35042202010396</v>
      </c>
      <c r="CI602" t="str">
        <f>'[3]TABLEAU DE BORD'!B600</f>
        <v/>
      </c>
      <c r="CJ602" t="e">
        <f>'[3]TABLEAU DE BORD'!E600-'[3]TABLEAU DE BORD'!C600</f>
        <v>#VALUE!</v>
      </c>
      <c r="CL602" t="str">
        <f>'[3]TABLEAU DE BORD'!H600</f>
        <v/>
      </c>
      <c r="CM602" t="e">
        <f>'[3]TABLEAU DE BORD'!K600-'[3]TABLEAU DE BORD'!I600</f>
        <v>#VALUE!</v>
      </c>
    </row>
    <row r="603" spans="72:91" x14ac:dyDescent="0.25">
      <c r="BT60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BORD'!$B$13:$B$2000,0),11))*T603/INDEX('[3]TABLEAU DE BORD'!$B$13:$R$2000,MATCH('Formalisme RTE'!$H$2,'[3]TABLEAU DE BORD'!$B$13:$B$2000,0),12)</f>
        <v>3.102830965870556</v>
      </c>
      <c r="BU603">
        <f t="shared" si="61"/>
        <v>0.93577891975241945</v>
      </c>
      <c r="BX603">
        <f t="shared" si="59"/>
        <v>0.60748217536470928</v>
      </c>
      <c r="BZ603">
        <f>IF($BZ$6="","",IF(ISERROR(INDEX([3]Base!$A$2:$C$207,MATCH($BZ$6,[3]Base!$A$2:$A$207,0),2))=TRUE,"CABLE INCONNU",(INDEX([3]Base!$A$2:$C$207,MATCH($BZ$6,[3]Base!$A$2:$A$207,0),3))))</f>
        <v>19.600000000000001</v>
      </c>
      <c r="CB603">
        <f>IF($BZ$6="","",IF(ISERROR(INDEX([3]Base!$A$2:$C$207,MATCH($BZ$6,[3]Base!$A$2:$A$207,0),2))=TRUE,"CABLE INCONNU",(INDEX([3]Base!$A$2:$C$207,MATCH($BZ$6,[3]Base!$A$2:$A$207,0),2))))</f>
        <v>0.627</v>
      </c>
      <c r="CD603">
        <f t="shared" si="60"/>
        <v>1.5404220201039038</v>
      </c>
      <c r="CF603">
        <f t="shared" si="58"/>
        <v>404.81000000000006</v>
      </c>
      <c r="CG6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BORD'!$B$13:$B$2000,0),9)))*T603/$P$18)</f>
        <v>406.35042202010396</v>
      </c>
      <c r="CI603" t="str">
        <f>'[3]TABLEAU DE BORD'!B601</f>
        <v/>
      </c>
      <c r="CJ603" t="e">
        <f>'[3]TABLEAU DE BORD'!E601-'[3]TABLEAU DE BORD'!C601</f>
        <v>#VALUE!</v>
      </c>
      <c r="CL603" t="str">
        <f>'[3]TABLEAU DE BORD'!H601</f>
        <v/>
      </c>
      <c r="CM603" t="e">
        <f>'[3]TABLEAU DE BORD'!K601-'[3]TABLEAU DE BORD'!I601</f>
        <v>#VALUE!</v>
      </c>
    </row>
    <row r="604" spans="72:91" x14ac:dyDescent="0.25">
      <c r="BT60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BORD'!$B$13:$B$2000,0),11))*T604/INDEX('[3]TABLEAU DE BORD'!$B$13:$R$2000,MATCH('Formalisme RTE'!$H$2,'[3]TABLEAU DE BORD'!$B$13:$B$2000,0),12)</f>
        <v>3.102830965870556</v>
      </c>
      <c r="BU604">
        <f t="shared" si="61"/>
        <v>0.93577891975241945</v>
      </c>
      <c r="BX604">
        <f t="shared" si="59"/>
        <v>0.60748217536470928</v>
      </c>
      <c r="BZ604">
        <f>IF($BZ$6="","",IF(ISERROR(INDEX([3]Base!$A$2:$C$207,MATCH($BZ$6,[3]Base!$A$2:$A$207,0),2))=TRUE,"CABLE INCONNU",(INDEX([3]Base!$A$2:$C$207,MATCH($BZ$6,[3]Base!$A$2:$A$207,0),3))))</f>
        <v>19.600000000000001</v>
      </c>
      <c r="CB604">
        <f>IF($BZ$6="","",IF(ISERROR(INDEX([3]Base!$A$2:$C$207,MATCH($BZ$6,[3]Base!$A$2:$A$207,0),2))=TRUE,"CABLE INCONNU",(INDEX([3]Base!$A$2:$C$207,MATCH($BZ$6,[3]Base!$A$2:$A$207,0),2))))</f>
        <v>0.627</v>
      </c>
      <c r="CD604">
        <f t="shared" si="60"/>
        <v>1.5404220201039038</v>
      </c>
      <c r="CF604">
        <f t="shared" si="58"/>
        <v>404.81000000000006</v>
      </c>
      <c r="CG6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BORD'!$B$13:$B$2000,0),9)))*T604/$P$18)</f>
        <v>406.35042202010396</v>
      </c>
      <c r="CI604" t="str">
        <f>'[3]TABLEAU DE BORD'!B602</f>
        <v/>
      </c>
      <c r="CJ604" t="e">
        <f>'[3]TABLEAU DE BORD'!E602-'[3]TABLEAU DE BORD'!C602</f>
        <v>#VALUE!</v>
      </c>
      <c r="CL604" t="str">
        <f>'[3]TABLEAU DE BORD'!H602</f>
        <v/>
      </c>
      <c r="CM604" t="e">
        <f>'[3]TABLEAU DE BORD'!K602-'[3]TABLEAU DE BORD'!I602</f>
        <v>#VALUE!</v>
      </c>
    </row>
    <row r="605" spans="72:91" x14ac:dyDescent="0.25">
      <c r="BT60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BORD'!$B$13:$B$2000,0),11))*T605/INDEX('[3]TABLEAU DE BORD'!$B$13:$R$2000,MATCH('Formalisme RTE'!$H$2,'[3]TABLEAU DE BORD'!$B$13:$B$2000,0),12)</f>
        <v>3.102830965870556</v>
      </c>
      <c r="BU605">
        <f t="shared" si="61"/>
        <v>0.93577891975241945</v>
      </c>
      <c r="BX605">
        <f t="shared" si="59"/>
        <v>0.60748217536470928</v>
      </c>
      <c r="BZ605">
        <f>IF($BZ$6="","",IF(ISERROR(INDEX([3]Base!$A$2:$C$207,MATCH($BZ$6,[3]Base!$A$2:$A$207,0),2))=TRUE,"CABLE INCONNU",(INDEX([3]Base!$A$2:$C$207,MATCH($BZ$6,[3]Base!$A$2:$A$207,0),3))))</f>
        <v>19.600000000000001</v>
      </c>
      <c r="CB605">
        <f>IF($BZ$6="","",IF(ISERROR(INDEX([3]Base!$A$2:$C$207,MATCH($BZ$6,[3]Base!$A$2:$A$207,0),2))=TRUE,"CABLE INCONNU",(INDEX([3]Base!$A$2:$C$207,MATCH($BZ$6,[3]Base!$A$2:$A$207,0),2))))</f>
        <v>0.627</v>
      </c>
      <c r="CD605">
        <f t="shared" si="60"/>
        <v>1.5404220201039038</v>
      </c>
      <c r="CF605">
        <f t="shared" si="58"/>
        <v>404.81000000000006</v>
      </c>
      <c r="CG6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BORD'!$B$13:$B$2000,0),9)))*T605/$P$18)</f>
        <v>406.35042202010396</v>
      </c>
      <c r="CI605" t="str">
        <f>'[3]TABLEAU DE BORD'!B603</f>
        <v/>
      </c>
      <c r="CJ605" t="e">
        <f>'[3]TABLEAU DE BORD'!E603-'[3]TABLEAU DE BORD'!C603</f>
        <v>#VALUE!</v>
      </c>
      <c r="CL605" t="str">
        <f>'[3]TABLEAU DE BORD'!H603</f>
        <v/>
      </c>
      <c r="CM605" t="e">
        <f>'[3]TABLEAU DE BORD'!K603-'[3]TABLEAU DE BORD'!I603</f>
        <v>#VALUE!</v>
      </c>
    </row>
    <row r="606" spans="72:91" x14ac:dyDescent="0.25">
      <c r="BT60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BORD'!$B$13:$B$2000,0),11))*T606/INDEX('[3]TABLEAU DE BORD'!$B$13:$R$2000,MATCH('Formalisme RTE'!$H$2,'[3]TABLEAU DE BORD'!$B$13:$B$2000,0),12)</f>
        <v>3.102830965870556</v>
      </c>
      <c r="BU606">
        <f t="shared" si="61"/>
        <v>0.93577891975241945</v>
      </c>
      <c r="BX606">
        <f t="shared" si="59"/>
        <v>0.60748217536470928</v>
      </c>
      <c r="BZ606">
        <f>IF($BZ$6="","",IF(ISERROR(INDEX([3]Base!$A$2:$C$207,MATCH($BZ$6,[3]Base!$A$2:$A$207,0),2))=TRUE,"CABLE INCONNU",(INDEX([3]Base!$A$2:$C$207,MATCH($BZ$6,[3]Base!$A$2:$A$207,0),3))))</f>
        <v>19.600000000000001</v>
      </c>
      <c r="CB606">
        <f>IF($BZ$6="","",IF(ISERROR(INDEX([3]Base!$A$2:$C$207,MATCH($BZ$6,[3]Base!$A$2:$A$207,0),2))=TRUE,"CABLE INCONNU",(INDEX([3]Base!$A$2:$C$207,MATCH($BZ$6,[3]Base!$A$2:$A$207,0),2))))</f>
        <v>0.627</v>
      </c>
      <c r="CD606">
        <f t="shared" si="60"/>
        <v>1.5404220201039038</v>
      </c>
      <c r="CF606">
        <f t="shared" si="58"/>
        <v>404.81000000000006</v>
      </c>
      <c r="CG60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BORD'!$B$13:$B$2000,0),9)))*T606/$P$18)</f>
        <v>406.35042202010396</v>
      </c>
      <c r="CI606" t="str">
        <f>'[3]TABLEAU DE BORD'!B604</f>
        <v/>
      </c>
      <c r="CJ606" t="e">
        <f>'[3]TABLEAU DE BORD'!E604-'[3]TABLEAU DE BORD'!C604</f>
        <v>#VALUE!</v>
      </c>
      <c r="CL606" t="str">
        <f>'[3]TABLEAU DE BORD'!H604</f>
        <v/>
      </c>
      <c r="CM606" t="e">
        <f>'[3]TABLEAU DE BORD'!K604-'[3]TABLEAU DE BORD'!I604</f>
        <v>#VALUE!</v>
      </c>
    </row>
    <row r="607" spans="72:91" x14ac:dyDescent="0.25">
      <c r="BT60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BORD'!$B$13:$B$2000,0),11))*T607/INDEX('[3]TABLEAU DE BORD'!$B$13:$R$2000,MATCH('Formalisme RTE'!$H$2,'[3]TABLEAU DE BORD'!$B$13:$B$2000,0),12)</f>
        <v>3.102830965870556</v>
      </c>
      <c r="BU607">
        <f t="shared" si="61"/>
        <v>0.93577891975241945</v>
      </c>
      <c r="BX607">
        <f t="shared" si="59"/>
        <v>0.60748217536470928</v>
      </c>
      <c r="BZ607">
        <f>IF($BZ$6="","",IF(ISERROR(INDEX([3]Base!$A$2:$C$207,MATCH($BZ$6,[3]Base!$A$2:$A$207,0),2))=TRUE,"CABLE INCONNU",(INDEX([3]Base!$A$2:$C$207,MATCH($BZ$6,[3]Base!$A$2:$A$207,0),3))))</f>
        <v>19.600000000000001</v>
      </c>
      <c r="CB607">
        <f>IF($BZ$6="","",IF(ISERROR(INDEX([3]Base!$A$2:$C$207,MATCH($BZ$6,[3]Base!$A$2:$A$207,0),2))=TRUE,"CABLE INCONNU",(INDEX([3]Base!$A$2:$C$207,MATCH($BZ$6,[3]Base!$A$2:$A$207,0),2))))</f>
        <v>0.627</v>
      </c>
      <c r="CD607">
        <f t="shared" si="60"/>
        <v>1.5404220201039038</v>
      </c>
      <c r="CF607">
        <f t="shared" si="58"/>
        <v>404.81000000000006</v>
      </c>
      <c r="CG60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BORD'!$B$13:$B$2000,0),9)))*T607/$P$18)</f>
        <v>406.35042202010396</v>
      </c>
      <c r="CI607" t="str">
        <f>'[3]TABLEAU DE BORD'!B605</f>
        <v/>
      </c>
      <c r="CJ607" t="e">
        <f>'[3]TABLEAU DE BORD'!E605-'[3]TABLEAU DE BORD'!C605</f>
        <v>#VALUE!</v>
      </c>
      <c r="CL607" t="str">
        <f>'[3]TABLEAU DE BORD'!H605</f>
        <v/>
      </c>
      <c r="CM607" t="e">
        <f>'[3]TABLEAU DE BORD'!K605-'[3]TABLEAU DE BORD'!I605</f>
        <v>#VALUE!</v>
      </c>
    </row>
    <row r="608" spans="72:91" x14ac:dyDescent="0.25">
      <c r="BT60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BORD'!$B$13:$B$2000,0),11))*T608/INDEX('[3]TABLEAU DE BORD'!$B$13:$R$2000,MATCH('Formalisme RTE'!$H$2,'[3]TABLEAU DE BORD'!$B$13:$B$2000,0),12)</f>
        <v>3.102830965870556</v>
      </c>
      <c r="BU608">
        <f t="shared" si="61"/>
        <v>0.93577891975241945</v>
      </c>
      <c r="BX608">
        <f t="shared" si="59"/>
        <v>0.60748217536470928</v>
      </c>
      <c r="BZ608">
        <f>IF($BZ$6="","",IF(ISERROR(INDEX([3]Base!$A$2:$C$207,MATCH($BZ$6,[3]Base!$A$2:$A$207,0),2))=TRUE,"CABLE INCONNU",(INDEX([3]Base!$A$2:$C$207,MATCH($BZ$6,[3]Base!$A$2:$A$207,0),3))))</f>
        <v>19.600000000000001</v>
      </c>
      <c r="CB608">
        <f>IF($BZ$6="","",IF(ISERROR(INDEX([3]Base!$A$2:$C$207,MATCH($BZ$6,[3]Base!$A$2:$A$207,0),2))=TRUE,"CABLE INCONNU",(INDEX([3]Base!$A$2:$C$207,MATCH($BZ$6,[3]Base!$A$2:$A$207,0),2))))</f>
        <v>0.627</v>
      </c>
      <c r="CD608">
        <f t="shared" si="60"/>
        <v>1.5404220201039038</v>
      </c>
      <c r="CF608">
        <f t="shared" si="58"/>
        <v>404.81000000000006</v>
      </c>
      <c r="CG60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BORD'!$B$13:$B$2000,0),9)))*T608/$P$18)</f>
        <v>406.35042202010396</v>
      </c>
      <c r="CI608" t="str">
        <f>'[3]TABLEAU DE BORD'!B606</f>
        <v/>
      </c>
      <c r="CJ608" t="e">
        <f>'[3]TABLEAU DE BORD'!E606-'[3]TABLEAU DE BORD'!C606</f>
        <v>#VALUE!</v>
      </c>
      <c r="CL608" t="str">
        <f>'[3]TABLEAU DE BORD'!H606</f>
        <v/>
      </c>
      <c r="CM608" t="e">
        <f>'[3]TABLEAU DE BORD'!K606-'[3]TABLEAU DE BORD'!I606</f>
        <v>#VALUE!</v>
      </c>
    </row>
    <row r="609" spans="72:91" x14ac:dyDescent="0.25">
      <c r="BT60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BORD'!$B$13:$B$2000,0),11))*T609/INDEX('[3]TABLEAU DE BORD'!$B$13:$R$2000,MATCH('Formalisme RTE'!$H$2,'[3]TABLEAU DE BORD'!$B$13:$B$2000,0),12)</f>
        <v>3.102830965870556</v>
      </c>
      <c r="BU609">
        <f t="shared" si="61"/>
        <v>0.93577891975241945</v>
      </c>
      <c r="BX609">
        <f t="shared" si="59"/>
        <v>0.60748217536470928</v>
      </c>
      <c r="BZ609">
        <f>IF($BZ$6="","",IF(ISERROR(INDEX([3]Base!$A$2:$C$207,MATCH($BZ$6,[3]Base!$A$2:$A$207,0),2))=TRUE,"CABLE INCONNU",(INDEX([3]Base!$A$2:$C$207,MATCH($BZ$6,[3]Base!$A$2:$A$207,0),3))))</f>
        <v>19.600000000000001</v>
      </c>
      <c r="CB609">
        <f>IF($BZ$6="","",IF(ISERROR(INDEX([3]Base!$A$2:$C$207,MATCH($BZ$6,[3]Base!$A$2:$A$207,0),2))=TRUE,"CABLE INCONNU",(INDEX([3]Base!$A$2:$C$207,MATCH($BZ$6,[3]Base!$A$2:$A$207,0),2))))</f>
        <v>0.627</v>
      </c>
      <c r="CD609">
        <f t="shared" si="60"/>
        <v>1.5404220201039038</v>
      </c>
      <c r="CF609">
        <f t="shared" si="58"/>
        <v>404.81000000000006</v>
      </c>
      <c r="CG60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BORD'!$B$13:$B$2000,0),9)))*T609/$P$18)</f>
        <v>406.35042202010396</v>
      </c>
      <c r="CI609" t="str">
        <f>'[3]TABLEAU DE BORD'!B607</f>
        <v/>
      </c>
      <c r="CJ609" t="e">
        <f>'[3]TABLEAU DE BORD'!E607-'[3]TABLEAU DE BORD'!C607</f>
        <v>#VALUE!</v>
      </c>
      <c r="CL609" t="str">
        <f>'[3]TABLEAU DE BORD'!H607</f>
        <v/>
      </c>
      <c r="CM609" t="e">
        <f>'[3]TABLEAU DE BORD'!K607-'[3]TABLEAU DE BORD'!I607</f>
        <v>#VALUE!</v>
      </c>
    </row>
    <row r="610" spans="72:91" x14ac:dyDescent="0.25">
      <c r="BT61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BORD'!$B$13:$B$2000,0),11))*T610/INDEX('[3]TABLEAU DE BORD'!$B$13:$R$2000,MATCH('Formalisme RTE'!$H$2,'[3]TABLEAU DE BORD'!$B$13:$B$2000,0),12)</f>
        <v>3.102830965870556</v>
      </c>
      <c r="BU610">
        <f t="shared" si="61"/>
        <v>0.93577891975241945</v>
      </c>
      <c r="BX610">
        <f t="shared" si="59"/>
        <v>0.60748217536470928</v>
      </c>
      <c r="BZ610">
        <f>IF($BZ$6="","",IF(ISERROR(INDEX([3]Base!$A$2:$C$207,MATCH($BZ$6,[3]Base!$A$2:$A$207,0),2))=TRUE,"CABLE INCONNU",(INDEX([3]Base!$A$2:$C$207,MATCH($BZ$6,[3]Base!$A$2:$A$207,0),3))))</f>
        <v>19.600000000000001</v>
      </c>
      <c r="CB610">
        <f>IF($BZ$6="","",IF(ISERROR(INDEX([3]Base!$A$2:$C$207,MATCH($BZ$6,[3]Base!$A$2:$A$207,0),2))=TRUE,"CABLE INCONNU",(INDEX([3]Base!$A$2:$C$207,MATCH($BZ$6,[3]Base!$A$2:$A$207,0),2))))</f>
        <v>0.627</v>
      </c>
      <c r="CD610">
        <f t="shared" si="60"/>
        <v>1.5404220201039038</v>
      </c>
      <c r="CF610">
        <f t="shared" si="58"/>
        <v>404.81000000000006</v>
      </c>
      <c r="CG61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BORD'!$B$13:$B$2000,0),9)))*T610/$P$18)</f>
        <v>406.35042202010396</v>
      </c>
      <c r="CI610" t="str">
        <f>'[3]TABLEAU DE BORD'!B608</f>
        <v/>
      </c>
      <c r="CJ610" t="e">
        <f>'[3]TABLEAU DE BORD'!E608-'[3]TABLEAU DE BORD'!C608</f>
        <v>#VALUE!</v>
      </c>
      <c r="CL610" t="str">
        <f>'[3]TABLEAU DE BORD'!H608</f>
        <v/>
      </c>
      <c r="CM610" t="e">
        <f>'[3]TABLEAU DE BORD'!K608-'[3]TABLEAU DE BORD'!I608</f>
        <v>#VALUE!</v>
      </c>
    </row>
    <row r="611" spans="72:91" x14ac:dyDescent="0.25">
      <c r="BT61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BORD'!$B$13:$B$2000,0),11))*T611/INDEX('[3]TABLEAU DE BORD'!$B$13:$R$2000,MATCH('Formalisme RTE'!$H$2,'[3]TABLEAU DE BORD'!$B$13:$B$2000,0),12)</f>
        <v>3.102830965870556</v>
      </c>
      <c r="BU611">
        <f t="shared" si="61"/>
        <v>0.93577891975241945</v>
      </c>
      <c r="BX611">
        <f t="shared" si="59"/>
        <v>0.60748217536470928</v>
      </c>
      <c r="BZ611">
        <f>IF($BZ$6="","",IF(ISERROR(INDEX([3]Base!$A$2:$C$207,MATCH($BZ$6,[3]Base!$A$2:$A$207,0),2))=TRUE,"CABLE INCONNU",(INDEX([3]Base!$A$2:$C$207,MATCH($BZ$6,[3]Base!$A$2:$A$207,0),3))))</f>
        <v>19.600000000000001</v>
      </c>
      <c r="CB611">
        <f>IF($BZ$6="","",IF(ISERROR(INDEX([3]Base!$A$2:$C$207,MATCH($BZ$6,[3]Base!$A$2:$A$207,0),2))=TRUE,"CABLE INCONNU",(INDEX([3]Base!$A$2:$C$207,MATCH($BZ$6,[3]Base!$A$2:$A$207,0),2))))</f>
        <v>0.627</v>
      </c>
      <c r="CD611">
        <f t="shared" si="60"/>
        <v>1.5404220201039038</v>
      </c>
      <c r="CF611">
        <f t="shared" si="58"/>
        <v>404.81000000000006</v>
      </c>
      <c r="CG61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BORD'!$B$13:$B$2000,0),9)))*T611/$P$18)</f>
        <v>406.35042202010396</v>
      </c>
      <c r="CI611" t="str">
        <f>'[3]TABLEAU DE BORD'!B609</f>
        <v/>
      </c>
      <c r="CJ611" t="e">
        <f>'[3]TABLEAU DE BORD'!E609-'[3]TABLEAU DE BORD'!C609</f>
        <v>#VALUE!</v>
      </c>
      <c r="CL611" t="str">
        <f>'[3]TABLEAU DE BORD'!H609</f>
        <v/>
      </c>
      <c r="CM611" t="e">
        <f>'[3]TABLEAU DE BORD'!K609-'[3]TABLEAU DE BORD'!I609</f>
        <v>#VALUE!</v>
      </c>
    </row>
    <row r="612" spans="72:91" x14ac:dyDescent="0.25">
      <c r="BT61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BORD'!$B$13:$B$2000,0),11))*T612/INDEX('[3]TABLEAU DE BORD'!$B$13:$R$2000,MATCH('Formalisme RTE'!$H$2,'[3]TABLEAU DE BORD'!$B$13:$B$2000,0),12)</f>
        <v>3.102830965870556</v>
      </c>
      <c r="BU612">
        <f t="shared" si="61"/>
        <v>0.93577891975241945</v>
      </c>
      <c r="BX612">
        <f t="shared" si="59"/>
        <v>0.60748217536470928</v>
      </c>
      <c r="BZ612">
        <f>IF($BZ$6="","",IF(ISERROR(INDEX([3]Base!$A$2:$C$207,MATCH($BZ$6,[3]Base!$A$2:$A$207,0),2))=TRUE,"CABLE INCONNU",(INDEX([3]Base!$A$2:$C$207,MATCH($BZ$6,[3]Base!$A$2:$A$207,0),3))))</f>
        <v>19.600000000000001</v>
      </c>
      <c r="CB612">
        <f>IF($BZ$6="","",IF(ISERROR(INDEX([3]Base!$A$2:$C$207,MATCH($BZ$6,[3]Base!$A$2:$A$207,0),2))=TRUE,"CABLE INCONNU",(INDEX([3]Base!$A$2:$C$207,MATCH($BZ$6,[3]Base!$A$2:$A$207,0),2))))</f>
        <v>0.627</v>
      </c>
      <c r="CD612">
        <f t="shared" si="60"/>
        <v>1.5404220201039038</v>
      </c>
      <c r="CF612">
        <f t="shared" si="58"/>
        <v>404.81000000000006</v>
      </c>
      <c r="CG61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BORD'!$B$13:$B$2000,0),9)))*T612/$P$18)</f>
        <v>406.35042202010396</v>
      </c>
      <c r="CI612" t="str">
        <f>'[3]TABLEAU DE BORD'!B610</f>
        <v/>
      </c>
      <c r="CJ612" t="e">
        <f>'[3]TABLEAU DE BORD'!E610-'[3]TABLEAU DE BORD'!C610</f>
        <v>#VALUE!</v>
      </c>
      <c r="CL612" t="str">
        <f>'[3]TABLEAU DE BORD'!H610</f>
        <v/>
      </c>
      <c r="CM612" t="e">
        <f>'[3]TABLEAU DE BORD'!K610-'[3]TABLEAU DE BORD'!I610</f>
        <v>#VALUE!</v>
      </c>
    </row>
    <row r="613" spans="72:91" x14ac:dyDescent="0.25">
      <c r="BT61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BORD'!$B$13:$B$2000,0),11))*T613/INDEX('[3]TABLEAU DE BORD'!$B$13:$R$2000,MATCH('Formalisme RTE'!$H$2,'[3]TABLEAU DE BORD'!$B$13:$B$2000,0),12)</f>
        <v>3.102830965870556</v>
      </c>
      <c r="BU613">
        <f t="shared" si="61"/>
        <v>0.93577891975241945</v>
      </c>
      <c r="BX613">
        <f t="shared" si="59"/>
        <v>0.60748217536470928</v>
      </c>
      <c r="BZ613">
        <f>IF($BZ$6="","",IF(ISERROR(INDEX([3]Base!$A$2:$C$207,MATCH($BZ$6,[3]Base!$A$2:$A$207,0),2))=TRUE,"CABLE INCONNU",(INDEX([3]Base!$A$2:$C$207,MATCH($BZ$6,[3]Base!$A$2:$A$207,0),3))))</f>
        <v>19.600000000000001</v>
      </c>
      <c r="CB613">
        <f>IF($BZ$6="","",IF(ISERROR(INDEX([3]Base!$A$2:$C$207,MATCH($BZ$6,[3]Base!$A$2:$A$207,0),2))=TRUE,"CABLE INCONNU",(INDEX([3]Base!$A$2:$C$207,MATCH($BZ$6,[3]Base!$A$2:$A$207,0),2))))</f>
        <v>0.627</v>
      </c>
      <c r="CD613">
        <f t="shared" si="60"/>
        <v>1.5404220201039038</v>
      </c>
      <c r="CF613">
        <f t="shared" si="58"/>
        <v>404.81000000000006</v>
      </c>
      <c r="CG61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BORD'!$B$13:$B$2000,0),9)))*T613/$P$18)</f>
        <v>406.35042202010396</v>
      </c>
      <c r="CI613" t="str">
        <f>'[3]TABLEAU DE BORD'!B611</f>
        <v/>
      </c>
      <c r="CJ613" t="e">
        <f>'[3]TABLEAU DE BORD'!E611-'[3]TABLEAU DE BORD'!C611</f>
        <v>#VALUE!</v>
      </c>
      <c r="CL613" t="str">
        <f>'[3]TABLEAU DE BORD'!H611</f>
        <v/>
      </c>
      <c r="CM613" t="e">
        <f>'[3]TABLEAU DE BORD'!K611-'[3]TABLEAU DE BORD'!I611</f>
        <v>#VALUE!</v>
      </c>
    </row>
    <row r="614" spans="72:91" x14ac:dyDescent="0.25">
      <c r="BT61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BORD'!$B$13:$B$2000,0),11))*T614/INDEX('[3]TABLEAU DE BORD'!$B$13:$R$2000,MATCH('Formalisme RTE'!$H$2,'[3]TABLEAU DE BORD'!$B$13:$B$2000,0),12)</f>
        <v>3.102830965870556</v>
      </c>
      <c r="BU614">
        <f t="shared" si="61"/>
        <v>0.93577891975241945</v>
      </c>
      <c r="BX614">
        <f t="shared" si="59"/>
        <v>0.60748217536470928</v>
      </c>
      <c r="BZ614">
        <f>IF($BZ$6="","",IF(ISERROR(INDEX([3]Base!$A$2:$C$207,MATCH($BZ$6,[3]Base!$A$2:$A$207,0),2))=TRUE,"CABLE INCONNU",(INDEX([3]Base!$A$2:$C$207,MATCH($BZ$6,[3]Base!$A$2:$A$207,0),3))))</f>
        <v>19.600000000000001</v>
      </c>
      <c r="CB614">
        <f>IF($BZ$6="","",IF(ISERROR(INDEX([3]Base!$A$2:$C$207,MATCH($BZ$6,[3]Base!$A$2:$A$207,0),2))=TRUE,"CABLE INCONNU",(INDEX([3]Base!$A$2:$C$207,MATCH($BZ$6,[3]Base!$A$2:$A$207,0),2))))</f>
        <v>0.627</v>
      </c>
      <c r="CD614">
        <f t="shared" si="60"/>
        <v>1.5404220201039038</v>
      </c>
      <c r="CF614">
        <f t="shared" si="58"/>
        <v>404.81000000000006</v>
      </c>
      <c r="CG61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BORD'!$B$13:$B$2000,0),9)))*T614/$P$18)</f>
        <v>406.35042202010396</v>
      </c>
      <c r="CI614" t="str">
        <f>'[3]TABLEAU DE BORD'!B612</f>
        <v/>
      </c>
      <c r="CJ614" t="e">
        <f>'[3]TABLEAU DE BORD'!E612-'[3]TABLEAU DE BORD'!C612</f>
        <v>#VALUE!</v>
      </c>
      <c r="CL614" t="str">
        <f>'[3]TABLEAU DE BORD'!H612</f>
        <v/>
      </c>
      <c r="CM614" t="e">
        <f>'[3]TABLEAU DE BORD'!K612-'[3]TABLEAU DE BORD'!I612</f>
        <v>#VALUE!</v>
      </c>
    </row>
    <row r="615" spans="72:91" x14ac:dyDescent="0.25">
      <c r="BT61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BORD'!$B$13:$B$2000,0),11))*T615/INDEX('[3]TABLEAU DE BORD'!$B$13:$R$2000,MATCH('Formalisme RTE'!$H$2,'[3]TABLEAU DE BORD'!$B$13:$B$2000,0),12)</f>
        <v>3.102830965870556</v>
      </c>
      <c r="BU615">
        <f t="shared" si="61"/>
        <v>0.93577891975241945</v>
      </c>
      <c r="BX615">
        <f t="shared" si="59"/>
        <v>0.60748217536470928</v>
      </c>
      <c r="BZ615">
        <f>IF($BZ$6="","",IF(ISERROR(INDEX([3]Base!$A$2:$C$207,MATCH($BZ$6,[3]Base!$A$2:$A$207,0),2))=TRUE,"CABLE INCONNU",(INDEX([3]Base!$A$2:$C$207,MATCH($BZ$6,[3]Base!$A$2:$A$207,0),3))))</f>
        <v>19.600000000000001</v>
      </c>
      <c r="CB615">
        <f>IF($BZ$6="","",IF(ISERROR(INDEX([3]Base!$A$2:$C$207,MATCH($BZ$6,[3]Base!$A$2:$A$207,0),2))=TRUE,"CABLE INCONNU",(INDEX([3]Base!$A$2:$C$207,MATCH($BZ$6,[3]Base!$A$2:$A$207,0),2))))</f>
        <v>0.627</v>
      </c>
      <c r="CD615">
        <f t="shared" si="60"/>
        <v>1.5404220201039038</v>
      </c>
      <c r="CF615">
        <f t="shared" si="58"/>
        <v>404.81000000000006</v>
      </c>
      <c r="CG61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BORD'!$B$13:$B$2000,0),9)))*T615/$P$18)</f>
        <v>406.35042202010396</v>
      </c>
      <c r="CI615" t="str">
        <f>'[3]TABLEAU DE BORD'!B613</f>
        <v/>
      </c>
      <c r="CJ615" t="e">
        <f>'[3]TABLEAU DE BORD'!E613-'[3]TABLEAU DE BORD'!C613</f>
        <v>#VALUE!</v>
      </c>
      <c r="CL615" t="str">
        <f>'[3]TABLEAU DE BORD'!H613</f>
        <v/>
      </c>
      <c r="CM615" t="e">
        <f>'[3]TABLEAU DE BORD'!K613-'[3]TABLEAU DE BORD'!I613</f>
        <v>#VALUE!</v>
      </c>
    </row>
    <row r="616" spans="72:91" x14ac:dyDescent="0.25">
      <c r="BT61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BORD'!$B$13:$B$2000,0),11))*T616/INDEX('[3]TABLEAU DE BORD'!$B$13:$R$2000,MATCH('Formalisme RTE'!$H$2,'[3]TABLEAU DE BORD'!$B$13:$B$2000,0),12)</f>
        <v>3.102830965870556</v>
      </c>
      <c r="BU616">
        <f t="shared" si="61"/>
        <v>0.93577891975241945</v>
      </c>
      <c r="BX616">
        <f t="shared" si="59"/>
        <v>0.60748217536470928</v>
      </c>
      <c r="BZ616">
        <f>IF($BZ$6="","",IF(ISERROR(INDEX([3]Base!$A$2:$C$207,MATCH($BZ$6,[3]Base!$A$2:$A$207,0),2))=TRUE,"CABLE INCONNU",(INDEX([3]Base!$A$2:$C$207,MATCH($BZ$6,[3]Base!$A$2:$A$207,0),3))))</f>
        <v>19.600000000000001</v>
      </c>
      <c r="CB616">
        <f>IF($BZ$6="","",IF(ISERROR(INDEX([3]Base!$A$2:$C$207,MATCH($BZ$6,[3]Base!$A$2:$A$207,0),2))=TRUE,"CABLE INCONNU",(INDEX([3]Base!$A$2:$C$207,MATCH($BZ$6,[3]Base!$A$2:$A$207,0),2))))</f>
        <v>0.627</v>
      </c>
      <c r="CD616">
        <f t="shared" si="60"/>
        <v>1.5404220201039038</v>
      </c>
      <c r="CF616">
        <f t="shared" si="58"/>
        <v>404.81000000000006</v>
      </c>
      <c r="CG6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BORD'!$B$13:$B$2000,0),9)))*T616/$P$18)</f>
        <v>406.35042202010396</v>
      </c>
      <c r="CI616" t="str">
        <f>'[3]TABLEAU DE BORD'!B614</f>
        <v/>
      </c>
      <c r="CJ616" t="e">
        <f>'[3]TABLEAU DE BORD'!E614-'[3]TABLEAU DE BORD'!C614</f>
        <v>#VALUE!</v>
      </c>
      <c r="CL616" t="str">
        <f>'[3]TABLEAU DE BORD'!H614</f>
        <v/>
      </c>
      <c r="CM616" t="e">
        <f>'[3]TABLEAU DE BORD'!K614-'[3]TABLEAU DE BORD'!I614</f>
        <v>#VALUE!</v>
      </c>
    </row>
    <row r="617" spans="72:91" x14ac:dyDescent="0.25">
      <c r="BT61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BORD'!$B$13:$B$2000,0),11))*T617/INDEX('[3]TABLEAU DE BORD'!$B$13:$R$2000,MATCH('Formalisme RTE'!$H$2,'[3]TABLEAU DE BORD'!$B$13:$B$2000,0),12)</f>
        <v>3.102830965870556</v>
      </c>
      <c r="BU617">
        <f t="shared" si="61"/>
        <v>0.93577891975241945</v>
      </c>
      <c r="BX617">
        <f t="shared" si="59"/>
        <v>0.60748217536470928</v>
      </c>
      <c r="BZ617">
        <f>IF($BZ$6="","",IF(ISERROR(INDEX([3]Base!$A$2:$C$207,MATCH($BZ$6,[3]Base!$A$2:$A$207,0),2))=TRUE,"CABLE INCONNU",(INDEX([3]Base!$A$2:$C$207,MATCH($BZ$6,[3]Base!$A$2:$A$207,0),3))))</f>
        <v>19.600000000000001</v>
      </c>
      <c r="CB617">
        <f>IF($BZ$6="","",IF(ISERROR(INDEX([3]Base!$A$2:$C$207,MATCH($BZ$6,[3]Base!$A$2:$A$207,0),2))=TRUE,"CABLE INCONNU",(INDEX([3]Base!$A$2:$C$207,MATCH($BZ$6,[3]Base!$A$2:$A$207,0),2))))</f>
        <v>0.627</v>
      </c>
      <c r="CD617">
        <f t="shared" si="60"/>
        <v>1.5404220201039038</v>
      </c>
      <c r="CF617">
        <f t="shared" si="58"/>
        <v>404.81000000000006</v>
      </c>
      <c r="CG6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BORD'!$B$13:$B$2000,0),9)))*T617/$P$18)</f>
        <v>406.35042202010396</v>
      </c>
      <c r="CI617" t="str">
        <f>'[3]TABLEAU DE BORD'!B615</f>
        <v/>
      </c>
      <c r="CJ617" t="e">
        <f>'[3]TABLEAU DE BORD'!E615-'[3]TABLEAU DE BORD'!C615</f>
        <v>#VALUE!</v>
      </c>
      <c r="CL617" t="str">
        <f>'[3]TABLEAU DE BORD'!H615</f>
        <v/>
      </c>
      <c r="CM617" t="e">
        <f>'[3]TABLEAU DE BORD'!K615-'[3]TABLEAU DE BORD'!I615</f>
        <v>#VALUE!</v>
      </c>
    </row>
    <row r="618" spans="72:91" x14ac:dyDescent="0.25">
      <c r="BT61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BORD'!$B$13:$B$2000,0),11))*T618/INDEX('[3]TABLEAU DE BORD'!$B$13:$R$2000,MATCH('Formalisme RTE'!$H$2,'[3]TABLEAU DE BORD'!$B$13:$B$2000,0),12)</f>
        <v>3.102830965870556</v>
      </c>
      <c r="BU618">
        <f t="shared" si="61"/>
        <v>0.93577891975241945</v>
      </c>
      <c r="BX618">
        <f t="shared" si="59"/>
        <v>0.60748217536470928</v>
      </c>
      <c r="BZ618">
        <f>IF($BZ$6="","",IF(ISERROR(INDEX([3]Base!$A$2:$C$207,MATCH($BZ$6,[3]Base!$A$2:$A$207,0),2))=TRUE,"CABLE INCONNU",(INDEX([3]Base!$A$2:$C$207,MATCH($BZ$6,[3]Base!$A$2:$A$207,0),3))))</f>
        <v>19.600000000000001</v>
      </c>
      <c r="CB618">
        <f>IF($BZ$6="","",IF(ISERROR(INDEX([3]Base!$A$2:$C$207,MATCH($BZ$6,[3]Base!$A$2:$A$207,0),2))=TRUE,"CABLE INCONNU",(INDEX([3]Base!$A$2:$C$207,MATCH($BZ$6,[3]Base!$A$2:$A$207,0),2))))</f>
        <v>0.627</v>
      </c>
      <c r="CD618">
        <f t="shared" si="60"/>
        <v>1.5404220201039038</v>
      </c>
      <c r="CF618">
        <f t="shared" si="58"/>
        <v>404.81000000000006</v>
      </c>
      <c r="CG6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BORD'!$B$13:$B$2000,0),9)))*T618/$P$18)</f>
        <v>406.35042202010396</v>
      </c>
      <c r="CI618" t="str">
        <f>'[3]TABLEAU DE BORD'!B616</f>
        <v/>
      </c>
      <c r="CJ618" t="e">
        <f>'[3]TABLEAU DE BORD'!E616-'[3]TABLEAU DE BORD'!C616</f>
        <v>#VALUE!</v>
      </c>
      <c r="CL618" t="str">
        <f>'[3]TABLEAU DE BORD'!H616</f>
        <v/>
      </c>
      <c r="CM618" t="e">
        <f>'[3]TABLEAU DE BORD'!K616-'[3]TABLEAU DE BORD'!I616</f>
        <v>#VALUE!</v>
      </c>
    </row>
    <row r="619" spans="72:91" x14ac:dyDescent="0.25">
      <c r="BT61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BORD'!$B$13:$B$2000,0),11))*T619/INDEX('[3]TABLEAU DE BORD'!$B$13:$R$2000,MATCH('Formalisme RTE'!$H$2,'[3]TABLEAU DE BORD'!$B$13:$B$2000,0),12)</f>
        <v>3.102830965870556</v>
      </c>
      <c r="BU619">
        <f t="shared" si="61"/>
        <v>0.93577891975241945</v>
      </c>
      <c r="BX619">
        <f t="shared" si="59"/>
        <v>0.60748217536470928</v>
      </c>
      <c r="BZ619">
        <f>IF($BZ$6="","",IF(ISERROR(INDEX([3]Base!$A$2:$C$207,MATCH($BZ$6,[3]Base!$A$2:$A$207,0),2))=TRUE,"CABLE INCONNU",(INDEX([3]Base!$A$2:$C$207,MATCH($BZ$6,[3]Base!$A$2:$A$207,0),3))))</f>
        <v>19.600000000000001</v>
      </c>
      <c r="CB619">
        <f>IF($BZ$6="","",IF(ISERROR(INDEX([3]Base!$A$2:$C$207,MATCH($BZ$6,[3]Base!$A$2:$A$207,0),2))=TRUE,"CABLE INCONNU",(INDEX([3]Base!$A$2:$C$207,MATCH($BZ$6,[3]Base!$A$2:$A$207,0),2))))</f>
        <v>0.627</v>
      </c>
      <c r="CD619">
        <f t="shared" si="60"/>
        <v>1.5404220201039038</v>
      </c>
      <c r="CF619">
        <f t="shared" si="58"/>
        <v>404.81000000000006</v>
      </c>
      <c r="CG6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BORD'!$B$13:$B$2000,0),9)))*T619/$P$18)</f>
        <v>406.35042202010396</v>
      </c>
      <c r="CI619" t="str">
        <f>'[3]TABLEAU DE BORD'!B617</f>
        <v/>
      </c>
      <c r="CJ619" t="e">
        <f>'[3]TABLEAU DE BORD'!E617-'[3]TABLEAU DE BORD'!C617</f>
        <v>#VALUE!</v>
      </c>
      <c r="CL619" t="str">
        <f>'[3]TABLEAU DE BORD'!H617</f>
        <v/>
      </c>
      <c r="CM619" t="e">
        <f>'[3]TABLEAU DE BORD'!K617-'[3]TABLEAU DE BORD'!I617</f>
        <v>#VALUE!</v>
      </c>
    </row>
    <row r="620" spans="72:91" x14ac:dyDescent="0.25">
      <c r="BT62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BORD'!$B$13:$B$2000,0),11))*T620/INDEX('[3]TABLEAU DE BORD'!$B$13:$R$2000,MATCH('Formalisme RTE'!$H$2,'[3]TABLEAU DE BORD'!$B$13:$B$2000,0),12)</f>
        <v>3.102830965870556</v>
      </c>
      <c r="BU620">
        <f t="shared" si="61"/>
        <v>0.93577891975241945</v>
      </c>
      <c r="BX620">
        <f t="shared" si="59"/>
        <v>0.60748217536470928</v>
      </c>
      <c r="BZ620">
        <f>IF($BZ$6="","",IF(ISERROR(INDEX([3]Base!$A$2:$C$207,MATCH($BZ$6,[3]Base!$A$2:$A$207,0),2))=TRUE,"CABLE INCONNU",(INDEX([3]Base!$A$2:$C$207,MATCH($BZ$6,[3]Base!$A$2:$A$207,0),3))))</f>
        <v>19.600000000000001</v>
      </c>
      <c r="CB620">
        <f>IF($BZ$6="","",IF(ISERROR(INDEX([3]Base!$A$2:$C$207,MATCH($BZ$6,[3]Base!$A$2:$A$207,0),2))=TRUE,"CABLE INCONNU",(INDEX([3]Base!$A$2:$C$207,MATCH($BZ$6,[3]Base!$A$2:$A$207,0),2))))</f>
        <v>0.627</v>
      </c>
      <c r="CD620">
        <f t="shared" si="60"/>
        <v>1.5404220201039038</v>
      </c>
      <c r="CF620">
        <f t="shared" si="58"/>
        <v>404.81000000000006</v>
      </c>
      <c r="CG6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BORD'!$B$13:$B$2000,0),9)))*T620/$P$18)</f>
        <v>406.35042202010396</v>
      </c>
      <c r="CI620" t="str">
        <f>'[3]TABLEAU DE BORD'!B618</f>
        <v/>
      </c>
      <c r="CJ620" t="e">
        <f>'[3]TABLEAU DE BORD'!E618-'[3]TABLEAU DE BORD'!C618</f>
        <v>#VALUE!</v>
      </c>
      <c r="CL620" t="str">
        <f>'[3]TABLEAU DE BORD'!H618</f>
        <v/>
      </c>
      <c r="CM620" t="e">
        <f>'[3]TABLEAU DE BORD'!K618-'[3]TABLEAU DE BORD'!I618</f>
        <v>#VALUE!</v>
      </c>
    </row>
    <row r="621" spans="72:91" x14ac:dyDescent="0.25">
      <c r="BT62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BORD'!$B$13:$B$2000,0),11))*T621/INDEX('[3]TABLEAU DE BORD'!$B$13:$R$2000,MATCH('Formalisme RTE'!$H$2,'[3]TABLEAU DE BORD'!$B$13:$B$2000,0),12)</f>
        <v>3.102830965870556</v>
      </c>
      <c r="BU621">
        <f t="shared" si="61"/>
        <v>0.93577891975241945</v>
      </c>
      <c r="BX621">
        <f t="shared" si="59"/>
        <v>0.60748217536470928</v>
      </c>
      <c r="BZ621">
        <f>IF($BZ$6="","",IF(ISERROR(INDEX([3]Base!$A$2:$C$207,MATCH($BZ$6,[3]Base!$A$2:$A$207,0),2))=TRUE,"CABLE INCONNU",(INDEX([3]Base!$A$2:$C$207,MATCH($BZ$6,[3]Base!$A$2:$A$207,0),3))))</f>
        <v>19.600000000000001</v>
      </c>
      <c r="CB621">
        <f>IF($BZ$6="","",IF(ISERROR(INDEX([3]Base!$A$2:$C$207,MATCH($BZ$6,[3]Base!$A$2:$A$207,0),2))=TRUE,"CABLE INCONNU",(INDEX([3]Base!$A$2:$C$207,MATCH($BZ$6,[3]Base!$A$2:$A$207,0),2))))</f>
        <v>0.627</v>
      </c>
      <c r="CD621">
        <f t="shared" si="60"/>
        <v>1.5404220201039038</v>
      </c>
      <c r="CF621">
        <f t="shared" si="58"/>
        <v>404.81000000000006</v>
      </c>
      <c r="CG6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BORD'!$B$13:$B$2000,0),9)))*T621/$P$18)</f>
        <v>406.35042202010396</v>
      </c>
      <c r="CI621" t="str">
        <f>'[3]TABLEAU DE BORD'!B619</f>
        <v/>
      </c>
      <c r="CJ621" t="e">
        <f>'[3]TABLEAU DE BORD'!E619-'[3]TABLEAU DE BORD'!C619</f>
        <v>#VALUE!</v>
      </c>
      <c r="CL621" t="str">
        <f>'[3]TABLEAU DE BORD'!H619</f>
        <v/>
      </c>
      <c r="CM621" t="e">
        <f>'[3]TABLEAU DE BORD'!K619-'[3]TABLEAU DE BORD'!I619</f>
        <v>#VALUE!</v>
      </c>
    </row>
    <row r="622" spans="72:91" x14ac:dyDescent="0.25">
      <c r="BT62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BORD'!$B$13:$B$2000,0),11))*T622/INDEX('[3]TABLEAU DE BORD'!$B$13:$R$2000,MATCH('Formalisme RTE'!$H$2,'[3]TABLEAU DE BORD'!$B$13:$B$2000,0),12)</f>
        <v>3.102830965870556</v>
      </c>
      <c r="BU622">
        <f t="shared" si="61"/>
        <v>0.93577891975241945</v>
      </c>
      <c r="BX622">
        <f t="shared" si="59"/>
        <v>0.60748217536470928</v>
      </c>
      <c r="BZ622">
        <f>IF($BZ$6="","",IF(ISERROR(INDEX([3]Base!$A$2:$C$207,MATCH($BZ$6,[3]Base!$A$2:$A$207,0),2))=TRUE,"CABLE INCONNU",(INDEX([3]Base!$A$2:$C$207,MATCH($BZ$6,[3]Base!$A$2:$A$207,0),3))))</f>
        <v>19.600000000000001</v>
      </c>
      <c r="CB622">
        <f>IF($BZ$6="","",IF(ISERROR(INDEX([3]Base!$A$2:$C$207,MATCH($BZ$6,[3]Base!$A$2:$A$207,0),2))=TRUE,"CABLE INCONNU",(INDEX([3]Base!$A$2:$C$207,MATCH($BZ$6,[3]Base!$A$2:$A$207,0),2))))</f>
        <v>0.627</v>
      </c>
      <c r="CD622">
        <f t="shared" si="60"/>
        <v>1.5404220201039038</v>
      </c>
      <c r="CF622">
        <f t="shared" si="58"/>
        <v>404.81000000000006</v>
      </c>
      <c r="CG6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BORD'!$B$13:$B$2000,0),9)))*T622/$P$18)</f>
        <v>406.35042202010396</v>
      </c>
      <c r="CI622" t="str">
        <f>'[3]TABLEAU DE BORD'!B620</f>
        <v/>
      </c>
      <c r="CJ622" t="e">
        <f>'[3]TABLEAU DE BORD'!E620-'[3]TABLEAU DE BORD'!C620</f>
        <v>#VALUE!</v>
      </c>
      <c r="CL622" t="str">
        <f>'[3]TABLEAU DE BORD'!H620</f>
        <v/>
      </c>
      <c r="CM622" t="e">
        <f>'[3]TABLEAU DE BORD'!K620-'[3]TABLEAU DE BORD'!I620</f>
        <v>#VALUE!</v>
      </c>
    </row>
    <row r="623" spans="72:91" x14ac:dyDescent="0.25">
      <c r="BT62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BORD'!$B$13:$B$2000,0),11))*T623/INDEX('[3]TABLEAU DE BORD'!$B$13:$R$2000,MATCH('Formalisme RTE'!$H$2,'[3]TABLEAU DE BORD'!$B$13:$B$2000,0),12)</f>
        <v>3.102830965870556</v>
      </c>
      <c r="BU623">
        <f t="shared" si="61"/>
        <v>0.93577891975241945</v>
      </c>
      <c r="BX623">
        <f t="shared" si="59"/>
        <v>0.60748217536470928</v>
      </c>
      <c r="BZ623">
        <f>IF($BZ$6="","",IF(ISERROR(INDEX([3]Base!$A$2:$C$207,MATCH($BZ$6,[3]Base!$A$2:$A$207,0),2))=TRUE,"CABLE INCONNU",(INDEX([3]Base!$A$2:$C$207,MATCH($BZ$6,[3]Base!$A$2:$A$207,0),3))))</f>
        <v>19.600000000000001</v>
      </c>
      <c r="CB623">
        <f>IF($BZ$6="","",IF(ISERROR(INDEX([3]Base!$A$2:$C$207,MATCH($BZ$6,[3]Base!$A$2:$A$207,0),2))=TRUE,"CABLE INCONNU",(INDEX([3]Base!$A$2:$C$207,MATCH($BZ$6,[3]Base!$A$2:$A$207,0),2))))</f>
        <v>0.627</v>
      </c>
      <c r="CD623">
        <f t="shared" si="60"/>
        <v>1.5404220201039038</v>
      </c>
      <c r="CF623">
        <f t="shared" si="58"/>
        <v>404.81000000000006</v>
      </c>
      <c r="CG6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BORD'!$B$13:$B$2000,0),9)))*T623/$P$18)</f>
        <v>406.35042202010396</v>
      </c>
      <c r="CI623" t="str">
        <f>'[3]TABLEAU DE BORD'!B621</f>
        <v/>
      </c>
      <c r="CJ623" t="e">
        <f>'[3]TABLEAU DE BORD'!E621-'[3]TABLEAU DE BORD'!C621</f>
        <v>#VALUE!</v>
      </c>
      <c r="CL623" t="str">
        <f>'[3]TABLEAU DE BORD'!H621</f>
        <v/>
      </c>
      <c r="CM623" t="e">
        <f>'[3]TABLEAU DE BORD'!K621-'[3]TABLEAU DE BORD'!I621</f>
        <v>#VALUE!</v>
      </c>
    </row>
    <row r="624" spans="72:91" x14ac:dyDescent="0.25">
      <c r="BT62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BORD'!$B$13:$B$2000,0),11))*T624/INDEX('[3]TABLEAU DE BORD'!$B$13:$R$2000,MATCH('Formalisme RTE'!$H$2,'[3]TABLEAU DE BORD'!$B$13:$B$2000,0),12)</f>
        <v>3.102830965870556</v>
      </c>
      <c r="BU624">
        <f t="shared" si="61"/>
        <v>0.93577891975241945</v>
      </c>
      <c r="BX624">
        <f t="shared" si="59"/>
        <v>0.60748217536470928</v>
      </c>
      <c r="BZ624">
        <f>IF($BZ$6="","",IF(ISERROR(INDEX([3]Base!$A$2:$C$207,MATCH($BZ$6,[3]Base!$A$2:$A$207,0),2))=TRUE,"CABLE INCONNU",(INDEX([3]Base!$A$2:$C$207,MATCH($BZ$6,[3]Base!$A$2:$A$207,0),3))))</f>
        <v>19.600000000000001</v>
      </c>
      <c r="CB624">
        <f>IF($BZ$6="","",IF(ISERROR(INDEX([3]Base!$A$2:$C$207,MATCH($BZ$6,[3]Base!$A$2:$A$207,0),2))=TRUE,"CABLE INCONNU",(INDEX([3]Base!$A$2:$C$207,MATCH($BZ$6,[3]Base!$A$2:$A$207,0),2))))</f>
        <v>0.627</v>
      </c>
      <c r="CD624">
        <f t="shared" si="60"/>
        <v>1.5404220201039038</v>
      </c>
      <c r="CF624">
        <f t="shared" si="58"/>
        <v>404.81000000000006</v>
      </c>
      <c r="CG62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BORD'!$B$13:$B$2000,0),9)))*T624/$P$18)</f>
        <v>406.35042202010396</v>
      </c>
      <c r="CI624" t="str">
        <f>'[3]TABLEAU DE BORD'!B622</f>
        <v/>
      </c>
      <c r="CJ624" t="e">
        <f>'[3]TABLEAU DE BORD'!E622-'[3]TABLEAU DE BORD'!C622</f>
        <v>#VALUE!</v>
      </c>
      <c r="CL624" t="str">
        <f>'[3]TABLEAU DE BORD'!H622</f>
        <v/>
      </c>
      <c r="CM624" t="e">
        <f>'[3]TABLEAU DE BORD'!K622-'[3]TABLEAU DE BORD'!I622</f>
        <v>#VALUE!</v>
      </c>
    </row>
    <row r="625" spans="72:91" x14ac:dyDescent="0.25">
      <c r="BT62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BORD'!$B$13:$B$2000,0),11))*T625/INDEX('[3]TABLEAU DE BORD'!$B$13:$R$2000,MATCH('Formalisme RTE'!$H$2,'[3]TABLEAU DE BORD'!$B$13:$B$2000,0),12)</f>
        <v>3.102830965870556</v>
      </c>
      <c r="BU625">
        <f t="shared" si="61"/>
        <v>0.93577891975241945</v>
      </c>
      <c r="BX625">
        <f t="shared" si="59"/>
        <v>0.60748217536470928</v>
      </c>
      <c r="BZ625">
        <f>IF($BZ$6="","",IF(ISERROR(INDEX([3]Base!$A$2:$C$207,MATCH($BZ$6,[3]Base!$A$2:$A$207,0),2))=TRUE,"CABLE INCONNU",(INDEX([3]Base!$A$2:$C$207,MATCH($BZ$6,[3]Base!$A$2:$A$207,0),3))))</f>
        <v>19.600000000000001</v>
      </c>
      <c r="CB625">
        <f>IF($BZ$6="","",IF(ISERROR(INDEX([3]Base!$A$2:$C$207,MATCH($BZ$6,[3]Base!$A$2:$A$207,0),2))=TRUE,"CABLE INCONNU",(INDEX([3]Base!$A$2:$C$207,MATCH($BZ$6,[3]Base!$A$2:$A$207,0),2))))</f>
        <v>0.627</v>
      </c>
      <c r="CD625">
        <f t="shared" si="60"/>
        <v>1.5404220201039038</v>
      </c>
      <c r="CF625">
        <f t="shared" si="58"/>
        <v>404.81000000000006</v>
      </c>
      <c r="CG62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BORD'!$B$13:$B$2000,0),9)))*T625/$P$18)</f>
        <v>406.35042202010396</v>
      </c>
      <c r="CI625" t="str">
        <f>'[3]TABLEAU DE BORD'!B623</f>
        <v/>
      </c>
      <c r="CJ625" t="e">
        <f>'[3]TABLEAU DE BORD'!E623-'[3]TABLEAU DE BORD'!C623</f>
        <v>#VALUE!</v>
      </c>
      <c r="CL625" t="str">
        <f>'[3]TABLEAU DE BORD'!H623</f>
        <v/>
      </c>
      <c r="CM625" t="e">
        <f>'[3]TABLEAU DE BORD'!K623-'[3]TABLEAU DE BORD'!I623</f>
        <v>#VALUE!</v>
      </c>
    </row>
    <row r="626" spans="72:91" x14ac:dyDescent="0.25">
      <c r="BT62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BORD'!$B$13:$B$2000,0),11))*T626/INDEX('[3]TABLEAU DE BORD'!$B$13:$R$2000,MATCH('Formalisme RTE'!$H$2,'[3]TABLEAU DE BORD'!$B$13:$B$2000,0),12)</f>
        <v>3.102830965870556</v>
      </c>
      <c r="BU626">
        <f t="shared" si="61"/>
        <v>0.93577891975241945</v>
      </c>
      <c r="BX626">
        <f t="shared" si="59"/>
        <v>0.60748217536470928</v>
      </c>
      <c r="BZ626">
        <f>IF($BZ$6="","",IF(ISERROR(INDEX([3]Base!$A$2:$C$207,MATCH($BZ$6,[3]Base!$A$2:$A$207,0),2))=TRUE,"CABLE INCONNU",(INDEX([3]Base!$A$2:$C$207,MATCH($BZ$6,[3]Base!$A$2:$A$207,0),3))))</f>
        <v>19.600000000000001</v>
      </c>
      <c r="CB626">
        <f>IF($BZ$6="","",IF(ISERROR(INDEX([3]Base!$A$2:$C$207,MATCH($BZ$6,[3]Base!$A$2:$A$207,0),2))=TRUE,"CABLE INCONNU",(INDEX([3]Base!$A$2:$C$207,MATCH($BZ$6,[3]Base!$A$2:$A$207,0),2))))</f>
        <v>0.627</v>
      </c>
      <c r="CD626">
        <f t="shared" si="60"/>
        <v>1.5404220201039038</v>
      </c>
      <c r="CF626">
        <f t="shared" si="58"/>
        <v>404.81000000000006</v>
      </c>
      <c r="CG62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BORD'!$B$13:$B$2000,0),9)))*T626/$P$18)</f>
        <v>406.35042202010396</v>
      </c>
      <c r="CI626" t="str">
        <f>'[3]TABLEAU DE BORD'!B624</f>
        <v/>
      </c>
      <c r="CJ626" t="e">
        <f>'[3]TABLEAU DE BORD'!E624-'[3]TABLEAU DE BORD'!C624</f>
        <v>#VALUE!</v>
      </c>
      <c r="CL626" t="str">
        <f>'[3]TABLEAU DE BORD'!H624</f>
        <v/>
      </c>
      <c r="CM626" t="e">
        <f>'[3]TABLEAU DE BORD'!K624-'[3]TABLEAU DE BORD'!I624</f>
        <v>#VALUE!</v>
      </c>
    </row>
    <row r="627" spans="72:91" x14ac:dyDescent="0.25">
      <c r="BT62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BORD'!$B$13:$B$2000,0),11))*T627/INDEX('[3]TABLEAU DE BORD'!$B$13:$R$2000,MATCH('Formalisme RTE'!$H$2,'[3]TABLEAU DE BORD'!$B$13:$B$2000,0),12)</f>
        <v>3.102830965870556</v>
      </c>
      <c r="BU627">
        <f t="shared" si="61"/>
        <v>0.93577891975241945</v>
      </c>
      <c r="BX627">
        <f t="shared" si="59"/>
        <v>0.60748217536470928</v>
      </c>
      <c r="BZ627">
        <f>IF($BZ$6="","",IF(ISERROR(INDEX([3]Base!$A$2:$C$207,MATCH($BZ$6,[3]Base!$A$2:$A$207,0),2))=TRUE,"CABLE INCONNU",(INDEX([3]Base!$A$2:$C$207,MATCH($BZ$6,[3]Base!$A$2:$A$207,0),3))))</f>
        <v>19.600000000000001</v>
      </c>
      <c r="CB627">
        <f>IF($BZ$6="","",IF(ISERROR(INDEX([3]Base!$A$2:$C$207,MATCH($BZ$6,[3]Base!$A$2:$A$207,0),2))=TRUE,"CABLE INCONNU",(INDEX([3]Base!$A$2:$C$207,MATCH($BZ$6,[3]Base!$A$2:$A$207,0),2))))</f>
        <v>0.627</v>
      </c>
      <c r="CD627">
        <f t="shared" si="60"/>
        <v>1.5404220201039038</v>
      </c>
      <c r="CF627">
        <f t="shared" si="58"/>
        <v>404.81000000000006</v>
      </c>
      <c r="CG62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BORD'!$B$13:$B$2000,0),9)))*T627/$P$18)</f>
        <v>406.35042202010396</v>
      </c>
      <c r="CI627" t="str">
        <f>'[3]TABLEAU DE BORD'!B625</f>
        <v/>
      </c>
      <c r="CJ627" t="e">
        <f>'[3]TABLEAU DE BORD'!E625-'[3]TABLEAU DE BORD'!C625</f>
        <v>#VALUE!</v>
      </c>
      <c r="CL627" t="str">
        <f>'[3]TABLEAU DE BORD'!H625</f>
        <v/>
      </c>
      <c r="CM627" t="e">
        <f>'[3]TABLEAU DE BORD'!K625-'[3]TABLEAU DE BORD'!I625</f>
        <v>#VALUE!</v>
      </c>
    </row>
    <row r="628" spans="72:91" x14ac:dyDescent="0.25">
      <c r="BT62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BORD'!$B$13:$B$2000,0),11))*T628/INDEX('[3]TABLEAU DE BORD'!$B$13:$R$2000,MATCH('Formalisme RTE'!$H$2,'[3]TABLEAU DE BORD'!$B$13:$B$2000,0),12)</f>
        <v>3.102830965870556</v>
      </c>
      <c r="BU628">
        <f t="shared" si="61"/>
        <v>0.93577891975241945</v>
      </c>
      <c r="BX628">
        <f t="shared" si="59"/>
        <v>0.60748217536470928</v>
      </c>
      <c r="BZ628">
        <f>IF($BZ$6="","",IF(ISERROR(INDEX([3]Base!$A$2:$C$207,MATCH($BZ$6,[3]Base!$A$2:$A$207,0),2))=TRUE,"CABLE INCONNU",(INDEX([3]Base!$A$2:$C$207,MATCH($BZ$6,[3]Base!$A$2:$A$207,0),3))))</f>
        <v>19.600000000000001</v>
      </c>
      <c r="CB628">
        <f>IF($BZ$6="","",IF(ISERROR(INDEX([3]Base!$A$2:$C$207,MATCH($BZ$6,[3]Base!$A$2:$A$207,0),2))=TRUE,"CABLE INCONNU",(INDEX([3]Base!$A$2:$C$207,MATCH($BZ$6,[3]Base!$A$2:$A$207,0),2))))</f>
        <v>0.627</v>
      </c>
      <c r="CD628">
        <f t="shared" si="60"/>
        <v>1.5404220201039038</v>
      </c>
      <c r="CF628">
        <f t="shared" si="58"/>
        <v>404.81000000000006</v>
      </c>
      <c r="CG62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BORD'!$B$13:$B$2000,0),9)))*T628/$P$18)</f>
        <v>406.35042202010396</v>
      </c>
      <c r="CI628" t="str">
        <f>'[3]TABLEAU DE BORD'!B626</f>
        <v/>
      </c>
      <c r="CJ628" t="e">
        <f>'[3]TABLEAU DE BORD'!E626-'[3]TABLEAU DE BORD'!C626</f>
        <v>#VALUE!</v>
      </c>
      <c r="CL628" t="str">
        <f>'[3]TABLEAU DE BORD'!H626</f>
        <v/>
      </c>
      <c r="CM628" t="e">
        <f>'[3]TABLEAU DE BORD'!K626-'[3]TABLEAU DE BORD'!I626</f>
        <v>#VALUE!</v>
      </c>
    </row>
    <row r="629" spans="72:91" x14ac:dyDescent="0.25">
      <c r="BT62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BORD'!$B$13:$B$2000,0),11))*T629/INDEX('[3]TABLEAU DE BORD'!$B$13:$R$2000,MATCH('Formalisme RTE'!$H$2,'[3]TABLEAU DE BORD'!$B$13:$B$2000,0),12)</f>
        <v>3.102830965870556</v>
      </c>
      <c r="BU629">
        <f t="shared" si="61"/>
        <v>0.93577891975241945</v>
      </c>
      <c r="BX629">
        <f t="shared" si="59"/>
        <v>0.60748217536470928</v>
      </c>
      <c r="BZ629">
        <f>IF($BZ$6="","",IF(ISERROR(INDEX([3]Base!$A$2:$C$207,MATCH($BZ$6,[3]Base!$A$2:$A$207,0),2))=TRUE,"CABLE INCONNU",(INDEX([3]Base!$A$2:$C$207,MATCH($BZ$6,[3]Base!$A$2:$A$207,0),3))))</f>
        <v>19.600000000000001</v>
      </c>
      <c r="CB629">
        <f>IF($BZ$6="","",IF(ISERROR(INDEX([3]Base!$A$2:$C$207,MATCH($BZ$6,[3]Base!$A$2:$A$207,0),2))=TRUE,"CABLE INCONNU",(INDEX([3]Base!$A$2:$C$207,MATCH($BZ$6,[3]Base!$A$2:$A$207,0),2))))</f>
        <v>0.627</v>
      </c>
      <c r="CD629">
        <f t="shared" si="60"/>
        <v>1.5404220201039038</v>
      </c>
      <c r="CF629">
        <f t="shared" si="58"/>
        <v>404.81000000000006</v>
      </c>
      <c r="CG62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BORD'!$B$13:$B$2000,0),9)))*T629/$P$18)</f>
        <v>406.35042202010396</v>
      </c>
      <c r="CI629" t="str">
        <f>'[3]TABLEAU DE BORD'!B627</f>
        <v/>
      </c>
      <c r="CJ629" t="e">
        <f>'[3]TABLEAU DE BORD'!E627-'[3]TABLEAU DE BORD'!C627</f>
        <v>#VALUE!</v>
      </c>
      <c r="CL629" t="str">
        <f>'[3]TABLEAU DE BORD'!H627</f>
        <v/>
      </c>
      <c r="CM629" t="e">
        <f>'[3]TABLEAU DE BORD'!K627-'[3]TABLEAU DE BORD'!I627</f>
        <v>#VALUE!</v>
      </c>
    </row>
    <row r="630" spans="72:91" x14ac:dyDescent="0.25">
      <c r="BT63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BORD'!$B$13:$B$2000,0),11))*T630/INDEX('[3]TABLEAU DE BORD'!$B$13:$R$2000,MATCH('Formalisme RTE'!$H$2,'[3]TABLEAU DE BORD'!$B$13:$B$2000,0),12)</f>
        <v>3.102830965870556</v>
      </c>
      <c r="BU630">
        <f t="shared" si="61"/>
        <v>0.93577891975241945</v>
      </c>
      <c r="BX630">
        <f t="shared" si="59"/>
        <v>0.60748217536470928</v>
      </c>
      <c r="BZ630">
        <f>IF($BZ$6="","",IF(ISERROR(INDEX([3]Base!$A$2:$C$207,MATCH($BZ$6,[3]Base!$A$2:$A$207,0),2))=TRUE,"CABLE INCONNU",(INDEX([3]Base!$A$2:$C$207,MATCH($BZ$6,[3]Base!$A$2:$A$207,0),3))))</f>
        <v>19.600000000000001</v>
      </c>
      <c r="CB630">
        <f>IF($BZ$6="","",IF(ISERROR(INDEX([3]Base!$A$2:$C$207,MATCH($BZ$6,[3]Base!$A$2:$A$207,0),2))=TRUE,"CABLE INCONNU",(INDEX([3]Base!$A$2:$C$207,MATCH($BZ$6,[3]Base!$A$2:$A$207,0),2))))</f>
        <v>0.627</v>
      </c>
      <c r="CD630">
        <f t="shared" si="60"/>
        <v>1.5404220201039038</v>
      </c>
      <c r="CF630">
        <f t="shared" si="58"/>
        <v>404.81000000000006</v>
      </c>
      <c r="CG63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BORD'!$B$13:$B$2000,0),9)))*T630/$P$18)</f>
        <v>406.35042202010396</v>
      </c>
      <c r="CI630" t="str">
        <f>'[3]TABLEAU DE BORD'!B628</f>
        <v/>
      </c>
      <c r="CJ630" t="e">
        <f>'[3]TABLEAU DE BORD'!E628-'[3]TABLEAU DE BORD'!C628</f>
        <v>#VALUE!</v>
      </c>
      <c r="CL630" t="str">
        <f>'[3]TABLEAU DE BORD'!H628</f>
        <v/>
      </c>
      <c r="CM630" t="e">
        <f>'[3]TABLEAU DE BORD'!K628-'[3]TABLEAU DE BORD'!I628</f>
        <v>#VALUE!</v>
      </c>
    </row>
    <row r="631" spans="72:91" x14ac:dyDescent="0.25">
      <c r="BT63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BORD'!$B$13:$B$2000,0),11))*T631/INDEX('[3]TABLEAU DE BORD'!$B$13:$R$2000,MATCH('Formalisme RTE'!$H$2,'[3]TABLEAU DE BORD'!$B$13:$B$2000,0),12)</f>
        <v>3.102830965870556</v>
      </c>
      <c r="BU631">
        <f t="shared" si="61"/>
        <v>0.93577891975241945</v>
      </c>
      <c r="BX631">
        <f t="shared" si="59"/>
        <v>0.60748217536470928</v>
      </c>
      <c r="BZ631">
        <f>IF($BZ$6="","",IF(ISERROR(INDEX([3]Base!$A$2:$C$207,MATCH($BZ$6,[3]Base!$A$2:$A$207,0),2))=TRUE,"CABLE INCONNU",(INDEX([3]Base!$A$2:$C$207,MATCH($BZ$6,[3]Base!$A$2:$A$207,0),3))))</f>
        <v>19.600000000000001</v>
      </c>
      <c r="CB631">
        <f>IF($BZ$6="","",IF(ISERROR(INDEX([3]Base!$A$2:$C$207,MATCH($BZ$6,[3]Base!$A$2:$A$207,0),2))=TRUE,"CABLE INCONNU",(INDEX([3]Base!$A$2:$C$207,MATCH($BZ$6,[3]Base!$A$2:$A$207,0),2))))</f>
        <v>0.627</v>
      </c>
      <c r="CD631">
        <f t="shared" si="60"/>
        <v>1.5404220201039038</v>
      </c>
      <c r="CF631">
        <f t="shared" si="58"/>
        <v>404.81000000000006</v>
      </c>
      <c r="CG63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BORD'!$B$13:$B$2000,0),9)))*T631/$P$18)</f>
        <v>406.35042202010396</v>
      </c>
      <c r="CI631" t="str">
        <f>'[3]TABLEAU DE BORD'!B629</f>
        <v/>
      </c>
      <c r="CJ631" t="e">
        <f>'[3]TABLEAU DE BORD'!E629-'[3]TABLEAU DE BORD'!C629</f>
        <v>#VALUE!</v>
      </c>
      <c r="CL631" t="str">
        <f>'[3]TABLEAU DE BORD'!H629</f>
        <v/>
      </c>
      <c r="CM631" t="e">
        <f>'[3]TABLEAU DE BORD'!K629-'[3]TABLEAU DE BORD'!I629</f>
        <v>#VALUE!</v>
      </c>
    </row>
    <row r="632" spans="72:91" x14ac:dyDescent="0.25">
      <c r="BT63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BORD'!$B$13:$B$2000,0),11))*T632/INDEX('[3]TABLEAU DE BORD'!$B$13:$R$2000,MATCH('Formalisme RTE'!$H$2,'[3]TABLEAU DE BORD'!$B$13:$B$2000,0),12)</f>
        <v>3.102830965870556</v>
      </c>
      <c r="BU632">
        <f t="shared" si="61"/>
        <v>0.93577891975241945</v>
      </c>
      <c r="BX632">
        <f t="shared" si="59"/>
        <v>0.60748217536470928</v>
      </c>
      <c r="BZ632">
        <f>IF($BZ$6="","",IF(ISERROR(INDEX([3]Base!$A$2:$C$207,MATCH($BZ$6,[3]Base!$A$2:$A$207,0),2))=TRUE,"CABLE INCONNU",(INDEX([3]Base!$A$2:$C$207,MATCH($BZ$6,[3]Base!$A$2:$A$207,0),3))))</f>
        <v>19.600000000000001</v>
      </c>
      <c r="CB632">
        <f>IF($BZ$6="","",IF(ISERROR(INDEX([3]Base!$A$2:$C$207,MATCH($BZ$6,[3]Base!$A$2:$A$207,0),2))=TRUE,"CABLE INCONNU",(INDEX([3]Base!$A$2:$C$207,MATCH($BZ$6,[3]Base!$A$2:$A$207,0),2))))</f>
        <v>0.627</v>
      </c>
      <c r="CD632">
        <f t="shared" si="60"/>
        <v>1.5404220201039038</v>
      </c>
      <c r="CF632">
        <f t="shared" si="58"/>
        <v>404.81000000000006</v>
      </c>
      <c r="CG63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BORD'!$B$13:$B$2000,0),9)))*T632/$P$18)</f>
        <v>406.35042202010396</v>
      </c>
      <c r="CI632" t="str">
        <f>'[3]TABLEAU DE BORD'!B630</f>
        <v/>
      </c>
      <c r="CJ632" t="e">
        <f>'[3]TABLEAU DE BORD'!E630-'[3]TABLEAU DE BORD'!C630</f>
        <v>#VALUE!</v>
      </c>
      <c r="CL632" t="str">
        <f>'[3]TABLEAU DE BORD'!H630</f>
        <v/>
      </c>
      <c r="CM632" t="e">
        <f>'[3]TABLEAU DE BORD'!K630-'[3]TABLEAU DE BORD'!I630</f>
        <v>#VALUE!</v>
      </c>
    </row>
    <row r="633" spans="72:91" x14ac:dyDescent="0.25">
      <c r="BT63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BORD'!$B$13:$B$2000,0),11))*T633/INDEX('[3]TABLEAU DE BORD'!$B$13:$R$2000,MATCH('Formalisme RTE'!$H$2,'[3]TABLEAU DE BORD'!$B$13:$B$2000,0),12)</f>
        <v>3.102830965870556</v>
      </c>
      <c r="BU633">
        <f t="shared" si="61"/>
        <v>0.93577891975241945</v>
      </c>
      <c r="BX633">
        <f t="shared" si="59"/>
        <v>0.60748217536470928</v>
      </c>
      <c r="BZ633">
        <f>IF($BZ$6="","",IF(ISERROR(INDEX([3]Base!$A$2:$C$207,MATCH($BZ$6,[3]Base!$A$2:$A$207,0),2))=TRUE,"CABLE INCONNU",(INDEX([3]Base!$A$2:$C$207,MATCH($BZ$6,[3]Base!$A$2:$A$207,0),3))))</f>
        <v>19.600000000000001</v>
      </c>
      <c r="CB633">
        <f>IF($BZ$6="","",IF(ISERROR(INDEX([3]Base!$A$2:$C$207,MATCH($BZ$6,[3]Base!$A$2:$A$207,0),2))=TRUE,"CABLE INCONNU",(INDEX([3]Base!$A$2:$C$207,MATCH($BZ$6,[3]Base!$A$2:$A$207,0),2))))</f>
        <v>0.627</v>
      </c>
      <c r="CD633">
        <f t="shared" si="60"/>
        <v>1.5404220201039038</v>
      </c>
      <c r="CF633">
        <f t="shared" si="58"/>
        <v>404.81000000000006</v>
      </c>
      <c r="CG63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BORD'!$B$13:$B$2000,0),9)))*T633/$P$18)</f>
        <v>406.35042202010396</v>
      </c>
      <c r="CI633" t="str">
        <f>'[3]TABLEAU DE BORD'!B631</f>
        <v/>
      </c>
      <c r="CJ633" t="e">
        <f>'[3]TABLEAU DE BORD'!E631-'[3]TABLEAU DE BORD'!C631</f>
        <v>#VALUE!</v>
      </c>
      <c r="CL633" t="str">
        <f>'[3]TABLEAU DE BORD'!H631</f>
        <v/>
      </c>
      <c r="CM633" t="e">
        <f>'[3]TABLEAU DE BORD'!K631-'[3]TABLEAU DE BORD'!I631</f>
        <v>#VALUE!</v>
      </c>
    </row>
    <row r="634" spans="72:91" x14ac:dyDescent="0.25">
      <c r="BT63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BORD'!$B$13:$B$2000,0),11))*T634/INDEX('[3]TABLEAU DE BORD'!$B$13:$R$2000,MATCH('Formalisme RTE'!$H$2,'[3]TABLEAU DE BORD'!$B$13:$B$2000,0),12)</f>
        <v>3.102830965870556</v>
      </c>
      <c r="BU634">
        <f t="shared" si="61"/>
        <v>0.93577891975241945</v>
      </c>
      <c r="BX634">
        <f t="shared" si="59"/>
        <v>0.60748217536470928</v>
      </c>
      <c r="BZ634">
        <f>IF($BZ$6="","",IF(ISERROR(INDEX([3]Base!$A$2:$C$207,MATCH($BZ$6,[3]Base!$A$2:$A$207,0),2))=TRUE,"CABLE INCONNU",(INDEX([3]Base!$A$2:$C$207,MATCH($BZ$6,[3]Base!$A$2:$A$207,0),3))))</f>
        <v>19.600000000000001</v>
      </c>
      <c r="CB634">
        <f>IF($BZ$6="","",IF(ISERROR(INDEX([3]Base!$A$2:$C$207,MATCH($BZ$6,[3]Base!$A$2:$A$207,0),2))=TRUE,"CABLE INCONNU",(INDEX([3]Base!$A$2:$C$207,MATCH($BZ$6,[3]Base!$A$2:$A$207,0),2))))</f>
        <v>0.627</v>
      </c>
      <c r="CD634">
        <f t="shared" si="60"/>
        <v>1.5404220201039038</v>
      </c>
      <c r="CF634">
        <f t="shared" si="58"/>
        <v>404.81000000000006</v>
      </c>
      <c r="CG63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BORD'!$B$13:$B$2000,0),9)))*T634/$P$18)</f>
        <v>406.35042202010396</v>
      </c>
      <c r="CI634" t="str">
        <f>'[3]TABLEAU DE BORD'!B632</f>
        <v/>
      </c>
      <c r="CJ634" t="e">
        <f>'[3]TABLEAU DE BORD'!E632-'[3]TABLEAU DE BORD'!C632</f>
        <v>#VALUE!</v>
      </c>
      <c r="CL634" t="str">
        <f>'[3]TABLEAU DE BORD'!H632</f>
        <v/>
      </c>
      <c r="CM634" t="e">
        <f>'[3]TABLEAU DE BORD'!K632-'[3]TABLEAU DE BORD'!I632</f>
        <v>#VALUE!</v>
      </c>
    </row>
    <row r="635" spans="72:91" x14ac:dyDescent="0.25">
      <c r="BT63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BORD'!$B$13:$B$2000,0),11))*T635/INDEX('[3]TABLEAU DE BORD'!$B$13:$R$2000,MATCH('Formalisme RTE'!$H$2,'[3]TABLEAU DE BORD'!$B$13:$B$2000,0),12)</f>
        <v>3.102830965870556</v>
      </c>
      <c r="BU635">
        <f t="shared" si="61"/>
        <v>0.93577891975241945</v>
      </c>
      <c r="BX635">
        <f t="shared" si="59"/>
        <v>0.60748217536470928</v>
      </c>
      <c r="BZ635">
        <f>IF($BZ$6="","",IF(ISERROR(INDEX([3]Base!$A$2:$C$207,MATCH($BZ$6,[3]Base!$A$2:$A$207,0),2))=TRUE,"CABLE INCONNU",(INDEX([3]Base!$A$2:$C$207,MATCH($BZ$6,[3]Base!$A$2:$A$207,0),3))))</f>
        <v>19.600000000000001</v>
      </c>
      <c r="CB635">
        <f>IF($BZ$6="","",IF(ISERROR(INDEX([3]Base!$A$2:$C$207,MATCH($BZ$6,[3]Base!$A$2:$A$207,0),2))=TRUE,"CABLE INCONNU",(INDEX([3]Base!$A$2:$C$207,MATCH($BZ$6,[3]Base!$A$2:$A$207,0),2))))</f>
        <v>0.627</v>
      </c>
      <c r="CD635">
        <f t="shared" si="60"/>
        <v>1.5404220201039038</v>
      </c>
      <c r="CF635">
        <f t="shared" si="58"/>
        <v>404.81000000000006</v>
      </c>
      <c r="CG63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BORD'!$B$13:$B$2000,0),9)))*T635/$P$18)</f>
        <v>406.35042202010396</v>
      </c>
      <c r="CI635" t="str">
        <f>'[3]TABLEAU DE BORD'!B633</f>
        <v/>
      </c>
      <c r="CJ635" t="e">
        <f>'[3]TABLEAU DE BORD'!E633-'[3]TABLEAU DE BORD'!C633</f>
        <v>#VALUE!</v>
      </c>
      <c r="CL635" t="str">
        <f>'[3]TABLEAU DE BORD'!H633</f>
        <v/>
      </c>
      <c r="CM635" t="e">
        <f>'[3]TABLEAU DE BORD'!K633-'[3]TABLEAU DE BORD'!I633</f>
        <v>#VALUE!</v>
      </c>
    </row>
    <row r="636" spans="72:91" x14ac:dyDescent="0.25">
      <c r="BT63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BORD'!$B$13:$B$2000,0),11))*T636/INDEX('[3]TABLEAU DE BORD'!$B$13:$R$2000,MATCH('Formalisme RTE'!$H$2,'[3]TABLEAU DE BORD'!$B$13:$B$2000,0),12)</f>
        <v>3.102830965870556</v>
      </c>
      <c r="BU636">
        <f t="shared" si="61"/>
        <v>0.93577891975241945</v>
      </c>
      <c r="BX636">
        <f t="shared" si="59"/>
        <v>0.60748217536470928</v>
      </c>
      <c r="BZ636">
        <f>IF($BZ$6="","",IF(ISERROR(INDEX([3]Base!$A$2:$C$207,MATCH($BZ$6,[3]Base!$A$2:$A$207,0),2))=TRUE,"CABLE INCONNU",(INDEX([3]Base!$A$2:$C$207,MATCH($BZ$6,[3]Base!$A$2:$A$207,0),3))))</f>
        <v>19.600000000000001</v>
      </c>
      <c r="CB636">
        <f>IF($BZ$6="","",IF(ISERROR(INDEX([3]Base!$A$2:$C$207,MATCH($BZ$6,[3]Base!$A$2:$A$207,0),2))=TRUE,"CABLE INCONNU",(INDEX([3]Base!$A$2:$C$207,MATCH($BZ$6,[3]Base!$A$2:$A$207,0),2))))</f>
        <v>0.627</v>
      </c>
      <c r="CD636">
        <f t="shared" si="60"/>
        <v>1.5404220201039038</v>
      </c>
      <c r="CF636">
        <f t="shared" si="58"/>
        <v>404.81000000000006</v>
      </c>
      <c r="CG63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BORD'!$B$13:$B$2000,0),9)))*T636/$P$18)</f>
        <v>406.35042202010396</v>
      </c>
      <c r="CI636" t="str">
        <f>'[3]TABLEAU DE BORD'!B634</f>
        <v/>
      </c>
      <c r="CJ636" t="e">
        <f>'[3]TABLEAU DE BORD'!E634-'[3]TABLEAU DE BORD'!C634</f>
        <v>#VALUE!</v>
      </c>
      <c r="CL636" t="str">
        <f>'[3]TABLEAU DE BORD'!H634</f>
        <v/>
      </c>
      <c r="CM636" t="e">
        <f>'[3]TABLEAU DE BORD'!K634-'[3]TABLEAU DE BORD'!I634</f>
        <v>#VALUE!</v>
      </c>
    </row>
    <row r="637" spans="72:91" x14ac:dyDescent="0.25">
      <c r="BT63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BORD'!$B$13:$B$2000,0),11))*T637/INDEX('[3]TABLEAU DE BORD'!$B$13:$R$2000,MATCH('Formalisme RTE'!$H$2,'[3]TABLEAU DE BORD'!$B$13:$B$2000,0),12)</f>
        <v>3.102830965870556</v>
      </c>
      <c r="BU637">
        <f t="shared" si="61"/>
        <v>0.93577891975241945</v>
      </c>
      <c r="BX637">
        <f t="shared" si="59"/>
        <v>0.60748217536470928</v>
      </c>
      <c r="BZ637">
        <f>IF($BZ$6="","",IF(ISERROR(INDEX([3]Base!$A$2:$C$207,MATCH($BZ$6,[3]Base!$A$2:$A$207,0),2))=TRUE,"CABLE INCONNU",(INDEX([3]Base!$A$2:$C$207,MATCH($BZ$6,[3]Base!$A$2:$A$207,0),3))))</f>
        <v>19.600000000000001</v>
      </c>
      <c r="CB637">
        <f>IF($BZ$6="","",IF(ISERROR(INDEX([3]Base!$A$2:$C$207,MATCH($BZ$6,[3]Base!$A$2:$A$207,0),2))=TRUE,"CABLE INCONNU",(INDEX([3]Base!$A$2:$C$207,MATCH($BZ$6,[3]Base!$A$2:$A$207,0),2))))</f>
        <v>0.627</v>
      </c>
      <c r="CD637">
        <f t="shared" si="60"/>
        <v>1.5404220201039038</v>
      </c>
      <c r="CF637">
        <f t="shared" si="58"/>
        <v>404.81000000000006</v>
      </c>
      <c r="CG63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BORD'!$B$13:$B$2000,0),9)))*T637/$P$18)</f>
        <v>406.35042202010396</v>
      </c>
      <c r="CI637" t="str">
        <f>'[3]TABLEAU DE BORD'!B635</f>
        <v/>
      </c>
      <c r="CJ637" t="e">
        <f>'[3]TABLEAU DE BORD'!E635-'[3]TABLEAU DE BORD'!C635</f>
        <v>#VALUE!</v>
      </c>
      <c r="CL637" t="str">
        <f>'[3]TABLEAU DE BORD'!H635</f>
        <v/>
      </c>
      <c r="CM637" t="e">
        <f>'[3]TABLEAU DE BORD'!K635-'[3]TABLEAU DE BORD'!I635</f>
        <v>#VALUE!</v>
      </c>
    </row>
    <row r="638" spans="72:91" x14ac:dyDescent="0.25">
      <c r="BT63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BORD'!$B$13:$B$2000,0),11))*T638/INDEX('[3]TABLEAU DE BORD'!$B$13:$R$2000,MATCH('Formalisme RTE'!$H$2,'[3]TABLEAU DE BORD'!$B$13:$B$2000,0),12)</f>
        <v>3.102830965870556</v>
      </c>
      <c r="BU638">
        <f t="shared" si="61"/>
        <v>0.93577891975241945</v>
      </c>
      <c r="BX638">
        <f t="shared" si="59"/>
        <v>0.60748217536470928</v>
      </c>
      <c r="BZ638">
        <f>IF($BZ$6="","",IF(ISERROR(INDEX([3]Base!$A$2:$C$207,MATCH($BZ$6,[3]Base!$A$2:$A$207,0),2))=TRUE,"CABLE INCONNU",(INDEX([3]Base!$A$2:$C$207,MATCH($BZ$6,[3]Base!$A$2:$A$207,0),3))))</f>
        <v>19.600000000000001</v>
      </c>
      <c r="CB638">
        <f>IF($BZ$6="","",IF(ISERROR(INDEX([3]Base!$A$2:$C$207,MATCH($BZ$6,[3]Base!$A$2:$A$207,0),2))=TRUE,"CABLE INCONNU",(INDEX([3]Base!$A$2:$C$207,MATCH($BZ$6,[3]Base!$A$2:$A$207,0),2))))</f>
        <v>0.627</v>
      </c>
      <c r="CD638">
        <f t="shared" si="60"/>
        <v>1.5404220201039038</v>
      </c>
      <c r="CF638">
        <f t="shared" si="58"/>
        <v>404.81000000000006</v>
      </c>
      <c r="CG63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BORD'!$B$13:$B$2000,0),9)))*T638/$P$18)</f>
        <v>406.35042202010396</v>
      </c>
      <c r="CI638" t="str">
        <f>'[3]TABLEAU DE BORD'!B636</f>
        <v/>
      </c>
      <c r="CJ638" t="e">
        <f>'[3]TABLEAU DE BORD'!E636-'[3]TABLEAU DE BORD'!C636</f>
        <v>#VALUE!</v>
      </c>
      <c r="CL638" t="str">
        <f>'[3]TABLEAU DE BORD'!H636</f>
        <v/>
      </c>
      <c r="CM638" t="e">
        <f>'[3]TABLEAU DE BORD'!K636-'[3]TABLEAU DE BORD'!I636</f>
        <v>#VALUE!</v>
      </c>
    </row>
    <row r="639" spans="72:91" x14ac:dyDescent="0.25">
      <c r="BT63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BORD'!$B$13:$B$2000,0),11))*T639/INDEX('[3]TABLEAU DE BORD'!$B$13:$R$2000,MATCH('Formalisme RTE'!$H$2,'[3]TABLEAU DE BORD'!$B$13:$B$2000,0),12)</f>
        <v>3.102830965870556</v>
      </c>
      <c r="BU639">
        <f t="shared" si="61"/>
        <v>0.93577891975241945</v>
      </c>
      <c r="BX639">
        <f t="shared" si="59"/>
        <v>0.60748217536470928</v>
      </c>
      <c r="BZ639">
        <f>IF($BZ$6="","",IF(ISERROR(INDEX([3]Base!$A$2:$C$207,MATCH($BZ$6,[3]Base!$A$2:$A$207,0),2))=TRUE,"CABLE INCONNU",(INDEX([3]Base!$A$2:$C$207,MATCH($BZ$6,[3]Base!$A$2:$A$207,0),3))))</f>
        <v>19.600000000000001</v>
      </c>
      <c r="CB639">
        <f>IF($BZ$6="","",IF(ISERROR(INDEX([3]Base!$A$2:$C$207,MATCH($BZ$6,[3]Base!$A$2:$A$207,0),2))=TRUE,"CABLE INCONNU",(INDEX([3]Base!$A$2:$C$207,MATCH($BZ$6,[3]Base!$A$2:$A$207,0),2))))</f>
        <v>0.627</v>
      </c>
      <c r="CD639">
        <f t="shared" si="60"/>
        <v>1.5404220201039038</v>
      </c>
      <c r="CF639">
        <f t="shared" si="58"/>
        <v>404.81000000000006</v>
      </c>
      <c r="CG63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BORD'!$B$13:$B$2000,0),9)))*T639/$P$18)</f>
        <v>406.35042202010396</v>
      </c>
      <c r="CI639" t="str">
        <f>'[3]TABLEAU DE BORD'!B637</f>
        <v/>
      </c>
      <c r="CJ639" t="e">
        <f>'[3]TABLEAU DE BORD'!E637-'[3]TABLEAU DE BORD'!C637</f>
        <v>#VALUE!</v>
      </c>
      <c r="CL639" t="str">
        <f>'[3]TABLEAU DE BORD'!H637</f>
        <v/>
      </c>
      <c r="CM639" t="e">
        <f>'[3]TABLEAU DE BORD'!K637-'[3]TABLEAU DE BORD'!I637</f>
        <v>#VALUE!</v>
      </c>
    </row>
    <row r="640" spans="72:91" x14ac:dyDescent="0.25">
      <c r="BT64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BORD'!$B$13:$B$2000,0),11))*T640/INDEX('[3]TABLEAU DE BORD'!$B$13:$R$2000,MATCH('Formalisme RTE'!$H$2,'[3]TABLEAU DE BORD'!$B$13:$B$2000,0),12)</f>
        <v>3.102830965870556</v>
      </c>
      <c r="BU640">
        <f t="shared" si="61"/>
        <v>0.93577891975241945</v>
      </c>
      <c r="BX640">
        <f t="shared" si="59"/>
        <v>0.60748217536470928</v>
      </c>
      <c r="BZ640">
        <f>IF($BZ$6="","",IF(ISERROR(INDEX([3]Base!$A$2:$C$207,MATCH($BZ$6,[3]Base!$A$2:$A$207,0),2))=TRUE,"CABLE INCONNU",(INDEX([3]Base!$A$2:$C$207,MATCH($BZ$6,[3]Base!$A$2:$A$207,0),3))))</f>
        <v>19.600000000000001</v>
      </c>
      <c r="CB640">
        <f>IF($BZ$6="","",IF(ISERROR(INDEX([3]Base!$A$2:$C$207,MATCH($BZ$6,[3]Base!$A$2:$A$207,0),2))=TRUE,"CABLE INCONNU",(INDEX([3]Base!$A$2:$C$207,MATCH($BZ$6,[3]Base!$A$2:$A$207,0),2))))</f>
        <v>0.627</v>
      </c>
      <c r="CD640">
        <f t="shared" si="60"/>
        <v>1.5404220201039038</v>
      </c>
      <c r="CF640">
        <f t="shared" si="58"/>
        <v>404.81000000000006</v>
      </c>
      <c r="CG64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BORD'!$B$13:$B$2000,0),9)))*T640/$P$18)</f>
        <v>406.35042202010396</v>
      </c>
      <c r="CI640" t="str">
        <f>'[3]TABLEAU DE BORD'!B638</f>
        <v/>
      </c>
      <c r="CJ640" t="e">
        <f>'[3]TABLEAU DE BORD'!E638-'[3]TABLEAU DE BORD'!C638</f>
        <v>#VALUE!</v>
      </c>
      <c r="CL640" t="str">
        <f>'[3]TABLEAU DE BORD'!H638</f>
        <v/>
      </c>
      <c r="CM640" t="e">
        <f>'[3]TABLEAU DE BORD'!K638-'[3]TABLEAU DE BORD'!I638</f>
        <v>#VALUE!</v>
      </c>
    </row>
    <row r="641" spans="72:91" x14ac:dyDescent="0.25">
      <c r="BT64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BORD'!$B$13:$B$2000,0),11))*T641/INDEX('[3]TABLEAU DE BORD'!$B$13:$R$2000,MATCH('Formalisme RTE'!$H$2,'[3]TABLEAU DE BORD'!$B$13:$B$2000,0),12)</f>
        <v>3.102830965870556</v>
      </c>
      <c r="BU641">
        <f t="shared" si="61"/>
        <v>0.93577891975241945</v>
      </c>
      <c r="BX641">
        <f t="shared" si="59"/>
        <v>0.60748217536470928</v>
      </c>
      <c r="BZ641">
        <f>IF($BZ$6="","",IF(ISERROR(INDEX([3]Base!$A$2:$C$207,MATCH($BZ$6,[3]Base!$A$2:$A$207,0),2))=TRUE,"CABLE INCONNU",(INDEX([3]Base!$A$2:$C$207,MATCH($BZ$6,[3]Base!$A$2:$A$207,0),3))))</f>
        <v>19.600000000000001</v>
      </c>
      <c r="CB641">
        <f>IF($BZ$6="","",IF(ISERROR(INDEX([3]Base!$A$2:$C$207,MATCH($BZ$6,[3]Base!$A$2:$A$207,0),2))=TRUE,"CABLE INCONNU",(INDEX([3]Base!$A$2:$C$207,MATCH($BZ$6,[3]Base!$A$2:$A$207,0),2))))</f>
        <v>0.627</v>
      </c>
      <c r="CD641">
        <f t="shared" si="60"/>
        <v>1.5404220201039038</v>
      </c>
      <c r="CF641">
        <f t="shared" si="58"/>
        <v>404.81000000000006</v>
      </c>
      <c r="CG64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BORD'!$B$13:$B$2000,0),9)))*T641/$P$18)</f>
        <v>406.35042202010396</v>
      </c>
      <c r="CI641" t="str">
        <f>'[3]TABLEAU DE BORD'!B639</f>
        <v/>
      </c>
      <c r="CJ641" t="e">
        <f>'[3]TABLEAU DE BORD'!E639-'[3]TABLEAU DE BORD'!C639</f>
        <v>#VALUE!</v>
      </c>
      <c r="CL641" t="str">
        <f>'[3]TABLEAU DE BORD'!H639</f>
        <v/>
      </c>
      <c r="CM641" t="e">
        <f>'[3]TABLEAU DE BORD'!K639-'[3]TABLEAU DE BORD'!I639</f>
        <v>#VALUE!</v>
      </c>
    </row>
    <row r="642" spans="72:91" x14ac:dyDescent="0.25">
      <c r="BT64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BORD'!$B$13:$B$2000,0),11))*T642/INDEX('[3]TABLEAU DE BORD'!$B$13:$R$2000,MATCH('Formalisme RTE'!$H$2,'[3]TABLEAU DE BORD'!$B$13:$B$2000,0),12)</f>
        <v>3.102830965870556</v>
      </c>
      <c r="BU642">
        <f t="shared" si="61"/>
        <v>0.93577891975241945</v>
      </c>
      <c r="BX642">
        <f t="shared" si="59"/>
        <v>0.60748217536470928</v>
      </c>
      <c r="BZ642">
        <f>IF($BZ$6="","",IF(ISERROR(INDEX([3]Base!$A$2:$C$207,MATCH($BZ$6,[3]Base!$A$2:$A$207,0),2))=TRUE,"CABLE INCONNU",(INDEX([3]Base!$A$2:$C$207,MATCH($BZ$6,[3]Base!$A$2:$A$207,0),3))))</f>
        <v>19.600000000000001</v>
      </c>
      <c r="CB642">
        <f>IF($BZ$6="","",IF(ISERROR(INDEX([3]Base!$A$2:$C$207,MATCH($BZ$6,[3]Base!$A$2:$A$207,0),2))=TRUE,"CABLE INCONNU",(INDEX([3]Base!$A$2:$C$207,MATCH($BZ$6,[3]Base!$A$2:$A$207,0),2))))</f>
        <v>0.627</v>
      </c>
      <c r="CD642">
        <f t="shared" si="60"/>
        <v>1.5404220201039038</v>
      </c>
      <c r="CF642">
        <f t="shared" si="58"/>
        <v>404.81000000000006</v>
      </c>
      <c r="CG64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BORD'!$B$13:$B$2000,0),9)))*T642/$P$18)</f>
        <v>406.35042202010396</v>
      </c>
      <c r="CI642" t="str">
        <f>'[3]TABLEAU DE BORD'!B640</f>
        <v/>
      </c>
      <c r="CJ642" t="e">
        <f>'[3]TABLEAU DE BORD'!E640-'[3]TABLEAU DE BORD'!C640</f>
        <v>#VALUE!</v>
      </c>
      <c r="CL642" t="str">
        <f>'[3]TABLEAU DE BORD'!H640</f>
        <v/>
      </c>
      <c r="CM642" t="e">
        <f>'[3]TABLEAU DE BORD'!K640-'[3]TABLEAU DE BORD'!I640</f>
        <v>#VALUE!</v>
      </c>
    </row>
    <row r="643" spans="72:91" x14ac:dyDescent="0.25">
      <c r="BT6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BORD'!$B$13:$B$2000,0),11))*T643/INDEX('[3]TABLEAU DE BORD'!$B$13:$R$2000,MATCH('Formalisme RTE'!$H$2,'[3]TABLEAU DE BORD'!$B$13:$B$2000,0),12)</f>
        <v>3.102830965870556</v>
      </c>
      <c r="BU643">
        <f t="shared" si="61"/>
        <v>0.93577891975241945</v>
      </c>
      <c r="BX643">
        <f t="shared" si="59"/>
        <v>0.60748217536470928</v>
      </c>
      <c r="BZ643">
        <f>IF($BZ$6="","",IF(ISERROR(INDEX([3]Base!$A$2:$C$207,MATCH($BZ$6,[3]Base!$A$2:$A$207,0),2))=TRUE,"CABLE INCONNU",(INDEX([3]Base!$A$2:$C$207,MATCH($BZ$6,[3]Base!$A$2:$A$207,0),3))))</f>
        <v>19.600000000000001</v>
      </c>
      <c r="CB643">
        <f>IF($BZ$6="","",IF(ISERROR(INDEX([3]Base!$A$2:$C$207,MATCH($BZ$6,[3]Base!$A$2:$A$207,0),2))=TRUE,"CABLE INCONNU",(INDEX([3]Base!$A$2:$C$207,MATCH($BZ$6,[3]Base!$A$2:$A$207,0),2))))</f>
        <v>0.627</v>
      </c>
      <c r="CD643">
        <f t="shared" si="60"/>
        <v>1.5404220201039038</v>
      </c>
      <c r="CF643">
        <f t="shared" si="58"/>
        <v>404.81000000000006</v>
      </c>
      <c r="CG64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BORD'!$B$13:$B$2000,0),9)))*T643/$P$18)</f>
        <v>406.35042202010396</v>
      </c>
      <c r="CI643" t="str">
        <f>'[3]TABLEAU DE BORD'!B641</f>
        <v/>
      </c>
      <c r="CJ643" t="e">
        <f>'[3]TABLEAU DE BORD'!E641-'[3]TABLEAU DE BORD'!C641</f>
        <v>#VALUE!</v>
      </c>
      <c r="CL643" t="str">
        <f>'[3]TABLEAU DE BORD'!H641</f>
        <v/>
      </c>
      <c r="CM643" t="e">
        <f>'[3]TABLEAU DE BORD'!K641-'[3]TABLEAU DE BORD'!I641</f>
        <v>#VALUE!</v>
      </c>
    </row>
    <row r="644" spans="72:91" x14ac:dyDescent="0.25">
      <c r="BT64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BORD'!$B$13:$B$2000,0),11))*T644/INDEX('[3]TABLEAU DE BORD'!$B$13:$R$2000,MATCH('Formalisme RTE'!$H$2,'[3]TABLEAU DE BORD'!$B$13:$B$2000,0),12)</f>
        <v>3.102830965870556</v>
      </c>
      <c r="BU644">
        <f t="shared" si="61"/>
        <v>0.93577891975241945</v>
      </c>
      <c r="BX644">
        <f t="shared" si="59"/>
        <v>0.60748217536470928</v>
      </c>
      <c r="BZ644">
        <f>IF($BZ$6="","",IF(ISERROR(INDEX([3]Base!$A$2:$C$207,MATCH($BZ$6,[3]Base!$A$2:$A$207,0),2))=TRUE,"CABLE INCONNU",(INDEX([3]Base!$A$2:$C$207,MATCH($BZ$6,[3]Base!$A$2:$A$207,0),3))))</f>
        <v>19.600000000000001</v>
      </c>
      <c r="CB644">
        <f>IF($BZ$6="","",IF(ISERROR(INDEX([3]Base!$A$2:$C$207,MATCH($BZ$6,[3]Base!$A$2:$A$207,0),2))=TRUE,"CABLE INCONNU",(INDEX([3]Base!$A$2:$C$207,MATCH($BZ$6,[3]Base!$A$2:$A$207,0),2))))</f>
        <v>0.627</v>
      </c>
      <c r="CD644">
        <f t="shared" si="60"/>
        <v>1.5404220201039038</v>
      </c>
      <c r="CF644">
        <f t="shared" si="58"/>
        <v>404.81000000000006</v>
      </c>
      <c r="CG6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BORD'!$B$13:$B$2000,0),9)))*T644/$P$18)</f>
        <v>406.35042202010396</v>
      </c>
      <c r="CI644" t="str">
        <f>'[3]TABLEAU DE BORD'!B642</f>
        <v/>
      </c>
      <c r="CJ644" t="e">
        <f>'[3]TABLEAU DE BORD'!E642-'[3]TABLEAU DE BORD'!C642</f>
        <v>#VALUE!</v>
      </c>
      <c r="CL644" t="str">
        <f>'[3]TABLEAU DE BORD'!H642</f>
        <v/>
      </c>
      <c r="CM644" t="e">
        <f>'[3]TABLEAU DE BORD'!K642-'[3]TABLEAU DE BORD'!I642</f>
        <v>#VALUE!</v>
      </c>
    </row>
    <row r="645" spans="72:91" x14ac:dyDescent="0.25">
      <c r="BT64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BORD'!$B$13:$B$2000,0),11))*T645/INDEX('[3]TABLEAU DE BORD'!$B$13:$R$2000,MATCH('Formalisme RTE'!$H$2,'[3]TABLEAU DE BORD'!$B$13:$B$2000,0),12)</f>
        <v>3.102830965870556</v>
      </c>
      <c r="BU645">
        <f t="shared" si="61"/>
        <v>0.93577891975241945</v>
      </c>
      <c r="BX645">
        <f t="shared" si="59"/>
        <v>0.60748217536470928</v>
      </c>
      <c r="BZ645">
        <f>IF($BZ$6="","",IF(ISERROR(INDEX([3]Base!$A$2:$C$207,MATCH($BZ$6,[3]Base!$A$2:$A$207,0),2))=TRUE,"CABLE INCONNU",(INDEX([3]Base!$A$2:$C$207,MATCH($BZ$6,[3]Base!$A$2:$A$207,0),3))))</f>
        <v>19.600000000000001</v>
      </c>
      <c r="CB645">
        <f>IF($BZ$6="","",IF(ISERROR(INDEX([3]Base!$A$2:$C$207,MATCH($BZ$6,[3]Base!$A$2:$A$207,0),2))=TRUE,"CABLE INCONNU",(INDEX([3]Base!$A$2:$C$207,MATCH($BZ$6,[3]Base!$A$2:$A$207,0),2))))</f>
        <v>0.627</v>
      </c>
      <c r="CD645">
        <f t="shared" si="60"/>
        <v>1.5404220201039038</v>
      </c>
      <c r="CF645">
        <f t="shared" si="58"/>
        <v>404.81000000000006</v>
      </c>
      <c r="CG6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BORD'!$B$13:$B$2000,0),9)))*T645/$P$18)</f>
        <v>406.35042202010396</v>
      </c>
      <c r="CI645" t="str">
        <f>'[3]TABLEAU DE BORD'!B643</f>
        <v/>
      </c>
      <c r="CJ645" t="e">
        <f>'[3]TABLEAU DE BORD'!E643-'[3]TABLEAU DE BORD'!C643</f>
        <v>#VALUE!</v>
      </c>
      <c r="CL645" t="str">
        <f>'[3]TABLEAU DE BORD'!H643</f>
        <v/>
      </c>
      <c r="CM645" t="e">
        <f>'[3]TABLEAU DE BORD'!K643-'[3]TABLEAU DE BORD'!I643</f>
        <v>#VALUE!</v>
      </c>
    </row>
    <row r="646" spans="72:91" x14ac:dyDescent="0.25">
      <c r="BT64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BORD'!$B$13:$B$2000,0),11))*T646/INDEX('[3]TABLEAU DE BORD'!$B$13:$R$2000,MATCH('Formalisme RTE'!$H$2,'[3]TABLEAU DE BORD'!$B$13:$B$2000,0),12)</f>
        <v>3.102830965870556</v>
      </c>
      <c r="BU646">
        <f t="shared" si="61"/>
        <v>0.93577891975241945</v>
      </c>
      <c r="BX646">
        <f t="shared" si="59"/>
        <v>0.60748217536470928</v>
      </c>
      <c r="BZ646">
        <f>IF($BZ$6="","",IF(ISERROR(INDEX([3]Base!$A$2:$C$207,MATCH($BZ$6,[3]Base!$A$2:$A$207,0),2))=TRUE,"CABLE INCONNU",(INDEX([3]Base!$A$2:$C$207,MATCH($BZ$6,[3]Base!$A$2:$A$207,0),3))))</f>
        <v>19.600000000000001</v>
      </c>
      <c r="CB646">
        <f>IF($BZ$6="","",IF(ISERROR(INDEX([3]Base!$A$2:$C$207,MATCH($BZ$6,[3]Base!$A$2:$A$207,0),2))=TRUE,"CABLE INCONNU",(INDEX([3]Base!$A$2:$C$207,MATCH($BZ$6,[3]Base!$A$2:$A$207,0),2))))</f>
        <v>0.627</v>
      </c>
      <c r="CD646">
        <f t="shared" si="60"/>
        <v>1.5404220201039038</v>
      </c>
      <c r="CF646">
        <f t="shared" si="58"/>
        <v>404.81000000000006</v>
      </c>
      <c r="CG6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BORD'!$B$13:$B$2000,0),9)))*T646/$P$18)</f>
        <v>406.35042202010396</v>
      </c>
      <c r="CI646" t="str">
        <f>'[3]TABLEAU DE BORD'!B644</f>
        <v/>
      </c>
      <c r="CJ646" t="e">
        <f>'[3]TABLEAU DE BORD'!E644-'[3]TABLEAU DE BORD'!C644</f>
        <v>#VALUE!</v>
      </c>
      <c r="CL646" t="str">
        <f>'[3]TABLEAU DE BORD'!H644</f>
        <v/>
      </c>
      <c r="CM646" t="e">
        <f>'[3]TABLEAU DE BORD'!K644-'[3]TABLEAU DE BORD'!I644</f>
        <v>#VALUE!</v>
      </c>
    </row>
    <row r="647" spans="72:91" x14ac:dyDescent="0.25">
      <c r="BT64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BORD'!$B$13:$B$2000,0),11))*T647/INDEX('[3]TABLEAU DE BORD'!$B$13:$R$2000,MATCH('Formalisme RTE'!$H$2,'[3]TABLEAU DE BORD'!$B$13:$B$2000,0),12)</f>
        <v>3.102830965870556</v>
      </c>
      <c r="BU647">
        <f t="shared" si="61"/>
        <v>0.93577891975241945</v>
      </c>
      <c r="BX647">
        <f t="shared" si="59"/>
        <v>0.60748217536470928</v>
      </c>
      <c r="BZ647">
        <f>IF($BZ$6="","",IF(ISERROR(INDEX([3]Base!$A$2:$C$207,MATCH($BZ$6,[3]Base!$A$2:$A$207,0),2))=TRUE,"CABLE INCONNU",(INDEX([3]Base!$A$2:$C$207,MATCH($BZ$6,[3]Base!$A$2:$A$207,0),3))))</f>
        <v>19.600000000000001</v>
      </c>
      <c r="CB647">
        <f>IF($BZ$6="","",IF(ISERROR(INDEX([3]Base!$A$2:$C$207,MATCH($BZ$6,[3]Base!$A$2:$A$207,0),2))=TRUE,"CABLE INCONNU",(INDEX([3]Base!$A$2:$C$207,MATCH($BZ$6,[3]Base!$A$2:$A$207,0),2))))</f>
        <v>0.627</v>
      </c>
      <c r="CD647">
        <f t="shared" si="60"/>
        <v>1.5404220201039038</v>
      </c>
      <c r="CF647">
        <f t="shared" si="58"/>
        <v>404.81000000000006</v>
      </c>
      <c r="CG6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BORD'!$B$13:$B$2000,0),9)))*T647/$P$18)</f>
        <v>406.35042202010396</v>
      </c>
      <c r="CI647" t="str">
        <f>'[3]TABLEAU DE BORD'!B645</f>
        <v/>
      </c>
      <c r="CJ647" t="e">
        <f>'[3]TABLEAU DE BORD'!E645-'[3]TABLEAU DE BORD'!C645</f>
        <v>#VALUE!</v>
      </c>
      <c r="CL647" t="str">
        <f>'[3]TABLEAU DE BORD'!H645</f>
        <v/>
      </c>
      <c r="CM647" t="e">
        <f>'[3]TABLEAU DE BORD'!K645-'[3]TABLEAU DE BORD'!I645</f>
        <v>#VALUE!</v>
      </c>
    </row>
    <row r="648" spans="72:91" x14ac:dyDescent="0.25">
      <c r="BT64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BORD'!$B$13:$B$2000,0),11))*T648/INDEX('[3]TABLEAU DE BORD'!$B$13:$R$2000,MATCH('Formalisme RTE'!$H$2,'[3]TABLEAU DE BORD'!$B$13:$B$2000,0),12)</f>
        <v>3.102830965870556</v>
      </c>
      <c r="BU648">
        <f t="shared" si="61"/>
        <v>0.93577891975241945</v>
      </c>
      <c r="BX648">
        <f t="shared" si="59"/>
        <v>0.60748217536470928</v>
      </c>
      <c r="BZ648">
        <f>IF($BZ$6="","",IF(ISERROR(INDEX([3]Base!$A$2:$C$207,MATCH($BZ$6,[3]Base!$A$2:$A$207,0),2))=TRUE,"CABLE INCONNU",(INDEX([3]Base!$A$2:$C$207,MATCH($BZ$6,[3]Base!$A$2:$A$207,0),3))))</f>
        <v>19.600000000000001</v>
      </c>
      <c r="CB648">
        <f>IF($BZ$6="","",IF(ISERROR(INDEX([3]Base!$A$2:$C$207,MATCH($BZ$6,[3]Base!$A$2:$A$207,0),2))=TRUE,"CABLE INCONNU",(INDEX([3]Base!$A$2:$C$207,MATCH($BZ$6,[3]Base!$A$2:$A$207,0),2))))</f>
        <v>0.627</v>
      </c>
      <c r="CD648">
        <f t="shared" si="60"/>
        <v>1.5404220201039038</v>
      </c>
      <c r="CF648">
        <f t="shared" si="58"/>
        <v>404.81000000000006</v>
      </c>
      <c r="CG6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BORD'!$B$13:$B$2000,0),9)))*T648/$P$18)</f>
        <v>406.35042202010396</v>
      </c>
      <c r="CI648" t="str">
        <f>'[3]TABLEAU DE BORD'!B646</f>
        <v/>
      </c>
      <c r="CJ648" t="e">
        <f>'[3]TABLEAU DE BORD'!E646-'[3]TABLEAU DE BORD'!C646</f>
        <v>#VALUE!</v>
      </c>
      <c r="CL648" t="str">
        <f>'[3]TABLEAU DE BORD'!H646</f>
        <v/>
      </c>
      <c r="CM648" t="e">
        <f>'[3]TABLEAU DE BORD'!K646-'[3]TABLEAU DE BORD'!I646</f>
        <v>#VALUE!</v>
      </c>
    </row>
    <row r="649" spans="72:91" x14ac:dyDescent="0.25">
      <c r="BT64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BORD'!$B$13:$B$2000,0),11))*T649/INDEX('[3]TABLEAU DE BORD'!$B$13:$R$2000,MATCH('Formalisme RTE'!$H$2,'[3]TABLEAU DE BORD'!$B$13:$B$2000,0),12)</f>
        <v>3.102830965870556</v>
      </c>
      <c r="BU649">
        <f t="shared" si="61"/>
        <v>0.93577891975241945</v>
      </c>
      <c r="BX649">
        <f t="shared" si="59"/>
        <v>0.60748217536470928</v>
      </c>
      <c r="BZ649">
        <f>IF($BZ$6="","",IF(ISERROR(INDEX([3]Base!$A$2:$C$207,MATCH($BZ$6,[3]Base!$A$2:$A$207,0),2))=TRUE,"CABLE INCONNU",(INDEX([3]Base!$A$2:$C$207,MATCH($BZ$6,[3]Base!$A$2:$A$207,0),3))))</f>
        <v>19.600000000000001</v>
      </c>
      <c r="CB649">
        <f>IF($BZ$6="","",IF(ISERROR(INDEX([3]Base!$A$2:$C$207,MATCH($BZ$6,[3]Base!$A$2:$A$207,0),2))=TRUE,"CABLE INCONNU",(INDEX([3]Base!$A$2:$C$207,MATCH($BZ$6,[3]Base!$A$2:$A$207,0),2))))</f>
        <v>0.627</v>
      </c>
      <c r="CD649">
        <f t="shared" si="60"/>
        <v>1.5404220201039038</v>
      </c>
      <c r="CF649">
        <f t="shared" si="58"/>
        <v>404.81000000000006</v>
      </c>
      <c r="CG6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BORD'!$B$13:$B$2000,0),9)))*T649/$P$18)</f>
        <v>406.35042202010396</v>
      </c>
      <c r="CI649" t="str">
        <f>'[3]TABLEAU DE BORD'!B647</f>
        <v/>
      </c>
      <c r="CJ649" t="e">
        <f>'[3]TABLEAU DE BORD'!E647-'[3]TABLEAU DE BORD'!C647</f>
        <v>#VALUE!</v>
      </c>
      <c r="CL649" t="str">
        <f>'[3]TABLEAU DE BORD'!H647</f>
        <v/>
      </c>
      <c r="CM649" t="e">
        <f>'[3]TABLEAU DE BORD'!K647-'[3]TABLEAU DE BORD'!I647</f>
        <v>#VALUE!</v>
      </c>
    </row>
    <row r="650" spans="72:91" x14ac:dyDescent="0.25">
      <c r="BT65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BORD'!$B$13:$B$2000,0),11))*T650/INDEX('[3]TABLEAU DE BORD'!$B$13:$R$2000,MATCH('Formalisme RTE'!$H$2,'[3]TABLEAU DE BORD'!$B$13:$B$2000,0),12)</f>
        <v>3.102830965870556</v>
      </c>
      <c r="BU650">
        <f t="shared" si="61"/>
        <v>0.93577891975241945</v>
      </c>
      <c r="BX650">
        <f t="shared" si="59"/>
        <v>0.60748217536470928</v>
      </c>
      <c r="BZ650">
        <f>IF($BZ$6="","",IF(ISERROR(INDEX([3]Base!$A$2:$C$207,MATCH($BZ$6,[3]Base!$A$2:$A$207,0),2))=TRUE,"CABLE INCONNU",(INDEX([3]Base!$A$2:$C$207,MATCH($BZ$6,[3]Base!$A$2:$A$207,0),3))))</f>
        <v>19.600000000000001</v>
      </c>
      <c r="CB650">
        <f>IF($BZ$6="","",IF(ISERROR(INDEX([3]Base!$A$2:$C$207,MATCH($BZ$6,[3]Base!$A$2:$A$207,0),2))=TRUE,"CABLE INCONNU",(INDEX([3]Base!$A$2:$C$207,MATCH($BZ$6,[3]Base!$A$2:$A$207,0),2))))</f>
        <v>0.627</v>
      </c>
      <c r="CD650">
        <f t="shared" si="60"/>
        <v>1.5404220201039038</v>
      </c>
      <c r="CF650">
        <f t="shared" si="58"/>
        <v>404.81000000000006</v>
      </c>
      <c r="CG6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BORD'!$B$13:$B$2000,0),9)))*T650/$P$18)</f>
        <v>406.35042202010396</v>
      </c>
      <c r="CI650" t="str">
        <f>'[3]TABLEAU DE BORD'!B648</f>
        <v/>
      </c>
      <c r="CJ650" t="e">
        <f>'[3]TABLEAU DE BORD'!E648-'[3]TABLEAU DE BORD'!C648</f>
        <v>#VALUE!</v>
      </c>
      <c r="CL650" t="str">
        <f>'[3]TABLEAU DE BORD'!H648</f>
        <v/>
      </c>
      <c r="CM650" t="e">
        <f>'[3]TABLEAU DE BORD'!K648-'[3]TABLEAU DE BORD'!I648</f>
        <v>#VALUE!</v>
      </c>
    </row>
    <row r="651" spans="72:91" x14ac:dyDescent="0.25">
      <c r="BT65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BORD'!$B$13:$B$2000,0),11))*T651/INDEX('[3]TABLEAU DE BORD'!$B$13:$R$2000,MATCH('Formalisme RTE'!$H$2,'[3]TABLEAU DE BORD'!$B$13:$B$2000,0),12)</f>
        <v>3.102830965870556</v>
      </c>
      <c r="BU651">
        <f t="shared" si="61"/>
        <v>0.93577891975241945</v>
      </c>
      <c r="BX651">
        <f t="shared" si="59"/>
        <v>0.60748217536470928</v>
      </c>
      <c r="BZ651">
        <f>IF($BZ$6="","",IF(ISERROR(INDEX([3]Base!$A$2:$C$207,MATCH($BZ$6,[3]Base!$A$2:$A$207,0),2))=TRUE,"CABLE INCONNU",(INDEX([3]Base!$A$2:$C$207,MATCH($BZ$6,[3]Base!$A$2:$A$207,0),3))))</f>
        <v>19.600000000000001</v>
      </c>
      <c r="CB651">
        <f>IF($BZ$6="","",IF(ISERROR(INDEX([3]Base!$A$2:$C$207,MATCH($BZ$6,[3]Base!$A$2:$A$207,0),2))=TRUE,"CABLE INCONNU",(INDEX([3]Base!$A$2:$C$207,MATCH($BZ$6,[3]Base!$A$2:$A$207,0),2))))</f>
        <v>0.627</v>
      </c>
      <c r="CD651">
        <f t="shared" si="60"/>
        <v>1.5404220201039038</v>
      </c>
      <c r="CF651">
        <f t="shared" si="58"/>
        <v>404.81000000000006</v>
      </c>
      <c r="CG6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BORD'!$B$13:$B$2000,0),9)))*T651/$P$18)</f>
        <v>406.35042202010396</v>
      </c>
      <c r="CI651" t="str">
        <f>'[3]TABLEAU DE BORD'!B649</f>
        <v/>
      </c>
      <c r="CJ651" t="e">
        <f>'[3]TABLEAU DE BORD'!E649-'[3]TABLEAU DE BORD'!C649</f>
        <v>#VALUE!</v>
      </c>
      <c r="CL651" t="str">
        <f>'[3]TABLEAU DE BORD'!H649</f>
        <v/>
      </c>
      <c r="CM651" t="e">
        <f>'[3]TABLEAU DE BORD'!K649-'[3]TABLEAU DE BORD'!I649</f>
        <v>#VALUE!</v>
      </c>
    </row>
    <row r="652" spans="72:91" x14ac:dyDescent="0.25">
      <c r="BT65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BORD'!$B$13:$B$2000,0),11))*T652/INDEX('[3]TABLEAU DE BORD'!$B$13:$R$2000,MATCH('Formalisme RTE'!$H$2,'[3]TABLEAU DE BORD'!$B$13:$B$2000,0),12)</f>
        <v>3.102830965870556</v>
      </c>
      <c r="BU652">
        <f t="shared" si="61"/>
        <v>0.93577891975241945</v>
      </c>
      <c r="BX652">
        <f t="shared" si="59"/>
        <v>0.60748217536470928</v>
      </c>
      <c r="BZ652">
        <f>IF($BZ$6="","",IF(ISERROR(INDEX([3]Base!$A$2:$C$207,MATCH($BZ$6,[3]Base!$A$2:$A$207,0),2))=TRUE,"CABLE INCONNU",(INDEX([3]Base!$A$2:$C$207,MATCH($BZ$6,[3]Base!$A$2:$A$207,0),3))))</f>
        <v>19.600000000000001</v>
      </c>
      <c r="CB652">
        <f>IF($BZ$6="","",IF(ISERROR(INDEX([3]Base!$A$2:$C$207,MATCH($BZ$6,[3]Base!$A$2:$A$207,0),2))=TRUE,"CABLE INCONNU",(INDEX([3]Base!$A$2:$C$207,MATCH($BZ$6,[3]Base!$A$2:$A$207,0),2))))</f>
        <v>0.627</v>
      </c>
      <c r="CD652">
        <f t="shared" si="60"/>
        <v>1.5404220201039038</v>
      </c>
      <c r="CF652">
        <f t="shared" si="58"/>
        <v>404.81000000000006</v>
      </c>
      <c r="CG6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BORD'!$B$13:$B$2000,0),9)))*T652/$P$18)</f>
        <v>406.35042202010396</v>
      </c>
      <c r="CI652" t="str">
        <f>'[3]TABLEAU DE BORD'!B650</f>
        <v/>
      </c>
      <c r="CJ652" t="e">
        <f>'[3]TABLEAU DE BORD'!E650-'[3]TABLEAU DE BORD'!C650</f>
        <v>#VALUE!</v>
      </c>
      <c r="CL652" t="str">
        <f>'[3]TABLEAU DE BORD'!H650</f>
        <v/>
      </c>
      <c r="CM652" t="e">
        <f>'[3]TABLEAU DE BORD'!K650-'[3]TABLEAU DE BORD'!I650</f>
        <v>#VALUE!</v>
      </c>
    </row>
    <row r="653" spans="72:91" x14ac:dyDescent="0.25">
      <c r="BT65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BORD'!$B$13:$B$2000,0),11))*T653/INDEX('[3]TABLEAU DE BORD'!$B$13:$R$2000,MATCH('Formalisme RTE'!$H$2,'[3]TABLEAU DE BORD'!$B$13:$B$2000,0),12)</f>
        <v>3.102830965870556</v>
      </c>
      <c r="BU653">
        <f t="shared" si="61"/>
        <v>0.93577891975241945</v>
      </c>
      <c r="BX653">
        <f t="shared" si="59"/>
        <v>0.60748217536470928</v>
      </c>
      <c r="BZ653">
        <f>IF($BZ$6="","",IF(ISERROR(INDEX([3]Base!$A$2:$C$207,MATCH($BZ$6,[3]Base!$A$2:$A$207,0),2))=TRUE,"CABLE INCONNU",(INDEX([3]Base!$A$2:$C$207,MATCH($BZ$6,[3]Base!$A$2:$A$207,0),3))))</f>
        <v>19.600000000000001</v>
      </c>
      <c r="CB653">
        <f>IF($BZ$6="","",IF(ISERROR(INDEX([3]Base!$A$2:$C$207,MATCH($BZ$6,[3]Base!$A$2:$A$207,0),2))=TRUE,"CABLE INCONNU",(INDEX([3]Base!$A$2:$C$207,MATCH($BZ$6,[3]Base!$A$2:$A$207,0),2))))</f>
        <v>0.627</v>
      </c>
      <c r="CD653">
        <f t="shared" si="60"/>
        <v>1.5404220201039038</v>
      </c>
      <c r="CF653">
        <f t="shared" si="58"/>
        <v>404.81000000000006</v>
      </c>
      <c r="CG6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BORD'!$B$13:$B$2000,0),9)))*T653/$P$18)</f>
        <v>406.35042202010396</v>
      </c>
      <c r="CI653" t="str">
        <f>'[3]TABLEAU DE BORD'!B651</f>
        <v/>
      </c>
      <c r="CJ653" t="e">
        <f>'[3]TABLEAU DE BORD'!E651-'[3]TABLEAU DE BORD'!C651</f>
        <v>#VALUE!</v>
      </c>
      <c r="CL653" t="str">
        <f>'[3]TABLEAU DE BORD'!H651</f>
        <v/>
      </c>
      <c r="CM653" t="e">
        <f>'[3]TABLEAU DE BORD'!K651-'[3]TABLEAU DE BORD'!I651</f>
        <v>#VALUE!</v>
      </c>
    </row>
    <row r="654" spans="72:91" x14ac:dyDescent="0.25">
      <c r="BT65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BORD'!$B$13:$B$2000,0),11))*T654/INDEX('[3]TABLEAU DE BORD'!$B$13:$R$2000,MATCH('Formalisme RTE'!$H$2,'[3]TABLEAU DE BORD'!$B$13:$B$2000,0),12)</f>
        <v>3.102830965870556</v>
      </c>
      <c r="BU654">
        <f t="shared" si="61"/>
        <v>0.93577891975241945</v>
      </c>
      <c r="BX654">
        <f t="shared" si="59"/>
        <v>0.60748217536470928</v>
      </c>
      <c r="BZ654">
        <f>IF($BZ$6="","",IF(ISERROR(INDEX([3]Base!$A$2:$C$207,MATCH($BZ$6,[3]Base!$A$2:$A$207,0),2))=TRUE,"CABLE INCONNU",(INDEX([3]Base!$A$2:$C$207,MATCH($BZ$6,[3]Base!$A$2:$A$207,0),3))))</f>
        <v>19.600000000000001</v>
      </c>
      <c r="CB654">
        <f>IF($BZ$6="","",IF(ISERROR(INDEX([3]Base!$A$2:$C$207,MATCH($BZ$6,[3]Base!$A$2:$A$207,0),2))=TRUE,"CABLE INCONNU",(INDEX([3]Base!$A$2:$C$207,MATCH($BZ$6,[3]Base!$A$2:$A$207,0),2))))</f>
        <v>0.627</v>
      </c>
      <c r="CD654">
        <f t="shared" si="60"/>
        <v>1.5404220201039038</v>
      </c>
      <c r="CF654">
        <f t="shared" si="58"/>
        <v>404.81000000000006</v>
      </c>
      <c r="CG6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BORD'!$B$13:$B$2000,0),9)))*T654/$P$18)</f>
        <v>406.35042202010396</v>
      </c>
      <c r="CI654" t="str">
        <f>'[3]TABLEAU DE BORD'!B652</f>
        <v/>
      </c>
      <c r="CJ654" t="e">
        <f>'[3]TABLEAU DE BORD'!E652-'[3]TABLEAU DE BORD'!C652</f>
        <v>#VALUE!</v>
      </c>
      <c r="CL654" t="str">
        <f>'[3]TABLEAU DE BORD'!H652</f>
        <v/>
      </c>
      <c r="CM654" t="e">
        <f>'[3]TABLEAU DE BORD'!K652-'[3]TABLEAU DE BORD'!I652</f>
        <v>#VALUE!</v>
      </c>
    </row>
    <row r="655" spans="72:91" x14ac:dyDescent="0.25">
      <c r="BT65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BORD'!$B$13:$B$2000,0),11))*T655/INDEX('[3]TABLEAU DE BORD'!$B$13:$R$2000,MATCH('Formalisme RTE'!$H$2,'[3]TABLEAU DE BORD'!$B$13:$B$2000,0),12)</f>
        <v>3.102830965870556</v>
      </c>
      <c r="BU655">
        <f t="shared" si="61"/>
        <v>0.93577891975241945</v>
      </c>
      <c r="BX655">
        <f t="shared" si="59"/>
        <v>0.60748217536470928</v>
      </c>
      <c r="BZ655">
        <f>IF($BZ$6="","",IF(ISERROR(INDEX([3]Base!$A$2:$C$207,MATCH($BZ$6,[3]Base!$A$2:$A$207,0),2))=TRUE,"CABLE INCONNU",(INDEX([3]Base!$A$2:$C$207,MATCH($BZ$6,[3]Base!$A$2:$A$207,0),3))))</f>
        <v>19.600000000000001</v>
      </c>
      <c r="CB655">
        <f>IF($BZ$6="","",IF(ISERROR(INDEX([3]Base!$A$2:$C$207,MATCH($BZ$6,[3]Base!$A$2:$A$207,0),2))=TRUE,"CABLE INCONNU",(INDEX([3]Base!$A$2:$C$207,MATCH($BZ$6,[3]Base!$A$2:$A$207,0),2))))</f>
        <v>0.627</v>
      </c>
      <c r="CD655">
        <f t="shared" si="60"/>
        <v>1.5404220201039038</v>
      </c>
      <c r="CF655">
        <f t="shared" ref="CF655:CF718" si="62">$BE$28+$D$10*((EXP(($BE$26-T655)/$D$10)+EXP(-($BE$26-T655)/$D$10))/2-1)</f>
        <v>404.81000000000006</v>
      </c>
      <c r="CG6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BORD'!$B$13:$B$2000,0),9)))*T655/$P$18)</f>
        <v>406.35042202010396</v>
      </c>
      <c r="CI655" t="str">
        <f>'[3]TABLEAU DE BORD'!B653</f>
        <v/>
      </c>
      <c r="CJ655" t="e">
        <f>'[3]TABLEAU DE BORD'!E653-'[3]TABLEAU DE BORD'!C653</f>
        <v>#VALUE!</v>
      </c>
      <c r="CL655" t="str">
        <f>'[3]TABLEAU DE BORD'!H653</f>
        <v/>
      </c>
      <c r="CM655" t="e">
        <f>'[3]TABLEAU DE BORD'!K653-'[3]TABLEAU DE BORD'!I653</f>
        <v>#VALUE!</v>
      </c>
    </row>
    <row r="656" spans="72:91" x14ac:dyDescent="0.25">
      <c r="BT65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BORD'!$B$13:$B$2000,0),11))*T656/INDEX('[3]TABLEAU DE BORD'!$B$13:$R$2000,MATCH('Formalisme RTE'!$H$2,'[3]TABLEAU DE BORD'!$B$13:$B$2000,0),12)</f>
        <v>3.102830965870556</v>
      </c>
      <c r="BU656">
        <f t="shared" si="61"/>
        <v>0.93577891975241945</v>
      </c>
      <c r="BX656">
        <f t="shared" ref="BX656:BX719" si="63">SQRT(1-(1/(SQRT((CB656*0.981)^2+(($B$30/10)*BZ656*0.001)^2)/(CB656*0.981))^2))</f>
        <v>0.60748217536470928</v>
      </c>
      <c r="BZ656">
        <f>IF($BZ$6="","",IF(ISERROR(INDEX([3]Base!$A$2:$C$207,MATCH($BZ$6,[3]Base!$A$2:$A$207,0),2))=TRUE,"CABLE INCONNU",(INDEX([3]Base!$A$2:$C$207,MATCH($BZ$6,[3]Base!$A$2:$A$207,0),3))))</f>
        <v>19.600000000000001</v>
      </c>
      <c r="CB656">
        <f>IF($BZ$6="","",IF(ISERROR(INDEX([3]Base!$A$2:$C$207,MATCH($BZ$6,[3]Base!$A$2:$A$207,0),2))=TRUE,"CABLE INCONNU",(INDEX([3]Base!$A$2:$C$207,MATCH($BZ$6,[3]Base!$A$2:$A$207,0),2))))</f>
        <v>0.627</v>
      </c>
      <c r="CD656">
        <f t="shared" si="60"/>
        <v>1.5404220201039038</v>
      </c>
      <c r="CF656">
        <f t="shared" si="62"/>
        <v>404.81000000000006</v>
      </c>
      <c r="CG6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BORD'!$B$13:$B$2000,0),9)))*T656/$P$18)</f>
        <v>406.35042202010396</v>
      </c>
      <c r="CI656" t="str">
        <f>'[3]TABLEAU DE BORD'!B654</f>
        <v/>
      </c>
      <c r="CJ656" t="e">
        <f>'[3]TABLEAU DE BORD'!E654-'[3]TABLEAU DE BORD'!C654</f>
        <v>#VALUE!</v>
      </c>
      <c r="CL656" t="str">
        <f>'[3]TABLEAU DE BORD'!H654</f>
        <v/>
      </c>
      <c r="CM656" t="e">
        <f>'[3]TABLEAU DE BORD'!K654-'[3]TABLEAU DE BORD'!I654</f>
        <v>#VALUE!</v>
      </c>
    </row>
    <row r="657" spans="72:91" x14ac:dyDescent="0.25">
      <c r="BT65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BORD'!$B$13:$B$2000,0),11))*T657/INDEX('[3]TABLEAU DE BORD'!$B$13:$R$2000,MATCH('Formalisme RTE'!$H$2,'[3]TABLEAU DE BORD'!$B$13:$B$2000,0),12)</f>
        <v>3.102830965870556</v>
      </c>
      <c r="BU657">
        <f t="shared" si="61"/>
        <v>0.93577891975241945</v>
      </c>
      <c r="BX657">
        <f t="shared" si="63"/>
        <v>0.60748217536470928</v>
      </c>
      <c r="BZ657">
        <f>IF($BZ$6="","",IF(ISERROR(INDEX([3]Base!$A$2:$C$207,MATCH($BZ$6,[3]Base!$A$2:$A$207,0),2))=TRUE,"CABLE INCONNU",(INDEX([3]Base!$A$2:$C$207,MATCH($BZ$6,[3]Base!$A$2:$A$207,0),3))))</f>
        <v>19.600000000000001</v>
      </c>
      <c r="CB657">
        <f>IF($BZ$6="","",IF(ISERROR(INDEX([3]Base!$A$2:$C$207,MATCH($BZ$6,[3]Base!$A$2:$A$207,0),2))=TRUE,"CABLE INCONNU",(INDEX([3]Base!$A$2:$C$207,MATCH($BZ$6,[3]Base!$A$2:$A$207,0),2))))</f>
        <v>0.627</v>
      </c>
      <c r="CD657">
        <f t="shared" ref="CD657:CD720" si="64">CG657-CF657</f>
        <v>1.5404220201039038</v>
      </c>
      <c r="CF657">
        <f t="shared" si="62"/>
        <v>404.81000000000006</v>
      </c>
      <c r="CG6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BORD'!$B$13:$B$2000,0),9)))*T657/$P$18)</f>
        <v>406.35042202010396</v>
      </c>
      <c r="CI657" t="str">
        <f>'[3]TABLEAU DE BORD'!B655</f>
        <v/>
      </c>
      <c r="CJ657" t="e">
        <f>'[3]TABLEAU DE BORD'!E655-'[3]TABLEAU DE BORD'!C655</f>
        <v>#VALUE!</v>
      </c>
      <c r="CL657" t="str">
        <f>'[3]TABLEAU DE BORD'!H655</f>
        <v/>
      </c>
      <c r="CM657" t="e">
        <f>'[3]TABLEAU DE BORD'!K655-'[3]TABLEAU DE BORD'!I655</f>
        <v>#VALUE!</v>
      </c>
    </row>
    <row r="658" spans="72:91" x14ac:dyDescent="0.25">
      <c r="BT65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BORD'!$B$13:$B$2000,0),11))*T658/INDEX('[3]TABLEAU DE BORD'!$B$13:$R$2000,MATCH('Formalisme RTE'!$H$2,'[3]TABLEAU DE BORD'!$B$13:$B$2000,0),12)</f>
        <v>3.102830965870556</v>
      </c>
      <c r="BU658">
        <f t="shared" ref="BU658:BU721" si="65">BX658*CD658</f>
        <v>0.93577891975241945</v>
      </c>
      <c r="BX658">
        <f t="shared" si="63"/>
        <v>0.60748217536470928</v>
      </c>
      <c r="BZ658">
        <f>IF($BZ$6="","",IF(ISERROR(INDEX([3]Base!$A$2:$C$207,MATCH($BZ$6,[3]Base!$A$2:$A$207,0),2))=TRUE,"CABLE INCONNU",(INDEX([3]Base!$A$2:$C$207,MATCH($BZ$6,[3]Base!$A$2:$A$207,0),3))))</f>
        <v>19.600000000000001</v>
      </c>
      <c r="CB658">
        <f>IF($BZ$6="","",IF(ISERROR(INDEX([3]Base!$A$2:$C$207,MATCH($BZ$6,[3]Base!$A$2:$A$207,0),2))=TRUE,"CABLE INCONNU",(INDEX([3]Base!$A$2:$C$207,MATCH($BZ$6,[3]Base!$A$2:$A$207,0),2))))</f>
        <v>0.627</v>
      </c>
      <c r="CD658">
        <f t="shared" si="64"/>
        <v>1.5404220201039038</v>
      </c>
      <c r="CF658">
        <f t="shared" si="62"/>
        <v>404.81000000000006</v>
      </c>
      <c r="CG6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BORD'!$B$13:$B$2000,0),9)))*T658/$P$18)</f>
        <v>406.35042202010396</v>
      </c>
      <c r="CI658" t="str">
        <f>'[3]TABLEAU DE BORD'!B656</f>
        <v/>
      </c>
      <c r="CJ658" t="e">
        <f>'[3]TABLEAU DE BORD'!E656-'[3]TABLEAU DE BORD'!C656</f>
        <v>#VALUE!</v>
      </c>
      <c r="CL658" t="str">
        <f>'[3]TABLEAU DE BORD'!H656</f>
        <v/>
      </c>
      <c r="CM658" t="e">
        <f>'[3]TABLEAU DE BORD'!K656-'[3]TABLEAU DE BORD'!I656</f>
        <v>#VALUE!</v>
      </c>
    </row>
    <row r="659" spans="72:91" x14ac:dyDescent="0.25">
      <c r="BT65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BORD'!$B$13:$B$2000,0),11))*T659/INDEX('[3]TABLEAU DE BORD'!$B$13:$R$2000,MATCH('Formalisme RTE'!$H$2,'[3]TABLEAU DE BORD'!$B$13:$B$2000,0),12)</f>
        <v>3.102830965870556</v>
      </c>
      <c r="BU659">
        <f t="shared" si="65"/>
        <v>0.93577891975241945</v>
      </c>
      <c r="BX659">
        <f t="shared" si="63"/>
        <v>0.60748217536470928</v>
      </c>
      <c r="BZ659">
        <f>IF($BZ$6="","",IF(ISERROR(INDEX([3]Base!$A$2:$C$207,MATCH($BZ$6,[3]Base!$A$2:$A$207,0),2))=TRUE,"CABLE INCONNU",(INDEX([3]Base!$A$2:$C$207,MATCH($BZ$6,[3]Base!$A$2:$A$207,0),3))))</f>
        <v>19.600000000000001</v>
      </c>
      <c r="CB659">
        <f>IF($BZ$6="","",IF(ISERROR(INDEX([3]Base!$A$2:$C$207,MATCH($BZ$6,[3]Base!$A$2:$A$207,0),2))=TRUE,"CABLE INCONNU",(INDEX([3]Base!$A$2:$C$207,MATCH($BZ$6,[3]Base!$A$2:$A$207,0),2))))</f>
        <v>0.627</v>
      </c>
      <c r="CD659">
        <f t="shared" si="64"/>
        <v>1.5404220201039038</v>
      </c>
      <c r="CF659">
        <f t="shared" si="62"/>
        <v>404.81000000000006</v>
      </c>
      <c r="CG6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BORD'!$B$13:$B$2000,0),9)))*T659/$P$18)</f>
        <v>406.35042202010396</v>
      </c>
      <c r="CI659" t="str">
        <f>'[3]TABLEAU DE BORD'!B657</f>
        <v/>
      </c>
      <c r="CJ659" t="e">
        <f>'[3]TABLEAU DE BORD'!E657-'[3]TABLEAU DE BORD'!C657</f>
        <v>#VALUE!</v>
      </c>
      <c r="CL659" t="str">
        <f>'[3]TABLEAU DE BORD'!H657</f>
        <v/>
      </c>
      <c r="CM659" t="e">
        <f>'[3]TABLEAU DE BORD'!K657-'[3]TABLEAU DE BORD'!I657</f>
        <v>#VALUE!</v>
      </c>
    </row>
    <row r="660" spans="72:91" x14ac:dyDescent="0.25">
      <c r="BT66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BORD'!$B$13:$B$2000,0),11))*T660/INDEX('[3]TABLEAU DE BORD'!$B$13:$R$2000,MATCH('Formalisme RTE'!$H$2,'[3]TABLEAU DE BORD'!$B$13:$B$2000,0),12)</f>
        <v>3.102830965870556</v>
      </c>
      <c r="BU660">
        <f t="shared" si="65"/>
        <v>0.93577891975241945</v>
      </c>
      <c r="BX660">
        <f t="shared" si="63"/>
        <v>0.60748217536470928</v>
      </c>
      <c r="BZ660">
        <f>IF($BZ$6="","",IF(ISERROR(INDEX([3]Base!$A$2:$C$207,MATCH($BZ$6,[3]Base!$A$2:$A$207,0),2))=TRUE,"CABLE INCONNU",(INDEX([3]Base!$A$2:$C$207,MATCH($BZ$6,[3]Base!$A$2:$A$207,0),3))))</f>
        <v>19.600000000000001</v>
      </c>
      <c r="CB660">
        <f>IF($BZ$6="","",IF(ISERROR(INDEX([3]Base!$A$2:$C$207,MATCH($BZ$6,[3]Base!$A$2:$A$207,0),2))=TRUE,"CABLE INCONNU",(INDEX([3]Base!$A$2:$C$207,MATCH($BZ$6,[3]Base!$A$2:$A$207,0),2))))</f>
        <v>0.627</v>
      </c>
      <c r="CD660">
        <f t="shared" si="64"/>
        <v>1.5404220201039038</v>
      </c>
      <c r="CF660">
        <f t="shared" si="62"/>
        <v>404.81000000000006</v>
      </c>
      <c r="CG6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BORD'!$B$13:$B$2000,0),9)))*T660/$P$18)</f>
        <v>406.35042202010396</v>
      </c>
      <c r="CI660" t="str">
        <f>'[3]TABLEAU DE BORD'!B658</f>
        <v/>
      </c>
      <c r="CJ660" t="e">
        <f>'[3]TABLEAU DE BORD'!E658-'[3]TABLEAU DE BORD'!C658</f>
        <v>#VALUE!</v>
      </c>
      <c r="CL660" t="str">
        <f>'[3]TABLEAU DE BORD'!H658</f>
        <v/>
      </c>
      <c r="CM660" t="e">
        <f>'[3]TABLEAU DE BORD'!K658-'[3]TABLEAU DE BORD'!I658</f>
        <v>#VALUE!</v>
      </c>
    </row>
    <row r="661" spans="72:91" x14ac:dyDescent="0.25">
      <c r="BT66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BORD'!$B$13:$B$2000,0),11))*T661/INDEX('[3]TABLEAU DE BORD'!$B$13:$R$2000,MATCH('Formalisme RTE'!$H$2,'[3]TABLEAU DE BORD'!$B$13:$B$2000,0),12)</f>
        <v>3.102830965870556</v>
      </c>
      <c r="BU661">
        <f t="shared" si="65"/>
        <v>0.93577891975241945</v>
      </c>
      <c r="BX661">
        <f t="shared" si="63"/>
        <v>0.60748217536470928</v>
      </c>
      <c r="BZ661">
        <f>IF($BZ$6="","",IF(ISERROR(INDEX([3]Base!$A$2:$C$207,MATCH($BZ$6,[3]Base!$A$2:$A$207,0),2))=TRUE,"CABLE INCONNU",(INDEX([3]Base!$A$2:$C$207,MATCH($BZ$6,[3]Base!$A$2:$A$207,0),3))))</f>
        <v>19.600000000000001</v>
      </c>
      <c r="CB661">
        <f>IF($BZ$6="","",IF(ISERROR(INDEX([3]Base!$A$2:$C$207,MATCH($BZ$6,[3]Base!$A$2:$A$207,0),2))=TRUE,"CABLE INCONNU",(INDEX([3]Base!$A$2:$C$207,MATCH($BZ$6,[3]Base!$A$2:$A$207,0),2))))</f>
        <v>0.627</v>
      </c>
      <c r="CD661">
        <f t="shared" si="64"/>
        <v>1.5404220201039038</v>
      </c>
      <c r="CF661">
        <f t="shared" si="62"/>
        <v>404.81000000000006</v>
      </c>
      <c r="CG6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BORD'!$B$13:$B$2000,0),9)))*T661/$P$18)</f>
        <v>406.35042202010396</v>
      </c>
      <c r="CI661" t="str">
        <f>'[3]TABLEAU DE BORD'!B659</f>
        <v/>
      </c>
      <c r="CJ661" t="e">
        <f>'[3]TABLEAU DE BORD'!E659-'[3]TABLEAU DE BORD'!C659</f>
        <v>#VALUE!</v>
      </c>
      <c r="CL661" t="str">
        <f>'[3]TABLEAU DE BORD'!H659</f>
        <v/>
      </c>
      <c r="CM661" t="e">
        <f>'[3]TABLEAU DE BORD'!K659-'[3]TABLEAU DE BORD'!I659</f>
        <v>#VALUE!</v>
      </c>
    </row>
    <row r="662" spans="72:91" x14ac:dyDescent="0.25">
      <c r="BT66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BORD'!$B$13:$B$2000,0),11))*T662/INDEX('[3]TABLEAU DE BORD'!$B$13:$R$2000,MATCH('Formalisme RTE'!$H$2,'[3]TABLEAU DE BORD'!$B$13:$B$2000,0),12)</f>
        <v>3.102830965870556</v>
      </c>
      <c r="BU662">
        <f t="shared" si="65"/>
        <v>0.93577891975241945</v>
      </c>
      <c r="BX662">
        <f t="shared" si="63"/>
        <v>0.60748217536470928</v>
      </c>
      <c r="BZ662">
        <f>IF($BZ$6="","",IF(ISERROR(INDEX([3]Base!$A$2:$C$207,MATCH($BZ$6,[3]Base!$A$2:$A$207,0),2))=TRUE,"CABLE INCONNU",(INDEX([3]Base!$A$2:$C$207,MATCH($BZ$6,[3]Base!$A$2:$A$207,0),3))))</f>
        <v>19.600000000000001</v>
      </c>
      <c r="CB662">
        <f>IF($BZ$6="","",IF(ISERROR(INDEX([3]Base!$A$2:$C$207,MATCH($BZ$6,[3]Base!$A$2:$A$207,0),2))=TRUE,"CABLE INCONNU",(INDEX([3]Base!$A$2:$C$207,MATCH($BZ$6,[3]Base!$A$2:$A$207,0),2))))</f>
        <v>0.627</v>
      </c>
      <c r="CD662">
        <f t="shared" si="64"/>
        <v>1.5404220201039038</v>
      </c>
      <c r="CF662">
        <f t="shared" si="62"/>
        <v>404.81000000000006</v>
      </c>
      <c r="CG6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BORD'!$B$13:$B$2000,0),9)))*T662/$P$18)</f>
        <v>406.35042202010396</v>
      </c>
      <c r="CI662" t="str">
        <f>'[3]TABLEAU DE BORD'!B660</f>
        <v/>
      </c>
      <c r="CJ662" t="e">
        <f>'[3]TABLEAU DE BORD'!E660-'[3]TABLEAU DE BORD'!C660</f>
        <v>#VALUE!</v>
      </c>
      <c r="CL662" t="str">
        <f>'[3]TABLEAU DE BORD'!H660</f>
        <v/>
      </c>
      <c r="CM662" t="e">
        <f>'[3]TABLEAU DE BORD'!K660-'[3]TABLEAU DE BORD'!I660</f>
        <v>#VALUE!</v>
      </c>
    </row>
    <row r="663" spans="72:91" x14ac:dyDescent="0.25">
      <c r="BT66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BORD'!$B$13:$B$2000,0),11))*T663/INDEX('[3]TABLEAU DE BORD'!$B$13:$R$2000,MATCH('Formalisme RTE'!$H$2,'[3]TABLEAU DE BORD'!$B$13:$B$2000,0),12)</f>
        <v>3.102830965870556</v>
      </c>
      <c r="BU663">
        <f t="shared" si="65"/>
        <v>0.93577891975241945</v>
      </c>
      <c r="BX663">
        <f t="shared" si="63"/>
        <v>0.60748217536470928</v>
      </c>
      <c r="BZ663">
        <f>IF($BZ$6="","",IF(ISERROR(INDEX([3]Base!$A$2:$C$207,MATCH($BZ$6,[3]Base!$A$2:$A$207,0),2))=TRUE,"CABLE INCONNU",(INDEX([3]Base!$A$2:$C$207,MATCH($BZ$6,[3]Base!$A$2:$A$207,0),3))))</f>
        <v>19.600000000000001</v>
      </c>
      <c r="CB663">
        <f>IF($BZ$6="","",IF(ISERROR(INDEX([3]Base!$A$2:$C$207,MATCH($BZ$6,[3]Base!$A$2:$A$207,0),2))=TRUE,"CABLE INCONNU",(INDEX([3]Base!$A$2:$C$207,MATCH($BZ$6,[3]Base!$A$2:$A$207,0),2))))</f>
        <v>0.627</v>
      </c>
      <c r="CD663">
        <f t="shared" si="64"/>
        <v>1.5404220201039038</v>
      </c>
      <c r="CF663">
        <f t="shared" si="62"/>
        <v>404.81000000000006</v>
      </c>
      <c r="CG6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BORD'!$B$13:$B$2000,0),9)))*T663/$P$18)</f>
        <v>406.35042202010396</v>
      </c>
      <c r="CI663" t="str">
        <f>'[3]TABLEAU DE BORD'!B661</f>
        <v/>
      </c>
      <c r="CJ663" t="e">
        <f>'[3]TABLEAU DE BORD'!E661-'[3]TABLEAU DE BORD'!C661</f>
        <v>#VALUE!</v>
      </c>
      <c r="CL663" t="str">
        <f>'[3]TABLEAU DE BORD'!H661</f>
        <v/>
      </c>
      <c r="CM663" t="e">
        <f>'[3]TABLEAU DE BORD'!K661-'[3]TABLEAU DE BORD'!I661</f>
        <v>#VALUE!</v>
      </c>
    </row>
    <row r="664" spans="72:91" x14ac:dyDescent="0.25">
      <c r="BT66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BORD'!$B$13:$B$2000,0),11))*T664/INDEX('[3]TABLEAU DE BORD'!$B$13:$R$2000,MATCH('Formalisme RTE'!$H$2,'[3]TABLEAU DE BORD'!$B$13:$B$2000,0),12)</f>
        <v>3.102830965870556</v>
      </c>
      <c r="BU664">
        <f t="shared" si="65"/>
        <v>0.93577891975241945</v>
      </c>
      <c r="BX664">
        <f t="shared" si="63"/>
        <v>0.60748217536470928</v>
      </c>
      <c r="BZ664">
        <f>IF($BZ$6="","",IF(ISERROR(INDEX([3]Base!$A$2:$C$207,MATCH($BZ$6,[3]Base!$A$2:$A$207,0),2))=TRUE,"CABLE INCONNU",(INDEX([3]Base!$A$2:$C$207,MATCH($BZ$6,[3]Base!$A$2:$A$207,0),3))))</f>
        <v>19.600000000000001</v>
      </c>
      <c r="CB664">
        <f>IF($BZ$6="","",IF(ISERROR(INDEX([3]Base!$A$2:$C$207,MATCH($BZ$6,[3]Base!$A$2:$A$207,0),2))=TRUE,"CABLE INCONNU",(INDEX([3]Base!$A$2:$C$207,MATCH($BZ$6,[3]Base!$A$2:$A$207,0),2))))</f>
        <v>0.627</v>
      </c>
      <c r="CD664">
        <f t="shared" si="64"/>
        <v>1.5404220201039038</v>
      </c>
      <c r="CF664">
        <f t="shared" si="62"/>
        <v>404.81000000000006</v>
      </c>
      <c r="CG6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BORD'!$B$13:$B$2000,0),9)))*T664/$P$18)</f>
        <v>406.35042202010396</v>
      </c>
      <c r="CI664" t="str">
        <f>'[3]TABLEAU DE BORD'!B662</f>
        <v/>
      </c>
      <c r="CJ664" t="e">
        <f>'[3]TABLEAU DE BORD'!E662-'[3]TABLEAU DE BORD'!C662</f>
        <v>#VALUE!</v>
      </c>
      <c r="CL664" t="str">
        <f>'[3]TABLEAU DE BORD'!H662</f>
        <v/>
      </c>
      <c r="CM664" t="e">
        <f>'[3]TABLEAU DE BORD'!K662-'[3]TABLEAU DE BORD'!I662</f>
        <v>#VALUE!</v>
      </c>
    </row>
    <row r="665" spans="72:91" x14ac:dyDescent="0.25">
      <c r="BT66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BORD'!$B$13:$B$2000,0),11))*T665/INDEX('[3]TABLEAU DE BORD'!$B$13:$R$2000,MATCH('Formalisme RTE'!$H$2,'[3]TABLEAU DE BORD'!$B$13:$B$2000,0),12)</f>
        <v>3.102830965870556</v>
      </c>
      <c r="BU665">
        <f t="shared" si="65"/>
        <v>0.93577891975241945</v>
      </c>
      <c r="BX665">
        <f t="shared" si="63"/>
        <v>0.60748217536470928</v>
      </c>
      <c r="BZ665">
        <f>IF($BZ$6="","",IF(ISERROR(INDEX([3]Base!$A$2:$C$207,MATCH($BZ$6,[3]Base!$A$2:$A$207,0),2))=TRUE,"CABLE INCONNU",(INDEX([3]Base!$A$2:$C$207,MATCH($BZ$6,[3]Base!$A$2:$A$207,0),3))))</f>
        <v>19.600000000000001</v>
      </c>
      <c r="CB665">
        <f>IF($BZ$6="","",IF(ISERROR(INDEX([3]Base!$A$2:$C$207,MATCH($BZ$6,[3]Base!$A$2:$A$207,0),2))=TRUE,"CABLE INCONNU",(INDEX([3]Base!$A$2:$C$207,MATCH($BZ$6,[3]Base!$A$2:$A$207,0),2))))</f>
        <v>0.627</v>
      </c>
      <c r="CD665">
        <f t="shared" si="64"/>
        <v>1.5404220201039038</v>
      </c>
      <c r="CF665">
        <f t="shared" si="62"/>
        <v>404.81000000000006</v>
      </c>
      <c r="CG6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BORD'!$B$13:$B$2000,0),9)))*T665/$P$18)</f>
        <v>406.35042202010396</v>
      </c>
      <c r="CI665" t="str">
        <f>'[3]TABLEAU DE BORD'!B663</f>
        <v/>
      </c>
      <c r="CJ665" t="e">
        <f>'[3]TABLEAU DE BORD'!E663-'[3]TABLEAU DE BORD'!C663</f>
        <v>#VALUE!</v>
      </c>
      <c r="CL665" t="str">
        <f>'[3]TABLEAU DE BORD'!H663</f>
        <v/>
      </c>
      <c r="CM665" t="e">
        <f>'[3]TABLEAU DE BORD'!K663-'[3]TABLEAU DE BORD'!I663</f>
        <v>#VALUE!</v>
      </c>
    </row>
    <row r="666" spans="72:91" x14ac:dyDescent="0.25">
      <c r="BT66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BORD'!$B$13:$B$2000,0),11))*T666/INDEX('[3]TABLEAU DE BORD'!$B$13:$R$2000,MATCH('Formalisme RTE'!$H$2,'[3]TABLEAU DE BORD'!$B$13:$B$2000,0),12)</f>
        <v>3.102830965870556</v>
      </c>
      <c r="BU666">
        <f t="shared" si="65"/>
        <v>0.93577891975241945</v>
      </c>
      <c r="BX666">
        <f t="shared" si="63"/>
        <v>0.60748217536470928</v>
      </c>
      <c r="BZ666">
        <f>IF($BZ$6="","",IF(ISERROR(INDEX([3]Base!$A$2:$C$207,MATCH($BZ$6,[3]Base!$A$2:$A$207,0),2))=TRUE,"CABLE INCONNU",(INDEX([3]Base!$A$2:$C$207,MATCH($BZ$6,[3]Base!$A$2:$A$207,0),3))))</f>
        <v>19.600000000000001</v>
      </c>
      <c r="CB666">
        <f>IF($BZ$6="","",IF(ISERROR(INDEX([3]Base!$A$2:$C$207,MATCH($BZ$6,[3]Base!$A$2:$A$207,0),2))=TRUE,"CABLE INCONNU",(INDEX([3]Base!$A$2:$C$207,MATCH($BZ$6,[3]Base!$A$2:$A$207,0),2))))</f>
        <v>0.627</v>
      </c>
      <c r="CD666">
        <f t="shared" si="64"/>
        <v>1.5404220201039038</v>
      </c>
      <c r="CF666">
        <f t="shared" si="62"/>
        <v>404.81000000000006</v>
      </c>
      <c r="CG6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BORD'!$B$13:$B$2000,0),9)))*T666/$P$18)</f>
        <v>406.35042202010396</v>
      </c>
      <c r="CI666" t="str">
        <f>'[3]TABLEAU DE BORD'!B664</f>
        <v/>
      </c>
      <c r="CJ666" t="e">
        <f>'[3]TABLEAU DE BORD'!E664-'[3]TABLEAU DE BORD'!C664</f>
        <v>#VALUE!</v>
      </c>
      <c r="CL666" t="str">
        <f>'[3]TABLEAU DE BORD'!H664</f>
        <v/>
      </c>
      <c r="CM666" t="e">
        <f>'[3]TABLEAU DE BORD'!K664-'[3]TABLEAU DE BORD'!I664</f>
        <v>#VALUE!</v>
      </c>
    </row>
    <row r="667" spans="72:91" x14ac:dyDescent="0.25">
      <c r="BT66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BORD'!$B$13:$B$2000,0),11))*T667/INDEX('[3]TABLEAU DE BORD'!$B$13:$R$2000,MATCH('Formalisme RTE'!$H$2,'[3]TABLEAU DE BORD'!$B$13:$B$2000,0),12)</f>
        <v>3.102830965870556</v>
      </c>
      <c r="BU667">
        <f t="shared" si="65"/>
        <v>0.93577891975241945</v>
      </c>
      <c r="BX667">
        <f t="shared" si="63"/>
        <v>0.60748217536470928</v>
      </c>
      <c r="BZ667">
        <f>IF($BZ$6="","",IF(ISERROR(INDEX([3]Base!$A$2:$C$207,MATCH($BZ$6,[3]Base!$A$2:$A$207,0),2))=TRUE,"CABLE INCONNU",(INDEX([3]Base!$A$2:$C$207,MATCH($BZ$6,[3]Base!$A$2:$A$207,0),3))))</f>
        <v>19.600000000000001</v>
      </c>
      <c r="CB667">
        <f>IF($BZ$6="","",IF(ISERROR(INDEX([3]Base!$A$2:$C$207,MATCH($BZ$6,[3]Base!$A$2:$A$207,0),2))=TRUE,"CABLE INCONNU",(INDEX([3]Base!$A$2:$C$207,MATCH($BZ$6,[3]Base!$A$2:$A$207,0),2))))</f>
        <v>0.627</v>
      </c>
      <c r="CD667">
        <f t="shared" si="64"/>
        <v>1.5404220201039038</v>
      </c>
      <c r="CF667">
        <f t="shared" si="62"/>
        <v>404.81000000000006</v>
      </c>
      <c r="CG6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BORD'!$B$13:$B$2000,0),9)))*T667/$P$18)</f>
        <v>406.35042202010396</v>
      </c>
      <c r="CI667" t="str">
        <f>'[3]TABLEAU DE BORD'!B665</f>
        <v/>
      </c>
      <c r="CJ667" t="e">
        <f>'[3]TABLEAU DE BORD'!E665-'[3]TABLEAU DE BORD'!C665</f>
        <v>#VALUE!</v>
      </c>
      <c r="CL667" t="str">
        <f>'[3]TABLEAU DE BORD'!H665</f>
        <v/>
      </c>
      <c r="CM667" t="e">
        <f>'[3]TABLEAU DE BORD'!K665-'[3]TABLEAU DE BORD'!I665</f>
        <v>#VALUE!</v>
      </c>
    </row>
    <row r="668" spans="72:91" x14ac:dyDescent="0.25">
      <c r="BT66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BORD'!$B$13:$B$2000,0),11))*T668/INDEX('[3]TABLEAU DE BORD'!$B$13:$R$2000,MATCH('Formalisme RTE'!$H$2,'[3]TABLEAU DE BORD'!$B$13:$B$2000,0),12)</f>
        <v>3.102830965870556</v>
      </c>
      <c r="BU668">
        <f t="shared" si="65"/>
        <v>0.93577891975241945</v>
      </c>
      <c r="BX668">
        <f t="shared" si="63"/>
        <v>0.60748217536470928</v>
      </c>
      <c r="BZ668">
        <f>IF($BZ$6="","",IF(ISERROR(INDEX([3]Base!$A$2:$C$207,MATCH($BZ$6,[3]Base!$A$2:$A$207,0),2))=TRUE,"CABLE INCONNU",(INDEX([3]Base!$A$2:$C$207,MATCH($BZ$6,[3]Base!$A$2:$A$207,0),3))))</f>
        <v>19.600000000000001</v>
      </c>
      <c r="CB668">
        <f>IF($BZ$6="","",IF(ISERROR(INDEX([3]Base!$A$2:$C$207,MATCH($BZ$6,[3]Base!$A$2:$A$207,0),2))=TRUE,"CABLE INCONNU",(INDEX([3]Base!$A$2:$C$207,MATCH($BZ$6,[3]Base!$A$2:$A$207,0),2))))</f>
        <v>0.627</v>
      </c>
      <c r="CD668">
        <f t="shared" si="64"/>
        <v>1.5404220201039038</v>
      </c>
      <c r="CF668">
        <f t="shared" si="62"/>
        <v>404.81000000000006</v>
      </c>
      <c r="CG6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BORD'!$B$13:$B$2000,0),9)))*T668/$P$18)</f>
        <v>406.35042202010396</v>
      </c>
      <c r="CI668" t="str">
        <f>'[3]TABLEAU DE BORD'!B666</f>
        <v/>
      </c>
      <c r="CJ668" t="e">
        <f>'[3]TABLEAU DE BORD'!E666-'[3]TABLEAU DE BORD'!C666</f>
        <v>#VALUE!</v>
      </c>
      <c r="CL668" t="str">
        <f>'[3]TABLEAU DE BORD'!H666</f>
        <v/>
      </c>
      <c r="CM668" t="e">
        <f>'[3]TABLEAU DE BORD'!K666-'[3]TABLEAU DE BORD'!I666</f>
        <v>#VALUE!</v>
      </c>
    </row>
    <row r="669" spans="72:91" x14ac:dyDescent="0.25">
      <c r="BT66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BORD'!$B$13:$B$2000,0),11))*T669/INDEX('[3]TABLEAU DE BORD'!$B$13:$R$2000,MATCH('Formalisme RTE'!$H$2,'[3]TABLEAU DE BORD'!$B$13:$B$2000,0),12)</f>
        <v>3.102830965870556</v>
      </c>
      <c r="BU669">
        <f t="shared" si="65"/>
        <v>0.93577891975241945</v>
      </c>
      <c r="BX669">
        <f t="shared" si="63"/>
        <v>0.60748217536470928</v>
      </c>
      <c r="BZ669">
        <f>IF($BZ$6="","",IF(ISERROR(INDEX([3]Base!$A$2:$C$207,MATCH($BZ$6,[3]Base!$A$2:$A$207,0),2))=TRUE,"CABLE INCONNU",(INDEX([3]Base!$A$2:$C$207,MATCH($BZ$6,[3]Base!$A$2:$A$207,0),3))))</f>
        <v>19.600000000000001</v>
      </c>
      <c r="CB669">
        <f>IF($BZ$6="","",IF(ISERROR(INDEX([3]Base!$A$2:$C$207,MATCH($BZ$6,[3]Base!$A$2:$A$207,0),2))=TRUE,"CABLE INCONNU",(INDEX([3]Base!$A$2:$C$207,MATCH($BZ$6,[3]Base!$A$2:$A$207,0),2))))</f>
        <v>0.627</v>
      </c>
      <c r="CD669">
        <f t="shared" si="64"/>
        <v>1.5404220201039038</v>
      </c>
      <c r="CF669">
        <f t="shared" si="62"/>
        <v>404.81000000000006</v>
      </c>
      <c r="CG6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BORD'!$B$13:$B$2000,0),9)))*T669/$P$18)</f>
        <v>406.35042202010396</v>
      </c>
      <c r="CI669" t="str">
        <f>'[3]TABLEAU DE BORD'!B667</f>
        <v/>
      </c>
      <c r="CJ669" t="e">
        <f>'[3]TABLEAU DE BORD'!E667-'[3]TABLEAU DE BORD'!C667</f>
        <v>#VALUE!</v>
      </c>
      <c r="CL669" t="str">
        <f>'[3]TABLEAU DE BORD'!H667</f>
        <v/>
      </c>
      <c r="CM669" t="e">
        <f>'[3]TABLEAU DE BORD'!K667-'[3]TABLEAU DE BORD'!I667</f>
        <v>#VALUE!</v>
      </c>
    </row>
    <row r="670" spans="72:91" x14ac:dyDescent="0.25">
      <c r="BT67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BORD'!$B$13:$B$2000,0),11))*T670/INDEX('[3]TABLEAU DE BORD'!$B$13:$R$2000,MATCH('Formalisme RTE'!$H$2,'[3]TABLEAU DE BORD'!$B$13:$B$2000,0),12)</f>
        <v>3.102830965870556</v>
      </c>
      <c r="BU670">
        <f t="shared" si="65"/>
        <v>0.93577891975241945</v>
      </c>
      <c r="BX670">
        <f t="shared" si="63"/>
        <v>0.60748217536470928</v>
      </c>
      <c r="BZ670">
        <f>IF($BZ$6="","",IF(ISERROR(INDEX([3]Base!$A$2:$C$207,MATCH($BZ$6,[3]Base!$A$2:$A$207,0),2))=TRUE,"CABLE INCONNU",(INDEX([3]Base!$A$2:$C$207,MATCH($BZ$6,[3]Base!$A$2:$A$207,0),3))))</f>
        <v>19.600000000000001</v>
      </c>
      <c r="CB670">
        <f>IF($BZ$6="","",IF(ISERROR(INDEX([3]Base!$A$2:$C$207,MATCH($BZ$6,[3]Base!$A$2:$A$207,0),2))=TRUE,"CABLE INCONNU",(INDEX([3]Base!$A$2:$C$207,MATCH($BZ$6,[3]Base!$A$2:$A$207,0),2))))</f>
        <v>0.627</v>
      </c>
      <c r="CD670">
        <f t="shared" si="64"/>
        <v>1.5404220201039038</v>
      </c>
      <c r="CF670">
        <f t="shared" si="62"/>
        <v>404.81000000000006</v>
      </c>
      <c r="CG6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BORD'!$B$13:$B$2000,0),9)))*T670/$P$18)</f>
        <v>406.35042202010396</v>
      </c>
      <c r="CI670" t="str">
        <f>'[3]TABLEAU DE BORD'!B668</f>
        <v/>
      </c>
      <c r="CJ670" t="e">
        <f>'[3]TABLEAU DE BORD'!E668-'[3]TABLEAU DE BORD'!C668</f>
        <v>#VALUE!</v>
      </c>
      <c r="CL670" t="str">
        <f>'[3]TABLEAU DE BORD'!H668</f>
        <v/>
      </c>
      <c r="CM670" t="e">
        <f>'[3]TABLEAU DE BORD'!K668-'[3]TABLEAU DE BORD'!I668</f>
        <v>#VALUE!</v>
      </c>
    </row>
    <row r="671" spans="72:91" x14ac:dyDescent="0.25">
      <c r="BT67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BORD'!$B$13:$B$2000,0),11))*T671/INDEX('[3]TABLEAU DE BORD'!$B$13:$R$2000,MATCH('Formalisme RTE'!$H$2,'[3]TABLEAU DE BORD'!$B$13:$B$2000,0),12)</f>
        <v>3.102830965870556</v>
      </c>
      <c r="BU671">
        <f t="shared" si="65"/>
        <v>0.93577891975241945</v>
      </c>
      <c r="BX671">
        <f t="shared" si="63"/>
        <v>0.60748217536470928</v>
      </c>
      <c r="BZ671">
        <f>IF($BZ$6="","",IF(ISERROR(INDEX([3]Base!$A$2:$C$207,MATCH($BZ$6,[3]Base!$A$2:$A$207,0),2))=TRUE,"CABLE INCONNU",(INDEX([3]Base!$A$2:$C$207,MATCH($BZ$6,[3]Base!$A$2:$A$207,0),3))))</f>
        <v>19.600000000000001</v>
      </c>
      <c r="CB671">
        <f>IF($BZ$6="","",IF(ISERROR(INDEX([3]Base!$A$2:$C$207,MATCH($BZ$6,[3]Base!$A$2:$A$207,0),2))=TRUE,"CABLE INCONNU",(INDEX([3]Base!$A$2:$C$207,MATCH($BZ$6,[3]Base!$A$2:$A$207,0),2))))</f>
        <v>0.627</v>
      </c>
      <c r="CD671">
        <f t="shared" si="64"/>
        <v>1.5404220201039038</v>
      </c>
      <c r="CF671">
        <f t="shared" si="62"/>
        <v>404.81000000000006</v>
      </c>
      <c r="CG6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BORD'!$B$13:$B$2000,0),9)))*T671/$P$18)</f>
        <v>406.35042202010396</v>
      </c>
      <c r="CI671" t="str">
        <f>'[3]TABLEAU DE BORD'!B669</f>
        <v/>
      </c>
      <c r="CJ671" t="e">
        <f>'[3]TABLEAU DE BORD'!E669-'[3]TABLEAU DE BORD'!C669</f>
        <v>#VALUE!</v>
      </c>
      <c r="CL671" t="str">
        <f>'[3]TABLEAU DE BORD'!H669</f>
        <v/>
      </c>
      <c r="CM671" t="e">
        <f>'[3]TABLEAU DE BORD'!K669-'[3]TABLEAU DE BORD'!I669</f>
        <v>#VALUE!</v>
      </c>
    </row>
    <row r="672" spans="72:91" x14ac:dyDescent="0.25">
      <c r="BT67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BORD'!$B$13:$B$2000,0),11))*T672/INDEX('[3]TABLEAU DE BORD'!$B$13:$R$2000,MATCH('Formalisme RTE'!$H$2,'[3]TABLEAU DE BORD'!$B$13:$B$2000,0),12)</f>
        <v>3.102830965870556</v>
      </c>
      <c r="BU672">
        <f t="shared" si="65"/>
        <v>0.93577891975241945</v>
      </c>
      <c r="BX672">
        <f t="shared" si="63"/>
        <v>0.60748217536470928</v>
      </c>
      <c r="BZ672">
        <f>IF($BZ$6="","",IF(ISERROR(INDEX([3]Base!$A$2:$C$207,MATCH($BZ$6,[3]Base!$A$2:$A$207,0),2))=TRUE,"CABLE INCONNU",(INDEX([3]Base!$A$2:$C$207,MATCH($BZ$6,[3]Base!$A$2:$A$207,0),3))))</f>
        <v>19.600000000000001</v>
      </c>
      <c r="CB672">
        <f>IF($BZ$6="","",IF(ISERROR(INDEX([3]Base!$A$2:$C$207,MATCH($BZ$6,[3]Base!$A$2:$A$207,0),2))=TRUE,"CABLE INCONNU",(INDEX([3]Base!$A$2:$C$207,MATCH($BZ$6,[3]Base!$A$2:$A$207,0),2))))</f>
        <v>0.627</v>
      </c>
      <c r="CD672">
        <f t="shared" si="64"/>
        <v>1.5404220201039038</v>
      </c>
      <c r="CF672">
        <f t="shared" si="62"/>
        <v>404.81000000000006</v>
      </c>
      <c r="CG6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BORD'!$B$13:$B$2000,0),9)))*T672/$P$18)</f>
        <v>406.35042202010396</v>
      </c>
      <c r="CI672" t="str">
        <f>'[3]TABLEAU DE BORD'!B670</f>
        <v/>
      </c>
      <c r="CJ672" t="e">
        <f>'[3]TABLEAU DE BORD'!E670-'[3]TABLEAU DE BORD'!C670</f>
        <v>#VALUE!</v>
      </c>
      <c r="CL672" t="str">
        <f>'[3]TABLEAU DE BORD'!H670</f>
        <v/>
      </c>
      <c r="CM672" t="e">
        <f>'[3]TABLEAU DE BORD'!K670-'[3]TABLEAU DE BORD'!I670</f>
        <v>#VALUE!</v>
      </c>
    </row>
    <row r="673" spans="72:91" x14ac:dyDescent="0.25">
      <c r="BT67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BORD'!$B$13:$B$2000,0),11))*T673/INDEX('[3]TABLEAU DE BORD'!$B$13:$R$2000,MATCH('Formalisme RTE'!$H$2,'[3]TABLEAU DE BORD'!$B$13:$B$2000,0),12)</f>
        <v>3.102830965870556</v>
      </c>
      <c r="BU673">
        <f t="shared" si="65"/>
        <v>0.93577891975241945</v>
      </c>
      <c r="BX673">
        <f t="shared" si="63"/>
        <v>0.60748217536470928</v>
      </c>
      <c r="BZ673">
        <f>IF($BZ$6="","",IF(ISERROR(INDEX([3]Base!$A$2:$C$207,MATCH($BZ$6,[3]Base!$A$2:$A$207,0),2))=TRUE,"CABLE INCONNU",(INDEX([3]Base!$A$2:$C$207,MATCH($BZ$6,[3]Base!$A$2:$A$207,0),3))))</f>
        <v>19.600000000000001</v>
      </c>
      <c r="CB673">
        <f>IF($BZ$6="","",IF(ISERROR(INDEX([3]Base!$A$2:$C$207,MATCH($BZ$6,[3]Base!$A$2:$A$207,0),2))=TRUE,"CABLE INCONNU",(INDEX([3]Base!$A$2:$C$207,MATCH($BZ$6,[3]Base!$A$2:$A$207,0),2))))</f>
        <v>0.627</v>
      </c>
      <c r="CD673">
        <f t="shared" si="64"/>
        <v>1.5404220201039038</v>
      </c>
      <c r="CF673">
        <f t="shared" si="62"/>
        <v>404.81000000000006</v>
      </c>
      <c r="CG6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BORD'!$B$13:$B$2000,0),9)))*T673/$P$18)</f>
        <v>406.35042202010396</v>
      </c>
      <c r="CI673" t="str">
        <f>'[3]TABLEAU DE BORD'!B671</f>
        <v/>
      </c>
      <c r="CJ673" t="e">
        <f>'[3]TABLEAU DE BORD'!E671-'[3]TABLEAU DE BORD'!C671</f>
        <v>#VALUE!</v>
      </c>
      <c r="CL673" t="str">
        <f>'[3]TABLEAU DE BORD'!H671</f>
        <v/>
      </c>
      <c r="CM673" t="e">
        <f>'[3]TABLEAU DE BORD'!K671-'[3]TABLEAU DE BORD'!I671</f>
        <v>#VALUE!</v>
      </c>
    </row>
    <row r="674" spans="72:91" x14ac:dyDescent="0.25">
      <c r="BT67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BORD'!$B$13:$B$2000,0),11))*T674/INDEX('[3]TABLEAU DE BORD'!$B$13:$R$2000,MATCH('Formalisme RTE'!$H$2,'[3]TABLEAU DE BORD'!$B$13:$B$2000,0),12)</f>
        <v>3.102830965870556</v>
      </c>
      <c r="BU674">
        <f t="shared" si="65"/>
        <v>0.93577891975241945</v>
      </c>
      <c r="BX674">
        <f t="shared" si="63"/>
        <v>0.60748217536470928</v>
      </c>
      <c r="BZ674">
        <f>IF($BZ$6="","",IF(ISERROR(INDEX([3]Base!$A$2:$C$207,MATCH($BZ$6,[3]Base!$A$2:$A$207,0),2))=TRUE,"CABLE INCONNU",(INDEX([3]Base!$A$2:$C$207,MATCH($BZ$6,[3]Base!$A$2:$A$207,0),3))))</f>
        <v>19.600000000000001</v>
      </c>
      <c r="CB674">
        <f>IF($BZ$6="","",IF(ISERROR(INDEX([3]Base!$A$2:$C$207,MATCH($BZ$6,[3]Base!$A$2:$A$207,0),2))=TRUE,"CABLE INCONNU",(INDEX([3]Base!$A$2:$C$207,MATCH($BZ$6,[3]Base!$A$2:$A$207,0),2))))</f>
        <v>0.627</v>
      </c>
      <c r="CD674">
        <f t="shared" si="64"/>
        <v>1.5404220201039038</v>
      </c>
      <c r="CF674">
        <f t="shared" si="62"/>
        <v>404.81000000000006</v>
      </c>
      <c r="CG6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BORD'!$B$13:$B$2000,0),9)))*T674/$P$18)</f>
        <v>406.35042202010396</v>
      </c>
      <c r="CI674" t="str">
        <f>'[3]TABLEAU DE BORD'!B672</f>
        <v/>
      </c>
      <c r="CJ674" t="e">
        <f>'[3]TABLEAU DE BORD'!E672-'[3]TABLEAU DE BORD'!C672</f>
        <v>#VALUE!</v>
      </c>
      <c r="CL674" t="str">
        <f>'[3]TABLEAU DE BORD'!H672</f>
        <v/>
      </c>
      <c r="CM674" t="e">
        <f>'[3]TABLEAU DE BORD'!K672-'[3]TABLEAU DE BORD'!I672</f>
        <v>#VALUE!</v>
      </c>
    </row>
    <row r="675" spans="72:91" x14ac:dyDescent="0.25">
      <c r="BT67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BORD'!$B$13:$B$2000,0),11))*T675/INDEX('[3]TABLEAU DE BORD'!$B$13:$R$2000,MATCH('Formalisme RTE'!$H$2,'[3]TABLEAU DE BORD'!$B$13:$B$2000,0),12)</f>
        <v>3.102830965870556</v>
      </c>
      <c r="BU675">
        <f t="shared" si="65"/>
        <v>0.93577891975241945</v>
      </c>
      <c r="BX675">
        <f t="shared" si="63"/>
        <v>0.60748217536470928</v>
      </c>
      <c r="BZ675">
        <f>IF($BZ$6="","",IF(ISERROR(INDEX([3]Base!$A$2:$C$207,MATCH($BZ$6,[3]Base!$A$2:$A$207,0),2))=TRUE,"CABLE INCONNU",(INDEX([3]Base!$A$2:$C$207,MATCH($BZ$6,[3]Base!$A$2:$A$207,0),3))))</f>
        <v>19.600000000000001</v>
      </c>
      <c r="CB675">
        <f>IF($BZ$6="","",IF(ISERROR(INDEX([3]Base!$A$2:$C$207,MATCH($BZ$6,[3]Base!$A$2:$A$207,0),2))=TRUE,"CABLE INCONNU",(INDEX([3]Base!$A$2:$C$207,MATCH($BZ$6,[3]Base!$A$2:$A$207,0),2))))</f>
        <v>0.627</v>
      </c>
      <c r="CD675">
        <f t="shared" si="64"/>
        <v>1.5404220201039038</v>
      </c>
      <c r="CF675">
        <f t="shared" si="62"/>
        <v>404.81000000000006</v>
      </c>
      <c r="CG6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BORD'!$B$13:$B$2000,0),9)))*T675/$P$18)</f>
        <v>406.35042202010396</v>
      </c>
      <c r="CI675" t="str">
        <f>'[3]TABLEAU DE BORD'!B673</f>
        <v/>
      </c>
      <c r="CJ675" t="e">
        <f>'[3]TABLEAU DE BORD'!E673-'[3]TABLEAU DE BORD'!C673</f>
        <v>#VALUE!</v>
      </c>
      <c r="CL675" t="str">
        <f>'[3]TABLEAU DE BORD'!H673</f>
        <v/>
      </c>
      <c r="CM675" t="e">
        <f>'[3]TABLEAU DE BORD'!K673-'[3]TABLEAU DE BORD'!I673</f>
        <v>#VALUE!</v>
      </c>
    </row>
    <row r="676" spans="72:91" x14ac:dyDescent="0.25">
      <c r="BT67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BORD'!$B$13:$B$2000,0),11))*T676/INDEX('[3]TABLEAU DE BORD'!$B$13:$R$2000,MATCH('Formalisme RTE'!$H$2,'[3]TABLEAU DE BORD'!$B$13:$B$2000,0),12)</f>
        <v>3.102830965870556</v>
      </c>
      <c r="BU676">
        <f t="shared" si="65"/>
        <v>0.93577891975241945</v>
      </c>
      <c r="BX676">
        <f t="shared" si="63"/>
        <v>0.60748217536470928</v>
      </c>
      <c r="BZ676">
        <f>IF($BZ$6="","",IF(ISERROR(INDEX([3]Base!$A$2:$C$207,MATCH($BZ$6,[3]Base!$A$2:$A$207,0),2))=TRUE,"CABLE INCONNU",(INDEX([3]Base!$A$2:$C$207,MATCH($BZ$6,[3]Base!$A$2:$A$207,0),3))))</f>
        <v>19.600000000000001</v>
      </c>
      <c r="CB676">
        <f>IF($BZ$6="","",IF(ISERROR(INDEX([3]Base!$A$2:$C$207,MATCH($BZ$6,[3]Base!$A$2:$A$207,0),2))=TRUE,"CABLE INCONNU",(INDEX([3]Base!$A$2:$C$207,MATCH($BZ$6,[3]Base!$A$2:$A$207,0),2))))</f>
        <v>0.627</v>
      </c>
      <c r="CD676">
        <f t="shared" si="64"/>
        <v>1.5404220201039038</v>
      </c>
      <c r="CF676">
        <f t="shared" si="62"/>
        <v>404.81000000000006</v>
      </c>
      <c r="CG6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BORD'!$B$13:$B$2000,0),9)))*T676/$P$18)</f>
        <v>406.35042202010396</v>
      </c>
      <c r="CI676" t="str">
        <f>'[3]TABLEAU DE BORD'!B674</f>
        <v/>
      </c>
      <c r="CJ676" t="e">
        <f>'[3]TABLEAU DE BORD'!E674-'[3]TABLEAU DE BORD'!C674</f>
        <v>#VALUE!</v>
      </c>
      <c r="CL676" t="str">
        <f>'[3]TABLEAU DE BORD'!H674</f>
        <v/>
      </c>
      <c r="CM676" t="e">
        <f>'[3]TABLEAU DE BORD'!K674-'[3]TABLEAU DE BORD'!I674</f>
        <v>#VALUE!</v>
      </c>
    </row>
    <row r="677" spans="72:91" x14ac:dyDescent="0.25">
      <c r="BT67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BORD'!$B$13:$B$2000,0),11))*T677/INDEX('[3]TABLEAU DE BORD'!$B$13:$R$2000,MATCH('Formalisme RTE'!$H$2,'[3]TABLEAU DE BORD'!$B$13:$B$2000,0),12)</f>
        <v>3.102830965870556</v>
      </c>
      <c r="BU677">
        <f t="shared" si="65"/>
        <v>0.93577891975241945</v>
      </c>
      <c r="BX677">
        <f t="shared" si="63"/>
        <v>0.60748217536470928</v>
      </c>
      <c r="BZ677">
        <f>IF($BZ$6="","",IF(ISERROR(INDEX([3]Base!$A$2:$C$207,MATCH($BZ$6,[3]Base!$A$2:$A$207,0),2))=TRUE,"CABLE INCONNU",(INDEX([3]Base!$A$2:$C$207,MATCH($BZ$6,[3]Base!$A$2:$A$207,0),3))))</f>
        <v>19.600000000000001</v>
      </c>
      <c r="CB677">
        <f>IF($BZ$6="","",IF(ISERROR(INDEX([3]Base!$A$2:$C$207,MATCH($BZ$6,[3]Base!$A$2:$A$207,0),2))=TRUE,"CABLE INCONNU",(INDEX([3]Base!$A$2:$C$207,MATCH($BZ$6,[3]Base!$A$2:$A$207,0),2))))</f>
        <v>0.627</v>
      </c>
      <c r="CD677">
        <f t="shared" si="64"/>
        <v>1.5404220201039038</v>
      </c>
      <c r="CF677">
        <f t="shared" si="62"/>
        <v>404.81000000000006</v>
      </c>
      <c r="CG6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BORD'!$B$13:$B$2000,0),9)))*T677/$P$18)</f>
        <v>406.35042202010396</v>
      </c>
      <c r="CI677" t="str">
        <f>'[3]TABLEAU DE BORD'!B675</f>
        <v/>
      </c>
      <c r="CJ677" t="e">
        <f>'[3]TABLEAU DE BORD'!E675-'[3]TABLEAU DE BORD'!C675</f>
        <v>#VALUE!</v>
      </c>
      <c r="CL677" t="str">
        <f>'[3]TABLEAU DE BORD'!H675</f>
        <v/>
      </c>
      <c r="CM677" t="e">
        <f>'[3]TABLEAU DE BORD'!K675-'[3]TABLEAU DE BORD'!I675</f>
        <v>#VALUE!</v>
      </c>
    </row>
    <row r="678" spans="72:91" x14ac:dyDescent="0.25">
      <c r="BT67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BORD'!$B$13:$B$2000,0),11))*T678/INDEX('[3]TABLEAU DE BORD'!$B$13:$R$2000,MATCH('Formalisme RTE'!$H$2,'[3]TABLEAU DE BORD'!$B$13:$B$2000,0),12)</f>
        <v>3.102830965870556</v>
      </c>
      <c r="BU678">
        <f t="shared" si="65"/>
        <v>0.93577891975241945</v>
      </c>
      <c r="BX678">
        <f t="shared" si="63"/>
        <v>0.60748217536470928</v>
      </c>
      <c r="BZ678">
        <f>IF($BZ$6="","",IF(ISERROR(INDEX([3]Base!$A$2:$C$207,MATCH($BZ$6,[3]Base!$A$2:$A$207,0),2))=TRUE,"CABLE INCONNU",(INDEX([3]Base!$A$2:$C$207,MATCH($BZ$6,[3]Base!$A$2:$A$207,0),3))))</f>
        <v>19.600000000000001</v>
      </c>
      <c r="CB678">
        <f>IF($BZ$6="","",IF(ISERROR(INDEX([3]Base!$A$2:$C$207,MATCH($BZ$6,[3]Base!$A$2:$A$207,0),2))=TRUE,"CABLE INCONNU",(INDEX([3]Base!$A$2:$C$207,MATCH($BZ$6,[3]Base!$A$2:$A$207,0),2))))</f>
        <v>0.627</v>
      </c>
      <c r="CD678">
        <f t="shared" si="64"/>
        <v>1.5404220201039038</v>
      </c>
      <c r="CF678">
        <f t="shared" si="62"/>
        <v>404.81000000000006</v>
      </c>
      <c r="CG6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BORD'!$B$13:$B$2000,0),9)))*T678/$P$18)</f>
        <v>406.35042202010396</v>
      </c>
      <c r="CI678" t="str">
        <f>'[3]TABLEAU DE BORD'!B676</f>
        <v/>
      </c>
      <c r="CJ678" t="e">
        <f>'[3]TABLEAU DE BORD'!E676-'[3]TABLEAU DE BORD'!C676</f>
        <v>#VALUE!</v>
      </c>
      <c r="CL678" t="str">
        <f>'[3]TABLEAU DE BORD'!H676</f>
        <v/>
      </c>
      <c r="CM678" t="e">
        <f>'[3]TABLEAU DE BORD'!K676-'[3]TABLEAU DE BORD'!I676</f>
        <v>#VALUE!</v>
      </c>
    </row>
    <row r="679" spans="72:91" x14ac:dyDescent="0.25">
      <c r="BT67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BORD'!$B$13:$B$2000,0),11))*T679/INDEX('[3]TABLEAU DE BORD'!$B$13:$R$2000,MATCH('Formalisme RTE'!$H$2,'[3]TABLEAU DE BORD'!$B$13:$B$2000,0),12)</f>
        <v>3.102830965870556</v>
      </c>
      <c r="BU679">
        <f t="shared" si="65"/>
        <v>0.93577891975241945</v>
      </c>
      <c r="BX679">
        <f t="shared" si="63"/>
        <v>0.60748217536470928</v>
      </c>
      <c r="BZ679">
        <f>IF($BZ$6="","",IF(ISERROR(INDEX([3]Base!$A$2:$C$207,MATCH($BZ$6,[3]Base!$A$2:$A$207,0),2))=TRUE,"CABLE INCONNU",(INDEX([3]Base!$A$2:$C$207,MATCH($BZ$6,[3]Base!$A$2:$A$207,0),3))))</f>
        <v>19.600000000000001</v>
      </c>
      <c r="CB679">
        <f>IF($BZ$6="","",IF(ISERROR(INDEX([3]Base!$A$2:$C$207,MATCH($BZ$6,[3]Base!$A$2:$A$207,0),2))=TRUE,"CABLE INCONNU",(INDEX([3]Base!$A$2:$C$207,MATCH($BZ$6,[3]Base!$A$2:$A$207,0),2))))</f>
        <v>0.627</v>
      </c>
      <c r="CD679">
        <f t="shared" si="64"/>
        <v>1.5404220201039038</v>
      </c>
      <c r="CF679">
        <f t="shared" si="62"/>
        <v>404.81000000000006</v>
      </c>
      <c r="CG6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BORD'!$B$13:$B$2000,0),9)))*T679/$P$18)</f>
        <v>406.35042202010396</v>
      </c>
      <c r="CI679" t="str">
        <f>'[3]TABLEAU DE BORD'!B677</f>
        <v/>
      </c>
      <c r="CJ679" t="e">
        <f>'[3]TABLEAU DE BORD'!E677-'[3]TABLEAU DE BORD'!C677</f>
        <v>#VALUE!</v>
      </c>
      <c r="CL679" t="str">
        <f>'[3]TABLEAU DE BORD'!H677</f>
        <v/>
      </c>
      <c r="CM679" t="e">
        <f>'[3]TABLEAU DE BORD'!K677-'[3]TABLEAU DE BORD'!I677</f>
        <v>#VALUE!</v>
      </c>
    </row>
    <row r="680" spans="72:91" x14ac:dyDescent="0.25">
      <c r="BT68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BORD'!$B$13:$B$2000,0),11))*T680/INDEX('[3]TABLEAU DE BORD'!$B$13:$R$2000,MATCH('Formalisme RTE'!$H$2,'[3]TABLEAU DE BORD'!$B$13:$B$2000,0),12)</f>
        <v>3.102830965870556</v>
      </c>
      <c r="BU680">
        <f t="shared" si="65"/>
        <v>0.93577891975241945</v>
      </c>
      <c r="BX680">
        <f t="shared" si="63"/>
        <v>0.60748217536470928</v>
      </c>
      <c r="BZ680">
        <f>IF($BZ$6="","",IF(ISERROR(INDEX([3]Base!$A$2:$C$207,MATCH($BZ$6,[3]Base!$A$2:$A$207,0),2))=TRUE,"CABLE INCONNU",(INDEX([3]Base!$A$2:$C$207,MATCH($BZ$6,[3]Base!$A$2:$A$207,0),3))))</f>
        <v>19.600000000000001</v>
      </c>
      <c r="CB680">
        <f>IF($BZ$6="","",IF(ISERROR(INDEX([3]Base!$A$2:$C$207,MATCH($BZ$6,[3]Base!$A$2:$A$207,0),2))=TRUE,"CABLE INCONNU",(INDEX([3]Base!$A$2:$C$207,MATCH($BZ$6,[3]Base!$A$2:$A$207,0),2))))</f>
        <v>0.627</v>
      </c>
      <c r="CD680">
        <f t="shared" si="64"/>
        <v>1.5404220201039038</v>
      </c>
      <c r="CF680">
        <f t="shared" si="62"/>
        <v>404.81000000000006</v>
      </c>
      <c r="CG6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BORD'!$B$13:$B$2000,0),9)))*T680/$P$18)</f>
        <v>406.35042202010396</v>
      </c>
      <c r="CI680" t="str">
        <f>'[3]TABLEAU DE BORD'!B678</f>
        <v/>
      </c>
      <c r="CJ680" t="e">
        <f>'[3]TABLEAU DE BORD'!E678-'[3]TABLEAU DE BORD'!C678</f>
        <v>#VALUE!</v>
      </c>
      <c r="CL680" t="str">
        <f>'[3]TABLEAU DE BORD'!H678</f>
        <v/>
      </c>
      <c r="CM680" t="e">
        <f>'[3]TABLEAU DE BORD'!K678-'[3]TABLEAU DE BORD'!I678</f>
        <v>#VALUE!</v>
      </c>
    </row>
    <row r="681" spans="72:91" x14ac:dyDescent="0.25">
      <c r="BT68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BORD'!$B$13:$B$2000,0),11))*T681/INDEX('[3]TABLEAU DE BORD'!$B$13:$R$2000,MATCH('Formalisme RTE'!$H$2,'[3]TABLEAU DE BORD'!$B$13:$B$2000,0),12)</f>
        <v>3.102830965870556</v>
      </c>
      <c r="BU681">
        <f t="shared" si="65"/>
        <v>0.93577891975241945</v>
      </c>
      <c r="BX681">
        <f t="shared" si="63"/>
        <v>0.60748217536470928</v>
      </c>
      <c r="BZ681">
        <f>IF($BZ$6="","",IF(ISERROR(INDEX([3]Base!$A$2:$C$207,MATCH($BZ$6,[3]Base!$A$2:$A$207,0),2))=TRUE,"CABLE INCONNU",(INDEX([3]Base!$A$2:$C$207,MATCH($BZ$6,[3]Base!$A$2:$A$207,0),3))))</f>
        <v>19.600000000000001</v>
      </c>
      <c r="CB681">
        <f>IF($BZ$6="","",IF(ISERROR(INDEX([3]Base!$A$2:$C$207,MATCH($BZ$6,[3]Base!$A$2:$A$207,0),2))=TRUE,"CABLE INCONNU",(INDEX([3]Base!$A$2:$C$207,MATCH($BZ$6,[3]Base!$A$2:$A$207,0),2))))</f>
        <v>0.627</v>
      </c>
      <c r="CD681">
        <f t="shared" si="64"/>
        <v>1.5404220201039038</v>
      </c>
      <c r="CF681">
        <f t="shared" si="62"/>
        <v>404.81000000000006</v>
      </c>
      <c r="CG6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BORD'!$B$13:$B$2000,0),9)))*T681/$P$18)</f>
        <v>406.35042202010396</v>
      </c>
      <c r="CI681" t="str">
        <f>'[3]TABLEAU DE BORD'!B679</f>
        <v/>
      </c>
      <c r="CJ681" t="e">
        <f>'[3]TABLEAU DE BORD'!E679-'[3]TABLEAU DE BORD'!C679</f>
        <v>#VALUE!</v>
      </c>
      <c r="CL681" t="str">
        <f>'[3]TABLEAU DE BORD'!H679</f>
        <v/>
      </c>
      <c r="CM681" t="e">
        <f>'[3]TABLEAU DE BORD'!K679-'[3]TABLEAU DE BORD'!I679</f>
        <v>#VALUE!</v>
      </c>
    </row>
    <row r="682" spans="72:91" x14ac:dyDescent="0.25">
      <c r="BT68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BORD'!$B$13:$B$2000,0),11))*T682/INDEX('[3]TABLEAU DE BORD'!$B$13:$R$2000,MATCH('Formalisme RTE'!$H$2,'[3]TABLEAU DE BORD'!$B$13:$B$2000,0),12)</f>
        <v>3.102830965870556</v>
      </c>
      <c r="BU682">
        <f t="shared" si="65"/>
        <v>0.93577891975241945</v>
      </c>
      <c r="BX682">
        <f t="shared" si="63"/>
        <v>0.60748217536470928</v>
      </c>
      <c r="BZ682">
        <f>IF($BZ$6="","",IF(ISERROR(INDEX([3]Base!$A$2:$C$207,MATCH($BZ$6,[3]Base!$A$2:$A$207,0),2))=TRUE,"CABLE INCONNU",(INDEX([3]Base!$A$2:$C$207,MATCH($BZ$6,[3]Base!$A$2:$A$207,0),3))))</f>
        <v>19.600000000000001</v>
      </c>
      <c r="CB682">
        <f>IF($BZ$6="","",IF(ISERROR(INDEX([3]Base!$A$2:$C$207,MATCH($BZ$6,[3]Base!$A$2:$A$207,0),2))=TRUE,"CABLE INCONNU",(INDEX([3]Base!$A$2:$C$207,MATCH($BZ$6,[3]Base!$A$2:$A$207,0),2))))</f>
        <v>0.627</v>
      </c>
      <c r="CD682">
        <f t="shared" si="64"/>
        <v>1.5404220201039038</v>
      </c>
      <c r="CF682">
        <f t="shared" si="62"/>
        <v>404.81000000000006</v>
      </c>
      <c r="CG6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BORD'!$B$13:$B$2000,0),9)))*T682/$P$18)</f>
        <v>406.35042202010396</v>
      </c>
      <c r="CI682" t="str">
        <f>'[3]TABLEAU DE BORD'!B680</f>
        <v/>
      </c>
      <c r="CJ682" t="e">
        <f>'[3]TABLEAU DE BORD'!E680-'[3]TABLEAU DE BORD'!C680</f>
        <v>#VALUE!</v>
      </c>
      <c r="CL682" t="str">
        <f>'[3]TABLEAU DE BORD'!H680</f>
        <v/>
      </c>
      <c r="CM682" t="e">
        <f>'[3]TABLEAU DE BORD'!K680-'[3]TABLEAU DE BORD'!I680</f>
        <v>#VALUE!</v>
      </c>
    </row>
    <row r="683" spans="72:91" x14ac:dyDescent="0.25">
      <c r="BT68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BORD'!$B$13:$B$2000,0),11))*T683/INDEX('[3]TABLEAU DE BORD'!$B$13:$R$2000,MATCH('Formalisme RTE'!$H$2,'[3]TABLEAU DE BORD'!$B$13:$B$2000,0),12)</f>
        <v>3.102830965870556</v>
      </c>
      <c r="BU683">
        <f t="shared" si="65"/>
        <v>0.93577891975241945</v>
      </c>
      <c r="BX683">
        <f t="shared" si="63"/>
        <v>0.60748217536470928</v>
      </c>
      <c r="BZ683">
        <f>IF($BZ$6="","",IF(ISERROR(INDEX([3]Base!$A$2:$C$207,MATCH($BZ$6,[3]Base!$A$2:$A$207,0),2))=TRUE,"CABLE INCONNU",(INDEX([3]Base!$A$2:$C$207,MATCH($BZ$6,[3]Base!$A$2:$A$207,0),3))))</f>
        <v>19.600000000000001</v>
      </c>
      <c r="CB683">
        <f>IF($BZ$6="","",IF(ISERROR(INDEX([3]Base!$A$2:$C$207,MATCH($BZ$6,[3]Base!$A$2:$A$207,0),2))=TRUE,"CABLE INCONNU",(INDEX([3]Base!$A$2:$C$207,MATCH($BZ$6,[3]Base!$A$2:$A$207,0),2))))</f>
        <v>0.627</v>
      </c>
      <c r="CD683">
        <f t="shared" si="64"/>
        <v>1.5404220201039038</v>
      </c>
      <c r="CF683">
        <f t="shared" si="62"/>
        <v>404.81000000000006</v>
      </c>
      <c r="CG6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BORD'!$B$13:$B$2000,0),9)))*T683/$P$18)</f>
        <v>406.35042202010396</v>
      </c>
      <c r="CI683" t="str">
        <f>'[3]TABLEAU DE BORD'!B681</f>
        <v/>
      </c>
      <c r="CJ683" t="e">
        <f>'[3]TABLEAU DE BORD'!E681-'[3]TABLEAU DE BORD'!C681</f>
        <v>#VALUE!</v>
      </c>
      <c r="CL683" t="str">
        <f>'[3]TABLEAU DE BORD'!H681</f>
        <v/>
      </c>
      <c r="CM683" t="e">
        <f>'[3]TABLEAU DE BORD'!K681-'[3]TABLEAU DE BORD'!I681</f>
        <v>#VALUE!</v>
      </c>
    </row>
    <row r="684" spans="72:91" x14ac:dyDescent="0.25">
      <c r="BT68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BORD'!$B$13:$B$2000,0),11))*T684/INDEX('[3]TABLEAU DE BORD'!$B$13:$R$2000,MATCH('Formalisme RTE'!$H$2,'[3]TABLEAU DE BORD'!$B$13:$B$2000,0),12)</f>
        <v>3.102830965870556</v>
      </c>
      <c r="BU684">
        <f t="shared" si="65"/>
        <v>0.93577891975241945</v>
      </c>
      <c r="BX684">
        <f t="shared" si="63"/>
        <v>0.60748217536470928</v>
      </c>
      <c r="BZ684">
        <f>IF($BZ$6="","",IF(ISERROR(INDEX([3]Base!$A$2:$C$207,MATCH($BZ$6,[3]Base!$A$2:$A$207,0),2))=TRUE,"CABLE INCONNU",(INDEX([3]Base!$A$2:$C$207,MATCH($BZ$6,[3]Base!$A$2:$A$207,0),3))))</f>
        <v>19.600000000000001</v>
      </c>
      <c r="CB684">
        <f>IF($BZ$6="","",IF(ISERROR(INDEX([3]Base!$A$2:$C$207,MATCH($BZ$6,[3]Base!$A$2:$A$207,0),2))=TRUE,"CABLE INCONNU",(INDEX([3]Base!$A$2:$C$207,MATCH($BZ$6,[3]Base!$A$2:$A$207,0),2))))</f>
        <v>0.627</v>
      </c>
      <c r="CD684">
        <f t="shared" si="64"/>
        <v>1.5404220201039038</v>
      </c>
      <c r="CF684">
        <f t="shared" si="62"/>
        <v>404.81000000000006</v>
      </c>
      <c r="CG6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BORD'!$B$13:$B$2000,0),9)))*T684/$P$18)</f>
        <v>406.35042202010396</v>
      </c>
      <c r="CI684" t="str">
        <f>'[3]TABLEAU DE BORD'!B682</f>
        <v/>
      </c>
      <c r="CJ684" t="e">
        <f>'[3]TABLEAU DE BORD'!E682-'[3]TABLEAU DE BORD'!C682</f>
        <v>#VALUE!</v>
      </c>
      <c r="CL684" t="str">
        <f>'[3]TABLEAU DE BORD'!H682</f>
        <v/>
      </c>
      <c r="CM684" t="e">
        <f>'[3]TABLEAU DE BORD'!K682-'[3]TABLEAU DE BORD'!I682</f>
        <v>#VALUE!</v>
      </c>
    </row>
    <row r="685" spans="72:91" x14ac:dyDescent="0.25">
      <c r="BT68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BORD'!$B$13:$B$2000,0),11))*T685/INDEX('[3]TABLEAU DE BORD'!$B$13:$R$2000,MATCH('Formalisme RTE'!$H$2,'[3]TABLEAU DE BORD'!$B$13:$B$2000,0),12)</f>
        <v>3.102830965870556</v>
      </c>
      <c r="BU685">
        <f t="shared" si="65"/>
        <v>0.93577891975241945</v>
      </c>
      <c r="BX685">
        <f t="shared" si="63"/>
        <v>0.60748217536470928</v>
      </c>
      <c r="BZ685">
        <f>IF($BZ$6="","",IF(ISERROR(INDEX([3]Base!$A$2:$C$207,MATCH($BZ$6,[3]Base!$A$2:$A$207,0),2))=TRUE,"CABLE INCONNU",(INDEX([3]Base!$A$2:$C$207,MATCH($BZ$6,[3]Base!$A$2:$A$207,0),3))))</f>
        <v>19.600000000000001</v>
      </c>
      <c r="CB685">
        <f>IF($BZ$6="","",IF(ISERROR(INDEX([3]Base!$A$2:$C$207,MATCH($BZ$6,[3]Base!$A$2:$A$207,0),2))=TRUE,"CABLE INCONNU",(INDEX([3]Base!$A$2:$C$207,MATCH($BZ$6,[3]Base!$A$2:$A$207,0),2))))</f>
        <v>0.627</v>
      </c>
      <c r="CD685">
        <f t="shared" si="64"/>
        <v>1.5404220201039038</v>
      </c>
      <c r="CF685">
        <f t="shared" si="62"/>
        <v>404.81000000000006</v>
      </c>
      <c r="CG6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BORD'!$B$13:$B$2000,0),9)))*T685/$P$18)</f>
        <v>406.35042202010396</v>
      </c>
      <c r="CI685" t="str">
        <f>'[3]TABLEAU DE BORD'!B683</f>
        <v/>
      </c>
      <c r="CJ685" t="e">
        <f>'[3]TABLEAU DE BORD'!E683-'[3]TABLEAU DE BORD'!C683</f>
        <v>#VALUE!</v>
      </c>
      <c r="CL685" t="str">
        <f>'[3]TABLEAU DE BORD'!H683</f>
        <v/>
      </c>
      <c r="CM685" t="e">
        <f>'[3]TABLEAU DE BORD'!K683-'[3]TABLEAU DE BORD'!I683</f>
        <v>#VALUE!</v>
      </c>
    </row>
    <row r="686" spans="72:91" x14ac:dyDescent="0.25">
      <c r="BT68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BORD'!$B$13:$B$2000,0),11))*T686/INDEX('[3]TABLEAU DE BORD'!$B$13:$R$2000,MATCH('Formalisme RTE'!$H$2,'[3]TABLEAU DE BORD'!$B$13:$B$2000,0),12)</f>
        <v>3.102830965870556</v>
      </c>
      <c r="BU686">
        <f t="shared" si="65"/>
        <v>0.93577891975241945</v>
      </c>
      <c r="BX686">
        <f t="shared" si="63"/>
        <v>0.60748217536470928</v>
      </c>
      <c r="BZ686">
        <f>IF($BZ$6="","",IF(ISERROR(INDEX([3]Base!$A$2:$C$207,MATCH($BZ$6,[3]Base!$A$2:$A$207,0),2))=TRUE,"CABLE INCONNU",(INDEX([3]Base!$A$2:$C$207,MATCH($BZ$6,[3]Base!$A$2:$A$207,0),3))))</f>
        <v>19.600000000000001</v>
      </c>
      <c r="CB686">
        <f>IF($BZ$6="","",IF(ISERROR(INDEX([3]Base!$A$2:$C$207,MATCH($BZ$6,[3]Base!$A$2:$A$207,0),2))=TRUE,"CABLE INCONNU",(INDEX([3]Base!$A$2:$C$207,MATCH($BZ$6,[3]Base!$A$2:$A$207,0),2))))</f>
        <v>0.627</v>
      </c>
      <c r="CD686">
        <f t="shared" si="64"/>
        <v>1.5404220201039038</v>
      </c>
      <c r="CF686">
        <f t="shared" si="62"/>
        <v>404.81000000000006</v>
      </c>
      <c r="CG6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BORD'!$B$13:$B$2000,0),9)))*T686/$P$18)</f>
        <v>406.35042202010396</v>
      </c>
      <c r="CI686" t="str">
        <f>'[3]TABLEAU DE BORD'!B684</f>
        <v/>
      </c>
      <c r="CJ686" t="e">
        <f>'[3]TABLEAU DE BORD'!E684-'[3]TABLEAU DE BORD'!C684</f>
        <v>#VALUE!</v>
      </c>
      <c r="CL686" t="str">
        <f>'[3]TABLEAU DE BORD'!H684</f>
        <v/>
      </c>
      <c r="CM686" t="e">
        <f>'[3]TABLEAU DE BORD'!K684-'[3]TABLEAU DE BORD'!I684</f>
        <v>#VALUE!</v>
      </c>
    </row>
    <row r="687" spans="72:91" x14ac:dyDescent="0.25">
      <c r="BT68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BORD'!$B$13:$B$2000,0),11))*T687/INDEX('[3]TABLEAU DE BORD'!$B$13:$R$2000,MATCH('Formalisme RTE'!$H$2,'[3]TABLEAU DE BORD'!$B$13:$B$2000,0),12)</f>
        <v>3.102830965870556</v>
      </c>
      <c r="BU687">
        <f t="shared" si="65"/>
        <v>0.93577891975241945</v>
      </c>
      <c r="BX687">
        <f t="shared" si="63"/>
        <v>0.60748217536470928</v>
      </c>
      <c r="BZ687">
        <f>IF($BZ$6="","",IF(ISERROR(INDEX([3]Base!$A$2:$C$207,MATCH($BZ$6,[3]Base!$A$2:$A$207,0),2))=TRUE,"CABLE INCONNU",(INDEX([3]Base!$A$2:$C$207,MATCH($BZ$6,[3]Base!$A$2:$A$207,0),3))))</f>
        <v>19.600000000000001</v>
      </c>
      <c r="CB687">
        <f>IF($BZ$6="","",IF(ISERROR(INDEX([3]Base!$A$2:$C$207,MATCH($BZ$6,[3]Base!$A$2:$A$207,0),2))=TRUE,"CABLE INCONNU",(INDEX([3]Base!$A$2:$C$207,MATCH($BZ$6,[3]Base!$A$2:$A$207,0),2))))</f>
        <v>0.627</v>
      </c>
      <c r="CD687">
        <f t="shared" si="64"/>
        <v>1.5404220201039038</v>
      </c>
      <c r="CF687">
        <f t="shared" si="62"/>
        <v>404.81000000000006</v>
      </c>
      <c r="CG6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BORD'!$B$13:$B$2000,0),9)))*T687/$P$18)</f>
        <v>406.35042202010396</v>
      </c>
      <c r="CI687" t="str">
        <f>'[3]TABLEAU DE BORD'!B685</f>
        <v/>
      </c>
      <c r="CJ687" t="e">
        <f>'[3]TABLEAU DE BORD'!E685-'[3]TABLEAU DE BORD'!C685</f>
        <v>#VALUE!</v>
      </c>
      <c r="CL687" t="str">
        <f>'[3]TABLEAU DE BORD'!H685</f>
        <v/>
      </c>
      <c r="CM687" t="e">
        <f>'[3]TABLEAU DE BORD'!K685-'[3]TABLEAU DE BORD'!I685</f>
        <v>#VALUE!</v>
      </c>
    </row>
    <row r="688" spans="72:91" x14ac:dyDescent="0.25">
      <c r="BT68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BORD'!$B$13:$B$2000,0),11))*T688/INDEX('[3]TABLEAU DE BORD'!$B$13:$R$2000,MATCH('Formalisme RTE'!$H$2,'[3]TABLEAU DE BORD'!$B$13:$B$2000,0),12)</f>
        <v>3.102830965870556</v>
      </c>
      <c r="BU688">
        <f t="shared" si="65"/>
        <v>0.93577891975241945</v>
      </c>
      <c r="BX688">
        <f t="shared" si="63"/>
        <v>0.60748217536470928</v>
      </c>
      <c r="BZ688">
        <f>IF($BZ$6="","",IF(ISERROR(INDEX([3]Base!$A$2:$C$207,MATCH($BZ$6,[3]Base!$A$2:$A$207,0),2))=TRUE,"CABLE INCONNU",(INDEX([3]Base!$A$2:$C$207,MATCH($BZ$6,[3]Base!$A$2:$A$207,0),3))))</f>
        <v>19.600000000000001</v>
      </c>
      <c r="CB688">
        <f>IF($BZ$6="","",IF(ISERROR(INDEX([3]Base!$A$2:$C$207,MATCH($BZ$6,[3]Base!$A$2:$A$207,0),2))=TRUE,"CABLE INCONNU",(INDEX([3]Base!$A$2:$C$207,MATCH($BZ$6,[3]Base!$A$2:$A$207,0),2))))</f>
        <v>0.627</v>
      </c>
      <c r="CD688">
        <f t="shared" si="64"/>
        <v>1.5404220201039038</v>
      </c>
      <c r="CF688">
        <f t="shared" si="62"/>
        <v>404.81000000000006</v>
      </c>
      <c r="CG6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BORD'!$B$13:$B$2000,0),9)))*T688/$P$18)</f>
        <v>406.35042202010396</v>
      </c>
      <c r="CI688" t="str">
        <f>'[3]TABLEAU DE BORD'!B686</f>
        <v/>
      </c>
      <c r="CJ688" t="e">
        <f>'[3]TABLEAU DE BORD'!E686-'[3]TABLEAU DE BORD'!C686</f>
        <v>#VALUE!</v>
      </c>
      <c r="CL688" t="str">
        <f>'[3]TABLEAU DE BORD'!H686</f>
        <v/>
      </c>
      <c r="CM688" t="e">
        <f>'[3]TABLEAU DE BORD'!K686-'[3]TABLEAU DE BORD'!I686</f>
        <v>#VALUE!</v>
      </c>
    </row>
    <row r="689" spans="72:91" x14ac:dyDescent="0.25">
      <c r="BT68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BORD'!$B$13:$B$2000,0),11))*T689/INDEX('[3]TABLEAU DE BORD'!$B$13:$R$2000,MATCH('Formalisme RTE'!$H$2,'[3]TABLEAU DE BORD'!$B$13:$B$2000,0),12)</f>
        <v>3.102830965870556</v>
      </c>
      <c r="BU689">
        <f t="shared" si="65"/>
        <v>0.93577891975241945</v>
      </c>
      <c r="BX689">
        <f t="shared" si="63"/>
        <v>0.60748217536470928</v>
      </c>
      <c r="BZ689">
        <f>IF($BZ$6="","",IF(ISERROR(INDEX([3]Base!$A$2:$C$207,MATCH($BZ$6,[3]Base!$A$2:$A$207,0),2))=TRUE,"CABLE INCONNU",(INDEX([3]Base!$A$2:$C$207,MATCH($BZ$6,[3]Base!$A$2:$A$207,0),3))))</f>
        <v>19.600000000000001</v>
      </c>
      <c r="CB689">
        <f>IF($BZ$6="","",IF(ISERROR(INDEX([3]Base!$A$2:$C$207,MATCH($BZ$6,[3]Base!$A$2:$A$207,0),2))=TRUE,"CABLE INCONNU",(INDEX([3]Base!$A$2:$C$207,MATCH($BZ$6,[3]Base!$A$2:$A$207,0),2))))</f>
        <v>0.627</v>
      </c>
      <c r="CD689">
        <f t="shared" si="64"/>
        <v>1.5404220201039038</v>
      </c>
      <c r="CF689">
        <f t="shared" si="62"/>
        <v>404.81000000000006</v>
      </c>
      <c r="CG6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BORD'!$B$13:$B$2000,0),9)))*T689/$P$18)</f>
        <v>406.35042202010396</v>
      </c>
      <c r="CI689" t="str">
        <f>'[3]TABLEAU DE BORD'!B687</f>
        <v/>
      </c>
      <c r="CJ689" t="e">
        <f>'[3]TABLEAU DE BORD'!E687-'[3]TABLEAU DE BORD'!C687</f>
        <v>#VALUE!</v>
      </c>
      <c r="CL689" t="str">
        <f>'[3]TABLEAU DE BORD'!H687</f>
        <v/>
      </c>
      <c r="CM689" t="e">
        <f>'[3]TABLEAU DE BORD'!K687-'[3]TABLEAU DE BORD'!I687</f>
        <v>#VALUE!</v>
      </c>
    </row>
    <row r="690" spans="72:91" x14ac:dyDescent="0.25">
      <c r="BT69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BORD'!$B$13:$B$2000,0),11))*T690/INDEX('[3]TABLEAU DE BORD'!$B$13:$R$2000,MATCH('Formalisme RTE'!$H$2,'[3]TABLEAU DE BORD'!$B$13:$B$2000,0),12)</f>
        <v>3.102830965870556</v>
      </c>
      <c r="BU690">
        <f t="shared" si="65"/>
        <v>0.93577891975241945</v>
      </c>
      <c r="BX690">
        <f t="shared" si="63"/>
        <v>0.60748217536470928</v>
      </c>
      <c r="BZ690">
        <f>IF($BZ$6="","",IF(ISERROR(INDEX([3]Base!$A$2:$C$207,MATCH($BZ$6,[3]Base!$A$2:$A$207,0),2))=TRUE,"CABLE INCONNU",(INDEX([3]Base!$A$2:$C$207,MATCH($BZ$6,[3]Base!$A$2:$A$207,0),3))))</f>
        <v>19.600000000000001</v>
      </c>
      <c r="CB690">
        <f>IF($BZ$6="","",IF(ISERROR(INDEX([3]Base!$A$2:$C$207,MATCH($BZ$6,[3]Base!$A$2:$A$207,0),2))=TRUE,"CABLE INCONNU",(INDEX([3]Base!$A$2:$C$207,MATCH($BZ$6,[3]Base!$A$2:$A$207,0),2))))</f>
        <v>0.627</v>
      </c>
      <c r="CD690">
        <f t="shared" si="64"/>
        <v>1.5404220201039038</v>
      </c>
      <c r="CF690">
        <f t="shared" si="62"/>
        <v>404.81000000000006</v>
      </c>
      <c r="CG6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BORD'!$B$13:$B$2000,0),9)))*T690/$P$18)</f>
        <v>406.35042202010396</v>
      </c>
      <c r="CI690" t="str">
        <f>'[3]TABLEAU DE BORD'!B688</f>
        <v/>
      </c>
      <c r="CJ690" t="e">
        <f>'[3]TABLEAU DE BORD'!E688-'[3]TABLEAU DE BORD'!C688</f>
        <v>#VALUE!</v>
      </c>
      <c r="CL690" t="str">
        <f>'[3]TABLEAU DE BORD'!H688</f>
        <v/>
      </c>
      <c r="CM690" t="e">
        <f>'[3]TABLEAU DE BORD'!K688-'[3]TABLEAU DE BORD'!I688</f>
        <v>#VALUE!</v>
      </c>
    </row>
    <row r="691" spans="72:91" x14ac:dyDescent="0.25">
      <c r="BT69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BORD'!$B$13:$B$2000,0),11))*T691/INDEX('[3]TABLEAU DE BORD'!$B$13:$R$2000,MATCH('Formalisme RTE'!$H$2,'[3]TABLEAU DE BORD'!$B$13:$B$2000,0),12)</f>
        <v>3.102830965870556</v>
      </c>
      <c r="BU691">
        <f t="shared" si="65"/>
        <v>0.93577891975241945</v>
      </c>
      <c r="BX691">
        <f t="shared" si="63"/>
        <v>0.60748217536470928</v>
      </c>
      <c r="BZ691">
        <f>IF($BZ$6="","",IF(ISERROR(INDEX([3]Base!$A$2:$C$207,MATCH($BZ$6,[3]Base!$A$2:$A$207,0),2))=TRUE,"CABLE INCONNU",(INDEX([3]Base!$A$2:$C$207,MATCH($BZ$6,[3]Base!$A$2:$A$207,0),3))))</f>
        <v>19.600000000000001</v>
      </c>
      <c r="CB691">
        <f>IF($BZ$6="","",IF(ISERROR(INDEX([3]Base!$A$2:$C$207,MATCH($BZ$6,[3]Base!$A$2:$A$207,0),2))=TRUE,"CABLE INCONNU",(INDEX([3]Base!$A$2:$C$207,MATCH($BZ$6,[3]Base!$A$2:$A$207,0),2))))</f>
        <v>0.627</v>
      </c>
      <c r="CD691">
        <f t="shared" si="64"/>
        <v>1.5404220201039038</v>
      </c>
      <c r="CF691">
        <f t="shared" si="62"/>
        <v>404.81000000000006</v>
      </c>
      <c r="CG6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BORD'!$B$13:$B$2000,0),9)))*T691/$P$18)</f>
        <v>406.35042202010396</v>
      </c>
      <c r="CI691" t="str">
        <f>'[3]TABLEAU DE BORD'!B689</f>
        <v/>
      </c>
      <c r="CJ691" t="e">
        <f>'[3]TABLEAU DE BORD'!E689-'[3]TABLEAU DE BORD'!C689</f>
        <v>#VALUE!</v>
      </c>
      <c r="CL691" t="str">
        <f>'[3]TABLEAU DE BORD'!H689</f>
        <v/>
      </c>
      <c r="CM691" t="e">
        <f>'[3]TABLEAU DE BORD'!K689-'[3]TABLEAU DE BORD'!I689</f>
        <v>#VALUE!</v>
      </c>
    </row>
    <row r="692" spans="72:91" x14ac:dyDescent="0.25">
      <c r="BT69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BORD'!$B$13:$B$2000,0),11))*T692/INDEX('[3]TABLEAU DE BORD'!$B$13:$R$2000,MATCH('Formalisme RTE'!$H$2,'[3]TABLEAU DE BORD'!$B$13:$B$2000,0),12)</f>
        <v>3.102830965870556</v>
      </c>
      <c r="BU692">
        <f t="shared" si="65"/>
        <v>0.93577891975241945</v>
      </c>
      <c r="BX692">
        <f t="shared" si="63"/>
        <v>0.60748217536470928</v>
      </c>
      <c r="BZ692">
        <f>IF($BZ$6="","",IF(ISERROR(INDEX([3]Base!$A$2:$C$207,MATCH($BZ$6,[3]Base!$A$2:$A$207,0),2))=TRUE,"CABLE INCONNU",(INDEX([3]Base!$A$2:$C$207,MATCH($BZ$6,[3]Base!$A$2:$A$207,0),3))))</f>
        <v>19.600000000000001</v>
      </c>
      <c r="CB692">
        <f>IF($BZ$6="","",IF(ISERROR(INDEX([3]Base!$A$2:$C$207,MATCH($BZ$6,[3]Base!$A$2:$A$207,0),2))=TRUE,"CABLE INCONNU",(INDEX([3]Base!$A$2:$C$207,MATCH($BZ$6,[3]Base!$A$2:$A$207,0),2))))</f>
        <v>0.627</v>
      </c>
      <c r="CD692">
        <f t="shared" si="64"/>
        <v>1.5404220201039038</v>
      </c>
      <c r="CF692">
        <f t="shared" si="62"/>
        <v>404.81000000000006</v>
      </c>
      <c r="CG6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BORD'!$B$13:$B$2000,0),9)))*T692/$P$18)</f>
        <v>406.35042202010396</v>
      </c>
      <c r="CI692" t="str">
        <f>'[3]TABLEAU DE BORD'!B690</f>
        <v/>
      </c>
      <c r="CJ692" t="e">
        <f>'[3]TABLEAU DE BORD'!E690-'[3]TABLEAU DE BORD'!C690</f>
        <v>#VALUE!</v>
      </c>
      <c r="CL692" t="str">
        <f>'[3]TABLEAU DE BORD'!H690</f>
        <v/>
      </c>
      <c r="CM692" t="e">
        <f>'[3]TABLEAU DE BORD'!K690-'[3]TABLEAU DE BORD'!I690</f>
        <v>#VALUE!</v>
      </c>
    </row>
    <row r="693" spans="72:91" x14ac:dyDescent="0.25">
      <c r="BT69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BORD'!$B$13:$B$2000,0),11))*T693/INDEX('[3]TABLEAU DE BORD'!$B$13:$R$2000,MATCH('Formalisme RTE'!$H$2,'[3]TABLEAU DE BORD'!$B$13:$B$2000,0),12)</f>
        <v>3.102830965870556</v>
      </c>
      <c r="BU693">
        <f t="shared" si="65"/>
        <v>0.93577891975241945</v>
      </c>
      <c r="BX693">
        <f t="shared" si="63"/>
        <v>0.60748217536470928</v>
      </c>
      <c r="BZ693">
        <f>IF($BZ$6="","",IF(ISERROR(INDEX([3]Base!$A$2:$C$207,MATCH($BZ$6,[3]Base!$A$2:$A$207,0),2))=TRUE,"CABLE INCONNU",(INDEX([3]Base!$A$2:$C$207,MATCH($BZ$6,[3]Base!$A$2:$A$207,0),3))))</f>
        <v>19.600000000000001</v>
      </c>
      <c r="CB693">
        <f>IF($BZ$6="","",IF(ISERROR(INDEX([3]Base!$A$2:$C$207,MATCH($BZ$6,[3]Base!$A$2:$A$207,0),2))=TRUE,"CABLE INCONNU",(INDEX([3]Base!$A$2:$C$207,MATCH($BZ$6,[3]Base!$A$2:$A$207,0),2))))</f>
        <v>0.627</v>
      </c>
      <c r="CD693">
        <f t="shared" si="64"/>
        <v>1.5404220201039038</v>
      </c>
      <c r="CF693">
        <f t="shared" si="62"/>
        <v>404.81000000000006</v>
      </c>
      <c r="CG6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BORD'!$B$13:$B$2000,0),9)))*T693/$P$18)</f>
        <v>406.35042202010396</v>
      </c>
      <c r="CI693" t="str">
        <f>'[3]TABLEAU DE BORD'!B691</f>
        <v/>
      </c>
      <c r="CJ693" t="e">
        <f>'[3]TABLEAU DE BORD'!E691-'[3]TABLEAU DE BORD'!C691</f>
        <v>#VALUE!</v>
      </c>
      <c r="CL693" t="str">
        <f>'[3]TABLEAU DE BORD'!H691</f>
        <v/>
      </c>
      <c r="CM693" t="e">
        <f>'[3]TABLEAU DE BORD'!K691-'[3]TABLEAU DE BORD'!I691</f>
        <v>#VALUE!</v>
      </c>
    </row>
    <row r="694" spans="72:91" x14ac:dyDescent="0.25">
      <c r="BT69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BORD'!$B$13:$B$2000,0),11))*T694/INDEX('[3]TABLEAU DE BORD'!$B$13:$R$2000,MATCH('Formalisme RTE'!$H$2,'[3]TABLEAU DE BORD'!$B$13:$B$2000,0),12)</f>
        <v>3.102830965870556</v>
      </c>
      <c r="BU694">
        <f t="shared" si="65"/>
        <v>0.93577891975241945</v>
      </c>
      <c r="BX694">
        <f t="shared" si="63"/>
        <v>0.60748217536470928</v>
      </c>
      <c r="BZ694">
        <f>IF($BZ$6="","",IF(ISERROR(INDEX([3]Base!$A$2:$C$207,MATCH($BZ$6,[3]Base!$A$2:$A$207,0),2))=TRUE,"CABLE INCONNU",(INDEX([3]Base!$A$2:$C$207,MATCH($BZ$6,[3]Base!$A$2:$A$207,0),3))))</f>
        <v>19.600000000000001</v>
      </c>
      <c r="CB694">
        <f>IF($BZ$6="","",IF(ISERROR(INDEX([3]Base!$A$2:$C$207,MATCH($BZ$6,[3]Base!$A$2:$A$207,0),2))=TRUE,"CABLE INCONNU",(INDEX([3]Base!$A$2:$C$207,MATCH($BZ$6,[3]Base!$A$2:$A$207,0),2))))</f>
        <v>0.627</v>
      </c>
      <c r="CD694">
        <f t="shared" si="64"/>
        <v>1.5404220201039038</v>
      </c>
      <c r="CF694">
        <f t="shared" si="62"/>
        <v>404.81000000000006</v>
      </c>
      <c r="CG6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BORD'!$B$13:$B$2000,0),9)))*T694/$P$18)</f>
        <v>406.35042202010396</v>
      </c>
      <c r="CI694" t="str">
        <f>'[3]TABLEAU DE BORD'!B692</f>
        <v/>
      </c>
      <c r="CJ694" t="e">
        <f>'[3]TABLEAU DE BORD'!E692-'[3]TABLEAU DE BORD'!C692</f>
        <v>#VALUE!</v>
      </c>
      <c r="CL694" t="str">
        <f>'[3]TABLEAU DE BORD'!H692</f>
        <v/>
      </c>
      <c r="CM694" t="e">
        <f>'[3]TABLEAU DE BORD'!K692-'[3]TABLEAU DE BORD'!I692</f>
        <v>#VALUE!</v>
      </c>
    </row>
    <row r="695" spans="72:91" x14ac:dyDescent="0.25">
      <c r="BT69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BORD'!$B$13:$B$2000,0),11))*T695/INDEX('[3]TABLEAU DE BORD'!$B$13:$R$2000,MATCH('Formalisme RTE'!$H$2,'[3]TABLEAU DE BORD'!$B$13:$B$2000,0),12)</f>
        <v>3.102830965870556</v>
      </c>
      <c r="BU695">
        <f t="shared" si="65"/>
        <v>0.93577891975241945</v>
      </c>
      <c r="BX695">
        <f t="shared" si="63"/>
        <v>0.60748217536470928</v>
      </c>
      <c r="BZ695">
        <f>IF($BZ$6="","",IF(ISERROR(INDEX([3]Base!$A$2:$C$207,MATCH($BZ$6,[3]Base!$A$2:$A$207,0),2))=TRUE,"CABLE INCONNU",(INDEX([3]Base!$A$2:$C$207,MATCH($BZ$6,[3]Base!$A$2:$A$207,0),3))))</f>
        <v>19.600000000000001</v>
      </c>
      <c r="CB695">
        <f>IF($BZ$6="","",IF(ISERROR(INDEX([3]Base!$A$2:$C$207,MATCH($BZ$6,[3]Base!$A$2:$A$207,0),2))=TRUE,"CABLE INCONNU",(INDEX([3]Base!$A$2:$C$207,MATCH($BZ$6,[3]Base!$A$2:$A$207,0),2))))</f>
        <v>0.627</v>
      </c>
      <c r="CD695">
        <f t="shared" si="64"/>
        <v>1.5404220201039038</v>
      </c>
      <c r="CF695">
        <f t="shared" si="62"/>
        <v>404.81000000000006</v>
      </c>
      <c r="CG6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BORD'!$B$13:$B$2000,0),9)))*T695/$P$18)</f>
        <v>406.35042202010396</v>
      </c>
      <c r="CI695" t="str">
        <f>'[3]TABLEAU DE BORD'!B693</f>
        <v/>
      </c>
      <c r="CJ695" t="e">
        <f>'[3]TABLEAU DE BORD'!E693-'[3]TABLEAU DE BORD'!C693</f>
        <v>#VALUE!</v>
      </c>
      <c r="CL695" t="str">
        <f>'[3]TABLEAU DE BORD'!H693</f>
        <v/>
      </c>
      <c r="CM695" t="e">
        <f>'[3]TABLEAU DE BORD'!K693-'[3]TABLEAU DE BORD'!I693</f>
        <v>#VALUE!</v>
      </c>
    </row>
    <row r="696" spans="72:91" x14ac:dyDescent="0.25">
      <c r="BT69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BORD'!$B$13:$B$2000,0),11))*T696/INDEX('[3]TABLEAU DE BORD'!$B$13:$R$2000,MATCH('Formalisme RTE'!$H$2,'[3]TABLEAU DE BORD'!$B$13:$B$2000,0),12)</f>
        <v>3.102830965870556</v>
      </c>
      <c r="BU696">
        <f t="shared" si="65"/>
        <v>0.93577891975241945</v>
      </c>
      <c r="BX696">
        <f t="shared" si="63"/>
        <v>0.60748217536470928</v>
      </c>
      <c r="BZ696">
        <f>IF($BZ$6="","",IF(ISERROR(INDEX([3]Base!$A$2:$C$207,MATCH($BZ$6,[3]Base!$A$2:$A$207,0),2))=TRUE,"CABLE INCONNU",(INDEX([3]Base!$A$2:$C$207,MATCH($BZ$6,[3]Base!$A$2:$A$207,0),3))))</f>
        <v>19.600000000000001</v>
      </c>
      <c r="CB696">
        <f>IF($BZ$6="","",IF(ISERROR(INDEX([3]Base!$A$2:$C$207,MATCH($BZ$6,[3]Base!$A$2:$A$207,0),2))=TRUE,"CABLE INCONNU",(INDEX([3]Base!$A$2:$C$207,MATCH($BZ$6,[3]Base!$A$2:$A$207,0),2))))</f>
        <v>0.627</v>
      </c>
      <c r="CD696">
        <f t="shared" si="64"/>
        <v>1.5404220201039038</v>
      </c>
      <c r="CF696">
        <f t="shared" si="62"/>
        <v>404.81000000000006</v>
      </c>
      <c r="CG6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BORD'!$B$13:$B$2000,0),9)))*T696/$P$18)</f>
        <v>406.35042202010396</v>
      </c>
      <c r="CI696" t="str">
        <f>'[3]TABLEAU DE BORD'!B694</f>
        <v/>
      </c>
      <c r="CJ696" t="e">
        <f>'[3]TABLEAU DE BORD'!E694-'[3]TABLEAU DE BORD'!C694</f>
        <v>#VALUE!</v>
      </c>
      <c r="CL696" t="str">
        <f>'[3]TABLEAU DE BORD'!H694</f>
        <v/>
      </c>
      <c r="CM696" t="e">
        <f>'[3]TABLEAU DE BORD'!K694-'[3]TABLEAU DE BORD'!I694</f>
        <v>#VALUE!</v>
      </c>
    </row>
    <row r="697" spans="72:91" x14ac:dyDescent="0.25">
      <c r="BT69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BORD'!$B$13:$B$2000,0),11))*T697/INDEX('[3]TABLEAU DE BORD'!$B$13:$R$2000,MATCH('Formalisme RTE'!$H$2,'[3]TABLEAU DE BORD'!$B$13:$B$2000,0),12)</f>
        <v>3.102830965870556</v>
      </c>
      <c r="BU697">
        <f t="shared" si="65"/>
        <v>0.93577891975241945</v>
      </c>
      <c r="BX697">
        <f t="shared" si="63"/>
        <v>0.60748217536470928</v>
      </c>
      <c r="BZ697">
        <f>IF($BZ$6="","",IF(ISERROR(INDEX([3]Base!$A$2:$C$207,MATCH($BZ$6,[3]Base!$A$2:$A$207,0),2))=TRUE,"CABLE INCONNU",(INDEX([3]Base!$A$2:$C$207,MATCH($BZ$6,[3]Base!$A$2:$A$207,0),3))))</f>
        <v>19.600000000000001</v>
      </c>
      <c r="CB697">
        <f>IF($BZ$6="","",IF(ISERROR(INDEX([3]Base!$A$2:$C$207,MATCH($BZ$6,[3]Base!$A$2:$A$207,0),2))=TRUE,"CABLE INCONNU",(INDEX([3]Base!$A$2:$C$207,MATCH($BZ$6,[3]Base!$A$2:$A$207,0),2))))</f>
        <v>0.627</v>
      </c>
      <c r="CD697">
        <f t="shared" si="64"/>
        <v>1.5404220201039038</v>
      </c>
      <c r="CF697">
        <f t="shared" si="62"/>
        <v>404.81000000000006</v>
      </c>
      <c r="CG6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BORD'!$B$13:$B$2000,0),9)))*T697/$P$18)</f>
        <v>406.35042202010396</v>
      </c>
      <c r="CI697" t="str">
        <f>'[3]TABLEAU DE BORD'!B695</f>
        <v/>
      </c>
      <c r="CJ697" t="e">
        <f>'[3]TABLEAU DE BORD'!E695-'[3]TABLEAU DE BORD'!C695</f>
        <v>#VALUE!</v>
      </c>
      <c r="CL697" t="str">
        <f>'[3]TABLEAU DE BORD'!H695</f>
        <v/>
      </c>
      <c r="CM697" t="e">
        <f>'[3]TABLEAU DE BORD'!K695-'[3]TABLEAU DE BORD'!I695</f>
        <v>#VALUE!</v>
      </c>
    </row>
    <row r="698" spans="72:91" x14ac:dyDescent="0.25">
      <c r="BT69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BORD'!$B$13:$B$2000,0),11))*T698/INDEX('[3]TABLEAU DE BORD'!$B$13:$R$2000,MATCH('Formalisme RTE'!$H$2,'[3]TABLEAU DE BORD'!$B$13:$B$2000,0),12)</f>
        <v>3.102830965870556</v>
      </c>
      <c r="BU698">
        <f t="shared" si="65"/>
        <v>0.93577891975241945</v>
      </c>
      <c r="BX698">
        <f t="shared" si="63"/>
        <v>0.60748217536470928</v>
      </c>
      <c r="BZ698">
        <f>IF($BZ$6="","",IF(ISERROR(INDEX([3]Base!$A$2:$C$207,MATCH($BZ$6,[3]Base!$A$2:$A$207,0),2))=TRUE,"CABLE INCONNU",(INDEX([3]Base!$A$2:$C$207,MATCH($BZ$6,[3]Base!$A$2:$A$207,0),3))))</f>
        <v>19.600000000000001</v>
      </c>
      <c r="CB698">
        <f>IF($BZ$6="","",IF(ISERROR(INDEX([3]Base!$A$2:$C$207,MATCH($BZ$6,[3]Base!$A$2:$A$207,0),2))=TRUE,"CABLE INCONNU",(INDEX([3]Base!$A$2:$C$207,MATCH($BZ$6,[3]Base!$A$2:$A$207,0),2))))</f>
        <v>0.627</v>
      </c>
      <c r="CD698">
        <f t="shared" si="64"/>
        <v>1.5404220201039038</v>
      </c>
      <c r="CF698">
        <f t="shared" si="62"/>
        <v>404.81000000000006</v>
      </c>
      <c r="CG6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BORD'!$B$13:$B$2000,0),9)))*T698/$P$18)</f>
        <v>406.35042202010396</v>
      </c>
      <c r="CI698" t="str">
        <f>'[3]TABLEAU DE BORD'!B696</f>
        <v/>
      </c>
      <c r="CJ698" t="e">
        <f>'[3]TABLEAU DE BORD'!E696-'[3]TABLEAU DE BORD'!C696</f>
        <v>#VALUE!</v>
      </c>
      <c r="CL698" t="str">
        <f>'[3]TABLEAU DE BORD'!H696</f>
        <v/>
      </c>
      <c r="CM698" t="e">
        <f>'[3]TABLEAU DE BORD'!K696-'[3]TABLEAU DE BORD'!I696</f>
        <v>#VALUE!</v>
      </c>
    </row>
    <row r="699" spans="72:91" x14ac:dyDescent="0.25">
      <c r="BT69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BORD'!$B$13:$B$2000,0),11))*T699/INDEX('[3]TABLEAU DE BORD'!$B$13:$R$2000,MATCH('Formalisme RTE'!$H$2,'[3]TABLEAU DE BORD'!$B$13:$B$2000,0),12)</f>
        <v>3.102830965870556</v>
      </c>
      <c r="BU699">
        <f t="shared" si="65"/>
        <v>0.93577891975241945</v>
      </c>
      <c r="BX699">
        <f t="shared" si="63"/>
        <v>0.60748217536470928</v>
      </c>
      <c r="BZ699">
        <f>IF($BZ$6="","",IF(ISERROR(INDEX([3]Base!$A$2:$C$207,MATCH($BZ$6,[3]Base!$A$2:$A$207,0),2))=TRUE,"CABLE INCONNU",(INDEX([3]Base!$A$2:$C$207,MATCH($BZ$6,[3]Base!$A$2:$A$207,0),3))))</f>
        <v>19.600000000000001</v>
      </c>
      <c r="CB699">
        <f>IF($BZ$6="","",IF(ISERROR(INDEX([3]Base!$A$2:$C$207,MATCH($BZ$6,[3]Base!$A$2:$A$207,0),2))=TRUE,"CABLE INCONNU",(INDEX([3]Base!$A$2:$C$207,MATCH($BZ$6,[3]Base!$A$2:$A$207,0),2))))</f>
        <v>0.627</v>
      </c>
      <c r="CD699">
        <f t="shared" si="64"/>
        <v>1.5404220201039038</v>
      </c>
      <c r="CF699">
        <f t="shared" si="62"/>
        <v>404.81000000000006</v>
      </c>
      <c r="CG6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BORD'!$B$13:$B$2000,0),9)))*T699/$P$18)</f>
        <v>406.35042202010396</v>
      </c>
      <c r="CI699" t="str">
        <f>'[3]TABLEAU DE BORD'!B697</f>
        <v/>
      </c>
      <c r="CJ699" t="e">
        <f>'[3]TABLEAU DE BORD'!E697-'[3]TABLEAU DE BORD'!C697</f>
        <v>#VALUE!</v>
      </c>
      <c r="CL699" t="str">
        <f>'[3]TABLEAU DE BORD'!H697</f>
        <v/>
      </c>
      <c r="CM699" t="e">
        <f>'[3]TABLEAU DE BORD'!K697-'[3]TABLEAU DE BORD'!I697</f>
        <v>#VALUE!</v>
      </c>
    </row>
    <row r="700" spans="72:91" x14ac:dyDescent="0.25">
      <c r="BT70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BORD'!$B$13:$B$2000,0),11))*T700/INDEX('[3]TABLEAU DE BORD'!$B$13:$R$2000,MATCH('Formalisme RTE'!$H$2,'[3]TABLEAU DE BORD'!$B$13:$B$2000,0),12)</f>
        <v>3.102830965870556</v>
      </c>
      <c r="BU700">
        <f t="shared" si="65"/>
        <v>0.93577891975241945</v>
      </c>
      <c r="BX700">
        <f t="shared" si="63"/>
        <v>0.60748217536470928</v>
      </c>
      <c r="BZ700">
        <f>IF($BZ$6="","",IF(ISERROR(INDEX([3]Base!$A$2:$C$207,MATCH($BZ$6,[3]Base!$A$2:$A$207,0),2))=TRUE,"CABLE INCONNU",(INDEX([3]Base!$A$2:$C$207,MATCH($BZ$6,[3]Base!$A$2:$A$207,0),3))))</f>
        <v>19.600000000000001</v>
      </c>
      <c r="CB700">
        <f>IF($BZ$6="","",IF(ISERROR(INDEX([3]Base!$A$2:$C$207,MATCH($BZ$6,[3]Base!$A$2:$A$207,0),2))=TRUE,"CABLE INCONNU",(INDEX([3]Base!$A$2:$C$207,MATCH($BZ$6,[3]Base!$A$2:$A$207,0),2))))</f>
        <v>0.627</v>
      </c>
      <c r="CD700">
        <f t="shared" si="64"/>
        <v>1.5404220201039038</v>
      </c>
      <c r="CF700">
        <f t="shared" si="62"/>
        <v>404.81000000000006</v>
      </c>
      <c r="CG7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BORD'!$B$13:$B$2000,0),9)))*T700/$P$18)</f>
        <v>406.35042202010396</v>
      </c>
      <c r="CI700" t="str">
        <f>'[3]TABLEAU DE BORD'!B698</f>
        <v/>
      </c>
      <c r="CJ700" t="e">
        <f>'[3]TABLEAU DE BORD'!E698-'[3]TABLEAU DE BORD'!C698</f>
        <v>#VALUE!</v>
      </c>
      <c r="CL700" t="str">
        <f>'[3]TABLEAU DE BORD'!H698</f>
        <v/>
      </c>
      <c r="CM700" t="e">
        <f>'[3]TABLEAU DE BORD'!K698-'[3]TABLEAU DE BORD'!I698</f>
        <v>#VALUE!</v>
      </c>
    </row>
    <row r="701" spans="72:91" x14ac:dyDescent="0.25">
      <c r="BT70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BORD'!$B$13:$B$2000,0),11))*T701/INDEX('[3]TABLEAU DE BORD'!$B$13:$R$2000,MATCH('Formalisme RTE'!$H$2,'[3]TABLEAU DE BORD'!$B$13:$B$2000,0),12)</f>
        <v>3.102830965870556</v>
      </c>
      <c r="BU701">
        <f t="shared" si="65"/>
        <v>0.93577891975241945</v>
      </c>
      <c r="BX701">
        <f t="shared" si="63"/>
        <v>0.60748217536470928</v>
      </c>
      <c r="BZ701">
        <f>IF($BZ$6="","",IF(ISERROR(INDEX([3]Base!$A$2:$C$207,MATCH($BZ$6,[3]Base!$A$2:$A$207,0),2))=TRUE,"CABLE INCONNU",(INDEX([3]Base!$A$2:$C$207,MATCH($BZ$6,[3]Base!$A$2:$A$207,0),3))))</f>
        <v>19.600000000000001</v>
      </c>
      <c r="CB701">
        <f>IF($BZ$6="","",IF(ISERROR(INDEX([3]Base!$A$2:$C$207,MATCH($BZ$6,[3]Base!$A$2:$A$207,0),2))=TRUE,"CABLE INCONNU",(INDEX([3]Base!$A$2:$C$207,MATCH($BZ$6,[3]Base!$A$2:$A$207,0),2))))</f>
        <v>0.627</v>
      </c>
      <c r="CD701">
        <f t="shared" si="64"/>
        <v>1.5404220201039038</v>
      </c>
      <c r="CF701">
        <f t="shared" si="62"/>
        <v>404.81000000000006</v>
      </c>
      <c r="CG7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BORD'!$B$13:$B$2000,0),9)))*T701/$P$18)</f>
        <v>406.35042202010396</v>
      </c>
      <c r="CI701" t="str">
        <f>'[3]TABLEAU DE BORD'!B699</f>
        <v/>
      </c>
      <c r="CJ701" t="e">
        <f>'[3]TABLEAU DE BORD'!E699-'[3]TABLEAU DE BORD'!C699</f>
        <v>#VALUE!</v>
      </c>
      <c r="CL701" t="str">
        <f>'[3]TABLEAU DE BORD'!H699</f>
        <v/>
      </c>
      <c r="CM701" t="e">
        <f>'[3]TABLEAU DE BORD'!K699-'[3]TABLEAU DE BORD'!I699</f>
        <v>#VALUE!</v>
      </c>
    </row>
    <row r="702" spans="72:91" x14ac:dyDescent="0.25">
      <c r="BT70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BORD'!$B$13:$B$2000,0),11))*T702/INDEX('[3]TABLEAU DE BORD'!$B$13:$R$2000,MATCH('Formalisme RTE'!$H$2,'[3]TABLEAU DE BORD'!$B$13:$B$2000,0),12)</f>
        <v>3.102830965870556</v>
      </c>
      <c r="BU702">
        <f t="shared" si="65"/>
        <v>0.93577891975241945</v>
      </c>
      <c r="BX702">
        <f t="shared" si="63"/>
        <v>0.60748217536470928</v>
      </c>
      <c r="BZ702">
        <f>IF($BZ$6="","",IF(ISERROR(INDEX([3]Base!$A$2:$C$207,MATCH($BZ$6,[3]Base!$A$2:$A$207,0),2))=TRUE,"CABLE INCONNU",(INDEX([3]Base!$A$2:$C$207,MATCH($BZ$6,[3]Base!$A$2:$A$207,0),3))))</f>
        <v>19.600000000000001</v>
      </c>
      <c r="CB702">
        <f>IF($BZ$6="","",IF(ISERROR(INDEX([3]Base!$A$2:$C$207,MATCH($BZ$6,[3]Base!$A$2:$A$207,0),2))=TRUE,"CABLE INCONNU",(INDEX([3]Base!$A$2:$C$207,MATCH($BZ$6,[3]Base!$A$2:$A$207,0),2))))</f>
        <v>0.627</v>
      </c>
      <c r="CD702">
        <f t="shared" si="64"/>
        <v>1.5404220201039038</v>
      </c>
      <c r="CF702">
        <f t="shared" si="62"/>
        <v>404.81000000000006</v>
      </c>
      <c r="CG7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BORD'!$B$13:$B$2000,0),9)))*T702/$P$18)</f>
        <v>406.35042202010396</v>
      </c>
      <c r="CI702" t="str">
        <f>'[3]TABLEAU DE BORD'!B700</f>
        <v/>
      </c>
      <c r="CJ702" t="e">
        <f>'[3]TABLEAU DE BORD'!E700-'[3]TABLEAU DE BORD'!C700</f>
        <v>#VALUE!</v>
      </c>
      <c r="CL702" t="str">
        <f>'[3]TABLEAU DE BORD'!H700</f>
        <v/>
      </c>
      <c r="CM702" t="e">
        <f>'[3]TABLEAU DE BORD'!K700-'[3]TABLEAU DE BORD'!I700</f>
        <v>#VALUE!</v>
      </c>
    </row>
    <row r="703" spans="72:91" x14ac:dyDescent="0.25">
      <c r="BT70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BORD'!$B$13:$B$2000,0),11))*T703/INDEX('[3]TABLEAU DE BORD'!$B$13:$R$2000,MATCH('Formalisme RTE'!$H$2,'[3]TABLEAU DE BORD'!$B$13:$B$2000,0),12)</f>
        <v>3.102830965870556</v>
      </c>
      <c r="BU703">
        <f t="shared" si="65"/>
        <v>0.93577891975241945</v>
      </c>
      <c r="BX703">
        <f t="shared" si="63"/>
        <v>0.60748217536470928</v>
      </c>
      <c r="BZ703">
        <f>IF($BZ$6="","",IF(ISERROR(INDEX([3]Base!$A$2:$C$207,MATCH($BZ$6,[3]Base!$A$2:$A$207,0),2))=TRUE,"CABLE INCONNU",(INDEX([3]Base!$A$2:$C$207,MATCH($BZ$6,[3]Base!$A$2:$A$207,0),3))))</f>
        <v>19.600000000000001</v>
      </c>
      <c r="CB703">
        <f>IF($BZ$6="","",IF(ISERROR(INDEX([3]Base!$A$2:$C$207,MATCH($BZ$6,[3]Base!$A$2:$A$207,0),2))=TRUE,"CABLE INCONNU",(INDEX([3]Base!$A$2:$C$207,MATCH($BZ$6,[3]Base!$A$2:$A$207,0),2))))</f>
        <v>0.627</v>
      </c>
      <c r="CD703">
        <f t="shared" si="64"/>
        <v>1.5404220201039038</v>
      </c>
      <c r="CF703">
        <f t="shared" si="62"/>
        <v>404.81000000000006</v>
      </c>
      <c r="CG7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BORD'!$B$13:$B$2000,0),9)))*T703/$P$18)</f>
        <v>406.35042202010396</v>
      </c>
      <c r="CI703" t="str">
        <f>'[3]TABLEAU DE BORD'!B701</f>
        <v/>
      </c>
      <c r="CJ703" t="e">
        <f>'[3]TABLEAU DE BORD'!E701-'[3]TABLEAU DE BORD'!C701</f>
        <v>#VALUE!</v>
      </c>
      <c r="CL703" t="str">
        <f>'[3]TABLEAU DE BORD'!H701</f>
        <v/>
      </c>
      <c r="CM703" t="e">
        <f>'[3]TABLEAU DE BORD'!K701-'[3]TABLEAU DE BORD'!I701</f>
        <v>#VALUE!</v>
      </c>
    </row>
    <row r="704" spans="72:91" x14ac:dyDescent="0.25">
      <c r="BT70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BORD'!$B$13:$B$2000,0),11))*T704/INDEX('[3]TABLEAU DE BORD'!$B$13:$R$2000,MATCH('Formalisme RTE'!$H$2,'[3]TABLEAU DE BORD'!$B$13:$B$2000,0),12)</f>
        <v>3.102830965870556</v>
      </c>
      <c r="BU704">
        <f t="shared" si="65"/>
        <v>0.93577891975241945</v>
      </c>
      <c r="BX704">
        <f t="shared" si="63"/>
        <v>0.60748217536470928</v>
      </c>
      <c r="BZ704">
        <f>IF($BZ$6="","",IF(ISERROR(INDEX([3]Base!$A$2:$C$207,MATCH($BZ$6,[3]Base!$A$2:$A$207,0),2))=TRUE,"CABLE INCONNU",(INDEX([3]Base!$A$2:$C$207,MATCH($BZ$6,[3]Base!$A$2:$A$207,0),3))))</f>
        <v>19.600000000000001</v>
      </c>
      <c r="CB704">
        <f>IF($BZ$6="","",IF(ISERROR(INDEX([3]Base!$A$2:$C$207,MATCH($BZ$6,[3]Base!$A$2:$A$207,0),2))=TRUE,"CABLE INCONNU",(INDEX([3]Base!$A$2:$C$207,MATCH($BZ$6,[3]Base!$A$2:$A$207,0),2))))</f>
        <v>0.627</v>
      </c>
      <c r="CD704">
        <f t="shared" si="64"/>
        <v>1.5404220201039038</v>
      </c>
      <c r="CF704">
        <f t="shared" si="62"/>
        <v>404.81000000000006</v>
      </c>
      <c r="CG7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BORD'!$B$13:$B$2000,0),9)))*T704/$P$18)</f>
        <v>406.35042202010396</v>
      </c>
      <c r="CI704" t="str">
        <f>'[3]TABLEAU DE BORD'!B702</f>
        <v/>
      </c>
      <c r="CJ704" t="e">
        <f>'[3]TABLEAU DE BORD'!E702-'[3]TABLEAU DE BORD'!C702</f>
        <v>#VALUE!</v>
      </c>
      <c r="CL704" t="str">
        <f>'[3]TABLEAU DE BORD'!H702</f>
        <v/>
      </c>
      <c r="CM704" t="e">
        <f>'[3]TABLEAU DE BORD'!K702-'[3]TABLEAU DE BORD'!I702</f>
        <v>#VALUE!</v>
      </c>
    </row>
    <row r="705" spans="72:91" x14ac:dyDescent="0.25">
      <c r="BT70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BORD'!$B$13:$B$2000,0),11))*T705/INDEX('[3]TABLEAU DE BORD'!$B$13:$R$2000,MATCH('Formalisme RTE'!$H$2,'[3]TABLEAU DE BORD'!$B$13:$B$2000,0),12)</f>
        <v>3.102830965870556</v>
      </c>
      <c r="BU705">
        <f t="shared" si="65"/>
        <v>0.93577891975241945</v>
      </c>
      <c r="BX705">
        <f t="shared" si="63"/>
        <v>0.60748217536470928</v>
      </c>
      <c r="BZ705">
        <f>IF($BZ$6="","",IF(ISERROR(INDEX([3]Base!$A$2:$C$207,MATCH($BZ$6,[3]Base!$A$2:$A$207,0),2))=TRUE,"CABLE INCONNU",(INDEX([3]Base!$A$2:$C$207,MATCH($BZ$6,[3]Base!$A$2:$A$207,0),3))))</f>
        <v>19.600000000000001</v>
      </c>
      <c r="CB705">
        <f>IF($BZ$6="","",IF(ISERROR(INDEX([3]Base!$A$2:$C$207,MATCH($BZ$6,[3]Base!$A$2:$A$207,0),2))=TRUE,"CABLE INCONNU",(INDEX([3]Base!$A$2:$C$207,MATCH($BZ$6,[3]Base!$A$2:$A$207,0),2))))</f>
        <v>0.627</v>
      </c>
      <c r="CD705">
        <f t="shared" si="64"/>
        <v>1.5404220201039038</v>
      </c>
      <c r="CF705">
        <f t="shared" si="62"/>
        <v>404.81000000000006</v>
      </c>
      <c r="CG7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BORD'!$B$13:$B$2000,0),9)))*T705/$P$18)</f>
        <v>406.35042202010396</v>
      </c>
      <c r="CI705" t="str">
        <f>'[3]TABLEAU DE BORD'!B703</f>
        <v/>
      </c>
      <c r="CJ705" t="e">
        <f>'[3]TABLEAU DE BORD'!E703-'[3]TABLEAU DE BORD'!C703</f>
        <v>#VALUE!</v>
      </c>
      <c r="CL705" t="str">
        <f>'[3]TABLEAU DE BORD'!H703</f>
        <v/>
      </c>
      <c r="CM705" t="e">
        <f>'[3]TABLEAU DE BORD'!K703-'[3]TABLEAU DE BORD'!I703</f>
        <v>#VALUE!</v>
      </c>
    </row>
    <row r="706" spans="72:91" x14ac:dyDescent="0.25">
      <c r="BT70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BORD'!$B$13:$B$2000,0),11))*T706/INDEX('[3]TABLEAU DE BORD'!$B$13:$R$2000,MATCH('Formalisme RTE'!$H$2,'[3]TABLEAU DE BORD'!$B$13:$B$2000,0),12)</f>
        <v>3.102830965870556</v>
      </c>
      <c r="BU706">
        <f t="shared" si="65"/>
        <v>0.93577891975241945</v>
      </c>
      <c r="BX706">
        <f t="shared" si="63"/>
        <v>0.60748217536470928</v>
      </c>
      <c r="BZ706">
        <f>IF($BZ$6="","",IF(ISERROR(INDEX([3]Base!$A$2:$C$207,MATCH($BZ$6,[3]Base!$A$2:$A$207,0),2))=TRUE,"CABLE INCONNU",(INDEX([3]Base!$A$2:$C$207,MATCH($BZ$6,[3]Base!$A$2:$A$207,0),3))))</f>
        <v>19.600000000000001</v>
      </c>
      <c r="CB706">
        <f>IF($BZ$6="","",IF(ISERROR(INDEX([3]Base!$A$2:$C$207,MATCH($BZ$6,[3]Base!$A$2:$A$207,0),2))=TRUE,"CABLE INCONNU",(INDEX([3]Base!$A$2:$C$207,MATCH($BZ$6,[3]Base!$A$2:$A$207,0),2))))</f>
        <v>0.627</v>
      </c>
      <c r="CD706">
        <f t="shared" si="64"/>
        <v>1.5404220201039038</v>
      </c>
      <c r="CF706">
        <f t="shared" si="62"/>
        <v>404.81000000000006</v>
      </c>
      <c r="CG70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BORD'!$B$13:$B$2000,0),9)))*T706/$P$18)</f>
        <v>406.35042202010396</v>
      </c>
      <c r="CI706" t="str">
        <f>'[3]TABLEAU DE BORD'!B704</f>
        <v/>
      </c>
      <c r="CJ706" t="e">
        <f>'[3]TABLEAU DE BORD'!E704-'[3]TABLEAU DE BORD'!C704</f>
        <v>#VALUE!</v>
      </c>
      <c r="CL706" t="str">
        <f>'[3]TABLEAU DE BORD'!H704</f>
        <v/>
      </c>
      <c r="CM706" t="e">
        <f>'[3]TABLEAU DE BORD'!K704-'[3]TABLEAU DE BORD'!I704</f>
        <v>#VALUE!</v>
      </c>
    </row>
    <row r="707" spans="72:91" x14ac:dyDescent="0.25">
      <c r="BT70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BORD'!$B$13:$B$2000,0),11))*T707/INDEX('[3]TABLEAU DE BORD'!$B$13:$R$2000,MATCH('Formalisme RTE'!$H$2,'[3]TABLEAU DE BORD'!$B$13:$B$2000,0),12)</f>
        <v>3.102830965870556</v>
      </c>
      <c r="BU707">
        <f t="shared" si="65"/>
        <v>0.93577891975241945</v>
      </c>
      <c r="BX707">
        <f t="shared" si="63"/>
        <v>0.60748217536470928</v>
      </c>
      <c r="BZ707">
        <f>IF($BZ$6="","",IF(ISERROR(INDEX([3]Base!$A$2:$C$207,MATCH($BZ$6,[3]Base!$A$2:$A$207,0),2))=TRUE,"CABLE INCONNU",(INDEX([3]Base!$A$2:$C$207,MATCH($BZ$6,[3]Base!$A$2:$A$207,0),3))))</f>
        <v>19.600000000000001</v>
      </c>
      <c r="CB707">
        <f>IF($BZ$6="","",IF(ISERROR(INDEX([3]Base!$A$2:$C$207,MATCH($BZ$6,[3]Base!$A$2:$A$207,0),2))=TRUE,"CABLE INCONNU",(INDEX([3]Base!$A$2:$C$207,MATCH($BZ$6,[3]Base!$A$2:$A$207,0),2))))</f>
        <v>0.627</v>
      </c>
      <c r="CD707">
        <f t="shared" si="64"/>
        <v>1.5404220201039038</v>
      </c>
      <c r="CF707">
        <f t="shared" si="62"/>
        <v>404.81000000000006</v>
      </c>
      <c r="CG70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BORD'!$B$13:$B$2000,0),9)))*T707/$P$18)</f>
        <v>406.35042202010396</v>
      </c>
      <c r="CI707" t="str">
        <f>'[3]TABLEAU DE BORD'!B705</f>
        <v/>
      </c>
      <c r="CJ707" t="e">
        <f>'[3]TABLEAU DE BORD'!E705-'[3]TABLEAU DE BORD'!C705</f>
        <v>#VALUE!</v>
      </c>
      <c r="CL707" t="str">
        <f>'[3]TABLEAU DE BORD'!H705</f>
        <v/>
      </c>
      <c r="CM707" t="e">
        <f>'[3]TABLEAU DE BORD'!K705-'[3]TABLEAU DE BORD'!I705</f>
        <v>#VALUE!</v>
      </c>
    </row>
    <row r="708" spans="72:91" x14ac:dyDescent="0.25">
      <c r="BT70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BORD'!$B$13:$B$2000,0),11))*T708/INDEX('[3]TABLEAU DE BORD'!$B$13:$R$2000,MATCH('Formalisme RTE'!$H$2,'[3]TABLEAU DE BORD'!$B$13:$B$2000,0),12)</f>
        <v>3.102830965870556</v>
      </c>
      <c r="BU708">
        <f t="shared" si="65"/>
        <v>0.93577891975241945</v>
      </c>
      <c r="BX708">
        <f t="shared" si="63"/>
        <v>0.60748217536470928</v>
      </c>
      <c r="BZ708">
        <f>IF($BZ$6="","",IF(ISERROR(INDEX([3]Base!$A$2:$C$207,MATCH($BZ$6,[3]Base!$A$2:$A$207,0),2))=TRUE,"CABLE INCONNU",(INDEX([3]Base!$A$2:$C$207,MATCH($BZ$6,[3]Base!$A$2:$A$207,0),3))))</f>
        <v>19.600000000000001</v>
      </c>
      <c r="CB708">
        <f>IF($BZ$6="","",IF(ISERROR(INDEX([3]Base!$A$2:$C$207,MATCH($BZ$6,[3]Base!$A$2:$A$207,0),2))=TRUE,"CABLE INCONNU",(INDEX([3]Base!$A$2:$C$207,MATCH($BZ$6,[3]Base!$A$2:$A$207,0),2))))</f>
        <v>0.627</v>
      </c>
      <c r="CD708">
        <f t="shared" si="64"/>
        <v>1.5404220201039038</v>
      </c>
      <c r="CF708">
        <f t="shared" si="62"/>
        <v>404.81000000000006</v>
      </c>
      <c r="CG70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BORD'!$B$13:$B$2000,0),9)))*T708/$P$18)</f>
        <v>406.35042202010396</v>
      </c>
      <c r="CI708" t="str">
        <f>'[3]TABLEAU DE BORD'!B706</f>
        <v/>
      </c>
      <c r="CJ708" t="e">
        <f>'[3]TABLEAU DE BORD'!E706-'[3]TABLEAU DE BORD'!C706</f>
        <v>#VALUE!</v>
      </c>
      <c r="CL708" t="str">
        <f>'[3]TABLEAU DE BORD'!H706</f>
        <v/>
      </c>
      <c r="CM708" t="e">
        <f>'[3]TABLEAU DE BORD'!K706-'[3]TABLEAU DE BORD'!I706</f>
        <v>#VALUE!</v>
      </c>
    </row>
    <row r="709" spans="72:91" x14ac:dyDescent="0.25">
      <c r="BT70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BORD'!$B$13:$B$2000,0),11))*T709/INDEX('[3]TABLEAU DE BORD'!$B$13:$R$2000,MATCH('Formalisme RTE'!$H$2,'[3]TABLEAU DE BORD'!$B$13:$B$2000,0),12)</f>
        <v>3.102830965870556</v>
      </c>
      <c r="BU709">
        <f t="shared" si="65"/>
        <v>0.93577891975241945</v>
      </c>
      <c r="BX709">
        <f t="shared" si="63"/>
        <v>0.60748217536470928</v>
      </c>
      <c r="BZ709">
        <f>IF($BZ$6="","",IF(ISERROR(INDEX([3]Base!$A$2:$C$207,MATCH($BZ$6,[3]Base!$A$2:$A$207,0),2))=TRUE,"CABLE INCONNU",(INDEX([3]Base!$A$2:$C$207,MATCH($BZ$6,[3]Base!$A$2:$A$207,0),3))))</f>
        <v>19.600000000000001</v>
      </c>
      <c r="CB709">
        <f>IF($BZ$6="","",IF(ISERROR(INDEX([3]Base!$A$2:$C$207,MATCH($BZ$6,[3]Base!$A$2:$A$207,0),2))=TRUE,"CABLE INCONNU",(INDEX([3]Base!$A$2:$C$207,MATCH($BZ$6,[3]Base!$A$2:$A$207,0),2))))</f>
        <v>0.627</v>
      </c>
      <c r="CD709">
        <f t="shared" si="64"/>
        <v>1.5404220201039038</v>
      </c>
      <c r="CF709">
        <f t="shared" si="62"/>
        <v>404.81000000000006</v>
      </c>
      <c r="CG70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BORD'!$B$13:$B$2000,0),9)))*T709/$P$18)</f>
        <v>406.35042202010396</v>
      </c>
      <c r="CI709" t="str">
        <f>'[3]TABLEAU DE BORD'!B707</f>
        <v/>
      </c>
      <c r="CJ709" t="e">
        <f>'[3]TABLEAU DE BORD'!E707-'[3]TABLEAU DE BORD'!C707</f>
        <v>#VALUE!</v>
      </c>
      <c r="CL709" t="str">
        <f>'[3]TABLEAU DE BORD'!H707</f>
        <v/>
      </c>
      <c r="CM709" t="e">
        <f>'[3]TABLEAU DE BORD'!K707-'[3]TABLEAU DE BORD'!I707</f>
        <v>#VALUE!</v>
      </c>
    </row>
    <row r="710" spans="72:91" x14ac:dyDescent="0.25">
      <c r="BT71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BORD'!$B$13:$B$2000,0),11))*T710/INDEX('[3]TABLEAU DE BORD'!$B$13:$R$2000,MATCH('Formalisme RTE'!$H$2,'[3]TABLEAU DE BORD'!$B$13:$B$2000,0),12)</f>
        <v>3.102830965870556</v>
      </c>
      <c r="BU710">
        <f t="shared" si="65"/>
        <v>0.93577891975241945</v>
      </c>
      <c r="BX710">
        <f t="shared" si="63"/>
        <v>0.60748217536470928</v>
      </c>
      <c r="BZ710">
        <f>IF($BZ$6="","",IF(ISERROR(INDEX([3]Base!$A$2:$C$207,MATCH($BZ$6,[3]Base!$A$2:$A$207,0),2))=TRUE,"CABLE INCONNU",(INDEX([3]Base!$A$2:$C$207,MATCH($BZ$6,[3]Base!$A$2:$A$207,0),3))))</f>
        <v>19.600000000000001</v>
      </c>
      <c r="CB710">
        <f>IF($BZ$6="","",IF(ISERROR(INDEX([3]Base!$A$2:$C$207,MATCH($BZ$6,[3]Base!$A$2:$A$207,0),2))=TRUE,"CABLE INCONNU",(INDEX([3]Base!$A$2:$C$207,MATCH($BZ$6,[3]Base!$A$2:$A$207,0),2))))</f>
        <v>0.627</v>
      </c>
      <c r="CD710">
        <f t="shared" si="64"/>
        <v>1.5404220201039038</v>
      </c>
      <c r="CF710">
        <f t="shared" si="62"/>
        <v>404.81000000000006</v>
      </c>
      <c r="CG71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BORD'!$B$13:$B$2000,0),9)))*T710/$P$18)</f>
        <v>406.35042202010396</v>
      </c>
      <c r="CI710" t="str">
        <f>'[3]TABLEAU DE BORD'!B708</f>
        <v/>
      </c>
      <c r="CJ710" t="e">
        <f>'[3]TABLEAU DE BORD'!E708-'[3]TABLEAU DE BORD'!C708</f>
        <v>#VALUE!</v>
      </c>
      <c r="CL710" t="str">
        <f>'[3]TABLEAU DE BORD'!H708</f>
        <v/>
      </c>
      <c r="CM710" t="e">
        <f>'[3]TABLEAU DE BORD'!K708-'[3]TABLEAU DE BORD'!I708</f>
        <v>#VALUE!</v>
      </c>
    </row>
    <row r="711" spans="72:91" x14ac:dyDescent="0.25">
      <c r="BT71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BORD'!$B$13:$B$2000,0),11))*T711/INDEX('[3]TABLEAU DE BORD'!$B$13:$R$2000,MATCH('Formalisme RTE'!$H$2,'[3]TABLEAU DE BORD'!$B$13:$B$2000,0),12)</f>
        <v>3.102830965870556</v>
      </c>
      <c r="BU711">
        <f t="shared" si="65"/>
        <v>0.93577891975241945</v>
      </c>
      <c r="BX711">
        <f t="shared" si="63"/>
        <v>0.60748217536470928</v>
      </c>
      <c r="BZ711">
        <f>IF($BZ$6="","",IF(ISERROR(INDEX([3]Base!$A$2:$C$207,MATCH($BZ$6,[3]Base!$A$2:$A$207,0),2))=TRUE,"CABLE INCONNU",(INDEX([3]Base!$A$2:$C$207,MATCH($BZ$6,[3]Base!$A$2:$A$207,0),3))))</f>
        <v>19.600000000000001</v>
      </c>
      <c r="CB711">
        <f>IF($BZ$6="","",IF(ISERROR(INDEX([3]Base!$A$2:$C$207,MATCH($BZ$6,[3]Base!$A$2:$A$207,0),2))=TRUE,"CABLE INCONNU",(INDEX([3]Base!$A$2:$C$207,MATCH($BZ$6,[3]Base!$A$2:$A$207,0),2))))</f>
        <v>0.627</v>
      </c>
      <c r="CD711">
        <f t="shared" si="64"/>
        <v>1.5404220201039038</v>
      </c>
      <c r="CF711">
        <f t="shared" si="62"/>
        <v>404.81000000000006</v>
      </c>
      <c r="CG71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BORD'!$B$13:$B$2000,0),9)))*T711/$P$18)</f>
        <v>406.35042202010396</v>
      </c>
      <c r="CI711" t="str">
        <f>'[3]TABLEAU DE BORD'!B709</f>
        <v/>
      </c>
      <c r="CJ711" t="e">
        <f>'[3]TABLEAU DE BORD'!E709-'[3]TABLEAU DE BORD'!C709</f>
        <v>#VALUE!</v>
      </c>
      <c r="CL711" t="str">
        <f>'[3]TABLEAU DE BORD'!H709</f>
        <v/>
      </c>
      <c r="CM711" t="e">
        <f>'[3]TABLEAU DE BORD'!K709-'[3]TABLEAU DE BORD'!I709</f>
        <v>#VALUE!</v>
      </c>
    </row>
    <row r="712" spans="72:91" x14ac:dyDescent="0.25">
      <c r="BT71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BORD'!$B$13:$B$2000,0),11))*T712/INDEX('[3]TABLEAU DE BORD'!$B$13:$R$2000,MATCH('Formalisme RTE'!$H$2,'[3]TABLEAU DE BORD'!$B$13:$B$2000,0),12)</f>
        <v>3.102830965870556</v>
      </c>
      <c r="BU712">
        <f t="shared" si="65"/>
        <v>0.93577891975241945</v>
      </c>
      <c r="BX712">
        <f t="shared" si="63"/>
        <v>0.60748217536470928</v>
      </c>
      <c r="BZ712">
        <f>IF($BZ$6="","",IF(ISERROR(INDEX([3]Base!$A$2:$C$207,MATCH($BZ$6,[3]Base!$A$2:$A$207,0),2))=TRUE,"CABLE INCONNU",(INDEX([3]Base!$A$2:$C$207,MATCH($BZ$6,[3]Base!$A$2:$A$207,0),3))))</f>
        <v>19.600000000000001</v>
      </c>
      <c r="CB712">
        <f>IF($BZ$6="","",IF(ISERROR(INDEX([3]Base!$A$2:$C$207,MATCH($BZ$6,[3]Base!$A$2:$A$207,0),2))=TRUE,"CABLE INCONNU",(INDEX([3]Base!$A$2:$C$207,MATCH($BZ$6,[3]Base!$A$2:$A$207,0),2))))</f>
        <v>0.627</v>
      </c>
      <c r="CD712">
        <f t="shared" si="64"/>
        <v>1.5404220201039038</v>
      </c>
      <c r="CF712">
        <f t="shared" si="62"/>
        <v>404.81000000000006</v>
      </c>
      <c r="CG71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BORD'!$B$13:$B$2000,0),9)))*T712/$P$18)</f>
        <v>406.35042202010396</v>
      </c>
      <c r="CI712" t="str">
        <f>'[3]TABLEAU DE BORD'!B710</f>
        <v/>
      </c>
      <c r="CJ712" t="e">
        <f>'[3]TABLEAU DE BORD'!E710-'[3]TABLEAU DE BORD'!C710</f>
        <v>#VALUE!</v>
      </c>
      <c r="CL712" t="str">
        <f>'[3]TABLEAU DE BORD'!H710</f>
        <v/>
      </c>
      <c r="CM712" t="e">
        <f>'[3]TABLEAU DE BORD'!K710-'[3]TABLEAU DE BORD'!I710</f>
        <v>#VALUE!</v>
      </c>
    </row>
    <row r="713" spans="72:91" x14ac:dyDescent="0.25">
      <c r="BT71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BORD'!$B$13:$B$2000,0),11))*T713/INDEX('[3]TABLEAU DE BORD'!$B$13:$R$2000,MATCH('Formalisme RTE'!$H$2,'[3]TABLEAU DE BORD'!$B$13:$B$2000,0),12)</f>
        <v>3.102830965870556</v>
      </c>
      <c r="BU713">
        <f t="shared" si="65"/>
        <v>0.93577891975241945</v>
      </c>
      <c r="BX713">
        <f t="shared" si="63"/>
        <v>0.60748217536470928</v>
      </c>
      <c r="BZ713">
        <f>IF($BZ$6="","",IF(ISERROR(INDEX([3]Base!$A$2:$C$207,MATCH($BZ$6,[3]Base!$A$2:$A$207,0),2))=TRUE,"CABLE INCONNU",(INDEX([3]Base!$A$2:$C$207,MATCH($BZ$6,[3]Base!$A$2:$A$207,0),3))))</f>
        <v>19.600000000000001</v>
      </c>
      <c r="CB713">
        <f>IF($BZ$6="","",IF(ISERROR(INDEX([3]Base!$A$2:$C$207,MATCH($BZ$6,[3]Base!$A$2:$A$207,0),2))=TRUE,"CABLE INCONNU",(INDEX([3]Base!$A$2:$C$207,MATCH($BZ$6,[3]Base!$A$2:$A$207,0),2))))</f>
        <v>0.627</v>
      </c>
      <c r="CD713">
        <f t="shared" si="64"/>
        <v>1.5404220201039038</v>
      </c>
      <c r="CF713">
        <f t="shared" si="62"/>
        <v>404.81000000000006</v>
      </c>
      <c r="CG71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BORD'!$B$13:$B$2000,0),9)))*T713/$P$18)</f>
        <v>406.35042202010396</v>
      </c>
      <c r="CI713" t="str">
        <f>'[3]TABLEAU DE BORD'!B711</f>
        <v/>
      </c>
      <c r="CJ713" t="e">
        <f>'[3]TABLEAU DE BORD'!E711-'[3]TABLEAU DE BORD'!C711</f>
        <v>#VALUE!</v>
      </c>
      <c r="CL713" t="str">
        <f>'[3]TABLEAU DE BORD'!H711</f>
        <v/>
      </c>
      <c r="CM713" t="e">
        <f>'[3]TABLEAU DE BORD'!K711-'[3]TABLEAU DE BORD'!I711</f>
        <v>#VALUE!</v>
      </c>
    </row>
    <row r="714" spans="72:91" x14ac:dyDescent="0.25">
      <c r="BT71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BORD'!$B$13:$B$2000,0),11))*T714/INDEX('[3]TABLEAU DE BORD'!$B$13:$R$2000,MATCH('Formalisme RTE'!$H$2,'[3]TABLEAU DE BORD'!$B$13:$B$2000,0),12)</f>
        <v>3.102830965870556</v>
      </c>
      <c r="BU714">
        <f t="shared" si="65"/>
        <v>0.93577891975241945</v>
      </c>
      <c r="BX714">
        <f t="shared" si="63"/>
        <v>0.60748217536470928</v>
      </c>
      <c r="BZ714">
        <f>IF($BZ$6="","",IF(ISERROR(INDEX([3]Base!$A$2:$C$207,MATCH($BZ$6,[3]Base!$A$2:$A$207,0),2))=TRUE,"CABLE INCONNU",(INDEX([3]Base!$A$2:$C$207,MATCH($BZ$6,[3]Base!$A$2:$A$207,0),3))))</f>
        <v>19.600000000000001</v>
      </c>
      <c r="CB714">
        <f>IF($BZ$6="","",IF(ISERROR(INDEX([3]Base!$A$2:$C$207,MATCH($BZ$6,[3]Base!$A$2:$A$207,0),2))=TRUE,"CABLE INCONNU",(INDEX([3]Base!$A$2:$C$207,MATCH($BZ$6,[3]Base!$A$2:$A$207,0),2))))</f>
        <v>0.627</v>
      </c>
      <c r="CD714">
        <f t="shared" si="64"/>
        <v>1.5404220201039038</v>
      </c>
      <c r="CF714">
        <f t="shared" si="62"/>
        <v>404.81000000000006</v>
      </c>
      <c r="CG71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BORD'!$B$13:$B$2000,0),9)))*T714/$P$18)</f>
        <v>406.35042202010396</v>
      </c>
      <c r="CI714" t="str">
        <f>'[3]TABLEAU DE BORD'!B712</f>
        <v/>
      </c>
      <c r="CJ714" t="e">
        <f>'[3]TABLEAU DE BORD'!E712-'[3]TABLEAU DE BORD'!C712</f>
        <v>#VALUE!</v>
      </c>
      <c r="CL714" t="str">
        <f>'[3]TABLEAU DE BORD'!H712</f>
        <v/>
      </c>
      <c r="CM714" t="e">
        <f>'[3]TABLEAU DE BORD'!K712-'[3]TABLEAU DE BORD'!I712</f>
        <v>#VALUE!</v>
      </c>
    </row>
    <row r="715" spans="72:91" x14ac:dyDescent="0.25">
      <c r="BT71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BORD'!$B$13:$B$2000,0),11))*T715/INDEX('[3]TABLEAU DE BORD'!$B$13:$R$2000,MATCH('Formalisme RTE'!$H$2,'[3]TABLEAU DE BORD'!$B$13:$B$2000,0),12)</f>
        <v>3.102830965870556</v>
      </c>
      <c r="BU715">
        <f t="shared" si="65"/>
        <v>0.93577891975241945</v>
      </c>
      <c r="BX715">
        <f t="shared" si="63"/>
        <v>0.60748217536470928</v>
      </c>
      <c r="BZ715">
        <f>IF($BZ$6="","",IF(ISERROR(INDEX([3]Base!$A$2:$C$207,MATCH($BZ$6,[3]Base!$A$2:$A$207,0),2))=TRUE,"CABLE INCONNU",(INDEX([3]Base!$A$2:$C$207,MATCH($BZ$6,[3]Base!$A$2:$A$207,0),3))))</f>
        <v>19.600000000000001</v>
      </c>
      <c r="CB715">
        <f>IF($BZ$6="","",IF(ISERROR(INDEX([3]Base!$A$2:$C$207,MATCH($BZ$6,[3]Base!$A$2:$A$207,0),2))=TRUE,"CABLE INCONNU",(INDEX([3]Base!$A$2:$C$207,MATCH($BZ$6,[3]Base!$A$2:$A$207,0),2))))</f>
        <v>0.627</v>
      </c>
      <c r="CD715">
        <f t="shared" si="64"/>
        <v>1.5404220201039038</v>
      </c>
      <c r="CF715">
        <f t="shared" si="62"/>
        <v>404.81000000000006</v>
      </c>
      <c r="CG71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BORD'!$B$13:$B$2000,0),9)))*T715/$P$18)</f>
        <v>406.35042202010396</v>
      </c>
      <c r="CI715" t="str">
        <f>'[3]TABLEAU DE BORD'!B713</f>
        <v/>
      </c>
      <c r="CJ715" t="e">
        <f>'[3]TABLEAU DE BORD'!E713-'[3]TABLEAU DE BORD'!C713</f>
        <v>#VALUE!</v>
      </c>
      <c r="CL715" t="str">
        <f>'[3]TABLEAU DE BORD'!H713</f>
        <v/>
      </c>
      <c r="CM715" t="e">
        <f>'[3]TABLEAU DE BORD'!K713-'[3]TABLEAU DE BORD'!I713</f>
        <v>#VALUE!</v>
      </c>
    </row>
    <row r="716" spans="72:91" x14ac:dyDescent="0.25">
      <c r="BT71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BORD'!$B$13:$B$2000,0),11))*T716/INDEX('[3]TABLEAU DE BORD'!$B$13:$R$2000,MATCH('Formalisme RTE'!$H$2,'[3]TABLEAU DE BORD'!$B$13:$B$2000,0),12)</f>
        <v>3.102830965870556</v>
      </c>
      <c r="BU716">
        <f t="shared" si="65"/>
        <v>0.93577891975241945</v>
      </c>
      <c r="BX716">
        <f t="shared" si="63"/>
        <v>0.60748217536470928</v>
      </c>
      <c r="BZ716">
        <f>IF($BZ$6="","",IF(ISERROR(INDEX([3]Base!$A$2:$C$207,MATCH($BZ$6,[3]Base!$A$2:$A$207,0),2))=TRUE,"CABLE INCONNU",(INDEX([3]Base!$A$2:$C$207,MATCH($BZ$6,[3]Base!$A$2:$A$207,0),3))))</f>
        <v>19.600000000000001</v>
      </c>
      <c r="CB716">
        <f>IF($BZ$6="","",IF(ISERROR(INDEX([3]Base!$A$2:$C$207,MATCH($BZ$6,[3]Base!$A$2:$A$207,0),2))=TRUE,"CABLE INCONNU",(INDEX([3]Base!$A$2:$C$207,MATCH($BZ$6,[3]Base!$A$2:$A$207,0),2))))</f>
        <v>0.627</v>
      </c>
      <c r="CD716">
        <f t="shared" si="64"/>
        <v>1.5404220201039038</v>
      </c>
      <c r="CF716">
        <f t="shared" si="62"/>
        <v>404.81000000000006</v>
      </c>
      <c r="CG7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BORD'!$B$13:$B$2000,0),9)))*T716/$P$18)</f>
        <v>406.35042202010396</v>
      </c>
      <c r="CI716" t="str">
        <f>'[3]TABLEAU DE BORD'!B714</f>
        <v/>
      </c>
      <c r="CJ716" t="e">
        <f>'[3]TABLEAU DE BORD'!E714-'[3]TABLEAU DE BORD'!C714</f>
        <v>#VALUE!</v>
      </c>
      <c r="CL716" t="str">
        <f>'[3]TABLEAU DE BORD'!H714</f>
        <v/>
      </c>
      <c r="CM716" t="e">
        <f>'[3]TABLEAU DE BORD'!K714-'[3]TABLEAU DE BORD'!I714</f>
        <v>#VALUE!</v>
      </c>
    </row>
    <row r="717" spans="72:91" x14ac:dyDescent="0.25">
      <c r="BT71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BORD'!$B$13:$B$2000,0),11))*T717/INDEX('[3]TABLEAU DE BORD'!$B$13:$R$2000,MATCH('Formalisme RTE'!$H$2,'[3]TABLEAU DE BORD'!$B$13:$B$2000,0),12)</f>
        <v>3.102830965870556</v>
      </c>
      <c r="BU717">
        <f t="shared" si="65"/>
        <v>0.93577891975241945</v>
      </c>
      <c r="BX717">
        <f t="shared" si="63"/>
        <v>0.60748217536470928</v>
      </c>
      <c r="BZ717">
        <f>IF($BZ$6="","",IF(ISERROR(INDEX([3]Base!$A$2:$C$207,MATCH($BZ$6,[3]Base!$A$2:$A$207,0),2))=TRUE,"CABLE INCONNU",(INDEX([3]Base!$A$2:$C$207,MATCH($BZ$6,[3]Base!$A$2:$A$207,0),3))))</f>
        <v>19.600000000000001</v>
      </c>
      <c r="CB717">
        <f>IF($BZ$6="","",IF(ISERROR(INDEX([3]Base!$A$2:$C$207,MATCH($BZ$6,[3]Base!$A$2:$A$207,0),2))=TRUE,"CABLE INCONNU",(INDEX([3]Base!$A$2:$C$207,MATCH($BZ$6,[3]Base!$A$2:$A$207,0),2))))</f>
        <v>0.627</v>
      </c>
      <c r="CD717">
        <f t="shared" si="64"/>
        <v>1.5404220201039038</v>
      </c>
      <c r="CF717">
        <f t="shared" si="62"/>
        <v>404.81000000000006</v>
      </c>
      <c r="CG7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BORD'!$B$13:$B$2000,0),9)))*T717/$P$18)</f>
        <v>406.35042202010396</v>
      </c>
      <c r="CI717" t="str">
        <f>'[3]TABLEAU DE BORD'!B715</f>
        <v/>
      </c>
      <c r="CJ717" t="e">
        <f>'[3]TABLEAU DE BORD'!E715-'[3]TABLEAU DE BORD'!C715</f>
        <v>#VALUE!</v>
      </c>
      <c r="CL717" t="str">
        <f>'[3]TABLEAU DE BORD'!H715</f>
        <v/>
      </c>
      <c r="CM717" t="e">
        <f>'[3]TABLEAU DE BORD'!K715-'[3]TABLEAU DE BORD'!I715</f>
        <v>#VALUE!</v>
      </c>
    </row>
    <row r="718" spans="72:91" x14ac:dyDescent="0.25">
      <c r="BT71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BORD'!$B$13:$B$2000,0),11))*T718/INDEX('[3]TABLEAU DE BORD'!$B$13:$R$2000,MATCH('Formalisme RTE'!$H$2,'[3]TABLEAU DE BORD'!$B$13:$B$2000,0),12)</f>
        <v>3.102830965870556</v>
      </c>
      <c r="BU718">
        <f t="shared" si="65"/>
        <v>0.93577891975241945</v>
      </c>
      <c r="BX718">
        <f t="shared" si="63"/>
        <v>0.60748217536470928</v>
      </c>
      <c r="BZ718">
        <f>IF($BZ$6="","",IF(ISERROR(INDEX([3]Base!$A$2:$C$207,MATCH($BZ$6,[3]Base!$A$2:$A$207,0),2))=TRUE,"CABLE INCONNU",(INDEX([3]Base!$A$2:$C$207,MATCH($BZ$6,[3]Base!$A$2:$A$207,0),3))))</f>
        <v>19.600000000000001</v>
      </c>
      <c r="CB718">
        <f>IF($BZ$6="","",IF(ISERROR(INDEX([3]Base!$A$2:$C$207,MATCH($BZ$6,[3]Base!$A$2:$A$207,0),2))=TRUE,"CABLE INCONNU",(INDEX([3]Base!$A$2:$C$207,MATCH($BZ$6,[3]Base!$A$2:$A$207,0),2))))</f>
        <v>0.627</v>
      </c>
      <c r="CD718">
        <f t="shared" si="64"/>
        <v>1.5404220201039038</v>
      </c>
      <c r="CF718">
        <f t="shared" si="62"/>
        <v>404.81000000000006</v>
      </c>
      <c r="CG7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BORD'!$B$13:$B$2000,0),9)))*T718/$P$18)</f>
        <v>406.35042202010396</v>
      </c>
      <c r="CI718" t="str">
        <f>'[3]TABLEAU DE BORD'!B716</f>
        <v/>
      </c>
      <c r="CJ718" t="e">
        <f>'[3]TABLEAU DE BORD'!E716-'[3]TABLEAU DE BORD'!C716</f>
        <v>#VALUE!</v>
      </c>
      <c r="CL718" t="str">
        <f>'[3]TABLEAU DE BORD'!H716</f>
        <v/>
      </c>
      <c r="CM718" t="e">
        <f>'[3]TABLEAU DE BORD'!K716-'[3]TABLEAU DE BORD'!I716</f>
        <v>#VALUE!</v>
      </c>
    </row>
    <row r="719" spans="72:91" x14ac:dyDescent="0.25">
      <c r="BT71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BORD'!$B$13:$B$2000,0),11))*T719/INDEX('[3]TABLEAU DE BORD'!$B$13:$R$2000,MATCH('Formalisme RTE'!$H$2,'[3]TABLEAU DE BORD'!$B$13:$B$2000,0),12)</f>
        <v>3.102830965870556</v>
      </c>
      <c r="BU719">
        <f t="shared" si="65"/>
        <v>0.93577891975241945</v>
      </c>
      <c r="BX719">
        <f t="shared" si="63"/>
        <v>0.60748217536470928</v>
      </c>
      <c r="BZ719">
        <f>IF($BZ$6="","",IF(ISERROR(INDEX([3]Base!$A$2:$C$207,MATCH($BZ$6,[3]Base!$A$2:$A$207,0),2))=TRUE,"CABLE INCONNU",(INDEX([3]Base!$A$2:$C$207,MATCH($BZ$6,[3]Base!$A$2:$A$207,0),3))))</f>
        <v>19.600000000000001</v>
      </c>
      <c r="CB719">
        <f>IF($BZ$6="","",IF(ISERROR(INDEX([3]Base!$A$2:$C$207,MATCH($BZ$6,[3]Base!$A$2:$A$207,0),2))=TRUE,"CABLE INCONNU",(INDEX([3]Base!$A$2:$C$207,MATCH($BZ$6,[3]Base!$A$2:$A$207,0),2))))</f>
        <v>0.627</v>
      </c>
      <c r="CD719">
        <f t="shared" si="64"/>
        <v>1.5404220201039038</v>
      </c>
      <c r="CF719">
        <f t="shared" ref="CF719:CF782" si="66">$BE$28+$D$10*((EXP(($BE$26-T719)/$D$10)+EXP(-($BE$26-T719)/$D$10))/2-1)</f>
        <v>404.81000000000006</v>
      </c>
      <c r="CG7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BORD'!$B$13:$B$2000,0),9)))*T719/$P$18)</f>
        <v>406.35042202010396</v>
      </c>
      <c r="CI719" t="str">
        <f>'[3]TABLEAU DE BORD'!B717</f>
        <v/>
      </c>
      <c r="CJ719" t="e">
        <f>'[3]TABLEAU DE BORD'!E717-'[3]TABLEAU DE BORD'!C717</f>
        <v>#VALUE!</v>
      </c>
      <c r="CL719" t="str">
        <f>'[3]TABLEAU DE BORD'!H717</f>
        <v/>
      </c>
      <c r="CM719" t="e">
        <f>'[3]TABLEAU DE BORD'!K717-'[3]TABLEAU DE BORD'!I717</f>
        <v>#VALUE!</v>
      </c>
    </row>
    <row r="720" spans="72:91" x14ac:dyDescent="0.25">
      <c r="BT72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BORD'!$B$13:$B$2000,0),11))*T720/INDEX('[3]TABLEAU DE BORD'!$B$13:$R$2000,MATCH('Formalisme RTE'!$H$2,'[3]TABLEAU DE BORD'!$B$13:$B$2000,0),12)</f>
        <v>3.102830965870556</v>
      </c>
      <c r="BU720">
        <f t="shared" si="65"/>
        <v>0.93577891975241945</v>
      </c>
      <c r="BX720">
        <f t="shared" ref="BX720:BX783" si="67">SQRT(1-(1/(SQRT((CB720*0.981)^2+(($B$30/10)*BZ720*0.001)^2)/(CB720*0.981))^2))</f>
        <v>0.60748217536470928</v>
      </c>
      <c r="BZ720">
        <f>IF($BZ$6="","",IF(ISERROR(INDEX([3]Base!$A$2:$C$207,MATCH($BZ$6,[3]Base!$A$2:$A$207,0),2))=TRUE,"CABLE INCONNU",(INDEX([3]Base!$A$2:$C$207,MATCH($BZ$6,[3]Base!$A$2:$A$207,0),3))))</f>
        <v>19.600000000000001</v>
      </c>
      <c r="CB720">
        <f>IF($BZ$6="","",IF(ISERROR(INDEX([3]Base!$A$2:$C$207,MATCH($BZ$6,[3]Base!$A$2:$A$207,0),2))=TRUE,"CABLE INCONNU",(INDEX([3]Base!$A$2:$C$207,MATCH($BZ$6,[3]Base!$A$2:$A$207,0),2))))</f>
        <v>0.627</v>
      </c>
      <c r="CD720">
        <f t="shared" si="64"/>
        <v>1.5404220201039038</v>
      </c>
      <c r="CF720">
        <f t="shared" si="66"/>
        <v>404.81000000000006</v>
      </c>
      <c r="CG7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BORD'!$B$13:$B$2000,0),9)))*T720/$P$18)</f>
        <v>406.35042202010396</v>
      </c>
      <c r="CI720" t="str">
        <f>'[3]TABLEAU DE BORD'!B718</f>
        <v/>
      </c>
      <c r="CJ720" t="e">
        <f>'[3]TABLEAU DE BORD'!E718-'[3]TABLEAU DE BORD'!C718</f>
        <v>#VALUE!</v>
      </c>
      <c r="CL720" t="str">
        <f>'[3]TABLEAU DE BORD'!H718</f>
        <v/>
      </c>
      <c r="CM720" t="e">
        <f>'[3]TABLEAU DE BORD'!K718-'[3]TABLEAU DE BORD'!I718</f>
        <v>#VALUE!</v>
      </c>
    </row>
    <row r="721" spans="72:91" x14ac:dyDescent="0.25">
      <c r="BT72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BORD'!$B$13:$B$2000,0),11))*T721/INDEX('[3]TABLEAU DE BORD'!$B$13:$R$2000,MATCH('Formalisme RTE'!$H$2,'[3]TABLEAU DE BORD'!$B$13:$B$2000,0),12)</f>
        <v>3.102830965870556</v>
      </c>
      <c r="BU721">
        <f t="shared" si="65"/>
        <v>0.93577891975241945</v>
      </c>
      <c r="BX721">
        <f t="shared" si="67"/>
        <v>0.60748217536470928</v>
      </c>
      <c r="BZ721">
        <f>IF($BZ$6="","",IF(ISERROR(INDEX([3]Base!$A$2:$C$207,MATCH($BZ$6,[3]Base!$A$2:$A$207,0),2))=TRUE,"CABLE INCONNU",(INDEX([3]Base!$A$2:$C$207,MATCH($BZ$6,[3]Base!$A$2:$A$207,0),3))))</f>
        <v>19.600000000000001</v>
      </c>
      <c r="CB721">
        <f>IF($BZ$6="","",IF(ISERROR(INDEX([3]Base!$A$2:$C$207,MATCH($BZ$6,[3]Base!$A$2:$A$207,0),2))=TRUE,"CABLE INCONNU",(INDEX([3]Base!$A$2:$C$207,MATCH($BZ$6,[3]Base!$A$2:$A$207,0),2))))</f>
        <v>0.627</v>
      </c>
      <c r="CD721">
        <f t="shared" ref="CD721:CD784" si="68">CG721-CF721</f>
        <v>1.5404220201039038</v>
      </c>
      <c r="CF721">
        <f t="shared" si="66"/>
        <v>404.81000000000006</v>
      </c>
      <c r="CG7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BORD'!$B$13:$B$2000,0),9)))*T721/$P$18)</f>
        <v>406.35042202010396</v>
      </c>
      <c r="CI721" t="str">
        <f>'[3]TABLEAU DE BORD'!B719</f>
        <v/>
      </c>
      <c r="CJ721" t="e">
        <f>'[3]TABLEAU DE BORD'!E719-'[3]TABLEAU DE BORD'!C719</f>
        <v>#VALUE!</v>
      </c>
      <c r="CL721" t="str">
        <f>'[3]TABLEAU DE BORD'!H719</f>
        <v/>
      </c>
      <c r="CM721" t="e">
        <f>'[3]TABLEAU DE BORD'!K719-'[3]TABLEAU DE BORD'!I719</f>
        <v>#VALUE!</v>
      </c>
    </row>
    <row r="722" spans="72:91" x14ac:dyDescent="0.25">
      <c r="BT72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BORD'!$B$13:$B$2000,0),11))*T722/INDEX('[3]TABLEAU DE BORD'!$B$13:$R$2000,MATCH('Formalisme RTE'!$H$2,'[3]TABLEAU DE BORD'!$B$13:$B$2000,0),12)</f>
        <v>3.102830965870556</v>
      </c>
      <c r="BU722">
        <f t="shared" ref="BU722:BU785" si="69">BX722*CD722</f>
        <v>0.93577891975241945</v>
      </c>
      <c r="BX722">
        <f t="shared" si="67"/>
        <v>0.60748217536470928</v>
      </c>
      <c r="BZ722">
        <f>IF($BZ$6="","",IF(ISERROR(INDEX([3]Base!$A$2:$C$207,MATCH($BZ$6,[3]Base!$A$2:$A$207,0),2))=TRUE,"CABLE INCONNU",(INDEX([3]Base!$A$2:$C$207,MATCH($BZ$6,[3]Base!$A$2:$A$207,0),3))))</f>
        <v>19.600000000000001</v>
      </c>
      <c r="CB722">
        <f>IF($BZ$6="","",IF(ISERROR(INDEX([3]Base!$A$2:$C$207,MATCH($BZ$6,[3]Base!$A$2:$A$207,0),2))=TRUE,"CABLE INCONNU",(INDEX([3]Base!$A$2:$C$207,MATCH($BZ$6,[3]Base!$A$2:$A$207,0),2))))</f>
        <v>0.627</v>
      </c>
      <c r="CD722">
        <f t="shared" si="68"/>
        <v>1.5404220201039038</v>
      </c>
      <c r="CF722">
        <f t="shared" si="66"/>
        <v>404.81000000000006</v>
      </c>
      <c r="CG7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BORD'!$B$13:$B$2000,0),9)))*T722/$P$18)</f>
        <v>406.35042202010396</v>
      </c>
      <c r="CI722" t="str">
        <f>'[3]TABLEAU DE BORD'!B720</f>
        <v/>
      </c>
      <c r="CJ722" t="e">
        <f>'[3]TABLEAU DE BORD'!E720-'[3]TABLEAU DE BORD'!C720</f>
        <v>#VALUE!</v>
      </c>
      <c r="CL722" t="str">
        <f>'[3]TABLEAU DE BORD'!H720</f>
        <v/>
      </c>
      <c r="CM722" t="e">
        <f>'[3]TABLEAU DE BORD'!K720-'[3]TABLEAU DE BORD'!I720</f>
        <v>#VALUE!</v>
      </c>
    </row>
    <row r="723" spans="72:91" x14ac:dyDescent="0.25">
      <c r="BT72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BORD'!$B$13:$B$2000,0),11))*T723/INDEX('[3]TABLEAU DE BORD'!$B$13:$R$2000,MATCH('Formalisme RTE'!$H$2,'[3]TABLEAU DE BORD'!$B$13:$B$2000,0),12)</f>
        <v>3.102830965870556</v>
      </c>
      <c r="BU723">
        <f t="shared" si="69"/>
        <v>0.93577891975241945</v>
      </c>
      <c r="BX723">
        <f t="shared" si="67"/>
        <v>0.60748217536470928</v>
      </c>
      <c r="BZ723">
        <f>IF($BZ$6="","",IF(ISERROR(INDEX([3]Base!$A$2:$C$207,MATCH($BZ$6,[3]Base!$A$2:$A$207,0),2))=TRUE,"CABLE INCONNU",(INDEX([3]Base!$A$2:$C$207,MATCH($BZ$6,[3]Base!$A$2:$A$207,0),3))))</f>
        <v>19.600000000000001</v>
      </c>
      <c r="CB723">
        <f>IF($BZ$6="","",IF(ISERROR(INDEX([3]Base!$A$2:$C$207,MATCH($BZ$6,[3]Base!$A$2:$A$207,0),2))=TRUE,"CABLE INCONNU",(INDEX([3]Base!$A$2:$C$207,MATCH($BZ$6,[3]Base!$A$2:$A$207,0),2))))</f>
        <v>0.627</v>
      </c>
      <c r="CD723">
        <f t="shared" si="68"/>
        <v>1.5404220201039038</v>
      </c>
      <c r="CF723">
        <f t="shared" si="66"/>
        <v>404.81000000000006</v>
      </c>
      <c r="CG7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BORD'!$B$13:$B$2000,0),9)))*T723/$P$18)</f>
        <v>406.35042202010396</v>
      </c>
      <c r="CI723" t="str">
        <f>'[3]TABLEAU DE BORD'!B721</f>
        <v/>
      </c>
      <c r="CJ723" t="e">
        <f>'[3]TABLEAU DE BORD'!E721-'[3]TABLEAU DE BORD'!C721</f>
        <v>#VALUE!</v>
      </c>
      <c r="CL723" t="str">
        <f>'[3]TABLEAU DE BORD'!H721</f>
        <v/>
      </c>
      <c r="CM723" t="e">
        <f>'[3]TABLEAU DE BORD'!K721-'[3]TABLEAU DE BORD'!I721</f>
        <v>#VALUE!</v>
      </c>
    </row>
    <row r="724" spans="72:91" x14ac:dyDescent="0.25">
      <c r="BT72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BORD'!$B$13:$B$2000,0),11))*T724/INDEX('[3]TABLEAU DE BORD'!$B$13:$R$2000,MATCH('Formalisme RTE'!$H$2,'[3]TABLEAU DE BORD'!$B$13:$B$2000,0),12)</f>
        <v>3.102830965870556</v>
      </c>
      <c r="BU724">
        <f t="shared" si="69"/>
        <v>0.93577891975241945</v>
      </c>
      <c r="BX724">
        <f t="shared" si="67"/>
        <v>0.60748217536470928</v>
      </c>
      <c r="BZ724">
        <f>IF($BZ$6="","",IF(ISERROR(INDEX([3]Base!$A$2:$C$207,MATCH($BZ$6,[3]Base!$A$2:$A$207,0),2))=TRUE,"CABLE INCONNU",(INDEX([3]Base!$A$2:$C$207,MATCH($BZ$6,[3]Base!$A$2:$A$207,0),3))))</f>
        <v>19.600000000000001</v>
      </c>
      <c r="CB724">
        <f>IF($BZ$6="","",IF(ISERROR(INDEX([3]Base!$A$2:$C$207,MATCH($BZ$6,[3]Base!$A$2:$A$207,0),2))=TRUE,"CABLE INCONNU",(INDEX([3]Base!$A$2:$C$207,MATCH($BZ$6,[3]Base!$A$2:$A$207,0),2))))</f>
        <v>0.627</v>
      </c>
      <c r="CD724">
        <f t="shared" si="68"/>
        <v>1.5404220201039038</v>
      </c>
      <c r="CF724">
        <f t="shared" si="66"/>
        <v>404.81000000000006</v>
      </c>
      <c r="CG72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BORD'!$B$13:$B$2000,0),9)))*T724/$P$18)</f>
        <v>406.35042202010396</v>
      </c>
      <c r="CI724" t="str">
        <f>'[3]TABLEAU DE BORD'!B722</f>
        <v/>
      </c>
      <c r="CJ724" t="e">
        <f>'[3]TABLEAU DE BORD'!E722-'[3]TABLEAU DE BORD'!C722</f>
        <v>#VALUE!</v>
      </c>
      <c r="CL724" t="str">
        <f>'[3]TABLEAU DE BORD'!H722</f>
        <v/>
      </c>
      <c r="CM724" t="e">
        <f>'[3]TABLEAU DE BORD'!K722-'[3]TABLEAU DE BORD'!I722</f>
        <v>#VALUE!</v>
      </c>
    </row>
    <row r="725" spans="72:91" x14ac:dyDescent="0.25">
      <c r="BT72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BORD'!$B$13:$B$2000,0),11))*T725/INDEX('[3]TABLEAU DE BORD'!$B$13:$R$2000,MATCH('Formalisme RTE'!$H$2,'[3]TABLEAU DE BORD'!$B$13:$B$2000,0),12)</f>
        <v>3.102830965870556</v>
      </c>
      <c r="BU725">
        <f t="shared" si="69"/>
        <v>0.93577891975241945</v>
      </c>
      <c r="BX725">
        <f t="shared" si="67"/>
        <v>0.60748217536470928</v>
      </c>
      <c r="BZ725">
        <f>IF($BZ$6="","",IF(ISERROR(INDEX([3]Base!$A$2:$C$207,MATCH($BZ$6,[3]Base!$A$2:$A$207,0),2))=TRUE,"CABLE INCONNU",(INDEX([3]Base!$A$2:$C$207,MATCH($BZ$6,[3]Base!$A$2:$A$207,0),3))))</f>
        <v>19.600000000000001</v>
      </c>
      <c r="CB725">
        <f>IF($BZ$6="","",IF(ISERROR(INDEX([3]Base!$A$2:$C$207,MATCH($BZ$6,[3]Base!$A$2:$A$207,0),2))=TRUE,"CABLE INCONNU",(INDEX([3]Base!$A$2:$C$207,MATCH($BZ$6,[3]Base!$A$2:$A$207,0),2))))</f>
        <v>0.627</v>
      </c>
      <c r="CD725">
        <f t="shared" si="68"/>
        <v>1.5404220201039038</v>
      </c>
      <c r="CF725">
        <f t="shared" si="66"/>
        <v>404.81000000000006</v>
      </c>
      <c r="CG72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BORD'!$B$13:$B$2000,0),9)))*T725/$P$18)</f>
        <v>406.35042202010396</v>
      </c>
      <c r="CI725" t="str">
        <f>'[3]TABLEAU DE BORD'!B723</f>
        <v/>
      </c>
      <c r="CJ725" t="e">
        <f>'[3]TABLEAU DE BORD'!E723-'[3]TABLEAU DE BORD'!C723</f>
        <v>#VALUE!</v>
      </c>
      <c r="CL725" t="str">
        <f>'[3]TABLEAU DE BORD'!H723</f>
        <v/>
      </c>
      <c r="CM725" t="e">
        <f>'[3]TABLEAU DE BORD'!K723-'[3]TABLEAU DE BORD'!I723</f>
        <v>#VALUE!</v>
      </c>
    </row>
    <row r="726" spans="72:91" x14ac:dyDescent="0.25">
      <c r="BT72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BORD'!$B$13:$B$2000,0),11))*T726/INDEX('[3]TABLEAU DE BORD'!$B$13:$R$2000,MATCH('Formalisme RTE'!$H$2,'[3]TABLEAU DE BORD'!$B$13:$B$2000,0),12)</f>
        <v>3.102830965870556</v>
      </c>
      <c r="BU726">
        <f t="shared" si="69"/>
        <v>0.93577891975241945</v>
      </c>
      <c r="BX726">
        <f t="shared" si="67"/>
        <v>0.60748217536470928</v>
      </c>
      <c r="BZ726">
        <f>IF($BZ$6="","",IF(ISERROR(INDEX([3]Base!$A$2:$C$207,MATCH($BZ$6,[3]Base!$A$2:$A$207,0),2))=TRUE,"CABLE INCONNU",(INDEX([3]Base!$A$2:$C$207,MATCH($BZ$6,[3]Base!$A$2:$A$207,0),3))))</f>
        <v>19.600000000000001</v>
      </c>
      <c r="CB726">
        <f>IF($BZ$6="","",IF(ISERROR(INDEX([3]Base!$A$2:$C$207,MATCH($BZ$6,[3]Base!$A$2:$A$207,0),2))=TRUE,"CABLE INCONNU",(INDEX([3]Base!$A$2:$C$207,MATCH($BZ$6,[3]Base!$A$2:$A$207,0),2))))</f>
        <v>0.627</v>
      </c>
      <c r="CD726">
        <f t="shared" si="68"/>
        <v>1.5404220201039038</v>
      </c>
      <c r="CF726">
        <f t="shared" si="66"/>
        <v>404.81000000000006</v>
      </c>
      <c r="CG72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BORD'!$B$13:$B$2000,0),9)))*T726/$P$18)</f>
        <v>406.35042202010396</v>
      </c>
      <c r="CI726" t="str">
        <f>'[3]TABLEAU DE BORD'!B724</f>
        <v/>
      </c>
      <c r="CJ726" t="e">
        <f>'[3]TABLEAU DE BORD'!E724-'[3]TABLEAU DE BORD'!C724</f>
        <v>#VALUE!</v>
      </c>
      <c r="CL726" t="str">
        <f>'[3]TABLEAU DE BORD'!H724</f>
        <v/>
      </c>
      <c r="CM726" t="e">
        <f>'[3]TABLEAU DE BORD'!K724-'[3]TABLEAU DE BORD'!I724</f>
        <v>#VALUE!</v>
      </c>
    </row>
    <row r="727" spans="72:91" x14ac:dyDescent="0.25">
      <c r="BT72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BORD'!$B$13:$B$2000,0),11))*T727/INDEX('[3]TABLEAU DE BORD'!$B$13:$R$2000,MATCH('Formalisme RTE'!$H$2,'[3]TABLEAU DE BORD'!$B$13:$B$2000,0),12)</f>
        <v>3.102830965870556</v>
      </c>
      <c r="BU727">
        <f t="shared" si="69"/>
        <v>0.93577891975241945</v>
      </c>
      <c r="BX727">
        <f t="shared" si="67"/>
        <v>0.60748217536470928</v>
      </c>
      <c r="BZ727">
        <f>IF($BZ$6="","",IF(ISERROR(INDEX([3]Base!$A$2:$C$207,MATCH($BZ$6,[3]Base!$A$2:$A$207,0),2))=TRUE,"CABLE INCONNU",(INDEX([3]Base!$A$2:$C$207,MATCH($BZ$6,[3]Base!$A$2:$A$207,0),3))))</f>
        <v>19.600000000000001</v>
      </c>
      <c r="CB727">
        <f>IF($BZ$6="","",IF(ISERROR(INDEX([3]Base!$A$2:$C$207,MATCH($BZ$6,[3]Base!$A$2:$A$207,0),2))=TRUE,"CABLE INCONNU",(INDEX([3]Base!$A$2:$C$207,MATCH($BZ$6,[3]Base!$A$2:$A$207,0),2))))</f>
        <v>0.627</v>
      </c>
      <c r="CD727">
        <f t="shared" si="68"/>
        <v>1.5404220201039038</v>
      </c>
      <c r="CF727">
        <f t="shared" si="66"/>
        <v>404.81000000000006</v>
      </c>
      <c r="CG72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BORD'!$B$13:$B$2000,0),9)))*T727/$P$18)</f>
        <v>406.35042202010396</v>
      </c>
      <c r="CI727" t="str">
        <f>'[3]TABLEAU DE BORD'!B725</f>
        <v/>
      </c>
      <c r="CJ727" t="e">
        <f>'[3]TABLEAU DE BORD'!E725-'[3]TABLEAU DE BORD'!C725</f>
        <v>#VALUE!</v>
      </c>
      <c r="CL727" t="str">
        <f>'[3]TABLEAU DE BORD'!H725</f>
        <v/>
      </c>
      <c r="CM727" t="e">
        <f>'[3]TABLEAU DE BORD'!K725-'[3]TABLEAU DE BORD'!I725</f>
        <v>#VALUE!</v>
      </c>
    </row>
    <row r="728" spans="72:91" x14ac:dyDescent="0.25">
      <c r="BT72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BORD'!$B$13:$B$2000,0),11))*T728/INDEX('[3]TABLEAU DE BORD'!$B$13:$R$2000,MATCH('Formalisme RTE'!$H$2,'[3]TABLEAU DE BORD'!$B$13:$B$2000,0),12)</f>
        <v>3.102830965870556</v>
      </c>
      <c r="BU728">
        <f t="shared" si="69"/>
        <v>0.93577891975241945</v>
      </c>
      <c r="BX728">
        <f t="shared" si="67"/>
        <v>0.60748217536470928</v>
      </c>
      <c r="BZ728">
        <f>IF($BZ$6="","",IF(ISERROR(INDEX([3]Base!$A$2:$C$207,MATCH($BZ$6,[3]Base!$A$2:$A$207,0),2))=TRUE,"CABLE INCONNU",(INDEX([3]Base!$A$2:$C$207,MATCH($BZ$6,[3]Base!$A$2:$A$207,0),3))))</f>
        <v>19.600000000000001</v>
      </c>
      <c r="CB728">
        <f>IF($BZ$6="","",IF(ISERROR(INDEX([3]Base!$A$2:$C$207,MATCH($BZ$6,[3]Base!$A$2:$A$207,0),2))=TRUE,"CABLE INCONNU",(INDEX([3]Base!$A$2:$C$207,MATCH($BZ$6,[3]Base!$A$2:$A$207,0),2))))</f>
        <v>0.627</v>
      </c>
      <c r="CD728">
        <f t="shared" si="68"/>
        <v>1.5404220201039038</v>
      </c>
      <c r="CF728">
        <f t="shared" si="66"/>
        <v>404.81000000000006</v>
      </c>
      <c r="CG72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BORD'!$B$13:$B$2000,0),9)))*T728/$P$18)</f>
        <v>406.35042202010396</v>
      </c>
      <c r="CI728" t="str">
        <f>'[3]TABLEAU DE BORD'!B726</f>
        <v/>
      </c>
      <c r="CJ728" t="e">
        <f>'[3]TABLEAU DE BORD'!E726-'[3]TABLEAU DE BORD'!C726</f>
        <v>#VALUE!</v>
      </c>
      <c r="CL728" t="str">
        <f>'[3]TABLEAU DE BORD'!H726</f>
        <v/>
      </c>
      <c r="CM728" t="e">
        <f>'[3]TABLEAU DE BORD'!K726-'[3]TABLEAU DE BORD'!I726</f>
        <v>#VALUE!</v>
      </c>
    </row>
    <row r="729" spans="72:91" x14ac:dyDescent="0.25">
      <c r="BT72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BORD'!$B$13:$B$2000,0),11))*T729/INDEX('[3]TABLEAU DE BORD'!$B$13:$R$2000,MATCH('Formalisme RTE'!$H$2,'[3]TABLEAU DE BORD'!$B$13:$B$2000,0),12)</f>
        <v>3.102830965870556</v>
      </c>
      <c r="BU729">
        <f t="shared" si="69"/>
        <v>0.93577891975241945</v>
      </c>
      <c r="BX729">
        <f t="shared" si="67"/>
        <v>0.60748217536470928</v>
      </c>
      <c r="BZ729">
        <f>IF($BZ$6="","",IF(ISERROR(INDEX([3]Base!$A$2:$C$207,MATCH($BZ$6,[3]Base!$A$2:$A$207,0),2))=TRUE,"CABLE INCONNU",(INDEX([3]Base!$A$2:$C$207,MATCH($BZ$6,[3]Base!$A$2:$A$207,0),3))))</f>
        <v>19.600000000000001</v>
      </c>
      <c r="CB729">
        <f>IF($BZ$6="","",IF(ISERROR(INDEX([3]Base!$A$2:$C$207,MATCH($BZ$6,[3]Base!$A$2:$A$207,0),2))=TRUE,"CABLE INCONNU",(INDEX([3]Base!$A$2:$C$207,MATCH($BZ$6,[3]Base!$A$2:$A$207,0),2))))</f>
        <v>0.627</v>
      </c>
      <c r="CD729">
        <f t="shared" si="68"/>
        <v>1.5404220201039038</v>
      </c>
      <c r="CF729">
        <f t="shared" si="66"/>
        <v>404.81000000000006</v>
      </c>
      <c r="CG72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BORD'!$B$13:$B$2000,0),9)))*T729/$P$18)</f>
        <v>406.35042202010396</v>
      </c>
      <c r="CI729" t="str">
        <f>'[3]TABLEAU DE BORD'!B727</f>
        <v/>
      </c>
      <c r="CJ729" t="e">
        <f>'[3]TABLEAU DE BORD'!E727-'[3]TABLEAU DE BORD'!C727</f>
        <v>#VALUE!</v>
      </c>
      <c r="CL729" t="str">
        <f>'[3]TABLEAU DE BORD'!H727</f>
        <v/>
      </c>
      <c r="CM729" t="e">
        <f>'[3]TABLEAU DE BORD'!K727-'[3]TABLEAU DE BORD'!I727</f>
        <v>#VALUE!</v>
      </c>
    </row>
    <row r="730" spans="72:91" x14ac:dyDescent="0.25">
      <c r="BT73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BORD'!$B$13:$B$2000,0),11))*T730/INDEX('[3]TABLEAU DE BORD'!$B$13:$R$2000,MATCH('Formalisme RTE'!$H$2,'[3]TABLEAU DE BORD'!$B$13:$B$2000,0),12)</f>
        <v>3.102830965870556</v>
      </c>
      <c r="BU730">
        <f t="shared" si="69"/>
        <v>0.93577891975241945</v>
      </c>
      <c r="BX730">
        <f t="shared" si="67"/>
        <v>0.60748217536470928</v>
      </c>
      <c r="BZ730">
        <f>IF($BZ$6="","",IF(ISERROR(INDEX([3]Base!$A$2:$C$207,MATCH($BZ$6,[3]Base!$A$2:$A$207,0),2))=TRUE,"CABLE INCONNU",(INDEX([3]Base!$A$2:$C$207,MATCH($BZ$6,[3]Base!$A$2:$A$207,0),3))))</f>
        <v>19.600000000000001</v>
      </c>
      <c r="CB730">
        <f>IF($BZ$6="","",IF(ISERROR(INDEX([3]Base!$A$2:$C$207,MATCH($BZ$6,[3]Base!$A$2:$A$207,0),2))=TRUE,"CABLE INCONNU",(INDEX([3]Base!$A$2:$C$207,MATCH($BZ$6,[3]Base!$A$2:$A$207,0),2))))</f>
        <v>0.627</v>
      </c>
      <c r="CD730">
        <f t="shared" si="68"/>
        <v>1.5404220201039038</v>
      </c>
      <c r="CF730">
        <f t="shared" si="66"/>
        <v>404.81000000000006</v>
      </c>
      <c r="CG73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BORD'!$B$13:$B$2000,0),9)))*T730/$P$18)</f>
        <v>406.35042202010396</v>
      </c>
      <c r="CI730" t="str">
        <f>'[3]TABLEAU DE BORD'!B728</f>
        <v/>
      </c>
      <c r="CJ730" t="e">
        <f>'[3]TABLEAU DE BORD'!E728-'[3]TABLEAU DE BORD'!C728</f>
        <v>#VALUE!</v>
      </c>
      <c r="CL730" t="str">
        <f>'[3]TABLEAU DE BORD'!H728</f>
        <v/>
      </c>
      <c r="CM730" t="e">
        <f>'[3]TABLEAU DE BORD'!K728-'[3]TABLEAU DE BORD'!I728</f>
        <v>#VALUE!</v>
      </c>
    </row>
    <row r="731" spans="72:91" x14ac:dyDescent="0.25">
      <c r="BT73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BORD'!$B$13:$B$2000,0),11))*T731/INDEX('[3]TABLEAU DE BORD'!$B$13:$R$2000,MATCH('Formalisme RTE'!$H$2,'[3]TABLEAU DE BORD'!$B$13:$B$2000,0),12)</f>
        <v>3.102830965870556</v>
      </c>
      <c r="BU731">
        <f t="shared" si="69"/>
        <v>0.93577891975241945</v>
      </c>
      <c r="BX731">
        <f t="shared" si="67"/>
        <v>0.60748217536470928</v>
      </c>
      <c r="BZ731">
        <f>IF($BZ$6="","",IF(ISERROR(INDEX([3]Base!$A$2:$C$207,MATCH($BZ$6,[3]Base!$A$2:$A$207,0),2))=TRUE,"CABLE INCONNU",(INDEX([3]Base!$A$2:$C$207,MATCH($BZ$6,[3]Base!$A$2:$A$207,0),3))))</f>
        <v>19.600000000000001</v>
      </c>
      <c r="CB731">
        <f>IF($BZ$6="","",IF(ISERROR(INDEX([3]Base!$A$2:$C$207,MATCH($BZ$6,[3]Base!$A$2:$A$207,0),2))=TRUE,"CABLE INCONNU",(INDEX([3]Base!$A$2:$C$207,MATCH($BZ$6,[3]Base!$A$2:$A$207,0),2))))</f>
        <v>0.627</v>
      </c>
      <c r="CD731">
        <f t="shared" si="68"/>
        <v>1.5404220201039038</v>
      </c>
      <c r="CF731">
        <f t="shared" si="66"/>
        <v>404.81000000000006</v>
      </c>
      <c r="CG73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BORD'!$B$13:$B$2000,0),9)))*T731/$P$18)</f>
        <v>406.35042202010396</v>
      </c>
      <c r="CI731" t="str">
        <f>'[3]TABLEAU DE BORD'!B729</f>
        <v/>
      </c>
      <c r="CJ731" t="e">
        <f>'[3]TABLEAU DE BORD'!E729-'[3]TABLEAU DE BORD'!C729</f>
        <v>#VALUE!</v>
      </c>
      <c r="CL731" t="str">
        <f>'[3]TABLEAU DE BORD'!H729</f>
        <v/>
      </c>
      <c r="CM731" t="e">
        <f>'[3]TABLEAU DE BORD'!K729-'[3]TABLEAU DE BORD'!I729</f>
        <v>#VALUE!</v>
      </c>
    </row>
    <row r="732" spans="72:91" x14ac:dyDescent="0.25">
      <c r="BT73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BORD'!$B$13:$B$2000,0),11))*T732/INDEX('[3]TABLEAU DE BORD'!$B$13:$R$2000,MATCH('Formalisme RTE'!$H$2,'[3]TABLEAU DE BORD'!$B$13:$B$2000,0),12)</f>
        <v>3.102830965870556</v>
      </c>
      <c r="BU732">
        <f t="shared" si="69"/>
        <v>0.93577891975241945</v>
      </c>
      <c r="BX732">
        <f t="shared" si="67"/>
        <v>0.60748217536470928</v>
      </c>
      <c r="BZ732">
        <f>IF($BZ$6="","",IF(ISERROR(INDEX([3]Base!$A$2:$C$207,MATCH($BZ$6,[3]Base!$A$2:$A$207,0),2))=TRUE,"CABLE INCONNU",(INDEX([3]Base!$A$2:$C$207,MATCH($BZ$6,[3]Base!$A$2:$A$207,0),3))))</f>
        <v>19.600000000000001</v>
      </c>
      <c r="CB732">
        <f>IF($BZ$6="","",IF(ISERROR(INDEX([3]Base!$A$2:$C$207,MATCH($BZ$6,[3]Base!$A$2:$A$207,0),2))=TRUE,"CABLE INCONNU",(INDEX([3]Base!$A$2:$C$207,MATCH($BZ$6,[3]Base!$A$2:$A$207,0),2))))</f>
        <v>0.627</v>
      </c>
      <c r="CD732">
        <f t="shared" si="68"/>
        <v>1.5404220201039038</v>
      </c>
      <c r="CF732">
        <f t="shared" si="66"/>
        <v>404.81000000000006</v>
      </c>
      <c r="CG73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BORD'!$B$13:$B$2000,0),9)))*T732/$P$18)</f>
        <v>406.35042202010396</v>
      </c>
      <c r="CI732" t="str">
        <f>'[3]TABLEAU DE BORD'!B730</f>
        <v/>
      </c>
      <c r="CJ732" t="e">
        <f>'[3]TABLEAU DE BORD'!E730-'[3]TABLEAU DE BORD'!C730</f>
        <v>#VALUE!</v>
      </c>
      <c r="CL732" t="str">
        <f>'[3]TABLEAU DE BORD'!H730</f>
        <v/>
      </c>
      <c r="CM732" t="e">
        <f>'[3]TABLEAU DE BORD'!K730-'[3]TABLEAU DE BORD'!I730</f>
        <v>#VALUE!</v>
      </c>
    </row>
    <row r="733" spans="72:91" x14ac:dyDescent="0.25">
      <c r="BT73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BORD'!$B$13:$B$2000,0),11))*T733/INDEX('[3]TABLEAU DE BORD'!$B$13:$R$2000,MATCH('Formalisme RTE'!$H$2,'[3]TABLEAU DE BORD'!$B$13:$B$2000,0),12)</f>
        <v>3.102830965870556</v>
      </c>
      <c r="BU733">
        <f t="shared" si="69"/>
        <v>0.93577891975241945</v>
      </c>
      <c r="BX733">
        <f t="shared" si="67"/>
        <v>0.60748217536470928</v>
      </c>
      <c r="BZ733">
        <f>IF($BZ$6="","",IF(ISERROR(INDEX([3]Base!$A$2:$C$207,MATCH($BZ$6,[3]Base!$A$2:$A$207,0),2))=TRUE,"CABLE INCONNU",(INDEX([3]Base!$A$2:$C$207,MATCH($BZ$6,[3]Base!$A$2:$A$207,0),3))))</f>
        <v>19.600000000000001</v>
      </c>
      <c r="CB733">
        <f>IF($BZ$6="","",IF(ISERROR(INDEX([3]Base!$A$2:$C$207,MATCH($BZ$6,[3]Base!$A$2:$A$207,0),2))=TRUE,"CABLE INCONNU",(INDEX([3]Base!$A$2:$C$207,MATCH($BZ$6,[3]Base!$A$2:$A$207,0),2))))</f>
        <v>0.627</v>
      </c>
      <c r="CD733">
        <f t="shared" si="68"/>
        <v>1.5404220201039038</v>
      </c>
      <c r="CF733">
        <f t="shared" si="66"/>
        <v>404.81000000000006</v>
      </c>
      <c r="CG73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BORD'!$B$13:$B$2000,0),9)))*T733/$P$18)</f>
        <v>406.35042202010396</v>
      </c>
      <c r="CI733" t="str">
        <f>'[3]TABLEAU DE BORD'!B731</f>
        <v/>
      </c>
      <c r="CJ733" t="e">
        <f>'[3]TABLEAU DE BORD'!E731-'[3]TABLEAU DE BORD'!C731</f>
        <v>#VALUE!</v>
      </c>
      <c r="CL733" t="str">
        <f>'[3]TABLEAU DE BORD'!H731</f>
        <v/>
      </c>
      <c r="CM733" t="e">
        <f>'[3]TABLEAU DE BORD'!K731-'[3]TABLEAU DE BORD'!I731</f>
        <v>#VALUE!</v>
      </c>
    </row>
    <row r="734" spans="72:91" x14ac:dyDescent="0.25">
      <c r="BT73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BORD'!$B$13:$B$2000,0),11))*T734/INDEX('[3]TABLEAU DE BORD'!$B$13:$R$2000,MATCH('Formalisme RTE'!$H$2,'[3]TABLEAU DE BORD'!$B$13:$B$2000,0),12)</f>
        <v>3.102830965870556</v>
      </c>
      <c r="BU734">
        <f t="shared" si="69"/>
        <v>0.93577891975241945</v>
      </c>
      <c r="BX734">
        <f t="shared" si="67"/>
        <v>0.60748217536470928</v>
      </c>
      <c r="BZ734">
        <f>IF($BZ$6="","",IF(ISERROR(INDEX([3]Base!$A$2:$C$207,MATCH($BZ$6,[3]Base!$A$2:$A$207,0),2))=TRUE,"CABLE INCONNU",(INDEX([3]Base!$A$2:$C$207,MATCH($BZ$6,[3]Base!$A$2:$A$207,0),3))))</f>
        <v>19.600000000000001</v>
      </c>
      <c r="CB734">
        <f>IF($BZ$6="","",IF(ISERROR(INDEX([3]Base!$A$2:$C$207,MATCH($BZ$6,[3]Base!$A$2:$A$207,0),2))=TRUE,"CABLE INCONNU",(INDEX([3]Base!$A$2:$C$207,MATCH($BZ$6,[3]Base!$A$2:$A$207,0),2))))</f>
        <v>0.627</v>
      </c>
      <c r="CD734">
        <f t="shared" si="68"/>
        <v>1.5404220201039038</v>
      </c>
      <c r="CF734">
        <f t="shared" si="66"/>
        <v>404.81000000000006</v>
      </c>
      <c r="CG73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BORD'!$B$13:$B$2000,0),9)))*T734/$P$18)</f>
        <v>406.35042202010396</v>
      </c>
      <c r="CI734" t="str">
        <f>'[3]TABLEAU DE BORD'!B732</f>
        <v/>
      </c>
      <c r="CJ734" t="e">
        <f>'[3]TABLEAU DE BORD'!E732-'[3]TABLEAU DE BORD'!C732</f>
        <v>#VALUE!</v>
      </c>
      <c r="CL734" t="str">
        <f>'[3]TABLEAU DE BORD'!H732</f>
        <v/>
      </c>
      <c r="CM734" t="e">
        <f>'[3]TABLEAU DE BORD'!K732-'[3]TABLEAU DE BORD'!I732</f>
        <v>#VALUE!</v>
      </c>
    </row>
    <row r="735" spans="72:91" x14ac:dyDescent="0.25">
      <c r="BT73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BORD'!$B$13:$B$2000,0),11))*T735/INDEX('[3]TABLEAU DE BORD'!$B$13:$R$2000,MATCH('Formalisme RTE'!$H$2,'[3]TABLEAU DE BORD'!$B$13:$B$2000,0),12)</f>
        <v>3.102830965870556</v>
      </c>
      <c r="BU735">
        <f t="shared" si="69"/>
        <v>0.93577891975241945</v>
      </c>
      <c r="BX735">
        <f t="shared" si="67"/>
        <v>0.60748217536470928</v>
      </c>
      <c r="BZ735">
        <f>IF($BZ$6="","",IF(ISERROR(INDEX([3]Base!$A$2:$C$207,MATCH($BZ$6,[3]Base!$A$2:$A$207,0),2))=TRUE,"CABLE INCONNU",(INDEX([3]Base!$A$2:$C$207,MATCH($BZ$6,[3]Base!$A$2:$A$207,0),3))))</f>
        <v>19.600000000000001</v>
      </c>
      <c r="CB735">
        <f>IF($BZ$6="","",IF(ISERROR(INDEX([3]Base!$A$2:$C$207,MATCH($BZ$6,[3]Base!$A$2:$A$207,0),2))=TRUE,"CABLE INCONNU",(INDEX([3]Base!$A$2:$C$207,MATCH($BZ$6,[3]Base!$A$2:$A$207,0),2))))</f>
        <v>0.627</v>
      </c>
      <c r="CD735">
        <f t="shared" si="68"/>
        <v>1.5404220201039038</v>
      </c>
      <c r="CF735">
        <f t="shared" si="66"/>
        <v>404.81000000000006</v>
      </c>
      <c r="CG73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BORD'!$B$13:$B$2000,0),9)))*T735/$P$18)</f>
        <v>406.35042202010396</v>
      </c>
      <c r="CI735" t="str">
        <f>'[3]TABLEAU DE BORD'!B733</f>
        <v/>
      </c>
      <c r="CJ735" t="e">
        <f>'[3]TABLEAU DE BORD'!E733-'[3]TABLEAU DE BORD'!C733</f>
        <v>#VALUE!</v>
      </c>
      <c r="CL735" t="str">
        <f>'[3]TABLEAU DE BORD'!H733</f>
        <v/>
      </c>
      <c r="CM735" t="e">
        <f>'[3]TABLEAU DE BORD'!K733-'[3]TABLEAU DE BORD'!I733</f>
        <v>#VALUE!</v>
      </c>
    </row>
    <row r="736" spans="72:91" x14ac:dyDescent="0.25">
      <c r="BT73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BORD'!$B$13:$B$2000,0),11))*T736/INDEX('[3]TABLEAU DE BORD'!$B$13:$R$2000,MATCH('Formalisme RTE'!$H$2,'[3]TABLEAU DE BORD'!$B$13:$B$2000,0),12)</f>
        <v>3.102830965870556</v>
      </c>
      <c r="BU736">
        <f t="shared" si="69"/>
        <v>0.93577891975241945</v>
      </c>
      <c r="BX736">
        <f t="shared" si="67"/>
        <v>0.60748217536470928</v>
      </c>
      <c r="BZ736">
        <f>IF($BZ$6="","",IF(ISERROR(INDEX([3]Base!$A$2:$C$207,MATCH($BZ$6,[3]Base!$A$2:$A$207,0),2))=TRUE,"CABLE INCONNU",(INDEX([3]Base!$A$2:$C$207,MATCH($BZ$6,[3]Base!$A$2:$A$207,0),3))))</f>
        <v>19.600000000000001</v>
      </c>
      <c r="CB736">
        <f>IF($BZ$6="","",IF(ISERROR(INDEX([3]Base!$A$2:$C$207,MATCH($BZ$6,[3]Base!$A$2:$A$207,0),2))=TRUE,"CABLE INCONNU",(INDEX([3]Base!$A$2:$C$207,MATCH($BZ$6,[3]Base!$A$2:$A$207,0),2))))</f>
        <v>0.627</v>
      </c>
      <c r="CD736">
        <f t="shared" si="68"/>
        <v>1.5404220201039038</v>
      </c>
      <c r="CF736">
        <f t="shared" si="66"/>
        <v>404.81000000000006</v>
      </c>
      <c r="CG73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BORD'!$B$13:$B$2000,0),9)))*T736/$P$18)</f>
        <v>406.35042202010396</v>
      </c>
      <c r="CI736" t="str">
        <f>'[3]TABLEAU DE BORD'!B734</f>
        <v/>
      </c>
      <c r="CJ736" t="e">
        <f>'[3]TABLEAU DE BORD'!E734-'[3]TABLEAU DE BORD'!C734</f>
        <v>#VALUE!</v>
      </c>
      <c r="CL736" t="str">
        <f>'[3]TABLEAU DE BORD'!H734</f>
        <v/>
      </c>
      <c r="CM736" t="e">
        <f>'[3]TABLEAU DE BORD'!K734-'[3]TABLEAU DE BORD'!I734</f>
        <v>#VALUE!</v>
      </c>
    </row>
    <row r="737" spans="72:91" x14ac:dyDescent="0.25">
      <c r="BT73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BORD'!$B$13:$B$2000,0),11))*T737/INDEX('[3]TABLEAU DE BORD'!$B$13:$R$2000,MATCH('Formalisme RTE'!$H$2,'[3]TABLEAU DE BORD'!$B$13:$B$2000,0),12)</f>
        <v>3.102830965870556</v>
      </c>
      <c r="BU737">
        <f t="shared" si="69"/>
        <v>0.93577891975241945</v>
      </c>
      <c r="BX737">
        <f t="shared" si="67"/>
        <v>0.60748217536470928</v>
      </c>
      <c r="BZ737">
        <f>IF($BZ$6="","",IF(ISERROR(INDEX([3]Base!$A$2:$C$207,MATCH($BZ$6,[3]Base!$A$2:$A$207,0),2))=TRUE,"CABLE INCONNU",(INDEX([3]Base!$A$2:$C$207,MATCH($BZ$6,[3]Base!$A$2:$A$207,0),3))))</f>
        <v>19.600000000000001</v>
      </c>
      <c r="CB737">
        <f>IF($BZ$6="","",IF(ISERROR(INDEX([3]Base!$A$2:$C$207,MATCH($BZ$6,[3]Base!$A$2:$A$207,0),2))=TRUE,"CABLE INCONNU",(INDEX([3]Base!$A$2:$C$207,MATCH($BZ$6,[3]Base!$A$2:$A$207,0),2))))</f>
        <v>0.627</v>
      </c>
      <c r="CD737">
        <f t="shared" si="68"/>
        <v>1.5404220201039038</v>
      </c>
      <c r="CF737">
        <f t="shared" si="66"/>
        <v>404.81000000000006</v>
      </c>
      <c r="CG73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BORD'!$B$13:$B$2000,0),9)))*T737/$P$18)</f>
        <v>406.35042202010396</v>
      </c>
      <c r="CI737" t="str">
        <f>'[3]TABLEAU DE BORD'!B735</f>
        <v/>
      </c>
      <c r="CJ737" t="e">
        <f>'[3]TABLEAU DE BORD'!E735-'[3]TABLEAU DE BORD'!C735</f>
        <v>#VALUE!</v>
      </c>
      <c r="CL737" t="str">
        <f>'[3]TABLEAU DE BORD'!H735</f>
        <v/>
      </c>
      <c r="CM737" t="e">
        <f>'[3]TABLEAU DE BORD'!K735-'[3]TABLEAU DE BORD'!I735</f>
        <v>#VALUE!</v>
      </c>
    </row>
    <row r="738" spans="72:91" x14ac:dyDescent="0.25">
      <c r="BT73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BORD'!$B$13:$B$2000,0),11))*T738/INDEX('[3]TABLEAU DE BORD'!$B$13:$R$2000,MATCH('Formalisme RTE'!$H$2,'[3]TABLEAU DE BORD'!$B$13:$B$2000,0),12)</f>
        <v>3.102830965870556</v>
      </c>
      <c r="BU738">
        <f t="shared" si="69"/>
        <v>0.93577891975241945</v>
      </c>
      <c r="BX738">
        <f t="shared" si="67"/>
        <v>0.60748217536470928</v>
      </c>
      <c r="BZ738">
        <f>IF($BZ$6="","",IF(ISERROR(INDEX([3]Base!$A$2:$C$207,MATCH($BZ$6,[3]Base!$A$2:$A$207,0),2))=TRUE,"CABLE INCONNU",(INDEX([3]Base!$A$2:$C$207,MATCH($BZ$6,[3]Base!$A$2:$A$207,0),3))))</f>
        <v>19.600000000000001</v>
      </c>
      <c r="CB738">
        <f>IF($BZ$6="","",IF(ISERROR(INDEX([3]Base!$A$2:$C$207,MATCH($BZ$6,[3]Base!$A$2:$A$207,0),2))=TRUE,"CABLE INCONNU",(INDEX([3]Base!$A$2:$C$207,MATCH($BZ$6,[3]Base!$A$2:$A$207,0),2))))</f>
        <v>0.627</v>
      </c>
      <c r="CD738">
        <f t="shared" si="68"/>
        <v>1.5404220201039038</v>
      </c>
      <c r="CF738">
        <f t="shared" si="66"/>
        <v>404.81000000000006</v>
      </c>
      <c r="CG73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BORD'!$B$13:$B$2000,0),9)))*T738/$P$18)</f>
        <v>406.35042202010396</v>
      </c>
      <c r="CI738" t="str">
        <f>'[3]TABLEAU DE BORD'!B736</f>
        <v/>
      </c>
      <c r="CJ738" t="e">
        <f>'[3]TABLEAU DE BORD'!E736-'[3]TABLEAU DE BORD'!C736</f>
        <v>#VALUE!</v>
      </c>
      <c r="CL738" t="str">
        <f>'[3]TABLEAU DE BORD'!H736</f>
        <v/>
      </c>
      <c r="CM738" t="e">
        <f>'[3]TABLEAU DE BORD'!K736-'[3]TABLEAU DE BORD'!I736</f>
        <v>#VALUE!</v>
      </c>
    </row>
    <row r="739" spans="72:91" x14ac:dyDescent="0.25">
      <c r="BT73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BORD'!$B$13:$B$2000,0),11))*T739/INDEX('[3]TABLEAU DE BORD'!$B$13:$R$2000,MATCH('Formalisme RTE'!$H$2,'[3]TABLEAU DE BORD'!$B$13:$B$2000,0),12)</f>
        <v>3.102830965870556</v>
      </c>
      <c r="BU739">
        <f t="shared" si="69"/>
        <v>0.93577891975241945</v>
      </c>
      <c r="BX739">
        <f t="shared" si="67"/>
        <v>0.60748217536470928</v>
      </c>
      <c r="BZ739">
        <f>IF($BZ$6="","",IF(ISERROR(INDEX([3]Base!$A$2:$C$207,MATCH($BZ$6,[3]Base!$A$2:$A$207,0),2))=TRUE,"CABLE INCONNU",(INDEX([3]Base!$A$2:$C$207,MATCH($BZ$6,[3]Base!$A$2:$A$207,0),3))))</f>
        <v>19.600000000000001</v>
      </c>
      <c r="CB739">
        <f>IF($BZ$6="","",IF(ISERROR(INDEX([3]Base!$A$2:$C$207,MATCH($BZ$6,[3]Base!$A$2:$A$207,0),2))=TRUE,"CABLE INCONNU",(INDEX([3]Base!$A$2:$C$207,MATCH($BZ$6,[3]Base!$A$2:$A$207,0),2))))</f>
        <v>0.627</v>
      </c>
      <c r="CD739">
        <f t="shared" si="68"/>
        <v>1.5404220201039038</v>
      </c>
      <c r="CF739">
        <f t="shared" si="66"/>
        <v>404.81000000000006</v>
      </c>
      <c r="CG73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BORD'!$B$13:$B$2000,0),9)))*T739/$P$18)</f>
        <v>406.35042202010396</v>
      </c>
      <c r="CI739" t="str">
        <f>'[3]TABLEAU DE BORD'!B737</f>
        <v/>
      </c>
      <c r="CJ739" t="e">
        <f>'[3]TABLEAU DE BORD'!E737-'[3]TABLEAU DE BORD'!C737</f>
        <v>#VALUE!</v>
      </c>
      <c r="CL739" t="str">
        <f>'[3]TABLEAU DE BORD'!H737</f>
        <v/>
      </c>
      <c r="CM739" t="e">
        <f>'[3]TABLEAU DE BORD'!K737-'[3]TABLEAU DE BORD'!I737</f>
        <v>#VALUE!</v>
      </c>
    </row>
    <row r="740" spans="72:91" x14ac:dyDescent="0.25">
      <c r="BT74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BORD'!$B$13:$B$2000,0),11))*T740/INDEX('[3]TABLEAU DE BORD'!$B$13:$R$2000,MATCH('Formalisme RTE'!$H$2,'[3]TABLEAU DE BORD'!$B$13:$B$2000,0),12)</f>
        <v>3.102830965870556</v>
      </c>
      <c r="BU740">
        <f t="shared" si="69"/>
        <v>0.93577891975241945</v>
      </c>
      <c r="BX740">
        <f t="shared" si="67"/>
        <v>0.60748217536470928</v>
      </c>
      <c r="BZ740">
        <f>IF($BZ$6="","",IF(ISERROR(INDEX([3]Base!$A$2:$C$207,MATCH($BZ$6,[3]Base!$A$2:$A$207,0),2))=TRUE,"CABLE INCONNU",(INDEX([3]Base!$A$2:$C$207,MATCH($BZ$6,[3]Base!$A$2:$A$207,0),3))))</f>
        <v>19.600000000000001</v>
      </c>
      <c r="CB740">
        <f>IF($BZ$6="","",IF(ISERROR(INDEX([3]Base!$A$2:$C$207,MATCH($BZ$6,[3]Base!$A$2:$A$207,0),2))=TRUE,"CABLE INCONNU",(INDEX([3]Base!$A$2:$C$207,MATCH($BZ$6,[3]Base!$A$2:$A$207,0),2))))</f>
        <v>0.627</v>
      </c>
      <c r="CD740">
        <f t="shared" si="68"/>
        <v>1.5404220201039038</v>
      </c>
      <c r="CF740">
        <f t="shared" si="66"/>
        <v>404.81000000000006</v>
      </c>
      <c r="CG74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BORD'!$B$13:$B$2000,0),9)))*T740/$P$18)</f>
        <v>406.35042202010396</v>
      </c>
      <c r="CI740" t="str">
        <f>'[3]TABLEAU DE BORD'!B738</f>
        <v/>
      </c>
      <c r="CJ740" t="e">
        <f>'[3]TABLEAU DE BORD'!E738-'[3]TABLEAU DE BORD'!C738</f>
        <v>#VALUE!</v>
      </c>
      <c r="CL740" t="str">
        <f>'[3]TABLEAU DE BORD'!H738</f>
        <v/>
      </c>
      <c r="CM740" t="e">
        <f>'[3]TABLEAU DE BORD'!K738-'[3]TABLEAU DE BORD'!I738</f>
        <v>#VALUE!</v>
      </c>
    </row>
    <row r="741" spans="72:91" x14ac:dyDescent="0.25">
      <c r="BT74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BORD'!$B$13:$B$2000,0),11))*T741/INDEX('[3]TABLEAU DE BORD'!$B$13:$R$2000,MATCH('Formalisme RTE'!$H$2,'[3]TABLEAU DE BORD'!$B$13:$B$2000,0),12)</f>
        <v>3.102830965870556</v>
      </c>
      <c r="BU741">
        <f t="shared" si="69"/>
        <v>0.93577891975241945</v>
      </c>
      <c r="BX741">
        <f t="shared" si="67"/>
        <v>0.60748217536470928</v>
      </c>
      <c r="BZ741">
        <f>IF($BZ$6="","",IF(ISERROR(INDEX([3]Base!$A$2:$C$207,MATCH($BZ$6,[3]Base!$A$2:$A$207,0),2))=TRUE,"CABLE INCONNU",(INDEX([3]Base!$A$2:$C$207,MATCH($BZ$6,[3]Base!$A$2:$A$207,0),3))))</f>
        <v>19.600000000000001</v>
      </c>
      <c r="CB741">
        <f>IF($BZ$6="","",IF(ISERROR(INDEX([3]Base!$A$2:$C$207,MATCH($BZ$6,[3]Base!$A$2:$A$207,0),2))=TRUE,"CABLE INCONNU",(INDEX([3]Base!$A$2:$C$207,MATCH($BZ$6,[3]Base!$A$2:$A$207,0),2))))</f>
        <v>0.627</v>
      </c>
      <c r="CD741">
        <f t="shared" si="68"/>
        <v>1.5404220201039038</v>
      </c>
      <c r="CF741">
        <f t="shared" si="66"/>
        <v>404.81000000000006</v>
      </c>
      <c r="CG74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BORD'!$B$13:$B$2000,0),9)))*T741/$P$18)</f>
        <v>406.35042202010396</v>
      </c>
      <c r="CI741" t="str">
        <f>'[3]TABLEAU DE BORD'!B739</f>
        <v/>
      </c>
      <c r="CJ741" t="e">
        <f>'[3]TABLEAU DE BORD'!E739-'[3]TABLEAU DE BORD'!C739</f>
        <v>#VALUE!</v>
      </c>
      <c r="CL741" t="str">
        <f>'[3]TABLEAU DE BORD'!H739</f>
        <v/>
      </c>
      <c r="CM741" t="e">
        <f>'[3]TABLEAU DE BORD'!K739-'[3]TABLEAU DE BORD'!I739</f>
        <v>#VALUE!</v>
      </c>
    </row>
    <row r="742" spans="72:91" x14ac:dyDescent="0.25">
      <c r="BT74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BORD'!$B$13:$B$2000,0),11))*T742/INDEX('[3]TABLEAU DE BORD'!$B$13:$R$2000,MATCH('Formalisme RTE'!$H$2,'[3]TABLEAU DE BORD'!$B$13:$B$2000,0),12)</f>
        <v>3.102830965870556</v>
      </c>
      <c r="BU742">
        <f t="shared" si="69"/>
        <v>0.93577891975241945</v>
      </c>
      <c r="BX742">
        <f t="shared" si="67"/>
        <v>0.60748217536470928</v>
      </c>
      <c r="BZ742">
        <f>IF($BZ$6="","",IF(ISERROR(INDEX([3]Base!$A$2:$C$207,MATCH($BZ$6,[3]Base!$A$2:$A$207,0),2))=TRUE,"CABLE INCONNU",(INDEX([3]Base!$A$2:$C$207,MATCH($BZ$6,[3]Base!$A$2:$A$207,0),3))))</f>
        <v>19.600000000000001</v>
      </c>
      <c r="CB742">
        <f>IF($BZ$6="","",IF(ISERROR(INDEX([3]Base!$A$2:$C$207,MATCH($BZ$6,[3]Base!$A$2:$A$207,0),2))=TRUE,"CABLE INCONNU",(INDEX([3]Base!$A$2:$C$207,MATCH($BZ$6,[3]Base!$A$2:$A$207,0),2))))</f>
        <v>0.627</v>
      </c>
      <c r="CD742">
        <f t="shared" si="68"/>
        <v>1.5404220201039038</v>
      </c>
      <c r="CF742">
        <f t="shared" si="66"/>
        <v>404.81000000000006</v>
      </c>
      <c r="CG74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BORD'!$B$13:$B$2000,0),9)))*T742/$P$18)</f>
        <v>406.35042202010396</v>
      </c>
      <c r="CI742" t="str">
        <f>'[3]TABLEAU DE BORD'!B740</f>
        <v/>
      </c>
      <c r="CJ742" t="e">
        <f>'[3]TABLEAU DE BORD'!E740-'[3]TABLEAU DE BORD'!C740</f>
        <v>#VALUE!</v>
      </c>
      <c r="CL742" t="str">
        <f>'[3]TABLEAU DE BORD'!H740</f>
        <v/>
      </c>
      <c r="CM742" t="e">
        <f>'[3]TABLEAU DE BORD'!K740-'[3]TABLEAU DE BORD'!I740</f>
        <v>#VALUE!</v>
      </c>
    </row>
    <row r="743" spans="72:91" x14ac:dyDescent="0.25">
      <c r="BT7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BORD'!$B$13:$B$2000,0),11))*T743/INDEX('[3]TABLEAU DE BORD'!$B$13:$R$2000,MATCH('Formalisme RTE'!$H$2,'[3]TABLEAU DE BORD'!$B$13:$B$2000,0),12)</f>
        <v>3.102830965870556</v>
      </c>
      <c r="BU743">
        <f t="shared" si="69"/>
        <v>0.93577891975241945</v>
      </c>
      <c r="BX743">
        <f t="shared" si="67"/>
        <v>0.60748217536470928</v>
      </c>
      <c r="BZ743">
        <f>IF($BZ$6="","",IF(ISERROR(INDEX([3]Base!$A$2:$C$207,MATCH($BZ$6,[3]Base!$A$2:$A$207,0),2))=TRUE,"CABLE INCONNU",(INDEX([3]Base!$A$2:$C$207,MATCH($BZ$6,[3]Base!$A$2:$A$207,0),3))))</f>
        <v>19.600000000000001</v>
      </c>
      <c r="CB743">
        <f>IF($BZ$6="","",IF(ISERROR(INDEX([3]Base!$A$2:$C$207,MATCH($BZ$6,[3]Base!$A$2:$A$207,0),2))=TRUE,"CABLE INCONNU",(INDEX([3]Base!$A$2:$C$207,MATCH($BZ$6,[3]Base!$A$2:$A$207,0),2))))</f>
        <v>0.627</v>
      </c>
      <c r="CD743">
        <f t="shared" si="68"/>
        <v>1.5404220201039038</v>
      </c>
      <c r="CF743">
        <f t="shared" si="66"/>
        <v>404.81000000000006</v>
      </c>
      <c r="CG74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BORD'!$B$13:$B$2000,0),9)))*T743/$P$18)</f>
        <v>406.35042202010396</v>
      </c>
      <c r="CI743" t="str">
        <f>'[3]TABLEAU DE BORD'!B741</f>
        <v/>
      </c>
      <c r="CJ743" t="e">
        <f>'[3]TABLEAU DE BORD'!E741-'[3]TABLEAU DE BORD'!C741</f>
        <v>#VALUE!</v>
      </c>
      <c r="CL743" t="str">
        <f>'[3]TABLEAU DE BORD'!H741</f>
        <v/>
      </c>
      <c r="CM743" t="e">
        <f>'[3]TABLEAU DE BORD'!K741-'[3]TABLEAU DE BORD'!I741</f>
        <v>#VALUE!</v>
      </c>
    </row>
    <row r="744" spans="72:91" x14ac:dyDescent="0.25">
      <c r="BT74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BORD'!$B$13:$B$2000,0),11))*T744/INDEX('[3]TABLEAU DE BORD'!$B$13:$R$2000,MATCH('Formalisme RTE'!$H$2,'[3]TABLEAU DE BORD'!$B$13:$B$2000,0),12)</f>
        <v>3.102830965870556</v>
      </c>
      <c r="BU744">
        <f t="shared" si="69"/>
        <v>0.93577891975241945</v>
      </c>
      <c r="BX744">
        <f t="shared" si="67"/>
        <v>0.60748217536470928</v>
      </c>
      <c r="BZ744">
        <f>IF($BZ$6="","",IF(ISERROR(INDEX([3]Base!$A$2:$C$207,MATCH($BZ$6,[3]Base!$A$2:$A$207,0),2))=TRUE,"CABLE INCONNU",(INDEX([3]Base!$A$2:$C$207,MATCH($BZ$6,[3]Base!$A$2:$A$207,0),3))))</f>
        <v>19.600000000000001</v>
      </c>
      <c r="CB744">
        <f>IF($BZ$6="","",IF(ISERROR(INDEX([3]Base!$A$2:$C$207,MATCH($BZ$6,[3]Base!$A$2:$A$207,0),2))=TRUE,"CABLE INCONNU",(INDEX([3]Base!$A$2:$C$207,MATCH($BZ$6,[3]Base!$A$2:$A$207,0),2))))</f>
        <v>0.627</v>
      </c>
      <c r="CD744">
        <f t="shared" si="68"/>
        <v>1.5404220201039038</v>
      </c>
      <c r="CF744">
        <f t="shared" si="66"/>
        <v>404.81000000000006</v>
      </c>
      <c r="CG7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BORD'!$B$13:$B$2000,0),9)))*T744/$P$18)</f>
        <v>406.35042202010396</v>
      </c>
      <c r="CI744" t="str">
        <f>'[3]TABLEAU DE BORD'!B742</f>
        <v/>
      </c>
      <c r="CJ744" t="e">
        <f>'[3]TABLEAU DE BORD'!E742-'[3]TABLEAU DE BORD'!C742</f>
        <v>#VALUE!</v>
      </c>
      <c r="CL744" t="str">
        <f>'[3]TABLEAU DE BORD'!H742</f>
        <v/>
      </c>
      <c r="CM744" t="e">
        <f>'[3]TABLEAU DE BORD'!K742-'[3]TABLEAU DE BORD'!I742</f>
        <v>#VALUE!</v>
      </c>
    </row>
    <row r="745" spans="72:91" x14ac:dyDescent="0.25">
      <c r="BT74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BORD'!$B$13:$B$2000,0),11))*T745/INDEX('[3]TABLEAU DE BORD'!$B$13:$R$2000,MATCH('Formalisme RTE'!$H$2,'[3]TABLEAU DE BORD'!$B$13:$B$2000,0),12)</f>
        <v>3.102830965870556</v>
      </c>
      <c r="BU745">
        <f t="shared" si="69"/>
        <v>0.93577891975241945</v>
      </c>
      <c r="BX745">
        <f t="shared" si="67"/>
        <v>0.60748217536470928</v>
      </c>
      <c r="BZ745">
        <f>IF($BZ$6="","",IF(ISERROR(INDEX([3]Base!$A$2:$C$207,MATCH($BZ$6,[3]Base!$A$2:$A$207,0),2))=TRUE,"CABLE INCONNU",(INDEX([3]Base!$A$2:$C$207,MATCH($BZ$6,[3]Base!$A$2:$A$207,0),3))))</f>
        <v>19.600000000000001</v>
      </c>
      <c r="CB745">
        <f>IF($BZ$6="","",IF(ISERROR(INDEX([3]Base!$A$2:$C$207,MATCH($BZ$6,[3]Base!$A$2:$A$207,0),2))=TRUE,"CABLE INCONNU",(INDEX([3]Base!$A$2:$C$207,MATCH($BZ$6,[3]Base!$A$2:$A$207,0),2))))</f>
        <v>0.627</v>
      </c>
      <c r="CD745">
        <f t="shared" si="68"/>
        <v>1.5404220201039038</v>
      </c>
      <c r="CF745">
        <f t="shared" si="66"/>
        <v>404.81000000000006</v>
      </c>
      <c r="CG7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BORD'!$B$13:$B$2000,0),9)))*T745/$P$18)</f>
        <v>406.35042202010396</v>
      </c>
      <c r="CI745" t="str">
        <f>'[3]TABLEAU DE BORD'!B743</f>
        <v/>
      </c>
      <c r="CJ745" t="e">
        <f>'[3]TABLEAU DE BORD'!E743-'[3]TABLEAU DE BORD'!C743</f>
        <v>#VALUE!</v>
      </c>
      <c r="CL745" t="str">
        <f>'[3]TABLEAU DE BORD'!H743</f>
        <v/>
      </c>
      <c r="CM745" t="e">
        <f>'[3]TABLEAU DE BORD'!K743-'[3]TABLEAU DE BORD'!I743</f>
        <v>#VALUE!</v>
      </c>
    </row>
    <row r="746" spans="72:91" x14ac:dyDescent="0.25">
      <c r="BT74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BORD'!$B$13:$B$2000,0),11))*T746/INDEX('[3]TABLEAU DE BORD'!$B$13:$R$2000,MATCH('Formalisme RTE'!$H$2,'[3]TABLEAU DE BORD'!$B$13:$B$2000,0),12)</f>
        <v>3.102830965870556</v>
      </c>
      <c r="BU746">
        <f t="shared" si="69"/>
        <v>0.93577891975241945</v>
      </c>
      <c r="BX746">
        <f t="shared" si="67"/>
        <v>0.60748217536470928</v>
      </c>
      <c r="BZ746">
        <f>IF($BZ$6="","",IF(ISERROR(INDEX([3]Base!$A$2:$C$207,MATCH($BZ$6,[3]Base!$A$2:$A$207,0),2))=TRUE,"CABLE INCONNU",(INDEX([3]Base!$A$2:$C$207,MATCH($BZ$6,[3]Base!$A$2:$A$207,0),3))))</f>
        <v>19.600000000000001</v>
      </c>
      <c r="CB746">
        <f>IF($BZ$6="","",IF(ISERROR(INDEX([3]Base!$A$2:$C$207,MATCH($BZ$6,[3]Base!$A$2:$A$207,0),2))=TRUE,"CABLE INCONNU",(INDEX([3]Base!$A$2:$C$207,MATCH($BZ$6,[3]Base!$A$2:$A$207,0),2))))</f>
        <v>0.627</v>
      </c>
      <c r="CD746">
        <f t="shared" si="68"/>
        <v>1.5404220201039038</v>
      </c>
      <c r="CF746">
        <f t="shared" si="66"/>
        <v>404.81000000000006</v>
      </c>
      <c r="CG7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BORD'!$B$13:$B$2000,0),9)))*T746/$P$18)</f>
        <v>406.35042202010396</v>
      </c>
      <c r="CI746" t="str">
        <f>'[3]TABLEAU DE BORD'!B744</f>
        <v/>
      </c>
      <c r="CJ746" t="e">
        <f>'[3]TABLEAU DE BORD'!E744-'[3]TABLEAU DE BORD'!C744</f>
        <v>#VALUE!</v>
      </c>
      <c r="CL746" t="str">
        <f>'[3]TABLEAU DE BORD'!H744</f>
        <v/>
      </c>
      <c r="CM746" t="e">
        <f>'[3]TABLEAU DE BORD'!K744-'[3]TABLEAU DE BORD'!I744</f>
        <v>#VALUE!</v>
      </c>
    </row>
    <row r="747" spans="72:91" x14ac:dyDescent="0.25">
      <c r="BT74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BORD'!$B$13:$B$2000,0),11))*T747/INDEX('[3]TABLEAU DE BORD'!$B$13:$R$2000,MATCH('Formalisme RTE'!$H$2,'[3]TABLEAU DE BORD'!$B$13:$B$2000,0),12)</f>
        <v>3.102830965870556</v>
      </c>
      <c r="BU747">
        <f t="shared" si="69"/>
        <v>0.93577891975241945</v>
      </c>
      <c r="BX747">
        <f t="shared" si="67"/>
        <v>0.60748217536470928</v>
      </c>
      <c r="BZ747">
        <f>IF($BZ$6="","",IF(ISERROR(INDEX([3]Base!$A$2:$C$207,MATCH($BZ$6,[3]Base!$A$2:$A$207,0),2))=TRUE,"CABLE INCONNU",(INDEX([3]Base!$A$2:$C$207,MATCH($BZ$6,[3]Base!$A$2:$A$207,0),3))))</f>
        <v>19.600000000000001</v>
      </c>
      <c r="CB747">
        <f>IF($BZ$6="","",IF(ISERROR(INDEX([3]Base!$A$2:$C$207,MATCH($BZ$6,[3]Base!$A$2:$A$207,0),2))=TRUE,"CABLE INCONNU",(INDEX([3]Base!$A$2:$C$207,MATCH($BZ$6,[3]Base!$A$2:$A$207,0),2))))</f>
        <v>0.627</v>
      </c>
      <c r="CD747">
        <f t="shared" si="68"/>
        <v>1.5404220201039038</v>
      </c>
      <c r="CF747">
        <f t="shared" si="66"/>
        <v>404.81000000000006</v>
      </c>
      <c r="CG7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BORD'!$B$13:$B$2000,0),9)))*T747/$P$18)</f>
        <v>406.35042202010396</v>
      </c>
      <c r="CI747" t="str">
        <f>'[3]TABLEAU DE BORD'!B745</f>
        <v/>
      </c>
      <c r="CJ747" t="e">
        <f>'[3]TABLEAU DE BORD'!E745-'[3]TABLEAU DE BORD'!C745</f>
        <v>#VALUE!</v>
      </c>
      <c r="CL747" t="str">
        <f>'[3]TABLEAU DE BORD'!H745</f>
        <v/>
      </c>
      <c r="CM747" t="e">
        <f>'[3]TABLEAU DE BORD'!K745-'[3]TABLEAU DE BORD'!I745</f>
        <v>#VALUE!</v>
      </c>
    </row>
    <row r="748" spans="72:91" x14ac:dyDescent="0.25">
      <c r="BT74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BORD'!$B$13:$B$2000,0),11))*T748/INDEX('[3]TABLEAU DE BORD'!$B$13:$R$2000,MATCH('Formalisme RTE'!$H$2,'[3]TABLEAU DE BORD'!$B$13:$B$2000,0),12)</f>
        <v>3.102830965870556</v>
      </c>
      <c r="BU748">
        <f t="shared" si="69"/>
        <v>0.93577891975241945</v>
      </c>
      <c r="BX748">
        <f t="shared" si="67"/>
        <v>0.60748217536470928</v>
      </c>
      <c r="BZ748">
        <f>IF($BZ$6="","",IF(ISERROR(INDEX([3]Base!$A$2:$C$207,MATCH($BZ$6,[3]Base!$A$2:$A$207,0),2))=TRUE,"CABLE INCONNU",(INDEX([3]Base!$A$2:$C$207,MATCH($BZ$6,[3]Base!$A$2:$A$207,0),3))))</f>
        <v>19.600000000000001</v>
      </c>
      <c r="CB748">
        <f>IF($BZ$6="","",IF(ISERROR(INDEX([3]Base!$A$2:$C$207,MATCH($BZ$6,[3]Base!$A$2:$A$207,0),2))=TRUE,"CABLE INCONNU",(INDEX([3]Base!$A$2:$C$207,MATCH($BZ$6,[3]Base!$A$2:$A$207,0),2))))</f>
        <v>0.627</v>
      </c>
      <c r="CD748">
        <f t="shared" si="68"/>
        <v>1.5404220201039038</v>
      </c>
      <c r="CF748">
        <f t="shared" si="66"/>
        <v>404.81000000000006</v>
      </c>
      <c r="CG7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BORD'!$B$13:$B$2000,0),9)))*T748/$P$18)</f>
        <v>406.35042202010396</v>
      </c>
      <c r="CI748" t="str">
        <f>'[3]TABLEAU DE BORD'!B746</f>
        <v/>
      </c>
      <c r="CJ748" t="e">
        <f>'[3]TABLEAU DE BORD'!E746-'[3]TABLEAU DE BORD'!C746</f>
        <v>#VALUE!</v>
      </c>
      <c r="CL748" t="str">
        <f>'[3]TABLEAU DE BORD'!H746</f>
        <v/>
      </c>
      <c r="CM748" t="e">
        <f>'[3]TABLEAU DE BORD'!K746-'[3]TABLEAU DE BORD'!I746</f>
        <v>#VALUE!</v>
      </c>
    </row>
    <row r="749" spans="72:91" x14ac:dyDescent="0.25">
      <c r="BT74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BORD'!$B$13:$B$2000,0),11))*T749/INDEX('[3]TABLEAU DE BORD'!$B$13:$R$2000,MATCH('Formalisme RTE'!$H$2,'[3]TABLEAU DE BORD'!$B$13:$B$2000,0),12)</f>
        <v>3.102830965870556</v>
      </c>
      <c r="BU749">
        <f t="shared" si="69"/>
        <v>0.93577891975241945</v>
      </c>
      <c r="BX749">
        <f t="shared" si="67"/>
        <v>0.60748217536470928</v>
      </c>
      <c r="BZ749">
        <f>IF($BZ$6="","",IF(ISERROR(INDEX([3]Base!$A$2:$C$207,MATCH($BZ$6,[3]Base!$A$2:$A$207,0),2))=TRUE,"CABLE INCONNU",(INDEX([3]Base!$A$2:$C$207,MATCH($BZ$6,[3]Base!$A$2:$A$207,0),3))))</f>
        <v>19.600000000000001</v>
      </c>
      <c r="CB749">
        <f>IF($BZ$6="","",IF(ISERROR(INDEX([3]Base!$A$2:$C$207,MATCH($BZ$6,[3]Base!$A$2:$A$207,0),2))=TRUE,"CABLE INCONNU",(INDEX([3]Base!$A$2:$C$207,MATCH($BZ$6,[3]Base!$A$2:$A$207,0),2))))</f>
        <v>0.627</v>
      </c>
      <c r="CD749">
        <f t="shared" si="68"/>
        <v>1.5404220201039038</v>
      </c>
      <c r="CF749">
        <f t="shared" si="66"/>
        <v>404.81000000000006</v>
      </c>
      <c r="CG7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BORD'!$B$13:$B$2000,0),9)))*T749/$P$18)</f>
        <v>406.35042202010396</v>
      </c>
      <c r="CI749" t="str">
        <f>'[3]TABLEAU DE BORD'!B747</f>
        <v/>
      </c>
      <c r="CJ749" t="e">
        <f>'[3]TABLEAU DE BORD'!E747-'[3]TABLEAU DE BORD'!C747</f>
        <v>#VALUE!</v>
      </c>
      <c r="CL749" t="str">
        <f>'[3]TABLEAU DE BORD'!H747</f>
        <v/>
      </c>
      <c r="CM749" t="e">
        <f>'[3]TABLEAU DE BORD'!K747-'[3]TABLEAU DE BORD'!I747</f>
        <v>#VALUE!</v>
      </c>
    </row>
    <row r="750" spans="72:91" x14ac:dyDescent="0.25">
      <c r="BT75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BORD'!$B$13:$B$2000,0),11))*T750/INDEX('[3]TABLEAU DE BORD'!$B$13:$R$2000,MATCH('Formalisme RTE'!$H$2,'[3]TABLEAU DE BORD'!$B$13:$B$2000,0),12)</f>
        <v>3.102830965870556</v>
      </c>
      <c r="BU750">
        <f t="shared" si="69"/>
        <v>0.93577891975241945</v>
      </c>
      <c r="BX750">
        <f t="shared" si="67"/>
        <v>0.60748217536470928</v>
      </c>
      <c r="BZ750">
        <f>IF($BZ$6="","",IF(ISERROR(INDEX([3]Base!$A$2:$C$207,MATCH($BZ$6,[3]Base!$A$2:$A$207,0),2))=TRUE,"CABLE INCONNU",(INDEX([3]Base!$A$2:$C$207,MATCH($BZ$6,[3]Base!$A$2:$A$207,0),3))))</f>
        <v>19.600000000000001</v>
      </c>
      <c r="CB750">
        <f>IF($BZ$6="","",IF(ISERROR(INDEX([3]Base!$A$2:$C$207,MATCH($BZ$6,[3]Base!$A$2:$A$207,0),2))=TRUE,"CABLE INCONNU",(INDEX([3]Base!$A$2:$C$207,MATCH($BZ$6,[3]Base!$A$2:$A$207,0),2))))</f>
        <v>0.627</v>
      </c>
      <c r="CD750">
        <f t="shared" si="68"/>
        <v>1.5404220201039038</v>
      </c>
      <c r="CF750">
        <f t="shared" si="66"/>
        <v>404.81000000000006</v>
      </c>
      <c r="CG7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BORD'!$B$13:$B$2000,0),9)))*T750/$P$18)</f>
        <v>406.35042202010396</v>
      </c>
      <c r="CI750" t="str">
        <f>'[3]TABLEAU DE BORD'!B748</f>
        <v/>
      </c>
      <c r="CJ750" t="e">
        <f>'[3]TABLEAU DE BORD'!E748-'[3]TABLEAU DE BORD'!C748</f>
        <v>#VALUE!</v>
      </c>
      <c r="CL750" t="str">
        <f>'[3]TABLEAU DE BORD'!H748</f>
        <v/>
      </c>
      <c r="CM750" t="e">
        <f>'[3]TABLEAU DE BORD'!K748-'[3]TABLEAU DE BORD'!I748</f>
        <v>#VALUE!</v>
      </c>
    </row>
    <row r="751" spans="72:91" x14ac:dyDescent="0.25">
      <c r="BT75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BORD'!$B$13:$B$2000,0),11))*T751/INDEX('[3]TABLEAU DE BORD'!$B$13:$R$2000,MATCH('Formalisme RTE'!$H$2,'[3]TABLEAU DE BORD'!$B$13:$B$2000,0),12)</f>
        <v>3.102830965870556</v>
      </c>
      <c r="BU751">
        <f t="shared" si="69"/>
        <v>0.93577891975241945</v>
      </c>
      <c r="BX751">
        <f t="shared" si="67"/>
        <v>0.60748217536470928</v>
      </c>
      <c r="BZ751">
        <f>IF($BZ$6="","",IF(ISERROR(INDEX([3]Base!$A$2:$C$207,MATCH($BZ$6,[3]Base!$A$2:$A$207,0),2))=TRUE,"CABLE INCONNU",(INDEX([3]Base!$A$2:$C$207,MATCH($BZ$6,[3]Base!$A$2:$A$207,0),3))))</f>
        <v>19.600000000000001</v>
      </c>
      <c r="CB751">
        <f>IF($BZ$6="","",IF(ISERROR(INDEX([3]Base!$A$2:$C$207,MATCH($BZ$6,[3]Base!$A$2:$A$207,0),2))=TRUE,"CABLE INCONNU",(INDEX([3]Base!$A$2:$C$207,MATCH($BZ$6,[3]Base!$A$2:$A$207,0),2))))</f>
        <v>0.627</v>
      </c>
      <c r="CD751">
        <f t="shared" si="68"/>
        <v>1.5404220201039038</v>
      </c>
      <c r="CF751">
        <f t="shared" si="66"/>
        <v>404.81000000000006</v>
      </c>
      <c r="CG7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BORD'!$B$13:$B$2000,0),9)))*T751/$P$18)</f>
        <v>406.35042202010396</v>
      </c>
      <c r="CI751" t="str">
        <f>'[3]TABLEAU DE BORD'!B749</f>
        <v/>
      </c>
      <c r="CJ751" t="e">
        <f>'[3]TABLEAU DE BORD'!E749-'[3]TABLEAU DE BORD'!C749</f>
        <v>#VALUE!</v>
      </c>
      <c r="CL751" t="str">
        <f>'[3]TABLEAU DE BORD'!H749</f>
        <v/>
      </c>
      <c r="CM751" t="e">
        <f>'[3]TABLEAU DE BORD'!K749-'[3]TABLEAU DE BORD'!I749</f>
        <v>#VALUE!</v>
      </c>
    </row>
    <row r="752" spans="72:91" x14ac:dyDescent="0.25">
      <c r="BT75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BORD'!$B$13:$B$2000,0),11))*T752/INDEX('[3]TABLEAU DE BORD'!$B$13:$R$2000,MATCH('Formalisme RTE'!$H$2,'[3]TABLEAU DE BORD'!$B$13:$B$2000,0),12)</f>
        <v>3.102830965870556</v>
      </c>
      <c r="BU752">
        <f t="shared" si="69"/>
        <v>0.93577891975241945</v>
      </c>
      <c r="BX752">
        <f t="shared" si="67"/>
        <v>0.60748217536470928</v>
      </c>
      <c r="BZ752">
        <f>IF($BZ$6="","",IF(ISERROR(INDEX([3]Base!$A$2:$C$207,MATCH($BZ$6,[3]Base!$A$2:$A$207,0),2))=TRUE,"CABLE INCONNU",(INDEX([3]Base!$A$2:$C$207,MATCH($BZ$6,[3]Base!$A$2:$A$207,0),3))))</f>
        <v>19.600000000000001</v>
      </c>
      <c r="CB752">
        <f>IF($BZ$6="","",IF(ISERROR(INDEX([3]Base!$A$2:$C$207,MATCH($BZ$6,[3]Base!$A$2:$A$207,0),2))=TRUE,"CABLE INCONNU",(INDEX([3]Base!$A$2:$C$207,MATCH($BZ$6,[3]Base!$A$2:$A$207,0),2))))</f>
        <v>0.627</v>
      </c>
      <c r="CD752">
        <f t="shared" si="68"/>
        <v>1.5404220201039038</v>
      </c>
      <c r="CF752">
        <f t="shared" si="66"/>
        <v>404.81000000000006</v>
      </c>
      <c r="CG7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BORD'!$B$13:$B$2000,0),9)))*T752/$P$18)</f>
        <v>406.35042202010396</v>
      </c>
      <c r="CI752" t="str">
        <f>'[3]TABLEAU DE BORD'!B750</f>
        <v/>
      </c>
      <c r="CJ752" t="e">
        <f>'[3]TABLEAU DE BORD'!E750-'[3]TABLEAU DE BORD'!C750</f>
        <v>#VALUE!</v>
      </c>
      <c r="CL752" t="str">
        <f>'[3]TABLEAU DE BORD'!H750</f>
        <v/>
      </c>
      <c r="CM752" t="e">
        <f>'[3]TABLEAU DE BORD'!K750-'[3]TABLEAU DE BORD'!I750</f>
        <v>#VALUE!</v>
      </c>
    </row>
    <row r="753" spans="72:91" x14ac:dyDescent="0.25">
      <c r="BT75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BORD'!$B$13:$B$2000,0),11))*T753/INDEX('[3]TABLEAU DE BORD'!$B$13:$R$2000,MATCH('Formalisme RTE'!$H$2,'[3]TABLEAU DE BORD'!$B$13:$B$2000,0),12)</f>
        <v>3.102830965870556</v>
      </c>
      <c r="BU753">
        <f t="shared" si="69"/>
        <v>0.93577891975241945</v>
      </c>
      <c r="BX753">
        <f t="shared" si="67"/>
        <v>0.60748217536470928</v>
      </c>
      <c r="BZ753">
        <f>IF($BZ$6="","",IF(ISERROR(INDEX([3]Base!$A$2:$C$207,MATCH($BZ$6,[3]Base!$A$2:$A$207,0),2))=TRUE,"CABLE INCONNU",(INDEX([3]Base!$A$2:$C$207,MATCH($BZ$6,[3]Base!$A$2:$A$207,0),3))))</f>
        <v>19.600000000000001</v>
      </c>
      <c r="CB753">
        <f>IF($BZ$6="","",IF(ISERROR(INDEX([3]Base!$A$2:$C$207,MATCH($BZ$6,[3]Base!$A$2:$A$207,0),2))=TRUE,"CABLE INCONNU",(INDEX([3]Base!$A$2:$C$207,MATCH($BZ$6,[3]Base!$A$2:$A$207,0),2))))</f>
        <v>0.627</v>
      </c>
      <c r="CD753">
        <f t="shared" si="68"/>
        <v>1.5404220201039038</v>
      </c>
      <c r="CF753">
        <f t="shared" si="66"/>
        <v>404.81000000000006</v>
      </c>
      <c r="CG7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BORD'!$B$13:$B$2000,0),9)))*T753/$P$18)</f>
        <v>406.35042202010396</v>
      </c>
      <c r="CI753" t="str">
        <f>'[3]TABLEAU DE BORD'!B751</f>
        <v/>
      </c>
      <c r="CJ753" t="e">
        <f>'[3]TABLEAU DE BORD'!E751-'[3]TABLEAU DE BORD'!C751</f>
        <v>#VALUE!</v>
      </c>
      <c r="CL753" t="str">
        <f>'[3]TABLEAU DE BORD'!H751</f>
        <v/>
      </c>
      <c r="CM753" t="e">
        <f>'[3]TABLEAU DE BORD'!K751-'[3]TABLEAU DE BORD'!I751</f>
        <v>#VALUE!</v>
      </c>
    </row>
    <row r="754" spans="72:91" x14ac:dyDescent="0.25">
      <c r="BT75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BORD'!$B$13:$B$2000,0),11))*T754/INDEX('[3]TABLEAU DE BORD'!$B$13:$R$2000,MATCH('Formalisme RTE'!$H$2,'[3]TABLEAU DE BORD'!$B$13:$B$2000,0),12)</f>
        <v>3.102830965870556</v>
      </c>
      <c r="BU754">
        <f t="shared" si="69"/>
        <v>0.93577891975241945</v>
      </c>
      <c r="BX754">
        <f t="shared" si="67"/>
        <v>0.60748217536470928</v>
      </c>
      <c r="BZ754">
        <f>IF($BZ$6="","",IF(ISERROR(INDEX([3]Base!$A$2:$C$207,MATCH($BZ$6,[3]Base!$A$2:$A$207,0),2))=TRUE,"CABLE INCONNU",(INDEX([3]Base!$A$2:$C$207,MATCH($BZ$6,[3]Base!$A$2:$A$207,0),3))))</f>
        <v>19.600000000000001</v>
      </c>
      <c r="CB754">
        <f>IF($BZ$6="","",IF(ISERROR(INDEX([3]Base!$A$2:$C$207,MATCH($BZ$6,[3]Base!$A$2:$A$207,0),2))=TRUE,"CABLE INCONNU",(INDEX([3]Base!$A$2:$C$207,MATCH($BZ$6,[3]Base!$A$2:$A$207,0),2))))</f>
        <v>0.627</v>
      </c>
      <c r="CD754">
        <f t="shared" si="68"/>
        <v>1.5404220201039038</v>
      </c>
      <c r="CF754">
        <f t="shared" si="66"/>
        <v>404.81000000000006</v>
      </c>
      <c r="CG7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BORD'!$B$13:$B$2000,0),9)))*T754/$P$18)</f>
        <v>406.35042202010396</v>
      </c>
      <c r="CI754" t="str">
        <f>'[3]TABLEAU DE BORD'!B752</f>
        <v/>
      </c>
      <c r="CJ754" t="e">
        <f>'[3]TABLEAU DE BORD'!E752-'[3]TABLEAU DE BORD'!C752</f>
        <v>#VALUE!</v>
      </c>
      <c r="CL754" t="str">
        <f>'[3]TABLEAU DE BORD'!H752</f>
        <v/>
      </c>
      <c r="CM754" t="e">
        <f>'[3]TABLEAU DE BORD'!K752-'[3]TABLEAU DE BORD'!I752</f>
        <v>#VALUE!</v>
      </c>
    </row>
    <row r="755" spans="72:91" x14ac:dyDescent="0.25">
      <c r="BT75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BORD'!$B$13:$B$2000,0),11))*T755/INDEX('[3]TABLEAU DE BORD'!$B$13:$R$2000,MATCH('Formalisme RTE'!$H$2,'[3]TABLEAU DE BORD'!$B$13:$B$2000,0),12)</f>
        <v>3.102830965870556</v>
      </c>
      <c r="BU755">
        <f t="shared" si="69"/>
        <v>0.93577891975241945</v>
      </c>
      <c r="BX755">
        <f t="shared" si="67"/>
        <v>0.60748217536470928</v>
      </c>
      <c r="BZ755">
        <f>IF($BZ$6="","",IF(ISERROR(INDEX([3]Base!$A$2:$C$207,MATCH($BZ$6,[3]Base!$A$2:$A$207,0),2))=TRUE,"CABLE INCONNU",(INDEX([3]Base!$A$2:$C$207,MATCH($BZ$6,[3]Base!$A$2:$A$207,0),3))))</f>
        <v>19.600000000000001</v>
      </c>
      <c r="CB755">
        <f>IF($BZ$6="","",IF(ISERROR(INDEX([3]Base!$A$2:$C$207,MATCH($BZ$6,[3]Base!$A$2:$A$207,0),2))=TRUE,"CABLE INCONNU",(INDEX([3]Base!$A$2:$C$207,MATCH($BZ$6,[3]Base!$A$2:$A$207,0),2))))</f>
        <v>0.627</v>
      </c>
      <c r="CD755">
        <f t="shared" si="68"/>
        <v>1.5404220201039038</v>
      </c>
      <c r="CF755">
        <f t="shared" si="66"/>
        <v>404.81000000000006</v>
      </c>
      <c r="CG7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BORD'!$B$13:$B$2000,0),9)))*T755/$P$18)</f>
        <v>406.35042202010396</v>
      </c>
      <c r="CI755" t="str">
        <f>'[3]TABLEAU DE BORD'!B753</f>
        <v/>
      </c>
      <c r="CJ755" t="e">
        <f>'[3]TABLEAU DE BORD'!E753-'[3]TABLEAU DE BORD'!C753</f>
        <v>#VALUE!</v>
      </c>
      <c r="CL755" t="str">
        <f>'[3]TABLEAU DE BORD'!H753</f>
        <v/>
      </c>
      <c r="CM755" t="e">
        <f>'[3]TABLEAU DE BORD'!K753-'[3]TABLEAU DE BORD'!I753</f>
        <v>#VALUE!</v>
      </c>
    </row>
    <row r="756" spans="72:91" x14ac:dyDescent="0.25">
      <c r="BT75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BORD'!$B$13:$B$2000,0),11))*T756/INDEX('[3]TABLEAU DE BORD'!$B$13:$R$2000,MATCH('Formalisme RTE'!$H$2,'[3]TABLEAU DE BORD'!$B$13:$B$2000,0),12)</f>
        <v>3.102830965870556</v>
      </c>
      <c r="BU756">
        <f t="shared" si="69"/>
        <v>0.93577891975241945</v>
      </c>
      <c r="BX756">
        <f t="shared" si="67"/>
        <v>0.60748217536470928</v>
      </c>
      <c r="BZ756">
        <f>IF($BZ$6="","",IF(ISERROR(INDEX([3]Base!$A$2:$C$207,MATCH($BZ$6,[3]Base!$A$2:$A$207,0),2))=TRUE,"CABLE INCONNU",(INDEX([3]Base!$A$2:$C$207,MATCH($BZ$6,[3]Base!$A$2:$A$207,0),3))))</f>
        <v>19.600000000000001</v>
      </c>
      <c r="CB756">
        <f>IF($BZ$6="","",IF(ISERROR(INDEX([3]Base!$A$2:$C$207,MATCH($BZ$6,[3]Base!$A$2:$A$207,0),2))=TRUE,"CABLE INCONNU",(INDEX([3]Base!$A$2:$C$207,MATCH($BZ$6,[3]Base!$A$2:$A$207,0),2))))</f>
        <v>0.627</v>
      </c>
      <c r="CD756">
        <f t="shared" si="68"/>
        <v>1.5404220201039038</v>
      </c>
      <c r="CF756">
        <f t="shared" si="66"/>
        <v>404.81000000000006</v>
      </c>
      <c r="CG7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BORD'!$B$13:$B$2000,0),9)))*T756/$P$18)</f>
        <v>406.35042202010396</v>
      </c>
      <c r="CI756" t="str">
        <f>'[3]TABLEAU DE BORD'!B754</f>
        <v/>
      </c>
      <c r="CJ756" t="e">
        <f>'[3]TABLEAU DE BORD'!E754-'[3]TABLEAU DE BORD'!C754</f>
        <v>#VALUE!</v>
      </c>
      <c r="CL756" t="str">
        <f>'[3]TABLEAU DE BORD'!H754</f>
        <v/>
      </c>
      <c r="CM756" t="e">
        <f>'[3]TABLEAU DE BORD'!K754-'[3]TABLEAU DE BORD'!I754</f>
        <v>#VALUE!</v>
      </c>
    </row>
    <row r="757" spans="72:91" x14ac:dyDescent="0.25">
      <c r="BT75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BORD'!$B$13:$B$2000,0),11))*T757/INDEX('[3]TABLEAU DE BORD'!$B$13:$R$2000,MATCH('Formalisme RTE'!$H$2,'[3]TABLEAU DE BORD'!$B$13:$B$2000,0),12)</f>
        <v>3.102830965870556</v>
      </c>
      <c r="BU757">
        <f t="shared" si="69"/>
        <v>0.93577891975241945</v>
      </c>
      <c r="BX757">
        <f t="shared" si="67"/>
        <v>0.60748217536470928</v>
      </c>
      <c r="BZ757">
        <f>IF($BZ$6="","",IF(ISERROR(INDEX([3]Base!$A$2:$C$207,MATCH($BZ$6,[3]Base!$A$2:$A$207,0),2))=TRUE,"CABLE INCONNU",(INDEX([3]Base!$A$2:$C$207,MATCH($BZ$6,[3]Base!$A$2:$A$207,0),3))))</f>
        <v>19.600000000000001</v>
      </c>
      <c r="CB757">
        <f>IF($BZ$6="","",IF(ISERROR(INDEX([3]Base!$A$2:$C$207,MATCH($BZ$6,[3]Base!$A$2:$A$207,0),2))=TRUE,"CABLE INCONNU",(INDEX([3]Base!$A$2:$C$207,MATCH($BZ$6,[3]Base!$A$2:$A$207,0),2))))</f>
        <v>0.627</v>
      </c>
      <c r="CD757">
        <f t="shared" si="68"/>
        <v>1.5404220201039038</v>
      </c>
      <c r="CF757">
        <f t="shared" si="66"/>
        <v>404.81000000000006</v>
      </c>
      <c r="CG7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BORD'!$B$13:$B$2000,0),9)))*T757/$P$18)</f>
        <v>406.35042202010396</v>
      </c>
      <c r="CI757" t="str">
        <f>'[3]TABLEAU DE BORD'!B755</f>
        <v/>
      </c>
      <c r="CJ757" t="e">
        <f>'[3]TABLEAU DE BORD'!E755-'[3]TABLEAU DE BORD'!C755</f>
        <v>#VALUE!</v>
      </c>
      <c r="CL757" t="str">
        <f>'[3]TABLEAU DE BORD'!H755</f>
        <v/>
      </c>
      <c r="CM757" t="e">
        <f>'[3]TABLEAU DE BORD'!K755-'[3]TABLEAU DE BORD'!I755</f>
        <v>#VALUE!</v>
      </c>
    </row>
    <row r="758" spans="72:91" x14ac:dyDescent="0.25">
      <c r="BT75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BORD'!$B$13:$B$2000,0),11))*T758/INDEX('[3]TABLEAU DE BORD'!$B$13:$R$2000,MATCH('Formalisme RTE'!$H$2,'[3]TABLEAU DE BORD'!$B$13:$B$2000,0),12)</f>
        <v>3.102830965870556</v>
      </c>
      <c r="BU758">
        <f t="shared" si="69"/>
        <v>0.93577891975241945</v>
      </c>
      <c r="BX758">
        <f t="shared" si="67"/>
        <v>0.60748217536470928</v>
      </c>
      <c r="BZ758">
        <f>IF($BZ$6="","",IF(ISERROR(INDEX([3]Base!$A$2:$C$207,MATCH($BZ$6,[3]Base!$A$2:$A$207,0),2))=TRUE,"CABLE INCONNU",(INDEX([3]Base!$A$2:$C$207,MATCH($BZ$6,[3]Base!$A$2:$A$207,0),3))))</f>
        <v>19.600000000000001</v>
      </c>
      <c r="CB758">
        <f>IF($BZ$6="","",IF(ISERROR(INDEX([3]Base!$A$2:$C$207,MATCH($BZ$6,[3]Base!$A$2:$A$207,0),2))=TRUE,"CABLE INCONNU",(INDEX([3]Base!$A$2:$C$207,MATCH($BZ$6,[3]Base!$A$2:$A$207,0),2))))</f>
        <v>0.627</v>
      </c>
      <c r="CD758">
        <f t="shared" si="68"/>
        <v>1.5404220201039038</v>
      </c>
      <c r="CF758">
        <f t="shared" si="66"/>
        <v>404.81000000000006</v>
      </c>
      <c r="CG7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BORD'!$B$13:$B$2000,0),9)))*T758/$P$18)</f>
        <v>406.35042202010396</v>
      </c>
      <c r="CI758" t="str">
        <f>'[3]TABLEAU DE BORD'!B756</f>
        <v/>
      </c>
      <c r="CJ758" t="e">
        <f>'[3]TABLEAU DE BORD'!E756-'[3]TABLEAU DE BORD'!C756</f>
        <v>#VALUE!</v>
      </c>
      <c r="CL758" t="str">
        <f>'[3]TABLEAU DE BORD'!H756</f>
        <v/>
      </c>
      <c r="CM758" t="e">
        <f>'[3]TABLEAU DE BORD'!K756-'[3]TABLEAU DE BORD'!I756</f>
        <v>#VALUE!</v>
      </c>
    </row>
    <row r="759" spans="72:91" x14ac:dyDescent="0.25">
      <c r="BT75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BORD'!$B$13:$B$2000,0),11))*T759/INDEX('[3]TABLEAU DE BORD'!$B$13:$R$2000,MATCH('Formalisme RTE'!$H$2,'[3]TABLEAU DE BORD'!$B$13:$B$2000,0),12)</f>
        <v>3.102830965870556</v>
      </c>
      <c r="BU759">
        <f t="shared" si="69"/>
        <v>0.93577891975241945</v>
      </c>
      <c r="BX759">
        <f t="shared" si="67"/>
        <v>0.60748217536470928</v>
      </c>
      <c r="BZ759">
        <f>IF($BZ$6="","",IF(ISERROR(INDEX([3]Base!$A$2:$C$207,MATCH($BZ$6,[3]Base!$A$2:$A$207,0),2))=TRUE,"CABLE INCONNU",(INDEX([3]Base!$A$2:$C$207,MATCH($BZ$6,[3]Base!$A$2:$A$207,0),3))))</f>
        <v>19.600000000000001</v>
      </c>
      <c r="CB759">
        <f>IF($BZ$6="","",IF(ISERROR(INDEX([3]Base!$A$2:$C$207,MATCH($BZ$6,[3]Base!$A$2:$A$207,0),2))=TRUE,"CABLE INCONNU",(INDEX([3]Base!$A$2:$C$207,MATCH($BZ$6,[3]Base!$A$2:$A$207,0),2))))</f>
        <v>0.627</v>
      </c>
      <c r="CD759">
        <f t="shared" si="68"/>
        <v>1.5404220201039038</v>
      </c>
      <c r="CF759">
        <f t="shared" si="66"/>
        <v>404.81000000000006</v>
      </c>
      <c r="CG7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BORD'!$B$13:$B$2000,0),9)))*T759/$P$18)</f>
        <v>406.35042202010396</v>
      </c>
      <c r="CI759" t="str">
        <f>'[3]TABLEAU DE BORD'!B757</f>
        <v/>
      </c>
      <c r="CJ759" t="e">
        <f>'[3]TABLEAU DE BORD'!E757-'[3]TABLEAU DE BORD'!C757</f>
        <v>#VALUE!</v>
      </c>
      <c r="CL759" t="str">
        <f>'[3]TABLEAU DE BORD'!H757</f>
        <v/>
      </c>
      <c r="CM759" t="e">
        <f>'[3]TABLEAU DE BORD'!K757-'[3]TABLEAU DE BORD'!I757</f>
        <v>#VALUE!</v>
      </c>
    </row>
    <row r="760" spans="72:91" x14ac:dyDescent="0.25">
      <c r="BT76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BORD'!$B$13:$B$2000,0),11))*T760/INDEX('[3]TABLEAU DE BORD'!$B$13:$R$2000,MATCH('Formalisme RTE'!$H$2,'[3]TABLEAU DE BORD'!$B$13:$B$2000,0),12)</f>
        <v>3.102830965870556</v>
      </c>
      <c r="BU760">
        <f t="shared" si="69"/>
        <v>0.93577891975241945</v>
      </c>
      <c r="BX760">
        <f t="shared" si="67"/>
        <v>0.60748217536470928</v>
      </c>
      <c r="BZ760">
        <f>IF($BZ$6="","",IF(ISERROR(INDEX([3]Base!$A$2:$C$207,MATCH($BZ$6,[3]Base!$A$2:$A$207,0),2))=TRUE,"CABLE INCONNU",(INDEX([3]Base!$A$2:$C$207,MATCH($BZ$6,[3]Base!$A$2:$A$207,0),3))))</f>
        <v>19.600000000000001</v>
      </c>
      <c r="CB760">
        <f>IF($BZ$6="","",IF(ISERROR(INDEX([3]Base!$A$2:$C$207,MATCH($BZ$6,[3]Base!$A$2:$A$207,0),2))=TRUE,"CABLE INCONNU",(INDEX([3]Base!$A$2:$C$207,MATCH($BZ$6,[3]Base!$A$2:$A$207,0),2))))</f>
        <v>0.627</v>
      </c>
      <c r="CD760">
        <f t="shared" si="68"/>
        <v>1.5404220201039038</v>
      </c>
      <c r="CF760">
        <f t="shared" si="66"/>
        <v>404.81000000000006</v>
      </c>
      <c r="CG7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BORD'!$B$13:$B$2000,0),9)))*T760/$P$18)</f>
        <v>406.35042202010396</v>
      </c>
      <c r="CI760" t="str">
        <f>'[3]TABLEAU DE BORD'!B758</f>
        <v/>
      </c>
      <c r="CJ760" t="e">
        <f>'[3]TABLEAU DE BORD'!E758-'[3]TABLEAU DE BORD'!C758</f>
        <v>#VALUE!</v>
      </c>
      <c r="CL760" t="str">
        <f>'[3]TABLEAU DE BORD'!H758</f>
        <v/>
      </c>
      <c r="CM760" t="e">
        <f>'[3]TABLEAU DE BORD'!K758-'[3]TABLEAU DE BORD'!I758</f>
        <v>#VALUE!</v>
      </c>
    </row>
    <row r="761" spans="72:91" x14ac:dyDescent="0.25">
      <c r="BT76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BORD'!$B$13:$B$2000,0),11))*T761/INDEX('[3]TABLEAU DE BORD'!$B$13:$R$2000,MATCH('Formalisme RTE'!$H$2,'[3]TABLEAU DE BORD'!$B$13:$B$2000,0),12)</f>
        <v>3.102830965870556</v>
      </c>
      <c r="BU761">
        <f t="shared" si="69"/>
        <v>0.93577891975241945</v>
      </c>
      <c r="BX761">
        <f t="shared" si="67"/>
        <v>0.60748217536470928</v>
      </c>
      <c r="BZ761">
        <f>IF($BZ$6="","",IF(ISERROR(INDEX([3]Base!$A$2:$C$207,MATCH($BZ$6,[3]Base!$A$2:$A$207,0),2))=TRUE,"CABLE INCONNU",(INDEX([3]Base!$A$2:$C$207,MATCH($BZ$6,[3]Base!$A$2:$A$207,0),3))))</f>
        <v>19.600000000000001</v>
      </c>
      <c r="CB761">
        <f>IF($BZ$6="","",IF(ISERROR(INDEX([3]Base!$A$2:$C$207,MATCH($BZ$6,[3]Base!$A$2:$A$207,0),2))=TRUE,"CABLE INCONNU",(INDEX([3]Base!$A$2:$C$207,MATCH($BZ$6,[3]Base!$A$2:$A$207,0),2))))</f>
        <v>0.627</v>
      </c>
      <c r="CD761">
        <f t="shared" si="68"/>
        <v>1.5404220201039038</v>
      </c>
      <c r="CF761">
        <f t="shared" si="66"/>
        <v>404.81000000000006</v>
      </c>
      <c r="CG7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BORD'!$B$13:$B$2000,0),9)))*T761/$P$18)</f>
        <v>406.35042202010396</v>
      </c>
      <c r="CI761" t="str">
        <f>'[3]TABLEAU DE BORD'!B759</f>
        <v/>
      </c>
      <c r="CJ761" t="e">
        <f>'[3]TABLEAU DE BORD'!E759-'[3]TABLEAU DE BORD'!C759</f>
        <v>#VALUE!</v>
      </c>
      <c r="CL761" t="str">
        <f>'[3]TABLEAU DE BORD'!H759</f>
        <v/>
      </c>
      <c r="CM761" t="e">
        <f>'[3]TABLEAU DE BORD'!K759-'[3]TABLEAU DE BORD'!I759</f>
        <v>#VALUE!</v>
      </c>
    </row>
    <row r="762" spans="72:91" x14ac:dyDescent="0.25">
      <c r="BT76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BORD'!$B$13:$B$2000,0),11))*T762/INDEX('[3]TABLEAU DE BORD'!$B$13:$R$2000,MATCH('Formalisme RTE'!$H$2,'[3]TABLEAU DE BORD'!$B$13:$B$2000,0),12)</f>
        <v>3.102830965870556</v>
      </c>
      <c r="BU762">
        <f t="shared" si="69"/>
        <v>0.93577891975241945</v>
      </c>
      <c r="BX762">
        <f t="shared" si="67"/>
        <v>0.60748217536470928</v>
      </c>
      <c r="BZ762">
        <f>IF($BZ$6="","",IF(ISERROR(INDEX([3]Base!$A$2:$C$207,MATCH($BZ$6,[3]Base!$A$2:$A$207,0),2))=TRUE,"CABLE INCONNU",(INDEX([3]Base!$A$2:$C$207,MATCH($BZ$6,[3]Base!$A$2:$A$207,0),3))))</f>
        <v>19.600000000000001</v>
      </c>
      <c r="CB762">
        <f>IF($BZ$6="","",IF(ISERROR(INDEX([3]Base!$A$2:$C$207,MATCH($BZ$6,[3]Base!$A$2:$A$207,0),2))=TRUE,"CABLE INCONNU",(INDEX([3]Base!$A$2:$C$207,MATCH($BZ$6,[3]Base!$A$2:$A$207,0),2))))</f>
        <v>0.627</v>
      </c>
      <c r="CD762">
        <f t="shared" si="68"/>
        <v>1.5404220201039038</v>
      </c>
      <c r="CF762">
        <f t="shared" si="66"/>
        <v>404.81000000000006</v>
      </c>
      <c r="CG7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BORD'!$B$13:$B$2000,0),9)))*T762/$P$18)</f>
        <v>406.35042202010396</v>
      </c>
      <c r="CI762" t="str">
        <f>'[3]TABLEAU DE BORD'!B760</f>
        <v/>
      </c>
      <c r="CJ762" t="e">
        <f>'[3]TABLEAU DE BORD'!E760-'[3]TABLEAU DE BORD'!C760</f>
        <v>#VALUE!</v>
      </c>
      <c r="CL762" t="str">
        <f>'[3]TABLEAU DE BORD'!H760</f>
        <v/>
      </c>
      <c r="CM762" t="e">
        <f>'[3]TABLEAU DE BORD'!K760-'[3]TABLEAU DE BORD'!I760</f>
        <v>#VALUE!</v>
      </c>
    </row>
    <row r="763" spans="72:91" x14ac:dyDescent="0.25">
      <c r="BT76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BORD'!$B$13:$B$2000,0),11))*T763/INDEX('[3]TABLEAU DE BORD'!$B$13:$R$2000,MATCH('Formalisme RTE'!$H$2,'[3]TABLEAU DE BORD'!$B$13:$B$2000,0),12)</f>
        <v>3.102830965870556</v>
      </c>
      <c r="BU763">
        <f t="shared" si="69"/>
        <v>0.93577891975241945</v>
      </c>
      <c r="BX763">
        <f t="shared" si="67"/>
        <v>0.60748217536470928</v>
      </c>
      <c r="BZ763">
        <f>IF($BZ$6="","",IF(ISERROR(INDEX([3]Base!$A$2:$C$207,MATCH($BZ$6,[3]Base!$A$2:$A$207,0),2))=TRUE,"CABLE INCONNU",(INDEX([3]Base!$A$2:$C$207,MATCH($BZ$6,[3]Base!$A$2:$A$207,0),3))))</f>
        <v>19.600000000000001</v>
      </c>
      <c r="CB763">
        <f>IF($BZ$6="","",IF(ISERROR(INDEX([3]Base!$A$2:$C$207,MATCH($BZ$6,[3]Base!$A$2:$A$207,0),2))=TRUE,"CABLE INCONNU",(INDEX([3]Base!$A$2:$C$207,MATCH($BZ$6,[3]Base!$A$2:$A$207,0),2))))</f>
        <v>0.627</v>
      </c>
      <c r="CD763">
        <f t="shared" si="68"/>
        <v>1.5404220201039038</v>
      </c>
      <c r="CF763">
        <f t="shared" si="66"/>
        <v>404.81000000000006</v>
      </c>
      <c r="CG7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BORD'!$B$13:$B$2000,0),9)))*T763/$P$18)</f>
        <v>406.35042202010396</v>
      </c>
      <c r="CI763" t="str">
        <f>'[3]TABLEAU DE BORD'!B761</f>
        <v/>
      </c>
      <c r="CJ763" t="e">
        <f>'[3]TABLEAU DE BORD'!E761-'[3]TABLEAU DE BORD'!C761</f>
        <v>#VALUE!</v>
      </c>
      <c r="CL763" t="str">
        <f>'[3]TABLEAU DE BORD'!H761</f>
        <v/>
      </c>
      <c r="CM763" t="e">
        <f>'[3]TABLEAU DE BORD'!K761-'[3]TABLEAU DE BORD'!I761</f>
        <v>#VALUE!</v>
      </c>
    </row>
    <row r="764" spans="72:91" x14ac:dyDescent="0.25">
      <c r="BT76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BORD'!$B$13:$B$2000,0),11))*T764/INDEX('[3]TABLEAU DE BORD'!$B$13:$R$2000,MATCH('Formalisme RTE'!$H$2,'[3]TABLEAU DE BORD'!$B$13:$B$2000,0),12)</f>
        <v>3.102830965870556</v>
      </c>
      <c r="BU764">
        <f t="shared" si="69"/>
        <v>0.93577891975241945</v>
      </c>
      <c r="BX764">
        <f t="shared" si="67"/>
        <v>0.60748217536470928</v>
      </c>
      <c r="BZ764">
        <f>IF($BZ$6="","",IF(ISERROR(INDEX([3]Base!$A$2:$C$207,MATCH($BZ$6,[3]Base!$A$2:$A$207,0),2))=TRUE,"CABLE INCONNU",(INDEX([3]Base!$A$2:$C$207,MATCH($BZ$6,[3]Base!$A$2:$A$207,0),3))))</f>
        <v>19.600000000000001</v>
      </c>
      <c r="CB764">
        <f>IF($BZ$6="","",IF(ISERROR(INDEX([3]Base!$A$2:$C$207,MATCH($BZ$6,[3]Base!$A$2:$A$207,0),2))=TRUE,"CABLE INCONNU",(INDEX([3]Base!$A$2:$C$207,MATCH($BZ$6,[3]Base!$A$2:$A$207,0),2))))</f>
        <v>0.627</v>
      </c>
      <c r="CD764">
        <f t="shared" si="68"/>
        <v>1.5404220201039038</v>
      </c>
      <c r="CF764">
        <f t="shared" si="66"/>
        <v>404.81000000000006</v>
      </c>
      <c r="CG7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BORD'!$B$13:$B$2000,0),9)))*T764/$P$18)</f>
        <v>406.35042202010396</v>
      </c>
      <c r="CI764" t="str">
        <f>'[3]TABLEAU DE BORD'!B762</f>
        <v/>
      </c>
      <c r="CJ764" t="e">
        <f>'[3]TABLEAU DE BORD'!E762-'[3]TABLEAU DE BORD'!C762</f>
        <v>#VALUE!</v>
      </c>
      <c r="CL764" t="str">
        <f>'[3]TABLEAU DE BORD'!H762</f>
        <v/>
      </c>
      <c r="CM764" t="e">
        <f>'[3]TABLEAU DE BORD'!K762-'[3]TABLEAU DE BORD'!I762</f>
        <v>#VALUE!</v>
      </c>
    </row>
    <row r="765" spans="72:91" x14ac:dyDescent="0.25">
      <c r="BT76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BORD'!$B$13:$B$2000,0),11))*T765/INDEX('[3]TABLEAU DE BORD'!$B$13:$R$2000,MATCH('Formalisme RTE'!$H$2,'[3]TABLEAU DE BORD'!$B$13:$B$2000,0),12)</f>
        <v>3.102830965870556</v>
      </c>
      <c r="BU765">
        <f t="shared" si="69"/>
        <v>0.93577891975241945</v>
      </c>
      <c r="BX765">
        <f t="shared" si="67"/>
        <v>0.60748217536470928</v>
      </c>
      <c r="BZ765">
        <f>IF($BZ$6="","",IF(ISERROR(INDEX([3]Base!$A$2:$C$207,MATCH($BZ$6,[3]Base!$A$2:$A$207,0),2))=TRUE,"CABLE INCONNU",(INDEX([3]Base!$A$2:$C$207,MATCH($BZ$6,[3]Base!$A$2:$A$207,0),3))))</f>
        <v>19.600000000000001</v>
      </c>
      <c r="CB765">
        <f>IF($BZ$6="","",IF(ISERROR(INDEX([3]Base!$A$2:$C$207,MATCH($BZ$6,[3]Base!$A$2:$A$207,0),2))=TRUE,"CABLE INCONNU",(INDEX([3]Base!$A$2:$C$207,MATCH($BZ$6,[3]Base!$A$2:$A$207,0),2))))</f>
        <v>0.627</v>
      </c>
      <c r="CD765">
        <f t="shared" si="68"/>
        <v>1.5404220201039038</v>
      </c>
      <c r="CF765">
        <f t="shared" si="66"/>
        <v>404.81000000000006</v>
      </c>
      <c r="CG7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BORD'!$B$13:$B$2000,0),9)))*T765/$P$18)</f>
        <v>406.35042202010396</v>
      </c>
      <c r="CI765" t="str">
        <f>'[3]TABLEAU DE BORD'!B763</f>
        <v/>
      </c>
      <c r="CJ765" t="e">
        <f>'[3]TABLEAU DE BORD'!E763-'[3]TABLEAU DE BORD'!C763</f>
        <v>#VALUE!</v>
      </c>
      <c r="CL765" t="str">
        <f>'[3]TABLEAU DE BORD'!H763</f>
        <v/>
      </c>
      <c r="CM765" t="e">
        <f>'[3]TABLEAU DE BORD'!K763-'[3]TABLEAU DE BORD'!I763</f>
        <v>#VALUE!</v>
      </c>
    </row>
    <row r="766" spans="72:91" x14ac:dyDescent="0.25">
      <c r="BT76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BORD'!$B$13:$B$2000,0),11))*T766/INDEX('[3]TABLEAU DE BORD'!$B$13:$R$2000,MATCH('Formalisme RTE'!$H$2,'[3]TABLEAU DE BORD'!$B$13:$B$2000,0),12)</f>
        <v>3.102830965870556</v>
      </c>
      <c r="BU766">
        <f t="shared" si="69"/>
        <v>0.93577891975241945</v>
      </c>
      <c r="BX766">
        <f t="shared" si="67"/>
        <v>0.60748217536470928</v>
      </c>
      <c r="BZ766">
        <f>IF($BZ$6="","",IF(ISERROR(INDEX([3]Base!$A$2:$C$207,MATCH($BZ$6,[3]Base!$A$2:$A$207,0),2))=TRUE,"CABLE INCONNU",(INDEX([3]Base!$A$2:$C$207,MATCH($BZ$6,[3]Base!$A$2:$A$207,0),3))))</f>
        <v>19.600000000000001</v>
      </c>
      <c r="CB766">
        <f>IF($BZ$6="","",IF(ISERROR(INDEX([3]Base!$A$2:$C$207,MATCH($BZ$6,[3]Base!$A$2:$A$207,0),2))=TRUE,"CABLE INCONNU",(INDEX([3]Base!$A$2:$C$207,MATCH($BZ$6,[3]Base!$A$2:$A$207,0),2))))</f>
        <v>0.627</v>
      </c>
      <c r="CD766">
        <f t="shared" si="68"/>
        <v>1.5404220201039038</v>
      </c>
      <c r="CF766">
        <f t="shared" si="66"/>
        <v>404.81000000000006</v>
      </c>
      <c r="CG7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BORD'!$B$13:$B$2000,0),9)))*T766/$P$18)</f>
        <v>406.35042202010396</v>
      </c>
      <c r="CI766" t="str">
        <f>'[3]TABLEAU DE BORD'!B764</f>
        <v/>
      </c>
      <c r="CJ766" t="e">
        <f>'[3]TABLEAU DE BORD'!E764-'[3]TABLEAU DE BORD'!C764</f>
        <v>#VALUE!</v>
      </c>
      <c r="CL766" t="str">
        <f>'[3]TABLEAU DE BORD'!H764</f>
        <v/>
      </c>
      <c r="CM766" t="e">
        <f>'[3]TABLEAU DE BORD'!K764-'[3]TABLEAU DE BORD'!I764</f>
        <v>#VALUE!</v>
      </c>
    </row>
    <row r="767" spans="72:91" x14ac:dyDescent="0.25">
      <c r="BT76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BORD'!$B$13:$B$2000,0),11))*T767/INDEX('[3]TABLEAU DE BORD'!$B$13:$R$2000,MATCH('Formalisme RTE'!$H$2,'[3]TABLEAU DE BORD'!$B$13:$B$2000,0),12)</f>
        <v>3.102830965870556</v>
      </c>
      <c r="BU767">
        <f t="shared" si="69"/>
        <v>0.93577891975241945</v>
      </c>
      <c r="BX767">
        <f t="shared" si="67"/>
        <v>0.60748217536470928</v>
      </c>
      <c r="BZ767">
        <f>IF($BZ$6="","",IF(ISERROR(INDEX([3]Base!$A$2:$C$207,MATCH($BZ$6,[3]Base!$A$2:$A$207,0),2))=TRUE,"CABLE INCONNU",(INDEX([3]Base!$A$2:$C$207,MATCH($BZ$6,[3]Base!$A$2:$A$207,0),3))))</f>
        <v>19.600000000000001</v>
      </c>
      <c r="CB767">
        <f>IF($BZ$6="","",IF(ISERROR(INDEX([3]Base!$A$2:$C$207,MATCH($BZ$6,[3]Base!$A$2:$A$207,0),2))=TRUE,"CABLE INCONNU",(INDEX([3]Base!$A$2:$C$207,MATCH($BZ$6,[3]Base!$A$2:$A$207,0),2))))</f>
        <v>0.627</v>
      </c>
      <c r="CD767">
        <f t="shared" si="68"/>
        <v>1.5404220201039038</v>
      </c>
      <c r="CF767">
        <f t="shared" si="66"/>
        <v>404.81000000000006</v>
      </c>
      <c r="CG7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BORD'!$B$13:$B$2000,0),9)))*T767/$P$18)</f>
        <v>406.35042202010396</v>
      </c>
      <c r="CI767" t="str">
        <f>'[3]TABLEAU DE BORD'!B765</f>
        <v/>
      </c>
      <c r="CJ767" t="e">
        <f>'[3]TABLEAU DE BORD'!E765-'[3]TABLEAU DE BORD'!C765</f>
        <v>#VALUE!</v>
      </c>
      <c r="CL767" t="str">
        <f>'[3]TABLEAU DE BORD'!H765</f>
        <v/>
      </c>
      <c r="CM767" t="e">
        <f>'[3]TABLEAU DE BORD'!K765-'[3]TABLEAU DE BORD'!I765</f>
        <v>#VALUE!</v>
      </c>
    </row>
    <row r="768" spans="72:91" x14ac:dyDescent="0.25">
      <c r="BT76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BORD'!$B$13:$B$2000,0),11))*T768/INDEX('[3]TABLEAU DE BORD'!$B$13:$R$2000,MATCH('Formalisme RTE'!$H$2,'[3]TABLEAU DE BORD'!$B$13:$B$2000,0),12)</f>
        <v>3.102830965870556</v>
      </c>
      <c r="BU768">
        <f t="shared" si="69"/>
        <v>0.93577891975241945</v>
      </c>
      <c r="BX768">
        <f t="shared" si="67"/>
        <v>0.60748217536470928</v>
      </c>
      <c r="BZ768">
        <f>IF($BZ$6="","",IF(ISERROR(INDEX([3]Base!$A$2:$C$207,MATCH($BZ$6,[3]Base!$A$2:$A$207,0),2))=TRUE,"CABLE INCONNU",(INDEX([3]Base!$A$2:$C$207,MATCH($BZ$6,[3]Base!$A$2:$A$207,0),3))))</f>
        <v>19.600000000000001</v>
      </c>
      <c r="CB768">
        <f>IF($BZ$6="","",IF(ISERROR(INDEX([3]Base!$A$2:$C$207,MATCH($BZ$6,[3]Base!$A$2:$A$207,0),2))=TRUE,"CABLE INCONNU",(INDEX([3]Base!$A$2:$C$207,MATCH($BZ$6,[3]Base!$A$2:$A$207,0),2))))</f>
        <v>0.627</v>
      </c>
      <c r="CD768">
        <f t="shared" si="68"/>
        <v>1.5404220201039038</v>
      </c>
      <c r="CF768">
        <f t="shared" si="66"/>
        <v>404.81000000000006</v>
      </c>
      <c r="CG7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BORD'!$B$13:$B$2000,0),9)))*T768/$P$18)</f>
        <v>406.35042202010396</v>
      </c>
      <c r="CI768" t="str">
        <f>'[3]TABLEAU DE BORD'!B766</f>
        <v/>
      </c>
      <c r="CJ768" t="e">
        <f>'[3]TABLEAU DE BORD'!E766-'[3]TABLEAU DE BORD'!C766</f>
        <v>#VALUE!</v>
      </c>
      <c r="CL768" t="str">
        <f>'[3]TABLEAU DE BORD'!H766</f>
        <v/>
      </c>
      <c r="CM768" t="e">
        <f>'[3]TABLEAU DE BORD'!K766-'[3]TABLEAU DE BORD'!I766</f>
        <v>#VALUE!</v>
      </c>
    </row>
    <row r="769" spans="72:91" x14ac:dyDescent="0.25">
      <c r="BT76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BORD'!$B$13:$B$2000,0),11))*T769/INDEX('[3]TABLEAU DE BORD'!$B$13:$R$2000,MATCH('Formalisme RTE'!$H$2,'[3]TABLEAU DE BORD'!$B$13:$B$2000,0),12)</f>
        <v>3.102830965870556</v>
      </c>
      <c r="BU769">
        <f t="shared" si="69"/>
        <v>0.93577891975241945</v>
      </c>
      <c r="BX769">
        <f t="shared" si="67"/>
        <v>0.60748217536470928</v>
      </c>
      <c r="BZ769">
        <f>IF($BZ$6="","",IF(ISERROR(INDEX([3]Base!$A$2:$C$207,MATCH($BZ$6,[3]Base!$A$2:$A$207,0),2))=TRUE,"CABLE INCONNU",(INDEX([3]Base!$A$2:$C$207,MATCH($BZ$6,[3]Base!$A$2:$A$207,0),3))))</f>
        <v>19.600000000000001</v>
      </c>
      <c r="CB769">
        <f>IF($BZ$6="","",IF(ISERROR(INDEX([3]Base!$A$2:$C$207,MATCH($BZ$6,[3]Base!$A$2:$A$207,0),2))=TRUE,"CABLE INCONNU",(INDEX([3]Base!$A$2:$C$207,MATCH($BZ$6,[3]Base!$A$2:$A$207,0),2))))</f>
        <v>0.627</v>
      </c>
      <c r="CD769">
        <f t="shared" si="68"/>
        <v>1.5404220201039038</v>
      </c>
      <c r="CF769">
        <f t="shared" si="66"/>
        <v>404.81000000000006</v>
      </c>
      <c r="CG7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BORD'!$B$13:$B$2000,0),9)))*T769/$P$18)</f>
        <v>406.35042202010396</v>
      </c>
      <c r="CI769" t="str">
        <f>'[3]TABLEAU DE BORD'!B767</f>
        <v/>
      </c>
      <c r="CJ769" t="e">
        <f>'[3]TABLEAU DE BORD'!E767-'[3]TABLEAU DE BORD'!C767</f>
        <v>#VALUE!</v>
      </c>
      <c r="CL769" t="str">
        <f>'[3]TABLEAU DE BORD'!H767</f>
        <v/>
      </c>
      <c r="CM769" t="e">
        <f>'[3]TABLEAU DE BORD'!K767-'[3]TABLEAU DE BORD'!I767</f>
        <v>#VALUE!</v>
      </c>
    </row>
    <row r="770" spans="72:91" x14ac:dyDescent="0.25">
      <c r="BT77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BORD'!$B$13:$B$2000,0),11))*T770/INDEX('[3]TABLEAU DE BORD'!$B$13:$R$2000,MATCH('Formalisme RTE'!$H$2,'[3]TABLEAU DE BORD'!$B$13:$B$2000,0),12)</f>
        <v>3.102830965870556</v>
      </c>
      <c r="BU770">
        <f t="shared" si="69"/>
        <v>0.93577891975241945</v>
      </c>
      <c r="BX770">
        <f t="shared" si="67"/>
        <v>0.60748217536470928</v>
      </c>
      <c r="BZ770">
        <f>IF($BZ$6="","",IF(ISERROR(INDEX([3]Base!$A$2:$C$207,MATCH($BZ$6,[3]Base!$A$2:$A$207,0),2))=TRUE,"CABLE INCONNU",(INDEX([3]Base!$A$2:$C$207,MATCH($BZ$6,[3]Base!$A$2:$A$207,0),3))))</f>
        <v>19.600000000000001</v>
      </c>
      <c r="CB770">
        <f>IF($BZ$6="","",IF(ISERROR(INDEX([3]Base!$A$2:$C$207,MATCH($BZ$6,[3]Base!$A$2:$A$207,0),2))=TRUE,"CABLE INCONNU",(INDEX([3]Base!$A$2:$C$207,MATCH($BZ$6,[3]Base!$A$2:$A$207,0),2))))</f>
        <v>0.627</v>
      </c>
      <c r="CD770">
        <f t="shared" si="68"/>
        <v>1.5404220201039038</v>
      </c>
      <c r="CF770">
        <f t="shared" si="66"/>
        <v>404.81000000000006</v>
      </c>
      <c r="CG7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BORD'!$B$13:$B$2000,0),9)))*T770/$P$18)</f>
        <v>406.35042202010396</v>
      </c>
      <c r="CI770" t="str">
        <f>'[3]TABLEAU DE BORD'!B768</f>
        <v/>
      </c>
      <c r="CJ770" t="e">
        <f>'[3]TABLEAU DE BORD'!E768-'[3]TABLEAU DE BORD'!C768</f>
        <v>#VALUE!</v>
      </c>
      <c r="CL770" t="str">
        <f>'[3]TABLEAU DE BORD'!H768</f>
        <v/>
      </c>
      <c r="CM770" t="e">
        <f>'[3]TABLEAU DE BORD'!K768-'[3]TABLEAU DE BORD'!I768</f>
        <v>#VALUE!</v>
      </c>
    </row>
    <row r="771" spans="72:91" x14ac:dyDescent="0.25">
      <c r="BT77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BORD'!$B$13:$B$2000,0),11))*T771/INDEX('[3]TABLEAU DE BORD'!$B$13:$R$2000,MATCH('Formalisme RTE'!$H$2,'[3]TABLEAU DE BORD'!$B$13:$B$2000,0),12)</f>
        <v>3.102830965870556</v>
      </c>
      <c r="BU771">
        <f t="shared" si="69"/>
        <v>0.93577891975241945</v>
      </c>
      <c r="BX771">
        <f t="shared" si="67"/>
        <v>0.60748217536470928</v>
      </c>
      <c r="BZ771">
        <f>IF($BZ$6="","",IF(ISERROR(INDEX([3]Base!$A$2:$C$207,MATCH($BZ$6,[3]Base!$A$2:$A$207,0),2))=TRUE,"CABLE INCONNU",(INDEX([3]Base!$A$2:$C$207,MATCH($BZ$6,[3]Base!$A$2:$A$207,0),3))))</f>
        <v>19.600000000000001</v>
      </c>
      <c r="CB771">
        <f>IF($BZ$6="","",IF(ISERROR(INDEX([3]Base!$A$2:$C$207,MATCH($BZ$6,[3]Base!$A$2:$A$207,0),2))=TRUE,"CABLE INCONNU",(INDEX([3]Base!$A$2:$C$207,MATCH($BZ$6,[3]Base!$A$2:$A$207,0),2))))</f>
        <v>0.627</v>
      </c>
      <c r="CD771">
        <f t="shared" si="68"/>
        <v>1.5404220201039038</v>
      </c>
      <c r="CF771">
        <f t="shared" si="66"/>
        <v>404.81000000000006</v>
      </c>
      <c r="CG7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BORD'!$B$13:$B$2000,0),9)))*T771/$P$18)</f>
        <v>406.35042202010396</v>
      </c>
      <c r="CI771" t="str">
        <f>'[3]TABLEAU DE BORD'!B769</f>
        <v/>
      </c>
      <c r="CJ771" t="e">
        <f>'[3]TABLEAU DE BORD'!E769-'[3]TABLEAU DE BORD'!C769</f>
        <v>#VALUE!</v>
      </c>
      <c r="CL771" t="str">
        <f>'[3]TABLEAU DE BORD'!H769</f>
        <v/>
      </c>
      <c r="CM771" t="e">
        <f>'[3]TABLEAU DE BORD'!K769-'[3]TABLEAU DE BORD'!I769</f>
        <v>#VALUE!</v>
      </c>
    </row>
    <row r="772" spans="72:91" x14ac:dyDescent="0.25">
      <c r="BT77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BORD'!$B$13:$B$2000,0),11))*T772/INDEX('[3]TABLEAU DE BORD'!$B$13:$R$2000,MATCH('Formalisme RTE'!$H$2,'[3]TABLEAU DE BORD'!$B$13:$B$2000,0),12)</f>
        <v>3.102830965870556</v>
      </c>
      <c r="BU772">
        <f t="shared" si="69"/>
        <v>0.93577891975241945</v>
      </c>
      <c r="BX772">
        <f t="shared" si="67"/>
        <v>0.60748217536470928</v>
      </c>
      <c r="BZ772">
        <f>IF($BZ$6="","",IF(ISERROR(INDEX([3]Base!$A$2:$C$207,MATCH($BZ$6,[3]Base!$A$2:$A$207,0),2))=TRUE,"CABLE INCONNU",(INDEX([3]Base!$A$2:$C$207,MATCH($BZ$6,[3]Base!$A$2:$A$207,0),3))))</f>
        <v>19.600000000000001</v>
      </c>
      <c r="CB772">
        <f>IF($BZ$6="","",IF(ISERROR(INDEX([3]Base!$A$2:$C$207,MATCH($BZ$6,[3]Base!$A$2:$A$207,0),2))=TRUE,"CABLE INCONNU",(INDEX([3]Base!$A$2:$C$207,MATCH($BZ$6,[3]Base!$A$2:$A$207,0),2))))</f>
        <v>0.627</v>
      </c>
      <c r="CD772">
        <f t="shared" si="68"/>
        <v>1.5404220201039038</v>
      </c>
      <c r="CF772">
        <f t="shared" si="66"/>
        <v>404.81000000000006</v>
      </c>
      <c r="CG7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BORD'!$B$13:$B$2000,0),9)))*T772/$P$18)</f>
        <v>406.35042202010396</v>
      </c>
      <c r="CI772" t="str">
        <f>'[3]TABLEAU DE BORD'!B770</f>
        <v/>
      </c>
      <c r="CJ772" t="e">
        <f>'[3]TABLEAU DE BORD'!E770-'[3]TABLEAU DE BORD'!C770</f>
        <v>#VALUE!</v>
      </c>
      <c r="CL772" t="str">
        <f>'[3]TABLEAU DE BORD'!H770</f>
        <v/>
      </c>
      <c r="CM772" t="e">
        <f>'[3]TABLEAU DE BORD'!K770-'[3]TABLEAU DE BORD'!I770</f>
        <v>#VALUE!</v>
      </c>
    </row>
    <row r="773" spans="72:91" x14ac:dyDescent="0.25">
      <c r="BT77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BORD'!$B$13:$B$2000,0),11))*T773/INDEX('[3]TABLEAU DE BORD'!$B$13:$R$2000,MATCH('Formalisme RTE'!$H$2,'[3]TABLEAU DE BORD'!$B$13:$B$2000,0),12)</f>
        <v>3.102830965870556</v>
      </c>
      <c r="BU773">
        <f t="shared" si="69"/>
        <v>0.93577891975241945</v>
      </c>
      <c r="BX773">
        <f t="shared" si="67"/>
        <v>0.60748217536470928</v>
      </c>
      <c r="BZ773">
        <f>IF($BZ$6="","",IF(ISERROR(INDEX([3]Base!$A$2:$C$207,MATCH($BZ$6,[3]Base!$A$2:$A$207,0),2))=TRUE,"CABLE INCONNU",(INDEX([3]Base!$A$2:$C$207,MATCH($BZ$6,[3]Base!$A$2:$A$207,0),3))))</f>
        <v>19.600000000000001</v>
      </c>
      <c r="CB773">
        <f>IF($BZ$6="","",IF(ISERROR(INDEX([3]Base!$A$2:$C$207,MATCH($BZ$6,[3]Base!$A$2:$A$207,0),2))=TRUE,"CABLE INCONNU",(INDEX([3]Base!$A$2:$C$207,MATCH($BZ$6,[3]Base!$A$2:$A$207,0),2))))</f>
        <v>0.627</v>
      </c>
      <c r="CD773">
        <f t="shared" si="68"/>
        <v>1.5404220201039038</v>
      </c>
      <c r="CF773">
        <f t="shared" si="66"/>
        <v>404.81000000000006</v>
      </c>
      <c r="CG7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BORD'!$B$13:$B$2000,0),9)))*T773/$P$18)</f>
        <v>406.35042202010396</v>
      </c>
      <c r="CI773" t="str">
        <f>'[3]TABLEAU DE BORD'!B771</f>
        <v/>
      </c>
      <c r="CJ773" t="e">
        <f>'[3]TABLEAU DE BORD'!E771-'[3]TABLEAU DE BORD'!C771</f>
        <v>#VALUE!</v>
      </c>
      <c r="CL773" t="str">
        <f>'[3]TABLEAU DE BORD'!H771</f>
        <v/>
      </c>
      <c r="CM773" t="e">
        <f>'[3]TABLEAU DE BORD'!K771-'[3]TABLEAU DE BORD'!I771</f>
        <v>#VALUE!</v>
      </c>
    </row>
    <row r="774" spans="72:91" x14ac:dyDescent="0.25">
      <c r="BT77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BORD'!$B$13:$B$2000,0),11))*T774/INDEX('[3]TABLEAU DE BORD'!$B$13:$R$2000,MATCH('Formalisme RTE'!$H$2,'[3]TABLEAU DE BORD'!$B$13:$B$2000,0),12)</f>
        <v>3.102830965870556</v>
      </c>
      <c r="BU774">
        <f t="shared" si="69"/>
        <v>0.93577891975241945</v>
      </c>
      <c r="BX774">
        <f t="shared" si="67"/>
        <v>0.60748217536470928</v>
      </c>
      <c r="BZ774">
        <f>IF($BZ$6="","",IF(ISERROR(INDEX([3]Base!$A$2:$C$207,MATCH($BZ$6,[3]Base!$A$2:$A$207,0),2))=TRUE,"CABLE INCONNU",(INDEX([3]Base!$A$2:$C$207,MATCH($BZ$6,[3]Base!$A$2:$A$207,0),3))))</f>
        <v>19.600000000000001</v>
      </c>
      <c r="CB774">
        <f>IF($BZ$6="","",IF(ISERROR(INDEX([3]Base!$A$2:$C$207,MATCH($BZ$6,[3]Base!$A$2:$A$207,0),2))=TRUE,"CABLE INCONNU",(INDEX([3]Base!$A$2:$C$207,MATCH($BZ$6,[3]Base!$A$2:$A$207,0),2))))</f>
        <v>0.627</v>
      </c>
      <c r="CD774">
        <f t="shared" si="68"/>
        <v>1.5404220201039038</v>
      </c>
      <c r="CF774">
        <f t="shared" si="66"/>
        <v>404.81000000000006</v>
      </c>
      <c r="CG7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BORD'!$B$13:$B$2000,0),9)))*T774/$P$18)</f>
        <v>406.35042202010396</v>
      </c>
      <c r="CI774" t="str">
        <f>'[3]TABLEAU DE BORD'!B772</f>
        <v/>
      </c>
      <c r="CJ774" t="e">
        <f>'[3]TABLEAU DE BORD'!E772-'[3]TABLEAU DE BORD'!C772</f>
        <v>#VALUE!</v>
      </c>
      <c r="CL774" t="str">
        <f>'[3]TABLEAU DE BORD'!H772</f>
        <v/>
      </c>
      <c r="CM774" t="e">
        <f>'[3]TABLEAU DE BORD'!K772-'[3]TABLEAU DE BORD'!I772</f>
        <v>#VALUE!</v>
      </c>
    </row>
    <row r="775" spans="72:91" x14ac:dyDescent="0.25">
      <c r="BT77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BORD'!$B$13:$B$2000,0),11))*T775/INDEX('[3]TABLEAU DE BORD'!$B$13:$R$2000,MATCH('Formalisme RTE'!$H$2,'[3]TABLEAU DE BORD'!$B$13:$B$2000,0),12)</f>
        <v>3.102830965870556</v>
      </c>
      <c r="BU775">
        <f t="shared" si="69"/>
        <v>0.93577891975241945</v>
      </c>
      <c r="BX775">
        <f t="shared" si="67"/>
        <v>0.60748217536470928</v>
      </c>
      <c r="BZ775">
        <f>IF($BZ$6="","",IF(ISERROR(INDEX([3]Base!$A$2:$C$207,MATCH($BZ$6,[3]Base!$A$2:$A$207,0),2))=TRUE,"CABLE INCONNU",(INDEX([3]Base!$A$2:$C$207,MATCH($BZ$6,[3]Base!$A$2:$A$207,0),3))))</f>
        <v>19.600000000000001</v>
      </c>
      <c r="CB775">
        <f>IF($BZ$6="","",IF(ISERROR(INDEX([3]Base!$A$2:$C$207,MATCH($BZ$6,[3]Base!$A$2:$A$207,0),2))=TRUE,"CABLE INCONNU",(INDEX([3]Base!$A$2:$C$207,MATCH($BZ$6,[3]Base!$A$2:$A$207,0),2))))</f>
        <v>0.627</v>
      </c>
      <c r="CD775">
        <f t="shared" si="68"/>
        <v>1.5404220201039038</v>
      </c>
      <c r="CF775">
        <f t="shared" si="66"/>
        <v>404.81000000000006</v>
      </c>
      <c r="CG7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BORD'!$B$13:$B$2000,0),9)))*T775/$P$18)</f>
        <v>406.35042202010396</v>
      </c>
      <c r="CI775" t="str">
        <f>'[3]TABLEAU DE BORD'!B773</f>
        <v/>
      </c>
      <c r="CJ775" t="e">
        <f>'[3]TABLEAU DE BORD'!E773-'[3]TABLEAU DE BORD'!C773</f>
        <v>#VALUE!</v>
      </c>
      <c r="CL775" t="str">
        <f>'[3]TABLEAU DE BORD'!H773</f>
        <v/>
      </c>
      <c r="CM775" t="e">
        <f>'[3]TABLEAU DE BORD'!K773-'[3]TABLEAU DE BORD'!I773</f>
        <v>#VALUE!</v>
      </c>
    </row>
    <row r="776" spans="72:91" x14ac:dyDescent="0.25">
      <c r="BT77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BORD'!$B$13:$B$2000,0),11))*T776/INDEX('[3]TABLEAU DE BORD'!$B$13:$R$2000,MATCH('Formalisme RTE'!$H$2,'[3]TABLEAU DE BORD'!$B$13:$B$2000,0),12)</f>
        <v>3.102830965870556</v>
      </c>
      <c r="BU776">
        <f t="shared" si="69"/>
        <v>0.93577891975241945</v>
      </c>
      <c r="BX776">
        <f t="shared" si="67"/>
        <v>0.60748217536470928</v>
      </c>
      <c r="BZ776">
        <f>IF($BZ$6="","",IF(ISERROR(INDEX([3]Base!$A$2:$C$207,MATCH($BZ$6,[3]Base!$A$2:$A$207,0),2))=TRUE,"CABLE INCONNU",(INDEX([3]Base!$A$2:$C$207,MATCH($BZ$6,[3]Base!$A$2:$A$207,0),3))))</f>
        <v>19.600000000000001</v>
      </c>
      <c r="CB776">
        <f>IF($BZ$6="","",IF(ISERROR(INDEX([3]Base!$A$2:$C$207,MATCH($BZ$6,[3]Base!$A$2:$A$207,0),2))=TRUE,"CABLE INCONNU",(INDEX([3]Base!$A$2:$C$207,MATCH($BZ$6,[3]Base!$A$2:$A$207,0),2))))</f>
        <v>0.627</v>
      </c>
      <c r="CD776">
        <f t="shared" si="68"/>
        <v>1.5404220201039038</v>
      </c>
      <c r="CF776">
        <f t="shared" si="66"/>
        <v>404.81000000000006</v>
      </c>
      <c r="CG7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BORD'!$B$13:$B$2000,0),9)))*T776/$P$18)</f>
        <v>406.35042202010396</v>
      </c>
      <c r="CI776" t="str">
        <f>'[3]TABLEAU DE BORD'!B774</f>
        <v/>
      </c>
      <c r="CJ776" t="e">
        <f>'[3]TABLEAU DE BORD'!E774-'[3]TABLEAU DE BORD'!C774</f>
        <v>#VALUE!</v>
      </c>
      <c r="CL776" t="str">
        <f>'[3]TABLEAU DE BORD'!H774</f>
        <v/>
      </c>
      <c r="CM776" t="e">
        <f>'[3]TABLEAU DE BORD'!K774-'[3]TABLEAU DE BORD'!I774</f>
        <v>#VALUE!</v>
      </c>
    </row>
    <row r="777" spans="72:91" x14ac:dyDescent="0.25">
      <c r="BT77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BORD'!$B$13:$B$2000,0),11))*T777/INDEX('[3]TABLEAU DE BORD'!$B$13:$R$2000,MATCH('Formalisme RTE'!$H$2,'[3]TABLEAU DE BORD'!$B$13:$B$2000,0),12)</f>
        <v>3.102830965870556</v>
      </c>
      <c r="BU777">
        <f t="shared" si="69"/>
        <v>0.93577891975241945</v>
      </c>
      <c r="BX777">
        <f t="shared" si="67"/>
        <v>0.60748217536470928</v>
      </c>
      <c r="BZ777">
        <f>IF($BZ$6="","",IF(ISERROR(INDEX([3]Base!$A$2:$C$207,MATCH($BZ$6,[3]Base!$A$2:$A$207,0),2))=TRUE,"CABLE INCONNU",(INDEX([3]Base!$A$2:$C$207,MATCH($BZ$6,[3]Base!$A$2:$A$207,0),3))))</f>
        <v>19.600000000000001</v>
      </c>
      <c r="CB777">
        <f>IF($BZ$6="","",IF(ISERROR(INDEX([3]Base!$A$2:$C$207,MATCH($BZ$6,[3]Base!$A$2:$A$207,0),2))=TRUE,"CABLE INCONNU",(INDEX([3]Base!$A$2:$C$207,MATCH($BZ$6,[3]Base!$A$2:$A$207,0),2))))</f>
        <v>0.627</v>
      </c>
      <c r="CD777">
        <f t="shared" si="68"/>
        <v>1.5404220201039038</v>
      </c>
      <c r="CF777">
        <f t="shared" si="66"/>
        <v>404.81000000000006</v>
      </c>
      <c r="CG7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BORD'!$B$13:$B$2000,0),9)))*T777/$P$18)</f>
        <v>406.35042202010396</v>
      </c>
      <c r="CI777" t="str">
        <f>'[3]TABLEAU DE BORD'!B775</f>
        <v/>
      </c>
      <c r="CJ777" t="e">
        <f>'[3]TABLEAU DE BORD'!E775-'[3]TABLEAU DE BORD'!C775</f>
        <v>#VALUE!</v>
      </c>
      <c r="CL777" t="str">
        <f>'[3]TABLEAU DE BORD'!H775</f>
        <v/>
      </c>
      <c r="CM777" t="e">
        <f>'[3]TABLEAU DE BORD'!K775-'[3]TABLEAU DE BORD'!I775</f>
        <v>#VALUE!</v>
      </c>
    </row>
    <row r="778" spans="72:91" x14ac:dyDescent="0.25">
      <c r="BT77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BORD'!$B$13:$B$2000,0),11))*T778/INDEX('[3]TABLEAU DE BORD'!$B$13:$R$2000,MATCH('Formalisme RTE'!$H$2,'[3]TABLEAU DE BORD'!$B$13:$B$2000,0),12)</f>
        <v>3.102830965870556</v>
      </c>
      <c r="BU778">
        <f t="shared" si="69"/>
        <v>0.93577891975241945</v>
      </c>
      <c r="BX778">
        <f t="shared" si="67"/>
        <v>0.60748217536470928</v>
      </c>
      <c r="BZ778">
        <f>IF($BZ$6="","",IF(ISERROR(INDEX([3]Base!$A$2:$C$207,MATCH($BZ$6,[3]Base!$A$2:$A$207,0),2))=TRUE,"CABLE INCONNU",(INDEX([3]Base!$A$2:$C$207,MATCH($BZ$6,[3]Base!$A$2:$A$207,0),3))))</f>
        <v>19.600000000000001</v>
      </c>
      <c r="CB778">
        <f>IF($BZ$6="","",IF(ISERROR(INDEX([3]Base!$A$2:$C$207,MATCH($BZ$6,[3]Base!$A$2:$A$207,0),2))=TRUE,"CABLE INCONNU",(INDEX([3]Base!$A$2:$C$207,MATCH($BZ$6,[3]Base!$A$2:$A$207,0),2))))</f>
        <v>0.627</v>
      </c>
      <c r="CD778">
        <f t="shared" si="68"/>
        <v>1.5404220201039038</v>
      </c>
      <c r="CF778">
        <f t="shared" si="66"/>
        <v>404.81000000000006</v>
      </c>
      <c r="CG7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BORD'!$B$13:$B$2000,0),9)))*T778/$P$18)</f>
        <v>406.35042202010396</v>
      </c>
      <c r="CI778" t="str">
        <f>'[3]TABLEAU DE BORD'!B776</f>
        <v/>
      </c>
      <c r="CJ778" t="e">
        <f>'[3]TABLEAU DE BORD'!E776-'[3]TABLEAU DE BORD'!C776</f>
        <v>#VALUE!</v>
      </c>
      <c r="CL778" t="str">
        <f>'[3]TABLEAU DE BORD'!H776</f>
        <v/>
      </c>
      <c r="CM778" t="e">
        <f>'[3]TABLEAU DE BORD'!K776-'[3]TABLEAU DE BORD'!I776</f>
        <v>#VALUE!</v>
      </c>
    </row>
    <row r="779" spans="72:91" x14ac:dyDescent="0.25">
      <c r="BT77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BORD'!$B$13:$B$2000,0),11))*T779/INDEX('[3]TABLEAU DE BORD'!$B$13:$R$2000,MATCH('Formalisme RTE'!$H$2,'[3]TABLEAU DE BORD'!$B$13:$B$2000,0),12)</f>
        <v>3.102830965870556</v>
      </c>
      <c r="BU779">
        <f t="shared" si="69"/>
        <v>0.93577891975241945</v>
      </c>
      <c r="BX779">
        <f t="shared" si="67"/>
        <v>0.60748217536470928</v>
      </c>
      <c r="BZ779">
        <f>IF($BZ$6="","",IF(ISERROR(INDEX([3]Base!$A$2:$C$207,MATCH($BZ$6,[3]Base!$A$2:$A$207,0),2))=TRUE,"CABLE INCONNU",(INDEX([3]Base!$A$2:$C$207,MATCH($BZ$6,[3]Base!$A$2:$A$207,0),3))))</f>
        <v>19.600000000000001</v>
      </c>
      <c r="CB779">
        <f>IF($BZ$6="","",IF(ISERROR(INDEX([3]Base!$A$2:$C$207,MATCH($BZ$6,[3]Base!$A$2:$A$207,0),2))=TRUE,"CABLE INCONNU",(INDEX([3]Base!$A$2:$C$207,MATCH($BZ$6,[3]Base!$A$2:$A$207,0),2))))</f>
        <v>0.627</v>
      </c>
      <c r="CD779">
        <f t="shared" si="68"/>
        <v>1.5404220201039038</v>
      </c>
      <c r="CF779">
        <f t="shared" si="66"/>
        <v>404.81000000000006</v>
      </c>
      <c r="CG7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BORD'!$B$13:$B$2000,0),9)))*T779/$P$18)</f>
        <v>406.35042202010396</v>
      </c>
      <c r="CI779" t="str">
        <f>'[3]TABLEAU DE BORD'!B777</f>
        <v/>
      </c>
      <c r="CJ779" t="e">
        <f>'[3]TABLEAU DE BORD'!E777-'[3]TABLEAU DE BORD'!C777</f>
        <v>#VALUE!</v>
      </c>
      <c r="CL779" t="str">
        <f>'[3]TABLEAU DE BORD'!H777</f>
        <v/>
      </c>
      <c r="CM779" t="e">
        <f>'[3]TABLEAU DE BORD'!K777-'[3]TABLEAU DE BORD'!I777</f>
        <v>#VALUE!</v>
      </c>
    </row>
    <row r="780" spans="72:91" x14ac:dyDescent="0.25">
      <c r="BT78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BORD'!$B$13:$B$2000,0),11))*T780/INDEX('[3]TABLEAU DE BORD'!$B$13:$R$2000,MATCH('Formalisme RTE'!$H$2,'[3]TABLEAU DE BORD'!$B$13:$B$2000,0),12)</f>
        <v>3.102830965870556</v>
      </c>
      <c r="BU780">
        <f t="shared" si="69"/>
        <v>0.93577891975241945</v>
      </c>
      <c r="BX780">
        <f t="shared" si="67"/>
        <v>0.60748217536470928</v>
      </c>
      <c r="BZ780">
        <f>IF($BZ$6="","",IF(ISERROR(INDEX([3]Base!$A$2:$C$207,MATCH($BZ$6,[3]Base!$A$2:$A$207,0),2))=TRUE,"CABLE INCONNU",(INDEX([3]Base!$A$2:$C$207,MATCH($BZ$6,[3]Base!$A$2:$A$207,0),3))))</f>
        <v>19.600000000000001</v>
      </c>
      <c r="CB780">
        <f>IF($BZ$6="","",IF(ISERROR(INDEX([3]Base!$A$2:$C$207,MATCH($BZ$6,[3]Base!$A$2:$A$207,0),2))=TRUE,"CABLE INCONNU",(INDEX([3]Base!$A$2:$C$207,MATCH($BZ$6,[3]Base!$A$2:$A$207,0),2))))</f>
        <v>0.627</v>
      </c>
      <c r="CD780">
        <f t="shared" si="68"/>
        <v>1.5404220201039038</v>
      </c>
      <c r="CF780">
        <f t="shared" si="66"/>
        <v>404.81000000000006</v>
      </c>
      <c r="CG7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BORD'!$B$13:$B$2000,0),9)))*T780/$P$18)</f>
        <v>406.35042202010396</v>
      </c>
      <c r="CI780" t="str">
        <f>'[3]TABLEAU DE BORD'!B778</f>
        <v/>
      </c>
      <c r="CJ780" t="e">
        <f>'[3]TABLEAU DE BORD'!E778-'[3]TABLEAU DE BORD'!C778</f>
        <v>#VALUE!</v>
      </c>
      <c r="CL780" t="str">
        <f>'[3]TABLEAU DE BORD'!H778</f>
        <v/>
      </c>
      <c r="CM780" t="e">
        <f>'[3]TABLEAU DE BORD'!K778-'[3]TABLEAU DE BORD'!I778</f>
        <v>#VALUE!</v>
      </c>
    </row>
    <row r="781" spans="72:91" x14ac:dyDescent="0.25">
      <c r="BT78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BORD'!$B$13:$B$2000,0),11))*T781/INDEX('[3]TABLEAU DE BORD'!$B$13:$R$2000,MATCH('Formalisme RTE'!$H$2,'[3]TABLEAU DE BORD'!$B$13:$B$2000,0),12)</f>
        <v>3.102830965870556</v>
      </c>
      <c r="BU781">
        <f t="shared" si="69"/>
        <v>0.93577891975241945</v>
      </c>
      <c r="BX781">
        <f t="shared" si="67"/>
        <v>0.60748217536470928</v>
      </c>
      <c r="BZ781">
        <f>IF($BZ$6="","",IF(ISERROR(INDEX([3]Base!$A$2:$C$207,MATCH($BZ$6,[3]Base!$A$2:$A$207,0),2))=TRUE,"CABLE INCONNU",(INDEX([3]Base!$A$2:$C$207,MATCH($BZ$6,[3]Base!$A$2:$A$207,0),3))))</f>
        <v>19.600000000000001</v>
      </c>
      <c r="CB781">
        <f>IF($BZ$6="","",IF(ISERROR(INDEX([3]Base!$A$2:$C$207,MATCH($BZ$6,[3]Base!$A$2:$A$207,0),2))=TRUE,"CABLE INCONNU",(INDEX([3]Base!$A$2:$C$207,MATCH($BZ$6,[3]Base!$A$2:$A$207,0),2))))</f>
        <v>0.627</v>
      </c>
      <c r="CD781">
        <f t="shared" si="68"/>
        <v>1.5404220201039038</v>
      </c>
      <c r="CF781">
        <f t="shared" si="66"/>
        <v>404.81000000000006</v>
      </c>
      <c r="CG7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BORD'!$B$13:$B$2000,0),9)))*T781/$P$18)</f>
        <v>406.35042202010396</v>
      </c>
      <c r="CI781" t="str">
        <f>'[3]TABLEAU DE BORD'!B779</f>
        <v/>
      </c>
      <c r="CJ781" t="e">
        <f>'[3]TABLEAU DE BORD'!E779-'[3]TABLEAU DE BORD'!C779</f>
        <v>#VALUE!</v>
      </c>
      <c r="CL781" t="str">
        <f>'[3]TABLEAU DE BORD'!H779</f>
        <v/>
      </c>
      <c r="CM781" t="e">
        <f>'[3]TABLEAU DE BORD'!K779-'[3]TABLEAU DE BORD'!I779</f>
        <v>#VALUE!</v>
      </c>
    </row>
    <row r="782" spans="72:91" x14ac:dyDescent="0.25">
      <c r="BT78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BORD'!$B$13:$B$2000,0),11))*T782/INDEX('[3]TABLEAU DE BORD'!$B$13:$R$2000,MATCH('Formalisme RTE'!$H$2,'[3]TABLEAU DE BORD'!$B$13:$B$2000,0),12)</f>
        <v>3.102830965870556</v>
      </c>
      <c r="BU782">
        <f t="shared" si="69"/>
        <v>0.93577891975241945</v>
      </c>
      <c r="BX782">
        <f t="shared" si="67"/>
        <v>0.60748217536470928</v>
      </c>
      <c r="BZ782">
        <f>IF($BZ$6="","",IF(ISERROR(INDEX([3]Base!$A$2:$C$207,MATCH($BZ$6,[3]Base!$A$2:$A$207,0),2))=TRUE,"CABLE INCONNU",(INDEX([3]Base!$A$2:$C$207,MATCH($BZ$6,[3]Base!$A$2:$A$207,0),3))))</f>
        <v>19.600000000000001</v>
      </c>
      <c r="CB782">
        <f>IF($BZ$6="","",IF(ISERROR(INDEX([3]Base!$A$2:$C$207,MATCH($BZ$6,[3]Base!$A$2:$A$207,0),2))=TRUE,"CABLE INCONNU",(INDEX([3]Base!$A$2:$C$207,MATCH($BZ$6,[3]Base!$A$2:$A$207,0),2))))</f>
        <v>0.627</v>
      </c>
      <c r="CD782">
        <f t="shared" si="68"/>
        <v>1.5404220201039038</v>
      </c>
      <c r="CF782">
        <f t="shared" si="66"/>
        <v>404.81000000000006</v>
      </c>
      <c r="CG7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BORD'!$B$13:$B$2000,0),9)))*T782/$P$18)</f>
        <v>406.35042202010396</v>
      </c>
      <c r="CI782" t="str">
        <f>'[3]TABLEAU DE BORD'!B780</f>
        <v/>
      </c>
      <c r="CJ782" t="e">
        <f>'[3]TABLEAU DE BORD'!E780-'[3]TABLEAU DE BORD'!C780</f>
        <v>#VALUE!</v>
      </c>
      <c r="CL782" t="str">
        <f>'[3]TABLEAU DE BORD'!H780</f>
        <v/>
      </c>
      <c r="CM782" t="e">
        <f>'[3]TABLEAU DE BORD'!K780-'[3]TABLEAU DE BORD'!I780</f>
        <v>#VALUE!</v>
      </c>
    </row>
    <row r="783" spans="72:91" x14ac:dyDescent="0.25">
      <c r="BT78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BORD'!$B$13:$B$2000,0),11))*T783/INDEX('[3]TABLEAU DE BORD'!$B$13:$R$2000,MATCH('Formalisme RTE'!$H$2,'[3]TABLEAU DE BORD'!$B$13:$B$2000,0),12)</f>
        <v>3.102830965870556</v>
      </c>
      <c r="BU783">
        <f t="shared" si="69"/>
        <v>0.93577891975241945</v>
      </c>
      <c r="BX783">
        <f t="shared" si="67"/>
        <v>0.60748217536470928</v>
      </c>
      <c r="BZ783">
        <f>IF($BZ$6="","",IF(ISERROR(INDEX([3]Base!$A$2:$C$207,MATCH($BZ$6,[3]Base!$A$2:$A$207,0),2))=TRUE,"CABLE INCONNU",(INDEX([3]Base!$A$2:$C$207,MATCH($BZ$6,[3]Base!$A$2:$A$207,0),3))))</f>
        <v>19.600000000000001</v>
      </c>
      <c r="CB783">
        <f>IF($BZ$6="","",IF(ISERROR(INDEX([3]Base!$A$2:$C$207,MATCH($BZ$6,[3]Base!$A$2:$A$207,0),2))=TRUE,"CABLE INCONNU",(INDEX([3]Base!$A$2:$C$207,MATCH($BZ$6,[3]Base!$A$2:$A$207,0),2))))</f>
        <v>0.627</v>
      </c>
      <c r="CD783">
        <f t="shared" si="68"/>
        <v>1.5404220201039038</v>
      </c>
      <c r="CF783">
        <f t="shared" ref="CF783:CF846" si="70">$BE$28+$D$10*((EXP(($BE$26-T783)/$D$10)+EXP(-($BE$26-T783)/$D$10))/2-1)</f>
        <v>404.81000000000006</v>
      </c>
      <c r="CG7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BORD'!$B$13:$B$2000,0),9)))*T783/$P$18)</f>
        <v>406.35042202010396</v>
      </c>
      <c r="CI783" t="str">
        <f>'[3]TABLEAU DE BORD'!B781</f>
        <v/>
      </c>
      <c r="CJ783" t="e">
        <f>'[3]TABLEAU DE BORD'!E781-'[3]TABLEAU DE BORD'!C781</f>
        <v>#VALUE!</v>
      </c>
      <c r="CL783" t="str">
        <f>'[3]TABLEAU DE BORD'!H781</f>
        <v/>
      </c>
      <c r="CM783" t="e">
        <f>'[3]TABLEAU DE BORD'!K781-'[3]TABLEAU DE BORD'!I781</f>
        <v>#VALUE!</v>
      </c>
    </row>
    <row r="784" spans="72:91" x14ac:dyDescent="0.25">
      <c r="BT78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BORD'!$B$13:$B$2000,0),11))*T784/INDEX('[3]TABLEAU DE BORD'!$B$13:$R$2000,MATCH('Formalisme RTE'!$H$2,'[3]TABLEAU DE BORD'!$B$13:$B$2000,0),12)</f>
        <v>3.102830965870556</v>
      </c>
      <c r="BU784">
        <f t="shared" si="69"/>
        <v>0.93577891975241945</v>
      </c>
      <c r="BX784">
        <f t="shared" ref="BX784:BX847" si="71">SQRT(1-(1/(SQRT((CB784*0.981)^2+(($B$30/10)*BZ784*0.001)^2)/(CB784*0.981))^2))</f>
        <v>0.60748217536470928</v>
      </c>
      <c r="BZ784">
        <f>IF($BZ$6="","",IF(ISERROR(INDEX([3]Base!$A$2:$C$207,MATCH($BZ$6,[3]Base!$A$2:$A$207,0),2))=TRUE,"CABLE INCONNU",(INDEX([3]Base!$A$2:$C$207,MATCH($BZ$6,[3]Base!$A$2:$A$207,0),3))))</f>
        <v>19.600000000000001</v>
      </c>
      <c r="CB784">
        <f>IF($BZ$6="","",IF(ISERROR(INDEX([3]Base!$A$2:$C$207,MATCH($BZ$6,[3]Base!$A$2:$A$207,0),2))=TRUE,"CABLE INCONNU",(INDEX([3]Base!$A$2:$C$207,MATCH($BZ$6,[3]Base!$A$2:$A$207,0),2))))</f>
        <v>0.627</v>
      </c>
      <c r="CD784">
        <f t="shared" si="68"/>
        <v>1.5404220201039038</v>
      </c>
      <c r="CF784">
        <f t="shared" si="70"/>
        <v>404.81000000000006</v>
      </c>
      <c r="CG7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BORD'!$B$13:$B$2000,0),9)))*T784/$P$18)</f>
        <v>406.35042202010396</v>
      </c>
      <c r="CI784" t="str">
        <f>'[3]TABLEAU DE BORD'!B782</f>
        <v/>
      </c>
      <c r="CJ784" t="e">
        <f>'[3]TABLEAU DE BORD'!E782-'[3]TABLEAU DE BORD'!C782</f>
        <v>#VALUE!</v>
      </c>
      <c r="CL784" t="str">
        <f>'[3]TABLEAU DE BORD'!H782</f>
        <v/>
      </c>
      <c r="CM784" t="e">
        <f>'[3]TABLEAU DE BORD'!K782-'[3]TABLEAU DE BORD'!I782</f>
        <v>#VALUE!</v>
      </c>
    </row>
    <row r="785" spans="72:91" x14ac:dyDescent="0.25">
      <c r="BT78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BORD'!$B$13:$B$2000,0),11))*T785/INDEX('[3]TABLEAU DE BORD'!$B$13:$R$2000,MATCH('Formalisme RTE'!$H$2,'[3]TABLEAU DE BORD'!$B$13:$B$2000,0),12)</f>
        <v>3.102830965870556</v>
      </c>
      <c r="BU785">
        <f t="shared" si="69"/>
        <v>0.93577891975241945</v>
      </c>
      <c r="BX785">
        <f t="shared" si="71"/>
        <v>0.60748217536470928</v>
      </c>
      <c r="BZ785">
        <f>IF($BZ$6="","",IF(ISERROR(INDEX([3]Base!$A$2:$C$207,MATCH($BZ$6,[3]Base!$A$2:$A$207,0),2))=TRUE,"CABLE INCONNU",(INDEX([3]Base!$A$2:$C$207,MATCH($BZ$6,[3]Base!$A$2:$A$207,0),3))))</f>
        <v>19.600000000000001</v>
      </c>
      <c r="CB785">
        <f>IF($BZ$6="","",IF(ISERROR(INDEX([3]Base!$A$2:$C$207,MATCH($BZ$6,[3]Base!$A$2:$A$207,0),2))=TRUE,"CABLE INCONNU",(INDEX([3]Base!$A$2:$C$207,MATCH($BZ$6,[3]Base!$A$2:$A$207,0),2))))</f>
        <v>0.627</v>
      </c>
      <c r="CD785">
        <f t="shared" ref="CD785:CD848" si="72">CG785-CF785</f>
        <v>1.5404220201039038</v>
      </c>
      <c r="CF785">
        <f t="shared" si="70"/>
        <v>404.81000000000006</v>
      </c>
      <c r="CG7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BORD'!$B$13:$B$2000,0),9)))*T785/$P$18)</f>
        <v>406.35042202010396</v>
      </c>
      <c r="CI785" t="str">
        <f>'[3]TABLEAU DE BORD'!B783</f>
        <v/>
      </c>
      <c r="CJ785" t="e">
        <f>'[3]TABLEAU DE BORD'!E783-'[3]TABLEAU DE BORD'!C783</f>
        <v>#VALUE!</v>
      </c>
      <c r="CL785" t="str">
        <f>'[3]TABLEAU DE BORD'!H783</f>
        <v/>
      </c>
      <c r="CM785" t="e">
        <f>'[3]TABLEAU DE BORD'!K783-'[3]TABLEAU DE BORD'!I783</f>
        <v>#VALUE!</v>
      </c>
    </row>
    <row r="786" spans="72:91" x14ac:dyDescent="0.25">
      <c r="BT78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BORD'!$B$13:$B$2000,0),11))*T786/INDEX('[3]TABLEAU DE BORD'!$B$13:$R$2000,MATCH('Formalisme RTE'!$H$2,'[3]TABLEAU DE BORD'!$B$13:$B$2000,0),12)</f>
        <v>3.102830965870556</v>
      </c>
      <c r="BU786">
        <f t="shared" ref="BU786:BU849" si="73">BX786*CD786</f>
        <v>0.93577891975241945</v>
      </c>
      <c r="BX786">
        <f t="shared" si="71"/>
        <v>0.60748217536470928</v>
      </c>
      <c r="BZ786">
        <f>IF($BZ$6="","",IF(ISERROR(INDEX([3]Base!$A$2:$C$207,MATCH($BZ$6,[3]Base!$A$2:$A$207,0),2))=TRUE,"CABLE INCONNU",(INDEX([3]Base!$A$2:$C$207,MATCH($BZ$6,[3]Base!$A$2:$A$207,0),3))))</f>
        <v>19.600000000000001</v>
      </c>
      <c r="CB786">
        <f>IF($BZ$6="","",IF(ISERROR(INDEX([3]Base!$A$2:$C$207,MATCH($BZ$6,[3]Base!$A$2:$A$207,0),2))=TRUE,"CABLE INCONNU",(INDEX([3]Base!$A$2:$C$207,MATCH($BZ$6,[3]Base!$A$2:$A$207,0),2))))</f>
        <v>0.627</v>
      </c>
      <c r="CD786">
        <f t="shared" si="72"/>
        <v>1.5404220201039038</v>
      </c>
      <c r="CF786">
        <f t="shared" si="70"/>
        <v>404.81000000000006</v>
      </c>
      <c r="CG7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BORD'!$B$13:$B$2000,0),9)))*T786/$P$18)</f>
        <v>406.35042202010396</v>
      </c>
      <c r="CI786" t="str">
        <f>'[3]TABLEAU DE BORD'!B784</f>
        <v/>
      </c>
      <c r="CJ786" t="e">
        <f>'[3]TABLEAU DE BORD'!E784-'[3]TABLEAU DE BORD'!C784</f>
        <v>#VALUE!</v>
      </c>
      <c r="CL786" t="str">
        <f>'[3]TABLEAU DE BORD'!H784</f>
        <v/>
      </c>
      <c r="CM786" t="e">
        <f>'[3]TABLEAU DE BORD'!K784-'[3]TABLEAU DE BORD'!I784</f>
        <v>#VALUE!</v>
      </c>
    </row>
    <row r="787" spans="72:91" x14ac:dyDescent="0.25">
      <c r="BT78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BORD'!$B$13:$B$2000,0),11))*T787/INDEX('[3]TABLEAU DE BORD'!$B$13:$R$2000,MATCH('Formalisme RTE'!$H$2,'[3]TABLEAU DE BORD'!$B$13:$B$2000,0),12)</f>
        <v>3.102830965870556</v>
      </c>
      <c r="BU787">
        <f t="shared" si="73"/>
        <v>0.93577891975241945</v>
      </c>
      <c r="BX787">
        <f t="shared" si="71"/>
        <v>0.60748217536470928</v>
      </c>
      <c r="BZ787">
        <f>IF($BZ$6="","",IF(ISERROR(INDEX([3]Base!$A$2:$C$207,MATCH($BZ$6,[3]Base!$A$2:$A$207,0),2))=TRUE,"CABLE INCONNU",(INDEX([3]Base!$A$2:$C$207,MATCH($BZ$6,[3]Base!$A$2:$A$207,0),3))))</f>
        <v>19.600000000000001</v>
      </c>
      <c r="CB787">
        <f>IF($BZ$6="","",IF(ISERROR(INDEX([3]Base!$A$2:$C$207,MATCH($BZ$6,[3]Base!$A$2:$A$207,0),2))=TRUE,"CABLE INCONNU",(INDEX([3]Base!$A$2:$C$207,MATCH($BZ$6,[3]Base!$A$2:$A$207,0),2))))</f>
        <v>0.627</v>
      </c>
      <c r="CD787">
        <f t="shared" si="72"/>
        <v>1.5404220201039038</v>
      </c>
      <c r="CF787">
        <f t="shared" si="70"/>
        <v>404.81000000000006</v>
      </c>
      <c r="CG7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BORD'!$B$13:$B$2000,0),9)))*T787/$P$18)</f>
        <v>406.35042202010396</v>
      </c>
      <c r="CI787" t="str">
        <f>'[3]TABLEAU DE BORD'!B785</f>
        <v/>
      </c>
      <c r="CJ787" t="e">
        <f>'[3]TABLEAU DE BORD'!E785-'[3]TABLEAU DE BORD'!C785</f>
        <v>#VALUE!</v>
      </c>
      <c r="CL787" t="str">
        <f>'[3]TABLEAU DE BORD'!H785</f>
        <v/>
      </c>
      <c r="CM787" t="e">
        <f>'[3]TABLEAU DE BORD'!K785-'[3]TABLEAU DE BORD'!I785</f>
        <v>#VALUE!</v>
      </c>
    </row>
    <row r="788" spans="72:91" x14ac:dyDescent="0.25">
      <c r="BT78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BORD'!$B$13:$B$2000,0),11))*T788/INDEX('[3]TABLEAU DE BORD'!$B$13:$R$2000,MATCH('Formalisme RTE'!$H$2,'[3]TABLEAU DE BORD'!$B$13:$B$2000,0),12)</f>
        <v>3.102830965870556</v>
      </c>
      <c r="BU788">
        <f t="shared" si="73"/>
        <v>0.93577891975241945</v>
      </c>
      <c r="BX788">
        <f t="shared" si="71"/>
        <v>0.60748217536470928</v>
      </c>
      <c r="BZ788">
        <f>IF($BZ$6="","",IF(ISERROR(INDEX([3]Base!$A$2:$C$207,MATCH($BZ$6,[3]Base!$A$2:$A$207,0),2))=TRUE,"CABLE INCONNU",(INDEX([3]Base!$A$2:$C$207,MATCH($BZ$6,[3]Base!$A$2:$A$207,0),3))))</f>
        <v>19.600000000000001</v>
      </c>
      <c r="CB788">
        <f>IF($BZ$6="","",IF(ISERROR(INDEX([3]Base!$A$2:$C$207,MATCH($BZ$6,[3]Base!$A$2:$A$207,0),2))=TRUE,"CABLE INCONNU",(INDEX([3]Base!$A$2:$C$207,MATCH($BZ$6,[3]Base!$A$2:$A$207,0),2))))</f>
        <v>0.627</v>
      </c>
      <c r="CD788">
        <f t="shared" si="72"/>
        <v>1.5404220201039038</v>
      </c>
      <c r="CF788">
        <f t="shared" si="70"/>
        <v>404.81000000000006</v>
      </c>
      <c r="CG7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BORD'!$B$13:$B$2000,0),9)))*T788/$P$18)</f>
        <v>406.35042202010396</v>
      </c>
      <c r="CI788" t="str">
        <f>'[3]TABLEAU DE BORD'!B786</f>
        <v/>
      </c>
      <c r="CJ788" t="e">
        <f>'[3]TABLEAU DE BORD'!E786-'[3]TABLEAU DE BORD'!C786</f>
        <v>#VALUE!</v>
      </c>
      <c r="CL788" t="str">
        <f>'[3]TABLEAU DE BORD'!H786</f>
        <v/>
      </c>
      <c r="CM788" t="e">
        <f>'[3]TABLEAU DE BORD'!K786-'[3]TABLEAU DE BORD'!I786</f>
        <v>#VALUE!</v>
      </c>
    </row>
    <row r="789" spans="72:91" x14ac:dyDescent="0.25">
      <c r="BT78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BORD'!$B$13:$B$2000,0),11))*T789/INDEX('[3]TABLEAU DE BORD'!$B$13:$R$2000,MATCH('Formalisme RTE'!$H$2,'[3]TABLEAU DE BORD'!$B$13:$B$2000,0),12)</f>
        <v>3.102830965870556</v>
      </c>
      <c r="BU789">
        <f t="shared" si="73"/>
        <v>0.93577891975241945</v>
      </c>
      <c r="BX789">
        <f t="shared" si="71"/>
        <v>0.60748217536470928</v>
      </c>
      <c r="BZ789">
        <f>IF($BZ$6="","",IF(ISERROR(INDEX([3]Base!$A$2:$C$207,MATCH($BZ$6,[3]Base!$A$2:$A$207,0),2))=TRUE,"CABLE INCONNU",(INDEX([3]Base!$A$2:$C$207,MATCH($BZ$6,[3]Base!$A$2:$A$207,0),3))))</f>
        <v>19.600000000000001</v>
      </c>
      <c r="CB789">
        <f>IF($BZ$6="","",IF(ISERROR(INDEX([3]Base!$A$2:$C$207,MATCH($BZ$6,[3]Base!$A$2:$A$207,0),2))=TRUE,"CABLE INCONNU",(INDEX([3]Base!$A$2:$C$207,MATCH($BZ$6,[3]Base!$A$2:$A$207,0),2))))</f>
        <v>0.627</v>
      </c>
      <c r="CD789">
        <f t="shared" si="72"/>
        <v>1.5404220201039038</v>
      </c>
      <c r="CF789">
        <f t="shared" si="70"/>
        <v>404.81000000000006</v>
      </c>
      <c r="CG7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BORD'!$B$13:$B$2000,0),9)))*T789/$P$18)</f>
        <v>406.35042202010396</v>
      </c>
      <c r="CI789" t="str">
        <f>'[3]TABLEAU DE BORD'!B787</f>
        <v/>
      </c>
      <c r="CJ789" t="e">
        <f>'[3]TABLEAU DE BORD'!E787-'[3]TABLEAU DE BORD'!C787</f>
        <v>#VALUE!</v>
      </c>
      <c r="CL789" t="str">
        <f>'[3]TABLEAU DE BORD'!H787</f>
        <v/>
      </c>
      <c r="CM789" t="e">
        <f>'[3]TABLEAU DE BORD'!K787-'[3]TABLEAU DE BORD'!I787</f>
        <v>#VALUE!</v>
      </c>
    </row>
    <row r="790" spans="72:91" x14ac:dyDescent="0.25">
      <c r="BT79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BORD'!$B$13:$B$2000,0),11))*T790/INDEX('[3]TABLEAU DE BORD'!$B$13:$R$2000,MATCH('Formalisme RTE'!$H$2,'[3]TABLEAU DE BORD'!$B$13:$B$2000,0),12)</f>
        <v>3.102830965870556</v>
      </c>
      <c r="BU790">
        <f t="shared" si="73"/>
        <v>0.93577891975241945</v>
      </c>
      <c r="BX790">
        <f t="shared" si="71"/>
        <v>0.60748217536470928</v>
      </c>
      <c r="BZ790">
        <f>IF($BZ$6="","",IF(ISERROR(INDEX([3]Base!$A$2:$C$207,MATCH($BZ$6,[3]Base!$A$2:$A$207,0),2))=TRUE,"CABLE INCONNU",(INDEX([3]Base!$A$2:$C$207,MATCH($BZ$6,[3]Base!$A$2:$A$207,0),3))))</f>
        <v>19.600000000000001</v>
      </c>
      <c r="CB790">
        <f>IF($BZ$6="","",IF(ISERROR(INDEX([3]Base!$A$2:$C$207,MATCH($BZ$6,[3]Base!$A$2:$A$207,0),2))=TRUE,"CABLE INCONNU",(INDEX([3]Base!$A$2:$C$207,MATCH($BZ$6,[3]Base!$A$2:$A$207,0),2))))</f>
        <v>0.627</v>
      </c>
      <c r="CD790">
        <f t="shared" si="72"/>
        <v>1.5404220201039038</v>
      </c>
      <c r="CF790">
        <f t="shared" si="70"/>
        <v>404.81000000000006</v>
      </c>
      <c r="CG7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BORD'!$B$13:$B$2000,0),9)))*T790/$P$18)</f>
        <v>406.35042202010396</v>
      </c>
      <c r="CI790" t="str">
        <f>'[3]TABLEAU DE BORD'!B788</f>
        <v/>
      </c>
      <c r="CJ790" t="e">
        <f>'[3]TABLEAU DE BORD'!E788-'[3]TABLEAU DE BORD'!C788</f>
        <v>#VALUE!</v>
      </c>
      <c r="CL790" t="str">
        <f>'[3]TABLEAU DE BORD'!H788</f>
        <v/>
      </c>
      <c r="CM790" t="e">
        <f>'[3]TABLEAU DE BORD'!K788-'[3]TABLEAU DE BORD'!I788</f>
        <v>#VALUE!</v>
      </c>
    </row>
    <row r="791" spans="72:91" x14ac:dyDescent="0.25">
      <c r="BT79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BORD'!$B$13:$B$2000,0),11))*T791/INDEX('[3]TABLEAU DE BORD'!$B$13:$R$2000,MATCH('Formalisme RTE'!$H$2,'[3]TABLEAU DE BORD'!$B$13:$B$2000,0),12)</f>
        <v>3.102830965870556</v>
      </c>
      <c r="BU791">
        <f t="shared" si="73"/>
        <v>0.93577891975241945</v>
      </c>
      <c r="BX791">
        <f t="shared" si="71"/>
        <v>0.60748217536470928</v>
      </c>
      <c r="BZ791">
        <f>IF($BZ$6="","",IF(ISERROR(INDEX([3]Base!$A$2:$C$207,MATCH($BZ$6,[3]Base!$A$2:$A$207,0),2))=TRUE,"CABLE INCONNU",(INDEX([3]Base!$A$2:$C$207,MATCH($BZ$6,[3]Base!$A$2:$A$207,0),3))))</f>
        <v>19.600000000000001</v>
      </c>
      <c r="CB791">
        <f>IF($BZ$6="","",IF(ISERROR(INDEX([3]Base!$A$2:$C$207,MATCH($BZ$6,[3]Base!$A$2:$A$207,0),2))=TRUE,"CABLE INCONNU",(INDEX([3]Base!$A$2:$C$207,MATCH($BZ$6,[3]Base!$A$2:$A$207,0),2))))</f>
        <v>0.627</v>
      </c>
      <c r="CD791">
        <f t="shared" si="72"/>
        <v>1.5404220201039038</v>
      </c>
      <c r="CF791">
        <f t="shared" si="70"/>
        <v>404.81000000000006</v>
      </c>
      <c r="CG7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BORD'!$B$13:$B$2000,0),9)))*T791/$P$18)</f>
        <v>406.35042202010396</v>
      </c>
      <c r="CI791" t="str">
        <f>'[3]TABLEAU DE BORD'!B789</f>
        <v/>
      </c>
      <c r="CJ791" t="e">
        <f>'[3]TABLEAU DE BORD'!E789-'[3]TABLEAU DE BORD'!C789</f>
        <v>#VALUE!</v>
      </c>
      <c r="CL791" t="str">
        <f>'[3]TABLEAU DE BORD'!H789</f>
        <v/>
      </c>
      <c r="CM791" t="e">
        <f>'[3]TABLEAU DE BORD'!K789-'[3]TABLEAU DE BORD'!I789</f>
        <v>#VALUE!</v>
      </c>
    </row>
    <row r="792" spans="72:91" x14ac:dyDescent="0.25">
      <c r="BT79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BORD'!$B$13:$B$2000,0),11))*T792/INDEX('[3]TABLEAU DE BORD'!$B$13:$R$2000,MATCH('Formalisme RTE'!$H$2,'[3]TABLEAU DE BORD'!$B$13:$B$2000,0),12)</f>
        <v>3.102830965870556</v>
      </c>
      <c r="BU792">
        <f t="shared" si="73"/>
        <v>0.93577891975241945</v>
      </c>
      <c r="BX792">
        <f t="shared" si="71"/>
        <v>0.60748217536470928</v>
      </c>
      <c r="BZ792">
        <f>IF($BZ$6="","",IF(ISERROR(INDEX([3]Base!$A$2:$C$207,MATCH($BZ$6,[3]Base!$A$2:$A$207,0),2))=TRUE,"CABLE INCONNU",(INDEX([3]Base!$A$2:$C$207,MATCH($BZ$6,[3]Base!$A$2:$A$207,0),3))))</f>
        <v>19.600000000000001</v>
      </c>
      <c r="CB792">
        <f>IF($BZ$6="","",IF(ISERROR(INDEX([3]Base!$A$2:$C$207,MATCH($BZ$6,[3]Base!$A$2:$A$207,0),2))=TRUE,"CABLE INCONNU",(INDEX([3]Base!$A$2:$C$207,MATCH($BZ$6,[3]Base!$A$2:$A$207,0),2))))</f>
        <v>0.627</v>
      </c>
      <c r="CD792">
        <f t="shared" si="72"/>
        <v>1.5404220201039038</v>
      </c>
      <c r="CF792">
        <f t="shared" si="70"/>
        <v>404.81000000000006</v>
      </c>
      <c r="CG7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BORD'!$B$13:$B$2000,0),9)))*T792/$P$18)</f>
        <v>406.35042202010396</v>
      </c>
      <c r="CI792" t="str">
        <f>'[3]TABLEAU DE BORD'!B790</f>
        <v/>
      </c>
      <c r="CJ792" t="e">
        <f>'[3]TABLEAU DE BORD'!E790-'[3]TABLEAU DE BORD'!C790</f>
        <v>#VALUE!</v>
      </c>
      <c r="CL792" t="str">
        <f>'[3]TABLEAU DE BORD'!H790</f>
        <v/>
      </c>
      <c r="CM792" t="e">
        <f>'[3]TABLEAU DE BORD'!K790-'[3]TABLEAU DE BORD'!I790</f>
        <v>#VALUE!</v>
      </c>
    </row>
    <row r="793" spans="72:91" x14ac:dyDescent="0.25">
      <c r="BT79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BORD'!$B$13:$B$2000,0),11))*T793/INDEX('[3]TABLEAU DE BORD'!$B$13:$R$2000,MATCH('Formalisme RTE'!$H$2,'[3]TABLEAU DE BORD'!$B$13:$B$2000,0),12)</f>
        <v>3.102830965870556</v>
      </c>
      <c r="BU793">
        <f t="shared" si="73"/>
        <v>0.93577891975241945</v>
      </c>
      <c r="BX793">
        <f t="shared" si="71"/>
        <v>0.60748217536470928</v>
      </c>
      <c r="BZ793">
        <f>IF($BZ$6="","",IF(ISERROR(INDEX([3]Base!$A$2:$C$207,MATCH($BZ$6,[3]Base!$A$2:$A$207,0),2))=TRUE,"CABLE INCONNU",(INDEX([3]Base!$A$2:$C$207,MATCH($BZ$6,[3]Base!$A$2:$A$207,0),3))))</f>
        <v>19.600000000000001</v>
      </c>
      <c r="CB793">
        <f>IF($BZ$6="","",IF(ISERROR(INDEX([3]Base!$A$2:$C$207,MATCH($BZ$6,[3]Base!$A$2:$A$207,0),2))=TRUE,"CABLE INCONNU",(INDEX([3]Base!$A$2:$C$207,MATCH($BZ$6,[3]Base!$A$2:$A$207,0),2))))</f>
        <v>0.627</v>
      </c>
      <c r="CD793">
        <f t="shared" si="72"/>
        <v>1.5404220201039038</v>
      </c>
      <c r="CF793">
        <f t="shared" si="70"/>
        <v>404.81000000000006</v>
      </c>
      <c r="CG7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BORD'!$B$13:$B$2000,0),9)))*T793/$P$18)</f>
        <v>406.35042202010396</v>
      </c>
      <c r="CI793" t="str">
        <f>'[3]TABLEAU DE BORD'!B791</f>
        <v/>
      </c>
      <c r="CJ793" t="e">
        <f>'[3]TABLEAU DE BORD'!E791-'[3]TABLEAU DE BORD'!C791</f>
        <v>#VALUE!</v>
      </c>
      <c r="CL793" t="str">
        <f>'[3]TABLEAU DE BORD'!H791</f>
        <v/>
      </c>
      <c r="CM793" t="e">
        <f>'[3]TABLEAU DE BORD'!K791-'[3]TABLEAU DE BORD'!I791</f>
        <v>#VALUE!</v>
      </c>
    </row>
    <row r="794" spans="72:91" x14ac:dyDescent="0.25">
      <c r="BT79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BORD'!$B$13:$B$2000,0),11))*T794/INDEX('[3]TABLEAU DE BORD'!$B$13:$R$2000,MATCH('Formalisme RTE'!$H$2,'[3]TABLEAU DE BORD'!$B$13:$B$2000,0),12)</f>
        <v>3.102830965870556</v>
      </c>
      <c r="BU794">
        <f t="shared" si="73"/>
        <v>0.93577891975241945</v>
      </c>
      <c r="BX794">
        <f t="shared" si="71"/>
        <v>0.60748217536470928</v>
      </c>
      <c r="BZ794">
        <f>IF($BZ$6="","",IF(ISERROR(INDEX([3]Base!$A$2:$C$207,MATCH($BZ$6,[3]Base!$A$2:$A$207,0),2))=TRUE,"CABLE INCONNU",(INDEX([3]Base!$A$2:$C$207,MATCH($BZ$6,[3]Base!$A$2:$A$207,0),3))))</f>
        <v>19.600000000000001</v>
      </c>
      <c r="CB794">
        <f>IF($BZ$6="","",IF(ISERROR(INDEX([3]Base!$A$2:$C$207,MATCH($BZ$6,[3]Base!$A$2:$A$207,0),2))=TRUE,"CABLE INCONNU",(INDEX([3]Base!$A$2:$C$207,MATCH($BZ$6,[3]Base!$A$2:$A$207,0),2))))</f>
        <v>0.627</v>
      </c>
      <c r="CD794">
        <f t="shared" si="72"/>
        <v>1.5404220201039038</v>
      </c>
      <c r="CF794">
        <f t="shared" si="70"/>
        <v>404.81000000000006</v>
      </c>
      <c r="CG7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BORD'!$B$13:$B$2000,0),9)))*T794/$P$18)</f>
        <v>406.35042202010396</v>
      </c>
      <c r="CI794" t="str">
        <f>'[3]TABLEAU DE BORD'!B792</f>
        <v/>
      </c>
      <c r="CJ794" t="e">
        <f>'[3]TABLEAU DE BORD'!E792-'[3]TABLEAU DE BORD'!C792</f>
        <v>#VALUE!</v>
      </c>
      <c r="CL794" t="str">
        <f>'[3]TABLEAU DE BORD'!H792</f>
        <v/>
      </c>
      <c r="CM794" t="e">
        <f>'[3]TABLEAU DE BORD'!K792-'[3]TABLEAU DE BORD'!I792</f>
        <v>#VALUE!</v>
      </c>
    </row>
    <row r="795" spans="72:91" x14ac:dyDescent="0.25">
      <c r="BT79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BORD'!$B$13:$B$2000,0),11))*T795/INDEX('[3]TABLEAU DE BORD'!$B$13:$R$2000,MATCH('Formalisme RTE'!$H$2,'[3]TABLEAU DE BORD'!$B$13:$B$2000,0),12)</f>
        <v>3.102830965870556</v>
      </c>
      <c r="BU795">
        <f t="shared" si="73"/>
        <v>0.93577891975241945</v>
      </c>
      <c r="BX795">
        <f t="shared" si="71"/>
        <v>0.60748217536470928</v>
      </c>
      <c r="BZ795">
        <f>IF($BZ$6="","",IF(ISERROR(INDEX([3]Base!$A$2:$C$207,MATCH($BZ$6,[3]Base!$A$2:$A$207,0),2))=TRUE,"CABLE INCONNU",(INDEX([3]Base!$A$2:$C$207,MATCH($BZ$6,[3]Base!$A$2:$A$207,0),3))))</f>
        <v>19.600000000000001</v>
      </c>
      <c r="CB795">
        <f>IF($BZ$6="","",IF(ISERROR(INDEX([3]Base!$A$2:$C$207,MATCH($BZ$6,[3]Base!$A$2:$A$207,0),2))=TRUE,"CABLE INCONNU",(INDEX([3]Base!$A$2:$C$207,MATCH($BZ$6,[3]Base!$A$2:$A$207,0),2))))</f>
        <v>0.627</v>
      </c>
      <c r="CD795">
        <f t="shared" si="72"/>
        <v>1.5404220201039038</v>
      </c>
      <c r="CF795">
        <f t="shared" si="70"/>
        <v>404.81000000000006</v>
      </c>
      <c r="CG7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BORD'!$B$13:$B$2000,0),9)))*T795/$P$18)</f>
        <v>406.35042202010396</v>
      </c>
      <c r="CI795" t="str">
        <f>'[3]TABLEAU DE BORD'!B793</f>
        <v/>
      </c>
      <c r="CJ795" t="e">
        <f>'[3]TABLEAU DE BORD'!E793-'[3]TABLEAU DE BORD'!C793</f>
        <v>#VALUE!</v>
      </c>
      <c r="CL795" t="str">
        <f>'[3]TABLEAU DE BORD'!H793</f>
        <v/>
      </c>
      <c r="CM795" t="e">
        <f>'[3]TABLEAU DE BORD'!K793-'[3]TABLEAU DE BORD'!I793</f>
        <v>#VALUE!</v>
      </c>
    </row>
    <row r="796" spans="72:91" x14ac:dyDescent="0.25">
      <c r="BT79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BORD'!$B$13:$B$2000,0),11))*T796/INDEX('[3]TABLEAU DE BORD'!$B$13:$R$2000,MATCH('Formalisme RTE'!$H$2,'[3]TABLEAU DE BORD'!$B$13:$B$2000,0),12)</f>
        <v>3.102830965870556</v>
      </c>
      <c r="BU796">
        <f t="shared" si="73"/>
        <v>0.93577891975241945</v>
      </c>
      <c r="BX796">
        <f t="shared" si="71"/>
        <v>0.60748217536470928</v>
      </c>
      <c r="BZ796">
        <f>IF($BZ$6="","",IF(ISERROR(INDEX([3]Base!$A$2:$C$207,MATCH($BZ$6,[3]Base!$A$2:$A$207,0),2))=TRUE,"CABLE INCONNU",(INDEX([3]Base!$A$2:$C$207,MATCH($BZ$6,[3]Base!$A$2:$A$207,0),3))))</f>
        <v>19.600000000000001</v>
      </c>
      <c r="CB796">
        <f>IF($BZ$6="","",IF(ISERROR(INDEX([3]Base!$A$2:$C$207,MATCH($BZ$6,[3]Base!$A$2:$A$207,0),2))=TRUE,"CABLE INCONNU",(INDEX([3]Base!$A$2:$C$207,MATCH($BZ$6,[3]Base!$A$2:$A$207,0),2))))</f>
        <v>0.627</v>
      </c>
      <c r="CD796">
        <f t="shared" si="72"/>
        <v>1.5404220201039038</v>
      </c>
      <c r="CF796">
        <f t="shared" si="70"/>
        <v>404.81000000000006</v>
      </c>
      <c r="CG7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BORD'!$B$13:$B$2000,0),9)))*T796/$P$18)</f>
        <v>406.35042202010396</v>
      </c>
      <c r="CI796" t="str">
        <f>'[3]TABLEAU DE BORD'!B794</f>
        <v/>
      </c>
      <c r="CJ796" t="e">
        <f>'[3]TABLEAU DE BORD'!E794-'[3]TABLEAU DE BORD'!C794</f>
        <v>#VALUE!</v>
      </c>
      <c r="CL796" t="str">
        <f>'[3]TABLEAU DE BORD'!H794</f>
        <v/>
      </c>
      <c r="CM796" t="e">
        <f>'[3]TABLEAU DE BORD'!K794-'[3]TABLEAU DE BORD'!I794</f>
        <v>#VALUE!</v>
      </c>
    </row>
    <row r="797" spans="72:91" x14ac:dyDescent="0.25">
      <c r="BT79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BORD'!$B$13:$B$2000,0),11))*T797/INDEX('[3]TABLEAU DE BORD'!$B$13:$R$2000,MATCH('Formalisme RTE'!$H$2,'[3]TABLEAU DE BORD'!$B$13:$B$2000,0),12)</f>
        <v>3.102830965870556</v>
      </c>
      <c r="BU797">
        <f t="shared" si="73"/>
        <v>0.93577891975241945</v>
      </c>
      <c r="BX797">
        <f t="shared" si="71"/>
        <v>0.60748217536470928</v>
      </c>
      <c r="BZ797">
        <f>IF($BZ$6="","",IF(ISERROR(INDEX([3]Base!$A$2:$C$207,MATCH($BZ$6,[3]Base!$A$2:$A$207,0),2))=TRUE,"CABLE INCONNU",(INDEX([3]Base!$A$2:$C$207,MATCH($BZ$6,[3]Base!$A$2:$A$207,0),3))))</f>
        <v>19.600000000000001</v>
      </c>
      <c r="CB797">
        <f>IF($BZ$6="","",IF(ISERROR(INDEX([3]Base!$A$2:$C$207,MATCH($BZ$6,[3]Base!$A$2:$A$207,0),2))=TRUE,"CABLE INCONNU",(INDEX([3]Base!$A$2:$C$207,MATCH($BZ$6,[3]Base!$A$2:$A$207,0),2))))</f>
        <v>0.627</v>
      </c>
      <c r="CD797">
        <f t="shared" si="72"/>
        <v>1.5404220201039038</v>
      </c>
      <c r="CF797">
        <f t="shared" si="70"/>
        <v>404.81000000000006</v>
      </c>
      <c r="CG7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BORD'!$B$13:$B$2000,0),9)))*T797/$P$18)</f>
        <v>406.35042202010396</v>
      </c>
      <c r="CI797" t="str">
        <f>'[3]TABLEAU DE BORD'!B795</f>
        <v/>
      </c>
      <c r="CJ797" t="e">
        <f>'[3]TABLEAU DE BORD'!E795-'[3]TABLEAU DE BORD'!C795</f>
        <v>#VALUE!</v>
      </c>
      <c r="CL797" t="str">
        <f>'[3]TABLEAU DE BORD'!H795</f>
        <v/>
      </c>
      <c r="CM797" t="e">
        <f>'[3]TABLEAU DE BORD'!K795-'[3]TABLEAU DE BORD'!I795</f>
        <v>#VALUE!</v>
      </c>
    </row>
    <row r="798" spans="72:91" x14ac:dyDescent="0.25">
      <c r="BT79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BORD'!$B$13:$B$2000,0),11))*T798/INDEX('[3]TABLEAU DE BORD'!$B$13:$R$2000,MATCH('Formalisme RTE'!$H$2,'[3]TABLEAU DE BORD'!$B$13:$B$2000,0),12)</f>
        <v>3.102830965870556</v>
      </c>
      <c r="BU798">
        <f t="shared" si="73"/>
        <v>0.93577891975241945</v>
      </c>
      <c r="BX798">
        <f t="shared" si="71"/>
        <v>0.60748217536470928</v>
      </c>
      <c r="BZ798">
        <f>IF($BZ$6="","",IF(ISERROR(INDEX([3]Base!$A$2:$C$207,MATCH($BZ$6,[3]Base!$A$2:$A$207,0),2))=TRUE,"CABLE INCONNU",(INDEX([3]Base!$A$2:$C$207,MATCH($BZ$6,[3]Base!$A$2:$A$207,0),3))))</f>
        <v>19.600000000000001</v>
      </c>
      <c r="CB798">
        <f>IF($BZ$6="","",IF(ISERROR(INDEX([3]Base!$A$2:$C$207,MATCH($BZ$6,[3]Base!$A$2:$A$207,0),2))=TRUE,"CABLE INCONNU",(INDEX([3]Base!$A$2:$C$207,MATCH($BZ$6,[3]Base!$A$2:$A$207,0),2))))</f>
        <v>0.627</v>
      </c>
      <c r="CD798">
        <f t="shared" si="72"/>
        <v>1.5404220201039038</v>
      </c>
      <c r="CF798">
        <f t="shared" si="70"/>
        <v>404.81000000000006</v>
      </c>
      <c r="CG7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BORD'!$B$13:$B$2000,0),9)))*T798/$P$18)</f>
        <v>406.35042202010396</v>
      </c>
      <c r="CI798" t="str">
        <f>'[3]TABLEAU DE BORD'!B796</f>
        <v/>
      </c>
      <c r="CJ798" t="e">
        <f>'[3]TABLEAU DE BORD'!E796-'[3]TABLEAU DE BORD'!C796</f>
        <v>#VALUE!</v>
      </c>
      <c r="CL798" t="str">
        <f>'[3]TABLEAU DE BORD'!H796</f>
        <v/>
      </c>
      <c r="CM798" t="e">
        <f>'[3]TABLEAU DE BORD'!K796-'[3]TABLEAU DE BORD'!I796</f>
        <v>#VALUE!</v>
      </c>
    </row>
    <row r="799" spans="72:91" x14ac:dyDescent="0.25">
      <c r="BT79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BORD'!$B$13:$B$2000,0),11))*T799/INDEX('[3]TABLEAU DE BORD'!$B$13:$R$2000,MATCH('Formalisme RTE'!$H$2,'[3]TABLEAU DE BORD'!$B$13:$B$2000,0),12)</f>
        <v>3.102830965870556</v>
      </c>
      <c r="BU799">
        <f t="shared" si="73"/>
        <v>0.93577891975241945</v>
      </c>
      <c r="BX799">
        <f t="shared" si="71"/>
        <v>0.60748217536470928</v>
      </c>
      <c r="BZ799">
        <f>IF($BZ$6="","",IF(ISERROR(INDEX([3]Base!$A$2:$C$207,MATCH($BZ$6,[3]Base!$A$2:$A$207,0),2))=TRUE,"CABLE INCONNU",(INDEX([3]Base!$A$2:$C$207,MATCH($BZ$6,[3]Base!$A$2:$A$207,0),3))))</f>
        <v>19.600000000000001</v>
      </c>
      <c r="CB799">
        <f>IF($BZ$6="","",IF(ISERROR(INDEX([3]Base!$A$2:$C$207,MATCH($BZ$6,[3]Base!$A$2:$A$207,0),2))=TRUE,"CABLE INCONNU",(INDEX([3]Base!$A$2:$C$207,MATCH($BZ$6,[3]Base!$A$2:$A$207,0),2))))</f>
        <v>0.627</v>
      </c>
      <c r="CD799">
        <f t="shared" si="72"/>
        <v>1.5404220201039038</v>
      </c>
      <c r="CF799">
        <f t="shared" si="70"/>
        <v>404.81000000000006</v>
      </c>
      <c r="CG7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BORD'!$B$13:$B$2000,0),9)))*T799/$P$18)</f>
        <v>406.35042202010396</v>
      </c>
      <c r="CI799" t="str">
        <f>'[3]TABLEAU DE BORD'!B797</f>
        <v/>
      </c>
      <c r="CJ799" t="e">
        <f>'[3]TABLEAU DE BORD'!E797-'[3]TABLEAU DE BORD'!C797</f>
        <v>#VALUE!</v>
      </c>
      <c r="CL799" t="str">
        <f>'[3]TABLEAU DE BORD'!H797</f>
        <v/>
      </c>
      <c r="CM799" t="e">
        <f>'[3]TABLEAU DE BORD'!K797-'[3]TABLEAU DE BORD'!I797</f>
        <v>#VALUE!</v>
      </c>
    </row>
    <row r="800" spans="72:91" x14ac:dyDescent="0.25">
      <c r="BT80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BORD'!$B$13:$B$2000,0),11))*T800/INDEX('[3]TABLEAU DE BORD'!$B$13:$R$2000,MATCH('Formalisme RTE'!$H$2,'[3]TABLEAU DE BORD'!$B$13:$B$2000,0),12)</f>
        <v>3.102830965870556</v>
      </c>
      <c r="BU800">
        <f t="shared" si="73"/>
        <v>0.93577891975241945</v>
      </c>
      <c r="BX800">
        <f t="shared" si="71"/>
        <v>0.60748217536470928</v>
      </c>
      <c r="BZ800">
        <f>IF($BZ$6="","",IF(ISERROR(INDEX([3]Base!$A$2:$C$207,MATCH($BZ$6,[3]Base!$A$2:$A$207,0),2))=TRUE,"CABLE INCONNU",(INDEX([3]Base!$A$2:$C$207,MATCH($BZ$6,[3]Base!$A$2:$A$207,0),3))))</f>
        <v>19.600000000000001</v>
      </c>
      <c r="CB800">
        <f>IF($BZ$6="","",IF(ISERROR(INDEX([3]Base!$A$2:$C$207,MATCH($BZ$6,[3]Base!$A$2:$A$207,0),2))=TRUE,"CABLE INCONNU",(INDEX([3]Base!$A$2:$C$207,MATCH($BZ$6,[3]Base!$A$2:$A$207,0),2))))</f>
        <v>0.627</v>
      </c>
      <c r="CD800">
        <f t="shared" si="72"/>
        <v>1.5404220201039038</v>
      </c>
      <c r="CF800">
        <f t="shared" si="70"/>
        <v>404.81000000000006</v>
      </c>
      <c r="CG8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BORD'!$B$13:$B$2000,0),9)))*T800/$P$18)</f>
        <v>406.35042202010396</v>
      </c>
      <c r="CI800" t="str">
        <f>'[3]TABLEAU DE BORD'!B798</f>
        <v/>
      </c>
      <c r="CJ800" t="e">
        <f>'[3]TABLEAU DE BORD'!E798-'[3]TABLEAU DE BORD'!C798</f>
        <v>#VALUE!</v>
      </c>
      <c r="CL800" t="str">
        <f>'[3]TABLEAU DE BORD'!H798</f>
        <v/>
      </c>
      <c r="CM800" t="e">
        <f>'[3]TABLEAU DE BORD'!K798-'[3]TABLEAU DE BORD'!I798</f>
        <v>#VALUE!</v>
      </c>
    </row>
    <row r="801" spans="72:91" x14ac:dyDescent="0.25">
      <c r="BT80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BORD'!$B$13:$B$2000,0),11))*T801/INDEX('[3]TABLEAU DE BORD'!$B$13:$R$2000,MATCH('Formalisme RTE'!$H$2,'[3]TABLEAU DE BORD'!$B$13:$B$2000,0),12)</f>
        <v>3.102830965870556</v>
      </c>
      <c r="BU801">
        <f t="shared" si="73"/>
        <v>0.93577891975241945</v>
      </c>
      <c r="BX801">
        <f t="shared" si="71"/>
        <v>0.60748217536470928</v>
      </c>
      <c r="BZ801">
        <f>IF($BZ$6="","",IF(ISERROR(INDEX([3]Base!$A$2:$C$207,MATCH($BZ$6,[3]Base!$A$2:$A$207,0),2))=TRUE,"CABLE INCONNU",(INDEX([3]Base!$A$2:$C$207,MATCH($BZ$6,[3]Base!$A$2:$A$207,0),3))))</f>
        <v>19.600000000000001</v>
      </c>
      <c r="CB801">
        <f>IF($BZ$6="","",IF(ISERROR(INDEX([3]Base!$A$2:$C$207,MATCH($BZ$6,[3]Base!$A$2:$A$207,0),2))=TRUE,"CABLE INCONNU",(INDEX([3]Base!$A$2:$C$207,MATCH($BZ$6,[3]Base!$A$2:$A$207,0),2))))</f>
        <v>0.627</v>
      </c>
      <c r="CD801">
        <f t="shared" si="72"/>
        <v>1.5404220201039038</v>
      </c>
      <c r="CF801">
        <f t="shared" si="70"/>
        <v>404.81000000000006</v>
      </c>
      <c r="CG8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BORD'!$B$13:$B$2000,0),9)))*T801/$P$18)</f>
        <v>406.35042202010396</v>
      </c>
      <c r="CI801" t="str">
        <f>'[3]TABLEAU DE BORD'!B799</f>
        <v/>
      </c>
      <c r="CJ801" t="e">
        <f>'[3]TABLEAU DE BORD'!E799-'[3]TABLEAU DE BORD'!C799</f>
        <v>#VALUE!</v>
      </c>
      <c r="CL801" t="str">
        <f>'[3]TABLEAU DE BORD'!H799</f>
        <v/>
      </c>
      <c r="CM801" t="e">
        <f>'[3]TABLEAU DE BORD'!K799-'[3]TABLEAU DE BORD'!I799</f>
        <v>#VALUE!</v>
      </c>
    </row>
    <row r="802" spans="72:91" x14ac:dyDescent="0.25">
      <c r="BT80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BORD'!$B$13:$B$2000,0),11))*T802/INDEX('[3]TABLEAU DE BORD'!$B$13:$R$2000,MATCH('Formalisme RTE'!$H$2,'[3]TABLEAU DE BORD'!$B$13:$B$2000,0),12)</f>
        <v>3.102830965870556</v>
      </c>
      <c r="BU802">
        <f t="shared" si="73"/>
        <v>0.93577891975241945</v>
      </c>
      <c r="BX802">
        <f t="shared" si="71"/>
        <v>0.60748217536470928</v>
      </c>
      <c r="BZ802">
        <f>IF($BZ$6="","",IF(ISERROR(INDEX([3]Base!$A$2:$C$207,MATCH($BZ$6,[3]Base!$A$2:$A$207,0),2))=TRUE,"CABLE INCONNU",(INDEX([3]Base!$A$2:$C$207,MATCH($BZ$6,[3]Base!$A$2:$A$207,0),3))))</f>
        <v>19.600000000000001</v>
      </c>
      <c r="CB802">
        <f>IF($BZ$6="","",IF(ISERROR(INDEX([3]Base!$A$2:$C$207,MATCH($BZ$6,[3]Base!$A$2:$A$207,0),2))=TRUE,"CABLE INCONNU",(INDEX([3]Base!$A$2:$C$207,MATCH($BZ$6,[3]Base!$A$2:$A$207,0),2))))</f>
        <v>0.627</v>
      </c>
      <c r="CD802">
        <f t="shared" si="72"/>
        <v>1.5404220201039038</v>
      </c>
      <c r="CF802">
        <f t="shared" si="70"/>
        <v>404.81000000000006</v>
      </c>
      <c r="CG8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BORD'!$B$13:$B$2000,0),9)))*T802/$P$18)</f>
        <v>406.35042202010396</v>
      </c>
      <c r="CI802" t="str">
        <f>'[3]TABLEAU DE BORD'!B800</f>
        <v/>
      </c>
      <c r="CJ802" t="e">
        <f>'[3]TABLEAU DE BORD'!E800-'[3]TABLEAU DE BORD'!C800</f>
        <v>#VALUE!</v>
      </c>
      <c r="CL802" t="str">
        <f>'[3]TABLEAU DE BORD'!H800</f>
        <v/>
      </c>
      <c r="CM802" t="e">
        <f>'[3]TABLEAU DE BORD'!K800-'[3]TABLEAU DE BORD'!I800</f>
        <v>#VALUE!</v>
      </c>
    </row>
    <row r="803" spans="72:91" x14ac:dyDescent="0.25">
      <c r="BT80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BORD'!$B$13:$B$2000,0),11))*T803/INDEX('[3]TABLEAU DE BORD'!$B$13:$R$2000,MATCH('Formalisme RTE'!$H$2,'[3]TABLEAU DE BORD'!$B$13:$B$2000,0),12)</f>
        <v>3.102830965870556</v>
      </c>
      <c r="BU803">
        <f t="shared" si="73"/>
        <v>0.93577891975241945</v>
      </c>
      <c r="BX803">
        <f t="shared" si="71"/>
        <v>0.60748217536470928</v>
      </c>
      <c r="BZ803">
        <f>IF($BZ$6="","",IF(ISERROR(INDEX([3]Base!$A$2:$C$207,MATCH($BZ$6,[3]Base!$A$2:$A$207,0),2))=TRUE,"CABLE INCONNU",(INDEX([3]Base!$A$2:$C$207,MATCH($BZ$6,[3]Base!$A$2:$A$207,0),3))))</f>
        <v>19.600000000000001</v>
      </c>
      <c r="CB803">
        <f>IF($BZ$6="","",IF(ISERROR(INDEX([3]Base!$A$2:$C$207,MATCH($BZ$6,[3]Base!$A$2:$A$207,0),2))=TRUE,"CABLE INCONNU",(INDEX([3]Base!$A$2:$C$207,MATCH($BZ$6,[3]Base!$A$2:$A$207,0),2))))</f>
        <v>0.627</v>
      </c>
      <c r="CD803">
        <f t="shared" si="72"/>
        <v>1.5404220201039038</v>
      </c>
      <c r="CF803">
        <f t="shared" si="70"/>
        <v>404.81000000000006</v>
      </c>
      <c r="CG8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BORD'!$B$13:$B$2000,0),9)))*T803/$P$18)</f>
        <v>406.35042202010396</v>
      </c>
      <c r="CI803" t="str">
        <f>'[3]TABLEAU DE BORD'!B801</f>
        <v/>
      </c>
      <c r="CJ803" t="e">
        <f>'[3]TABLEAU DE BORD'!E801-'[3]TABLEAU DE BORD'!C801</f>
        <v>#VALUE!</v>
      </c>
      <c r="CL803" t="str">
        <f>'[3]TABLEAU DE BORD'!H801</f>
        <v/>
      </c>
      <c r="CM803" t="e">
        <f>'[3]TABLEAU DE BORD'!K801-'[3]TABLEAU DE BORD'!I801</f>
        <v>#VALUE!</v>
      </c>
    </row>
    <row r="804" spans="72:91" x14ac:dyDescent="0.25">
      <c r="BT80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BORD'!$B$13:$B$2000,0),11))*T804/INDEX('[3]TABLEAU DE BORD'!$B$13:$R$2000,MATCH('Formalisme RTE'!$H$2,'[3]TABLEAU DE BORD'!$B$13:$B$2000,0),12)</f>
        <v>3.102830965870556</v>
      </c>
      <c r="BU804">
        <f t="shared" si="73"/>
        <v>0.93577891975241945</v>
      </c>
      <c r="BX804">
        <f t="shared" si="71"/>
        <v>0.60748217536470928</v>
      </c>
      <c r="BZ804">
        <f>IF($BZ$6="","",IF(ISERROR(INDEX([3]Base!$A$2:$C$207,MATCH($BZ$6,[3]Base!$A$2:$A$207,0),2))=TRUE,"CABLE INCONNU",(INDEX([3]Base!$A$2:$C$207,MATCH($BZ$6,[3]Base!$A$2:$A$207,0),3))))</f>
        <v>19.600000000000001</v>
      </c>
      <c r="CB804">
        <f>IF($BZ$6="","",IF(ISERROR(INDEX([3]Base!$A$2:$C$207,MATCH($BZ$6,[3]Base!$A$2:$A$207,0),2))=TRUE,"CABLE INCONNU",(INDEX([3]Base!$A$2:$C$207,MATCH($BZ$6,[3]Base!$A$2:$A$207,0),2))))</f>
        <v>0.627</v>
      </c>
      <c r="CD804">
        <f t="shared" si="72"/>
        <v>1.5404220201039038</v>
      </c>
      <c r="CF804">
        <f t="shared" si="70"/>
        <v>404.81000000000006</v>
      </c>
      <c r="CG8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BORD'!$B$13:$B$2000,0),9)))*T804/$P$18)</f>
        <v>406.35042202010396</v>
      </c>
      <c r="CI804" t="str">
        <f>'[3]TABLEAU DE BORD'!B802</f>
        <v/>
      </c>
      <c r="CJ804" t="e">
        <f>'[3]TABLEAU DE BORD'!E802-'[3]TABLEAU DE BORD'!C802</f>
        <v>#VALUE!</v>
      </c>
      <c r="CL804" t="str">
        <f>'[3]TABLEAU DE BORD'!H802</f>
        <v/>
      </c>
      <c r="CM804" t="e">
        <f>'[3]TABLEAU DE BORD'!K802-'[3]TABLEAU DE BORD'!I802</f>
        <v>#VALUE!</v>
      </c>
    </row>
    <row r="805" spans="72:91" x14ac:dyDescent="0.25">
      <c r="BT80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BORD'!$B$13:$B$2000,0),11))*T805/INDEX('[3]TABLEAU DE BORD'!$B$13:$R$2000,MATCH('Formalisme RTE'!$H$2,'[3]TABLEAU DE BORD'!$B$13:$B$2000,0),12)</f>
        <v>3.102830965870556</v>
      </c>
      <c r="BU805">
        <f t="shared" si="73"/>
        <v>0.93577891975241945</v>
      </c>
      <c r="BX805">
        <f t="shared" si="71"/>
        <v>0.60748217536470928</v>
      </c>
      <c r="BZ805">
        <f>IF($BZ$6="","",IF(ISERROR(INDEX([3]Base!$A$2:$C$207,MATCH($BZ$6,[3]Base!$A$2:$A$207,0),2))=TRUE,"CABLE INCONNU",(INDEX([3]Base!$A$2:$C$207,MATCH($BZ$6,[3]Base!$A$2:$A$207,0),3))))</f>
        <v>19.600000000000001</v>
      </c>
      <c r="CB805">
        <f>IF($BZ$6="","",IF(ISERROR(INDEX([3]Base!$A$2:$C$207,MATCH($BZ$6,[3]Base!$A$2:$A$207,0),2))=TRUE,"CABLE INCONNU",(INDEX([3]Base!$A$2:$C$207,MATCH($BZ$6,[3]Base!$A$2:$A$207,0),2))))</f>
        <v>0.627</v>
      </c>
      <c r="CD805">
        <f t="shared" si="72"/>
        <v>1.5404220201039038</v>
      </c>
      <c r="CF805">
        <f t="shared" si="70"/>
        <v>404.81000000000006</v>
      </c>
      <c r="CG8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BORD'!$B$13:$B$2000,0),9)))*T805/$P$18)</f>
        <v>406.35042202010396</v>
      </c>
      <c r="CI805" t="str">
        <f>'[3]TABLEAU DE BORD'!B803</f>
        <v/>
      </c>
      <c r="CJ805" t="e">
        <f>'[3]TABLEAU DE BORD'!E803-'[3]TABLEAU DE BORD'!C803</f>
        <v>#VALUE!</v>
      </c>
      <c r="CL805" t="str">
        <f>'[3]TABLEAU DE BORD'!H803</f>
        <v/>
      </c>
      <c r="CM805" t="e">
        <f>'[3]TABLEAU DE BORD'!K803-'[3]TABLEAU DE BORD'!I803</f>
        <v>#VALUE!</v>
      </c>
    </row>
    <row r="806" spans="72:91" x14ac:dyDescent="0.25">
      <c r="BT80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BORD'!$B$13:$B$2000,0),11))*T806/INDEX('[3]TABLEAU DE BORD'!$B$13:$R$2000,MATCH('Formalisme RTE'!$H$2,'[3]TABLEAU DE BORD'!$B$13:$B$2000,0),12)</f>
        <v>3.102830965870556</v>
      </c>
      <c r="BU806">
        <f t="shared" si="73"/>
        <v>0.93577891975241945</v>
      </c>
      <c r="BX806">
        <f t="shared" si="71"/>
        <v>0.60748217536470928</v>
      </c>
      <c r="BZ806">
        <f>IF($BZ$6="","",IF(ISERROR(INDEX([3]Base!$A$2:$C$207,MATCH($BZ$6,[3]Base!$A$2:$A$207,0),2))=TRUE,"CABLE INCONNU",(INDEX([3]Base!$A$2:$C$207,MATCH($BZ$6,[3]Base!$A$2:$A$207,0),3))))</f>
        <v>19.600000000000001</v>
      </c>
      <c r="CB806">
        <f>IF($BZ$6="","",IF(ISERROR(INDEX([3]Base!$A$2:$C$207,MATCH($BZ$6,[3]Base!$A$2:$A$207,0),2))=TRUE,"CABLE INCONNU",(INDEX([3]Base!$A$2:$C$207,MATCH($BZ$6,[3]Base!$A$2:$A$207,0),2))))</f>
        <v>0.627</v>
      </c>
      <c r="CD806">
        <f t="shared" si="72"/>
        <v>1.5404220201039038</v>
      </c>
      <c r="CF806">
        <f t="shared" si="70"/>
        <v>404.81000000000006</v>
      </c>
      <c r="CG80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BORD'!$B$13:$B$2000,0),9)))*T806/$P$18)</f>
        <v>406.35042202010396</v>
      </c>
      <c r="CI806" t="str">
        <f>'[3]TABLEAU DE BORD'!B804</f>
        <v/>
      </c>
      <c r="CJ806" t="e">
        <f>'[3]TABLEAU DE BORD'!E804-'[3]TABLEAU DE BORD'!C804</f>
        <v>#VALUE!</v>
      </c>
      <c r="CL806" t="str">
        <f>'[3]TABLEAU DE BORD'!H804</f>
        <v/>
      </c>
      <c r="CM806" t="e">
        <f>'[3]TABLEAU DE BORD'!K804-'[3]TABLEAU DE BORD'!I804</f>
        <v>#VALUE!</v>
      </c>
    </row>
    <row r="807" spans="72:91" x14ac:dyDescent="0.25">
      <c r="BT80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BORD'!$B$13:$B$2000,0),11))*T807/INDEX('[3]TABLEAU DE BORD'!$B$13:$R$2000,MATCH('Formalisme RTE'!$H$2,'[3]TABLEAU DE BORD'!$B$13:$B$2000,0),12)</f>
        <v>3.102830965870556</v>
      </c>
      <c r="BU807">
        <f t="shared" si="73"/>
        <v>0.93577891975241945</v>
      </c>
      <c r="BX807">
        <f t="shared" si="71"/>
        <v>0.60748217536470928</v>
      </c>
      <c r="BZ807">
        <f>IF($BZ$6="","",IF(ISERROR(INDEX([3]Base!$A$2:$C$207,MATCH($BZ$6,[3]Base!$A$2:$A$207,0),2))=TRUE,"CABLE INCONNU",(INDEX([3]Base!$A$2:$C$207,MATCH($BZ$6,[3]Base!$A$2:$A$207,0),3))))</f>
        <v>19.600000000000001</v>
      </c>
      <c r="CB807">
        <f>IF($BZ$6="","",IF(ISERROR(INDEX([3]Base!$A$2:$C$207,MATCH($BZ$6,[3]Base!$A$2:$A$207,0),2))=TRUE,"CABLE INCONNU",(INDEX([3]Base!$A$2:$C$207,MATCH($BZ$6,[3]Base!$A$2:$A$207,0),2))))</f>
        <v>0.627</v>
      </c>
      <c r="CD807">
        <f t="shared" si="72"/>
        <v>1.5404220201039038</v>
      </c>
      <c r="CF807">
        <f t="shared" si="70"/>
        <v>404.81000000000006</v>
      </c>
      <c r="CG80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BORD'!$B$13:$B$2000,0),9)))*T807/$P$18)</f>
        <v>406.35042202010396</v>
      </c>
      <c r="CI807" t="str">
        <f>'[3]TABLEAU DE BORD'!B805</f>
        <v/>
      </c>
      <c r="CJ807" t="e">
        <f>'[3]TABLEAU DE BORD'!E805-'[3]TABLEAU DE BORD'!C805</f>
        <v>#VALUE!</v>
      </c>
      <c r="CL807" t="str">
        <f>'[3]TABLEAU DE BORD'!H805</f>
        <v/>
      </c>
      <c r="CM807" t="e">
        <f>'[3]TABLEAU DE BORD'!K805-'[3]TABLEAU DE BORD'!I805</f>
        <v>#VALUE!</v>
      </c>
    </row>
    <row r="808" spans="72:91" x14ac:dyDescent="0.25">
      <c r="BT80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BORD'!$B$13:$B$2000,0),11))*T808/INDEX('[3]TABLEAU DE BORD'!$B$13:$R$2000,MATCH('Formalisme RTE'!$H$2,'[3]TABLEAU DE BORD'!$B$13:$B$2000,0),12)</f>
        <v>3.102830965870556</v>
      </c>
      <c r="BU808">
        <f t="shared" si="73"/>
        <v>0.93577891975241945</v>
      </c>
      <c r="BX808">
        <f t="shared" si="71"/>
        <v>0.60748217536470928</v>
      </c>
      <c r="BZ808">
        <f>IF($BZ$6="","",IF(ISERROR(INDEX([3]Base!$A$2:$C$207,MATCH($BZ$6,[3]Base!$A$2:$A$207,0),2))=TRUE,"CABLE INCONNU",(INDEX([3]Base!$A$2:$C$207,MATCH($BZ$6,[3]Base!$A$2:$A$207,0),3))))</f>
        <v>19.600000000000001</v>
      </c>
      <c r="CB808">
        <f>IF($BZ$6="","",IF(ISERROR(INDEX([3]Base!$A$2:$C$207,MATCH($BZ$6,[3]Base!$A$2:$A$207,0),2))=TRUE,"CABLE INCONNU",(INDEX([3]Base!$A$2:$C$207,MATCH($BZ$6,[3]Base!$A$2:$A$207,0),2))))</f>
        <v>0.627</v>
      </c>
      <c r="CD808">
        <f t="shared" si="72"/>
        <v>1.5404220201039038</v>
      </c>
      <c r="CF808">
        <f t="shared" si="70"/>
        <v>404.81000000000006</v>
      </c>
      <c r="CG80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BORD'!$B$13:$B$2000,0),9)))*T808/$P$18)</f>
        <v>406.35042202010396</v>
      </c>
      <c r="CI808" t="str">
        <f>'[3]TABLEAU DE BORD'!B806</f>
        <v/>
      </c>
      <c r="CJ808" t="e">
        <f>'[3]TABLEAU DE BORD'!E806-'[3]TABLEAU DE BORD'!C806</f>
        <v>#VALUE!</v>
      </c>
      <c r="CL808" t="str">
        <f>'[3]TABLEAU DE BORD'!H806</f>
        <v/>
      </c>
      <c r="CM808" t="e">
        <f>'[3]TABLEAU DE BORD'!K806-'[3]TABLEAU DE BORD'!I806</f>
        <v>#VALUE!</v>
      </c>
    </row>
    <row r="809" spans="72:91" x14ac:dyDescent="0.25">
      <c r="BT80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BORD'!$B$13:$B$2000,0),11))*T809/INDEX('[3]TABLEAU DE BORD'!$B$13:$R$2000,MATCH('Formalisme RTE'!$H$2,'[3]TABLEAU DE BORD'!$B$13:$B$2000,0),12)</f>
        <v>3.102830965870556</v>
      </c>
      <c r="BU809">
        <f t="shared" si="73"/>
        <v>0.93577891975241945</v>
      </c>
      <c r="BX809">
        <f t="shared" si="71"/>
        <v>0.60748217536470928</v>
      </c>
      <c r="BZ809">
        <f>IF($BZ$6="","",IF(ISERROR(INDEX([3]Base!$A$2:$C$207,MATCH($BZ$6,[3]Base!$A$2:$A$207,0),2))=TRUE,"CABLE INCONNU",(INDEX([3]Base!$A$2:$C$207,MATCH($BZ$6,[3]Base!$A$2:$A$207,0),3))))</f>
        <v>19.600000000000001</v>
      </c>
      <c r="CB809">
        <f>IF($BZ$6="","",IF(ISERROR(INDEX([3]Base!$A$2:$C$207,MATCH($BZ$6,[3]Base!$A$2:$A$207,0),2))=TRUE,"CABLE INCONNU",(INDEX([3]Base!$A$2:$C$207,MATCH($BZ$6,[3]Base!$A$2:$A$207,0),2))))</f>
        <v>0.627</v>
      </c>
      <c r="CD809">
        <f t="shared" si="72"/>
        <v>1.5404220201039038</v>
      </c>
      <c r="CF809">
        <f t="shared" si="70"/>
        <v>404.81000000000006</v>
      </c>
      <c r="CG80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BORD'!$B$13:$B$2000,0),9)))*T809/$P$18)</f>
        <v>406.35042202010396</v>
      </c>
      <c r="CI809" t="str">
        <f>'[3]TABLEAU DE BORD'!B807</f>
        <v/>
      </c>
      <c r="CJ809" t="e">
        <f>'[3]TABLEAU DE BORD'!E807-'[3]TABLEAU DE BORD'!C807</f>
        <v>#VALUE!</v>
      </c>
      <c r="CL809" t="str">
        <f>'[3]TABLEAU DE BORD'!H807</f>
        <v/>
      </c>
      <c r="CM809" t="e">
        <f>'[3]TABLEAU DE BORD'!K807-'[3]TABLEAU DE BORD'!I807</f>
        <v>#VALUE!</v>
      </c>
    </row>
    <row r="810" spans="72:91" x14ac:dyDescent="0.25">
      <c r="BT81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BORD'!$B$13:$B$2000,0),11))*T810/INDEX('[3]TABLEAU DE BORD'!$B$13:$R$2000,MATCH('Formalisme RTE'!$H$2,'[3]TABLEAU DE BORD'!$B$13:$B$2000,0),12)</f>
        <v>3.102830965870556</v>
      </c>
      <c r="BU810">
        <f t="shared" si="73"/>
        <v>0.93577891975241945</v>
      </c>
      <c r="BX810">
        <f t="shared" si="71"/>
        <v>0.60748217536470928</v>
      </c>
      <c r="BZ810">
        <f>IF($BZ$6="","",IF(ISERROR(INDEX([3]Base!$A$2:$C$207,MATCH($BZ$6,[3]Base!$A$2:$A$207,0),2))=TRUE,"CABLE INCONNU",(INDEX([3]Base!$A$2:$C$207,MATCH($BZ$6,[3]Base!$A$2:$A$207,0),3))))</f>
        <v>19.600000000000001</v>
      </c>
      <c r="CB810">
        <f>IF($BZ$6="","",IF(ISERROR(INDEX([3]Base!$A$2:$C$207,MATCH($BZ$6,[3]Base!$A$2:$A$207,0),2))=TRUE,"CABLE INCONNU",(INDEX([3]Base!$A$2:$C$207,MATCH($BZ$6,[3]Base!$A$2:$A$207,0),2))))</f>
        <v>0.627</v>
      </c>
      <c r="CD810">
        <f t="shared" si="72"/>
        <v>1.5404220201039038</v>
      </c>
      <c r="CF810">
        <f t="shared" si="70"/>
        <v>404.81000000000006</v>
      </c>
      <c r="CG81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BORD'!$B$13:$B$2000,0),9)))*T810/$P$18)</f>
        <v>406.35042202010396</v>
      </c>
      <c r="CI810" t="str">
        <f>'[3]TABLEAU DE BORD'!B808</f>
        <v/>
      </c>
      <c r="CJ810" t="e">
        <f>'[3]TABLEAU DE BORD'!E808-'[3]TABLEAU DE BORD'!C808</f>
        <v>#VALUE!</v>
      </c>
      <c r="CL810" t="str">
        <f>'[3]TABLEAU DE BORD'!H808</f>
        <v/>
      </c>
      <c r="CM810" t="e">
        <f>'[3]TABLEAU DE BORD'!K808-'[3]TABLEAU DE BORD'!I808</f>
        <v>#VALUE!</v>
      </c>
    </row>
    <row r="811" spans="72:91" x14ac:dyDescent="0.25">
      <c r="BT81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BORD'!$B$13:$B$2000,0),11))*T811/INDEX('[3]TABLEAU DE BORD'!$B$13:$R$2000,MATCH('Formalisme RTE'!$H$2,'[3]TABLEAU DE BORD'!$B$13:$B$2000,0),12)</f>
        <v>3.102830965870556</v>
      </c>
      <c r="BU811">
        <f t="shared" si="73"/>
        <v>0.93577891975241945</v>
      </c>
      <c r="BX811">
        <f t="shared" si="71"/>
        <v>0.60748217536470928</v>
      </c>
      <c r="BZ811">
        <f>IF($BZ$6="","",IF(ISERROR(INDEX([3]Base!$A$2:$C$207,MATCH($BZ$6,[3]Base!$A$2:$A$207,0),2))=TRUE,"CABLE INCONNU",(INDEX([3]Base!$A$2:$C$207,MATCH($BZ$6,[3]Base!$A$2:$A$207,0),3))))</f>
        <v>19.600000000000001</v>
      </c>
      <c r="CB811">
        <f>IF($BZ$6="","",IF(ISERROR(INDEX([3]Base!$A$2:$C$207,MATCH($BZ$6,[3]Base!$A$2:$A$207,0),2))=TRUE,"CABLE INCONNU",(INDEX([3]Base!$A$2:$C$207,MATCH($BZ$6,[3]Base!$A$2:$A$207,0),2))))</f>
        <v>0.627</v>
      </c>
      <c r="CD811">
        <f t="shared" si="72"/>
        <v>1.5404220201039038</v>
      </c>
      <c r="CF811">
        <f t="shared" si="70"/>
        <v>404.81000000000006</v>
      </c>
      <c r="CG81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BORD'!$B$13:$B$2000,0),9)))*T811/$P$18)</f>
        <v>406.35042202010396</v>
      </c>
      <c r="CI811" t="str">
        <f>'[3]TABLEAU DE BORD'!B809</f>
        <v/>
      </c>
      <c r="CJ811" t="e">
        <f>'[3]TABLEAU DE BORD'!E809-'[3]TABLEAU DE BORD'!C809</f>
        <v>#VALUE!</v>
      </c>
      <c r="CL811" t="str">
        <f>'[3]TABLEAU DE BORD'!H809</f>
        <v/>
      </c>
      <c r="CM811" t="e">
        <f>'[3]TABLEAU DE BORD'!K809-'[3]TABLEAU DE BORD'!I809</f>
        <v>#VALUE!</v>
      </c>
    </row>
    <row r="812" spans="72:91" x14ac:dyDescent="0.25">
      <c r="BT81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BORD'!$B$13:$B$2000,0),11))*T812/INDEX('[3]TABLEAU DE BORD'!$B$13:$R$2000,MATCH('Formalisme RTE'!$H$2,'[3]TABLEAU DE BORD'!$B$13:$B$2000,0),12)</f>
        <v>3.102830965870556</v>
      </c>
      <c r="BU812">
        <f t="shared" si="73"/>
        <v>0.93577891975241945</v>
      </c>
      <c r="BX812">
        <f t="shared" si="71"/>
        <v>0.60748217536470928</v>
      </c>
      <c r="BZ812">
        <f>IF($BZ$6="","",IF(ISERROR(INDEX([3]Base!$A$2:$C$207,MATCH($BZ$6,[3]Base!$A$2:$A$207,0),2))=TRUE,"CABLE INCONNU",(INDEX([3]Base!$A$2:$C$207,MATCH($BZ$6,[3]Base!$A$2:$A$207,0),3))))</f>
        <v>19.600000000000001</v>
      </c>
      <c r="CB812">
        <f>IF($BZ$6="","",IF(ISERROR(INDEX([3]Base!$A$2:$C$207,MATCH($BZ$6,[3]Base!$A$2:$A$207,0),2))=TRUE,"CABLE INCONNU",(INDEX([3]Base!$A$2:$C$207,MATCH($BZ$6,[3]Base!$A$2:$A$207,0),2))))</f>
        <v>0.627</v>
      </c>
      <c r="CD812">
        <f t="shared" si="72"/>
        <v>1.5404220201039038</v>
      </c>
      <c r="CF812">
        <f t="shared" si="70"/>
        <v>404.81000000000006</v>
      </c>
      <c r="CG81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BORD'!$B$13:$B$2000,0),9)))*T812/$P$18)</f>
        <v>406.35042202010396</v>
      </c>
      <c r="CI812" t="str">
        <f>'[3]TABLEAU DE BORD'!B810</f>
        <v/>
      </c>
      <c r="CJ812" t="e">
        <f>'[3]TABLEAU DE BORD'!E810-'[3]TABLEAU DE BORD'!C810</f>
        <v>#VALUE!</v>
      </c>
      <c r="CL812" t="str">
        <f>'[3]TABLEAU DE BORD'!H810</f>
        <v/>
      </c>
      <c r="CM812" t="e">
        <f>'[3]TABLEAU DE BORD'!K810-'[3]TABLEAU DE BORD'!I810</f>
        <v>#VALUE!</v>
      </c>
    </row>
    <row r="813" spans="72:91" x14ac:dyDescent="0.25">
      <c r="BT81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BORD'!$B$13:$B$2000,0),11))*T813/INDEX('[3]TABLEAU DE BORD'!$B$13:$R$2000,MATCH('Formalisme RTE'!$H$2,'[3]TABLEAU DE BORD'!$B$13:$B$2000,0),12)</f>
        <v>3.102830965870556</v>
      </c>
      <c r="BU813">
        <f t="shared" si="73"/>
        <v>0.93577891975241945</v>
      </c>
      <c r="BX813">
        <f t="shared" si="71"/>
        <v>0.60748217536470928</v>
      </c>
      <c r="BZ813">
        <f>IF($BZ$6="","",IF(ISERROR(INDEX([3]Base!$A$2:$C$207,MATCH($BZ$6,[3]Base!$A$2:$A$207,0),2))=TRUE,"CABLE INCONNU",(INDEX([3]Base!$A$2:$C$207,MATCH($BZ$6,[3]Base!$A$2:$A$207,0),3))))</f>
        <v>19.600000000000001</v>
      </c>
      <c r="CB813">
        <f>IF($BZ$6="","",IF(ISERROR(INDEX([3]Base!$A$2:$C$207,MATCH($BZ$6,[3]Base!$A$2:$A$207,0),2))=TRUE,"CABLE INCONNU",(INDEX([3]Base!$A$2:$C$207,MATCH($BZ$6,[3]Base!$A$2:$A$207,0),2))))</f>
        <v>0.627</v>
      </c>
      <c r="CD813">
        <f t="shared" si="72"/>
        <v>1.5404220201039038</v>
      </c>
      <c r="CF813">
        <f t="shared" si="70"/>
        <v>404.81000000000006</v>
      </c>
      <c r="CG81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BORD'!$B$13:$B$2000,0),9)))*T813/$P$18)</f>
        <v>406.35042202010396</v>
      </c>
      <c r="CI813" t="str">
        <f>'[3]TABLEAU DE BORD'!B811</f>
        <v/>
      </c>
      <c r="CJ813" t="e">
        <f>'[3]TABLEAU DE BORD'!E811-'[3]TABLEAU DE BORD'!C811</f>
        <v>#VALUE!</v>
      </c>
      <c r="CL813" t="str">
        <f>'[3]TABLEAU DE BORD'!H811</f>
        <v/>
      </c>
      <c r="CM813" t="e">
        <f>'[3]TABLEAU DE BORD'!K811-'[3]TABLEAU DE BORD'!I811</f>
        <v>#VALUE!</v>
      </c>
    </row>
    <row r="814" spans="72:91" x14ac:dyDescent="0.25">
      <c r="BT81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BORD'!$B$13:$B$2000,0),11))*T814/INDEX('[3]TABLEAU DE BORD'!$B$13:$R$2000,MATCH('Formalisme RTE'!$H$2,'[3]TABLEAU DE BORD'!$B$13:$B$2000,0),12)</f>
        <v>3.102830965870556</v>
      </c>
      <c r="BU814">
        <f t="shared" si="73"/>
        <v>0.93577891975241945</v>
      </c>
      <c r="BX814">
        <f t="shared" si="71"/>
        <v>0.60748217536470928</v>
      </c>
      <c r="BZ814">
        <f>IF($BZ$6="","",IF(ISERROR(INDEX([3]Base!$A$2:$C$207,MATCH($BZ$6,[3]Base!$A$2:$A$207,0),2))=TRUE,"CABLE INCONNU",(INDEX([3]Base!$A$2:$C$207,MATCH($BZ$6,[3]Base!$A$2:$A$207,0),3))))</f>
        <v>19.600000000000001</v>
      </c>
      <c r="CB814">
        <f>IF($BZ$6="","",IF(ISERROR(INDEX([3]Base!$A$2:$C$207,MATCH($BZ$6,[3]Base!$A$2:$A$207,0),2))=TRUE,"CABLE INCONNU",(INDEX([3]Base!$A$2:$C$207,MATCH($BZ$6,[3]Base!$A$2:$A$207,0),2))))</f>
        <v>0.627</v>
      </c>
      <c r="CD814">
        <f t="shared" si="72"/>
        <v>1.5404220201039038</v>
      </c>
      <c r="CF814">
        <f t="shared" si="70"/>
        <v>404.81000000000006</v>
      </c>
      <c r="CG81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BORD'!$B$13:$B$2000,0),9)))*T814/$P$18)</f>
        <v>406.35042202010396</v>
      </c>
      <c r="CI814" t="str">
        <f>'[3]TABLEAU DE BORD'!B812</f>
        <v/>
      </c>
      <c r="CJ814" t="e">
        <f>'[3]TABLEAU DE BORD'!E812-'[3]TABLEAU DE BORD'!C812</f>
        <v>#VALUE!</v>
      </c>
      <c r="CL814" t="str">
        <f>'[3]TABLEAU DE BORD'!H812</f>
        <v/>
      </c>
      <c r="CM814" t="e">
        <f>'[3]TABLEAU DE BORD'!K812-'[3]TABLEAU DE BORD'!I812</f>
        <v>#VALUE!</v>
      </c>
    </row>
    <row r="815" spans="72:91" x14ac:dyDescent="0.25">
      <c r="BT81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BORD'!$B$13:$B$2000,0),11))*T815/INDEX('[3]TABLEAU DE BORD'!$B$13:$R$2000,MATCH('Formalisme RTE'!$H$2,'[3]TABLEAU DE BORD'!$B$13:$B$2000,0),12)</f>
        <v>3.102830965870556</v>
      </c>
      <c r="BU815">
        <f t="shared" si="73"/>
        <v>0.93577891975241945</v>
      </c>
      <c r="BX815">
        <f t="shared" si="71"/>
        <v>0.60748217536470928</v>
      </c>
      <c r="BZ815">
        <f>IF($BZ$6="","",IF(ISERROR(INDEX([3]Base!$A$2:$C$207,MATCH($BZ$6,[3]Base!$A$2:$A$207,0),2))=TRUE,"CABLE INCONNU",(INDEX([3]Base!$A$2:$C$207,MATCH($BZ$6,[3]Base!$A$2:$A$207,0),3))))</f>
        <v>19.600000000000001</v>
      </c>
      <c r="CB815">
        <f>IF($BZ$6="","",IF(ISERROR(INDEX([3]Base!$A$2:$C$207,MATCH($BZ$6,[3]Base!$A$2:$A$207,0),2))=TRUE,"CABLE INCONNU",(INDEX([3]Base!$A$2:$C$207,MATCH($BZ$6,[3]Base!$A$2:$A$207,0),2))))</f>
        <v>0.627</v>
      </c>
      <c r="CD815">
        <f t="shared" si="72"/>
        <v>1.5404220201039038</v>
      </c>
      <c r="CF815">
        <f t="shared" si="70"/>
        <v>404.81000000000006</v>
      </c>
      <c r="CG81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BORD'!$B$13:$B$2000,0),9)))*T815/$P$18)</f>
        <v>406.35042202010396</v>
      </c>
      <c r="CI815" t="str">
        <f>'[3]TABLEAU DE BORD'!B813</f>
        <v/>
      </c>
      <c r="CJ815" t="e">
        <f>'[3]TABLEAU DE BORD'!E813-'[3]TABLEAU DE BORD'!C813</f>
        <v>#VALUE!</v>
      </c>
      <c r="CL815" t="str">
        <f>'[3]TABLEAU DE BORD'!H813</f>
        <v/>
      </c>
      <c r="CM815" t="e">
        <f>'[3]TABLEAU DE BORD'!K813-'[3]TABLEAU DE BORD'!I813</f>
        <v>#VALUE!</v>
      </c>
    </row>
    <row r="816" spans="72:91" x14ac:dyDescent="0.25">
      <c r="BT81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BORD'!$B$13:$B$2000,0),11))*T816/INDEX('[3]TABLEAU DE BORD'!$B$13:$R$2000,MATCH('Formalisme RTE'!$H$2,'[3]TABLEAU DE BORD'!$B$13:$B$2000,0),12)</f>
        <v>3.102830965870556</v>
      </c>
      <c r="BU816">
        <f t="shared" si="73"/>
        <v>0.93577891975241945</v>
      </c>
      <c r="BX816">
        <f t="shared" si="71"/>
        <v>0.60748217536470928</v>
      </c>
      <c r="BZ816">
        <f>IF($BZ$6="","",IF(ISERROR(INDEX([3]Base!$A$2:$C$207,MATCH($BZ$6,[3]Base!$A$2:$A$207,0),2))=TRUE,"CABLE INCONNU",(INDEX([3]Base!$A$2:$C$207,MATCH($BZ$6,[3]Base!$A$2:$A$207,0),3))))</f>
        <v>19.600000000000001</v>
      </c>
      <c r="CB816">
        <f>IF($BZ$6="","",IF(ISERROR(INDEX([3]Base!$A$2:$C$207,MATCH($BZ$6,[3]Base!$A$2:$A$207,0),2))=TRUE,"CABLE INCONNU",(INDEX([3]Base!$A$2:$C$207,MATCH($BZ$6,[3]Base!$A$2:$A$207,0),2))))</f>
        <v>0.627</v>
      </c>
      <c r="CD816">
        <f t="shared" si="72"/>
        <v>1.5404220201039038</v>
      </c>
      <c r="CF816">
        <f t="shared" si="70"/>
        <v>404.81000000000006</v>
      </c>
      <c r="CG8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BORD'!$B$13:$B$2000,0),9)))*T816/$P$18)</f>
        <v>406.35042202010396</v>
      </c>
      <c r="CI816" t="str">
        <f>'[3]TABLEAU DE BORD'!B814</f>
        <v/>
      </c>
      <c r="CJ816" t="e">
        <f>'[3]TABLEAU DE BORD'!E814-'[3]TABLEAU DE BORD'!C814</f>
        <v>#VALUE!</v>
      </c>
      <c r="CL816" t="str">
        <f>'[3]TABLEAU DE BORD'!H814</f>
        <v/>
      </c>
      <c r="CM816" t="e">
        <f>'[3]TABLEAU DE BORD'!K814-'[3]TABLEAU DE BORD'!I814</f>
        <v>#VALUE!</v>
      </c>
    </row>
    <row r="817" spans="72:91" x14ac:dyDescent="0.25">
      <c r="BT81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BORD'!$B$13:$B$2000,0),11))*T817/INDEX('[3]TABLEAU DE BORD'!$B$13:$R$2000,MATCH('Formalisme RTE'!$H$2,'[3]TABLEAU DE BORD'!$B$13:$B$2000,0),12)</f>
        <v>3.102830965870556</v>
      </c>
      <c r="BU817">
        <f t="shared" si="73"/>
        <v>0.93577891975241945</v>
      </c>
      <c r="BX817">
        <f t="shared" si="71"/>
        <v>0.60748217536470928</v>
      </c>
      <c r="BZ817">
        <f>IF($BZ$6="","",IF(ISERROR(INDEX([3]Base!$A$2:$C$207,MATCH($BZ$6,[3]Base!$A$2:$A$207,0),2))=TRUE,"CABLE INCONNU",(INDEX([3]Base!$A$2:$C$207,MATCH($BZ$6,[3]Base!$A$2:$A$207,0),3))))</f>
        <v>19.600000000000001</v>
      </c>
      <c r="CB817">
        <f>IF($BZ$6="","",IF(ISERROR(INDEX([3]Base!$A$2:$C$207,MATCH($BZ$6,[3]Base!$A$2:$A$207,0),2))=TRUE,"CABLE INCONNU",(INDEX([3]Base!$A$2:$C$207,MATCH($BZ$6,[3]Base!$A$2:$A$207,0),2))))</f>
        <v>0.627</v>
      </c>
      <c r="CD817">
        <f t="shared" si="72"/>
        <v>1.5404220201039038</v>
      </c>
      <c r="CF817">
        <f t="shared" si="70"/>
        <v>404.81000000000006</v>
      </c>
      <c r="CG8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BORD'!$B$13:$B$2000,0),9)))*T817/$P$18)</f>
        <v>406.35042202010396</v>
      </c>
      <c r="CI817" t="str">
        <f>'[3]TABLEAU DE BORD'!B815</f>
        <v/>
      </c>
      <c r="CJ817" t="e">
        <f>'[3]TABLEAU DE BORD'!E815-'[3]TABLEAU DE BORD'!C815</f>
        <v>#VALUE!</v>
      </c>
      <c r="CL817" t="str">
        <f>'[3]TABLEAU DE BORD'!H815</f>
        <v/>
      </c>
      <c r="CM817" t="e">
        <f>'[3]TABLEAU DE BORD'!K815-'[3]TABLEAU DE BORD'!I815</f>
        <v>#VALUE!</v>
      </c>
    </row>
    <row r="818" spans="72:91" x14ac:dyDescent="0.25">
      <c r="BT81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BORD'!$B$13:$B$2000,0),11))*T818/INDEX('[3]TABLEAU DE BORD'!$B$13:$R$2000,MATCH('Formalisme RTE'!$H$2,'[3]TABLEAU DE BORD'!$B$13:$B$2000,0),12)</f>
        <v>3.102830965870556</v>
      </c>
      <c r="BU818">
        <f t="shared" si="73"/>
        <v>0.93577891975241945</v>
      </c>
      <c r="BX818">
        <f t="shared" si="71"/>
        <v>0.60748217536470928</v>
      </c>
      <c r="BZ818">
        <f>IF($BZ$6="","",IF(ISERROR(INDEX([3]Base!$A$2:$C$207,MATCH($BZ$6,[3]Base!$A$2:$A$207,0),2))=TRUE,"CABLE INCONNU",(INDEX([3]Base!$A$2:$C$207,MATCH($BZ$6,[3]Base!$A$2:$A$207,0),3))))</f>
        <v>19.600000000000001</v>
      </c>
      <c r="CB818">
        <f>IF($BZ$6="","",IF(ISERROR(INDEX([3]Base!$A$2:$C$207,MATCH($BZ$6,[3]Base!$A$2:$A$207,0),2))=TRUE,"CABLE INCONNU",(INDEX([3]Base!$A$2:$C$207,MATCH($BZ$6,[3]Base!$A$2:$A$207,0),2))))</f>
        <v>0.627</v>
      </c>
      <c r="CD818">
        <f t="shared" si="72"/>
        <v>1.5404220201039038</v>
      </c>
      <c r="CF818">
        <f t="shared" si="70"/>
        <v>404.81000000000006</v>
      </c>
      <c r="CG8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BORD'!$B$13:$B$2000,0),9)))*T818/$P$18)</f>
        <v>406.35042202010396</v>
      </c>
      <c r="CI818" t="str">
        <f>'[3]TABLEAU DE BORD'!B816</f>
        <v/>
      </c>
      <c r="CJ818" t="e">
        <f>'[3]TABLEAU DE BORD'!E816-'[3]TABLEAU DE BORD'!C816</f>
        <v>#VALUE!</v>
      </c>
      <c r="CL818" t="str">
        <f>'[3]TABLEAU DE BORD'!H816</f>
        <v/>
      </c>
      <c r="CM818" t="e">
        <f>'[3]TABLEAU DE BORD'!K816-'[3]TABLEAU DE BORD'!I816</f>
        <v>#VALUE!</v>
      </c>
    </row>
    <row r="819" spans="72:91" x14ac:dyDescent="0.25">
      <c r="BT81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BORD'!$B$13:$B$2000,0),11))*T819/INDEX('[3]TABLEAU DE BORD'!$B$13:$R$2000,MATCH('Formalisme RTE'!$H$2,'[3]TABLEAU DE BORD'!$B$13:$B$2000,0),12)</f>
        <v>3.102830965870556</v>
      </c>
      <c r="BU819">
        <f t="shared" si="73"/>
        <v>0.93577891975241945</v>
      </c>
      <c r="BX819">
        <f t="shared" si="71"/>
        <v>0.60748217536470928</v>
      </c>
      <c r="BZ819">
        <f>IF($BZ$6="","",IF(ISERROR(INDEX([3]Base!$A$2:$C$207,MATCH($BZ$6,[3]Base!$A$2:$A$207,0),2))=TRUE,"CABLE INCONNU",(INDEX([3]Base!$A$2:$C$207,MATCH($BZ$6,[3]Base!$A$2:$A$207,0),3))))</f>
        <v>19.600000000000001</v>
      </c>
      <c r="CB819">
        <f>IF($BZ$6="","",IF(ISERROR(INDEX([3]Base!$A$2:$C$207,MATCH($BZ$6,[3]Base!$A$2:$A$207,0),2))=TRUE,"CABLE INCONNU",(INDEX([3]Base!$A$2:$C$207,MATCH($BZ$6,[3]Base!$A$2:$A$207,0),2))))</f>
        <v>0.627</v>
      </c>
      <c r="CD819">
        <f t="shared" si="72"/>
        <v>1.5404220201039038</v>
      </c>
      <c r="CF819">
        <f t="shared" si="70"/>
        <v>404.81000000000006</v>
      </c>
      <c r="CG8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BORD'!$B$13:$B$2000,0),9)))*T819/$P$18)</f>
        <v>406.35042202010396</v>
      </c>
      <c r="CI819" t="str">
        <f>'[3]TABLEAU DE BORD'!B817</f>
        <v/>
      </c>
      <c r="CJ819" t="e">
        <f>'[3]TABLEAU DE BORD'!E817-'[3]TABLEAU DE BORD'!C817</f>
        <v>#VALUE!</v>
      </c>
      <c r="CL819" t="str">
        <f>'[3]TABLEAU DE BORD'!H817</f>
        <v/>
      </c>
      <c r="CM819" t="e">
        <f>'[3]TABLEAU DE BORD'!K817-'[3]TABLEAU DE BORD'!I817</f>
        <v>#VALUE!</v>
      </c>
    </row>
    <row r="820" spans="72:91" x14ac:dyDescent="0.25">
      <c r="BT82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BORD'!$B$13:$B$2000,0),11))*T820/INDEX('[3]TABLEAU DE BORD'!$B$13:$R$2000,MATCH('Formalisme RTE'!$H$2,'[3]TABLEAU DE BORD'!$B$13:$B$2000,0),12)</f>
        <v>3.102830965870556</v>
      </c>
      <c r="BU820">
        <f t="shared" si="73"/>
        <v>0.93577891975241945</v>
      </c>
      <c r="BX820">
        <f t="shared" si="71"/>
        <v>0.60748217536470928</v>
      </c>
      <c r="BZ820">
        <f>IF($BZ$6="","",IF(ISERROR(INDEX([3]Base!$A$2:$C$207,MATCH($BZ$6,[3]Base!$A$2:$A$207,0),2))=TRUE,"CABLE INCONNU",(INDEX([3]Base!$A$2:$C$207,MATCH($BZ$6,[3]Base!$A$2:$A$207,0),3))))</f>
        <v>19.600000000000001</v>
      </c>
      <c r="CB820">
        <f>IF($BZ$6="","",IF(ISERROR(INDEX([3]Base!$A$2:$C$207,MATCH($BZ$6,[3]Base!$A$2:$A$207,0),2))=TRUE,"CABLE INCONNU",(INDEX([3]Base!$A$2:$C$207,MATCH($BZ$6,[3]Base!$A$2:$A$207,0),2))))</f>
        <v>0.627</v>
      </c>
      <c r="CD820">
        <f t="shared" si="72"/>
        <v>1.5404220201039038</v>
      </c>
      <c r="CF820">
        <f t="shared" si="70"/>
        <v>404.81000000000006</v>
      </c>
      <c r="CG8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BORD'!$B$13:$B$2000,0),9)))*T820/$P$18)</f>
        <v>406.35042202010396</v>
      </c>
      <c r="CI820" t="str">
        <f>'[3]TABLEAU DE BORD'!B818</f>
        <v/>
      </c>
      <c r="CJ820" t="e">
        <f>'[3]TABLEAU DE BORD'!E818-'[3]TABLEAU DE BORD'!C818</f>
        <v>#VALUE!</v>
      </c>
      <c r="CL820" t="str">
        <f>'[3]TABLEAU DE BORD'!H818</f>
        <v/>
      </c>
      <c r="CM820" t="e">
        <f>'[3]TABLEAU DE BORD'!K818-'[3]TABLEAU DE BORD'!I818</f>
        <v>#VALUE!</v>
      </c>
    </row>
    <row r="821" spans="72:91" x14ac:dyDescent="0.25">
      <c r="BT82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BORD'!$B$13:$B$2000,0),11))*T821/INDEX('[3]TABLEAU DE BORD'!$B$13:$R$2000,MATCH('Formalisme RTE'!$H$2,'[3]TABLEAU DE BORD'!$B$13:$B$2000,0),12)</f>
        <v>3.102830965870556</v>
      </c>
      <c r="BU821">
        <f t="shared" si="73"/>
        <v>0.93577891975241945</v>
      </c>
      <c r="BX821">
        <f t="shared" si="71"/>
        <v>0.60748217536470928</v>
      </c>
      <c r="BZ821">
        <f>IF($BZ$6="","",IF(ISERROR(INDEX([3]Base!$A$2:$C$207,MATCH($BZ$6,[3]Base!$A$2:$A$207,0),2))=TRUE,"CABLE INCONNU",(INDEX([3]Base!$A$2:$C$207,MATCH($BZ$6,[3]Base!$A$2:$A$207,0),3))))</f>
        <v>19.600000000000001</v>
      </c>
      <c r="CB821">
        <f>IF($BZ$6="","",IF(ISERROR(INDEX([3]Base!$A$2:$C$207,MATCH($BZ$6,[3]Base!$A$2:$A$207,0),2))=TRUE,"CABLE INCONNU",(INDEX([3]Base!$A$2:$C$207,MATCH($BZ$6,[3]Base!$A$2:$A$207,0),2))))</f>
        <v>0.627</v>
      </c>
      <c r="CD821">
        <f t="shared" si="72"/>
        <v>1.5404220201039038</v>
      </c>
      <c r="CF821">
        <f t="shared" si="70"/>
        <v>404.81000000000006</v>
      </c>
      <c r="CG8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BORD'!$B$13:$B$2000,0),9)))*T821/$P$18)</f>
        <v>406.35042202010396</v>
      </c>
      <c r="CI821" t="str">
        <f>'[3]TABLEAU DE BORD'!B819</f>
        <v/>
      </c>
      <c r="CJ821" t="e">
        <f>'[3]TABLEAU DE BORD'!E819-'[3]TABLEAU DE BORD'!C819</f>
        <v>#VALUE!</v>
      </c>
      <c r="CL821" t="str">
        <f>'[3]TABLEAU DE BORD'!H819</f>
        <v/>
      </c>
      <c r="CM821" t="e">
        <f>'[3]TABLEAU DE BORD'!K819-'[3]TABLEAU DE BORD'!I819</f>
        <v>#VALUE!</v>
      </c>
    </row>
    <row r="822" spans="72:91" x14ac:dyDescent="0.25">
      <c r="BT82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BORD'!$B$13:$B$2000,0),11))*T822/INDEX('[3]TABLEAU DE BORD'!$B$13:$R$2000,MATCH('Formalisme RTE'!$H$2,'[3]TABLEAU DE BORD'!$B$13:$B$2000,0),12)</f>
        <v>3.102830965870556</v>
      </c>
      <c r="BU822">
        <f t="shared" si="73"/>
        <v>0.93577891975241945</v>
      </c>
      <c r="BX822">
        <f t="shared" si="71"/>
        <v>0.60748217536470928</v>
      </c>
      <c r="BZ822">
        <f>IF($BZ$6="","",IF(ISERROR(INDEX([3]Base!$A$2:$C$207,MATCH($BZ$6,[3]Base!$A$2:$A$207,0),2))=TRUE,"CABLE INCONNU",(INDEX([3]Base!$A$2:$C$207,MATCH($BZ$6,[3]Base!$A$2:$A$207,0),3))))</f>
        <v>19.600000000000001</v>
      </c>
      <c r="CB822">
        <f>IF($BZ$6="","",IF(ISERROR(INDEX([3]Base!$A$2:$C$207,MATCH($BZ$6,[3]Base!$A$2:$A$207,0),2))=TRUE,"CABLE INCONNU",(INDEX([3]Base!$A$2:$C$207,MATCH($BZ$6,[3]Base!$A$2:$A$207,0),2))))</f>
        <v>0.627</v>
      </c>
      <c r="CD822">
        <f t="shared" si="72"/>
        <v>1.5404220201039038</v>
      </c>
      <c r="CF822">
        <f t="shared" si="70"/>
        <v>404.81000000000006</v>
      </c>
      <c r="CG8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BORD'!$B$13:$B$2000,0),9)))*T822/$P$18)</f>
        <v>406.35042202010396</v>
      </c>
      <c r="CI822" t="str">
        <f>'[3]TABLEAU DE BORD'!B820</f>
        <v/>
      </c>
      <c r="CJ822" t="e">
        <f>'[3]TABLEAU DE BORD'!E820-'[3]TABLEAU DE BORD'!C820</f>
        <v>#VALUE!</v>
      </c>
      <c r="CL822" t="str">
        <f>'[3]TABLEAU DE BORD'!H820</f>
        <v/>
      </c>
      <c r="CM822" t="e">
        <f>'[3]TABLEAU DE BORD'!K820-'[3]TABLEAU DE BORD'!I820</f>
        <v>#VALUE!</v>
      </c>
    </row>
    <row r="823" spans="72:91" x14ac:dyDescent="0.25">
      <c r="BT82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BORD'!$B$13:$B$2000,0),11))*T823/INDEX('[3]TABLEAU DE BORD'!$B$13:$R$2000,MATCH('Formalisme RTE'!$H$2,'[3]TABLEAU DE BORD'!$B$13:$B$2000,0),12)</f>
        <v>3.102830965870556</v>
      </c>
      <c r="BU823">
        <f t="shared" si="73"/>
        <v>0.93577891975241945</v>
      </c>
      <c r="BX823">
        <f t="shared" si="71"/>
        <v>0.60748217536470928</v>
      </c>
      <c r="BZ823">
        <f>IF($BZ$6="","",IF(ISERROR(INDEX([3]Base!$A$2:$C$207,MATCH($BZ$6,[3]Base!$A$2:$A$207,0),2))=TRUE,"CABLE INCONNU",(INDEX([3]Base!$A$2:$C$207,MATCH($BZ$6,[3]Base!$A$2:$A$207,0),3))))</f>
        <v>19.600000000000001</v>
      </c>
      <c r="CB823">
        <f>IF($BZ$6="","",IF(ISERROR(INDEX([3]Base!$A$2:$C$207,MATCH($BZ$6,[3]Base!$A$2:$A$207,0),2))=TRUE,"CABLE INCONNU",(INDEX([3]Base!$A$2:$C$207,MATCH($BZ$6,[3]Base!$A$2:$A$207,0),2))))</f>
        <v>0.627</v>
      </c>
      <c r="CD823">
        <f t="shared" si="72"/>
        <v>1.5404220201039038</v>
      </c>
      <c r="CF823">
        <f t="shared" si="70"/>
        <v>404.81000000000006</v>
      </c>
      <c r="CG8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BORD'!$B$13:$B$2000,0),9)))*T823/$P$18)</f>
        <v>406.35042202010396</v>
      </c>
      <c r="CI823" t="str">
        <f>'[3]TABLEAU DE BORD'!B821</f>
        <v/>
      </c>
      <c r="CJ823" t="e">
        <f>'[3]TABLEAU DE BORD'!E821-'[3]TABLEAU DE BORD'!C821</f>
        <v>#VALUE!</v>
      </c>
      <c r="CL823" t="str">
        <f>'[3]TABLEAU DE BORD'!H821</f>
        <v/>
      </c>
      <c r="CM823" t="e">
        <f>'[3]TABLEAU DE BORD'!K821-'[3]TABLEAU DE BORD'!I821</f>
        <v>#VALUE!</v>
      </c>
    </row>
    <row r="824" spans="72:91" x14ac:dyDescent="0.25">
      <c r="BT82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BORD'!$B$13:$B$2000,0),11))*T824/INDEX('[3]TABLEAU DE BORD'!$B$13:$R$2000,MATCH('Formalisme RTE'!$H$2,'[3]TABLEAU DE BORD'!$B$13:$B$2000,0),12)</f>
        <v>3.102830965870556</v>
      </c>
      <c r="BU824">
        <f t="shared" si="73"/>
        <v>0.93577891975241945</v>
      </c>
      <c r="BX824">
        <f t="shared" si="71"/>
        <v>0.60748217536470928</v>
      </c>
      <c r="BZ824">
        <f>IF($BZ$6="","",IF(ISERROR(INDEX([3]Base!$A$2:$C$207,MATCH($BZ$6,[3]Base!$A$2:$A$207,0),2))=TRUE,"CABLE INCONNU",(INDEX([3]Base!$A$2:$C$207,MATCH($BZ$6,[3]Base!$A$2:$A$207,0),3))))</f>
        <v>19.600000000000001</v>
      </c>
      <c r="CB824">
        <f>IF($BZ$6="","",IF(ISERROR(INDEX([3]Base!$A$2:$C$207,MATCH($BZ$6,[3]Base!$A$2:$A$207,0),2))=TRUE,"CABLE INCONNU",(INDEX([3]Base!$A$2:$C$207,MATCH($BZ$6,[3]Base!$A$2:$A$207,0),2))))</f>
        <v>0.627</v>
      </c>
      <c r="CD824">
        <f t="shared" si="72"/>
        <v>1.5404220201039038</v>
      </c>
      <c r="CF824">
        <f t="shared" si="70"/>
        <v>404.81000000000006</v>
      </c>
      <c r="CG82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BORD'!$B$13:$B$2000,0),9)))*T824/$P$18)</f>
        <v>406.35042202010396</v>
      </c>
      <c r="CI824" t="str">
        <f>'[3]TABLEAU DE BORD'!B822</f>
        <v/>
      </c>
      <c r="CJ824" t="e">
        <f>'[3]TABLEAU DE BORD'!E822-'[3]TABLEAU DE BORD'!C822</f>
        <v>#VALUE!</v>
      </c>
      <c r="CL824" t="str">
        <f>'[3]TABLEAU DE BORD'!H822</f>
        <v/>
      </c>
      <c r="CM824" t="e">
        <f>'[3]TABLEAU DE BORD'!K822-'[3]TABLEAU DE BORD'!I822</f>
        <v>#VALUE!</v>
      </c>
    </row>
    <row r="825" spans="72:91" x14ac:dyDescent="0.25">
      <c r="BT82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BORD'!$B$13:$B$2000,0),11))*T825/INDEX('[3]TABLEAU DE BORD'!$B$13:$R$2000,MATCH('Formalisme RTE'!$H$2,'[3]TABLEAU DE BORD'!$B$13:$B$2000,0),12)</f>
        <v>3.102830965870556</v>
      </c>
      <c r="BU825">
        <f t="shared" si="73"/>
        <v>0.93577891975241945</v>
      </c>
      <c r="BX825">
        <f t="shared" si="71"/>
        <v>0.60748217536470928</v>
      </c>
      <c r="BZ825">
        <f>IF($BZ$6="","",IF(ISERROR(INDEX([3]Base!$A$2:$C$207,MATCH($BZ$6,[3]Base!$A$2:$A$207,0),2))=TRUE,"CABLE INCONNU",(INDEX([3]Base!$A$2:$C$207,MATCH($BZ$6,[3]Base!$A$2:$A$207,0),3))))</f>
        <v>19.600000000000001</v>
      </c>
      <c r="CB825">
        <f>IF($BZ$6="","",IF(ISERROR(INDEX([3]Base!$A$2:$C$207,MATCH($BZ$6,[3]Base!$A$2:$A$207,0),2))=TRUE,"CABLE INCONNU",(INDEX([3]Base!$A$2:$C$207,MATCH($BZ$6,[3]Base!$A$2:$A$207,0),2))))</f>
        <v>0.627</v>
      </c>
      <c r="CD825">
        <f t="shared" si="72"/>
        <v>1.5404220201039038</v>
      </c>
      <c r="CF825">
        <f t="shared" si="70"/>
        <v>404.81000000000006</v>
      </c>
      <c r="CG82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BORD'!$B$13:$B$2000,0),9)))*T825/$P$18)</f>
        <v>406.35042202010396</v>
      </c>
      <c r="CI825" t="str">
        <f>'[3]TABLEAU DE BORD'!B823</f>
        <v/>
      </c>
      <c r="CJ825" t="e">
        <f>'[3]TABLEAU DE BORD'!E823-'[3]TABLEAU DE BORD'!C823</f>
        <v>#VALUE!</v>
      </c>
      <c r="CL825" t="str">
        <f>'[3]TABLEAU DE BORD'!H823</f>
        <v/>
      </c>
      <c r="CM825" t="e">
        <f>'[3]TABLEAU DE BORD'!K823-'[3]TABLEAU DE BORD'!I823</f>
        <v>#VALUE!</v>
      </c>
    </row>
    <row r="826" spans="72:91" x14ac:dyDescent="0.25">
      <c r="BT82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BORD'!$B$13:$B$2000,0),11))*T826/INDEX('[3]TABLEAU DE BORD'!$B$13:$R$2000,MATCH('Formalisme RTE'!$H$2,'[3]TABLEAU DE BORD'!$B$13:$B$2000,0),12)</f>
        <v>3.102830965870556</v>
      </c>
      <c r="BU826">
        <f t="shared" si="73"/>
        <v>0.93577891975241945</v>
      </c>
      <c r="BX826">
        <f t="shared" si="71"/>
        <v>0.60748217536470928</v>
      </c>
      <c r="BZ826">
        <f>IF($BZ$6="","",IF(ISERROR(INDEX([3]Base!$A$2:$C$207,MATCH($BZ$6,[3]Base!$A$2:$A$207,0),2))=TRUE,"CABLE INCONNU",(INDEX([3]Base!$A$2:$C$207,MATCH($BZ$6,[3]Base!$A$2:$A$207,0),3))))</f>
        <v>19.600000000000001</v>
      </c>
      <c r="CB826">
        <f>IF($BZ$6="","",IF(ISERROR(INDEX([3]Base!$A$2:$C$207,MATCH($BZ$6,[3]Base!$A$2:$A$207,0),2))=TRUE,"CABLE INCONNU",(INDEX([3]Base!$A$2:$C$207,MATCH($BZ$6,[3]Base!$A$2:$A$207,0),2))))</f>
        <v>0.627</v>
      </c>
      <c r="CD826">
        <f t="shared" si="72"/>
        <v>1.5404220201039038</v>
      </c>
      <c r="CF826">
        <f t="shared" si="70"/>
        <v>404.81000000000006</v>
      </c>
      <c r="CG82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BORD'!$B$13:$B$2000,0),9)))*T826/$P$18)</f>
        <v>406.35042202010396</v>
      </c>
      <c r="CI826" t="str">
        <f>'[3]TABLEAU DE BORD'!B824</f>
        <v/>
      </c>
      <c r="CJ826" t="e">
        <f>'[3]TABLEAU DE BORD'!E824-'[3]TABLEAU DE BORD'!C824</f>
        <v>#VALUE!</v>
      </c>
      <c r="CL826" t="str">
        <f>'[3]TABLEAU DE BORD'!H824</f>
        <v/>
      </c>
      <c r="CM826" t="e">
        <f>'[3]TABLEAU DE BORD'!K824-'[3]TABLEAU DE BORD'!I824</f>
        <v>#VALUE!</v>
      </c>
    </row>
    <row r="827" spans="72:91" x14ac:dyDescent="0.25">
      <c r="BT82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BORD'!$B$13:$B$2000,0),11))*T827/INDEX('[3]TABLEAU DE BORD'!$B$13:$R$2000,MATCH('Formalisme RTE'!$H$2,'[3]TABLEAU DE BORD'!$B$13:$B$2000,0),12)</f>
        <v>3.102830965870556</v>
      </c>
      <c r="BU827">
        <f t="shared" si="73"/>
        <v>0.93577891975241945</v>
      </c>
      <c r="BX827">
        <f t="shared" si="71"/>
        <v>0.60748217536470928</v>
      </c>
      <c r="BZ827">
        <f>IF($BZ$6="","",IF(ISERROR(INDEX([3]Base!$A$2:$C$207,MATCH($BZ$6,[3]Base!$A$2:$A$207,0),2))=TRUE,"CABLE INCONNU",(INDEX([3]Base!$A$2:$C$207,MATCH($BZ$6,[3]Base!$A$2:$A$207,0),3))))</f>
        <v>19.600000000000001</v>
      </c>
      <c r="CB827">
        <f>IF($BZ$6="","",IF(ISERROR(INDEX([3]Base!$A$2:$C$207,MATCH($BZ$6,[3]Base!$A$2:$A$207,0),2))=TRUE,"CABLE INCONNU",(INDEX([3]Base!$A$2:$C$207,MATCH($BZ$6,[3]Base!$A$2:$A$207,0),2))))</f>
        <v>0.627</v>
      </c>
      <c r="CD827">
        <f t="shared" si="72"/>
        <v>1.5404220201039038</v>
      </c>
      <c r="CF827">
        <f t="shared" si="70"/>
        <v>404.81000000000006</v>
      </c>
      <c r="CG82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BORD'!$B$13:$B$2000,0),9)))*T827/$P$18)</f>
        <v>406.35042202010396</v>
      </c>
      <c r="CI827" t="str">
        <f>'[3]TABLEAU DE BORD'!B825</f>
        <v/>
      </c>
      <c r="CJ827" t="e">
        <f>'[3]TABLEAU DE BORD'!E825-'[3]TABLEAU DE BORD'!C825</f>
        <v>#VALUE!</v>
      </c>
      <c r="CL827" t="str">
        <f>'[3]TABLEAU DE BORD'!H825</f>
        <v/>
      </c>
      <c r="CM827" t="e">
        <f>'[3]TABLEAU DE BORD'!K825-'[3]TABLEAU DE BORD'!I825</f>
        <v>#VALUE!</v>
      </c>
    </row>
    <row r="828" spans="72:91" x14ac:dyDescent="0.25">
      <c r="BT82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BORD'!$B$13:$B$2000,0),11))*T828/INDEX('[3]TABLEAU DE BORD'!$B$13:$R$2000,MATCH('Formalisme RTE'!$H$2,'[3]TABLEAU DE BORD'!$B$13:$B$2000,0),12)</f>
        <v>3.102830965870556</v>
      </c>
      <c r="BU828">
        <f t="shared" si="73"/>
        <v>0.93577891975241945</v>
      </c>
      <c r="BX828">
        <f t="shared" si="71"/>
        <v>0.60748217536470928</v>
      </c>
      <c r="BZ828">
        <f>IF($BZ$6="","",IF(ISERROR(INDEX([3]Base!$A$2:$C$207,MATCH($BZ$6,[3]Base!$A$2:$A$207,0),2))=TRUE,"CABLE INCONNU",(INDEX([3]Base!$A$2:$C$207,MATCH($BZ$6,[3]Base!$A$2:$A$207,0),3))))</f>
        <v>19.600000000000001</v>
      </c>
      <c r="CB828">
        <f>IF($BZ$6="","",IF(ISERROR(INDEX([3]Base!$A$2:$C$207,MATCH($BZ$6,[3]Base!$A$2:$A$207,0),2))=TRUE,"CABLE INCONNU",(INDEX([3]Base!$A$2:$C$207,MATCH($BZ$6,[3]Base!$A$2:$A$207,0),2))))</f>
        <v>0.627</v>
      </c>
      <c r="CD828">
        <f t="shared" si="72"/>
        <v>1.5404220201039038</v>
      </c>
      <c r="CF828">
        <f t="shared" si="70"/>
        <v>404.81000000000006</v>
      </c>
      <c r="CG82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BORD'!$B$13:$B$2000,0),9)))*T828/$P$18)</f>
        <v>406.35042202010396</v>
      </c>
      <c r="CI828" t="str">
        <f>'[3]TABLEAU DE BORD'!B826</f>
        <v/>
      </c>
      <c r="CJ828" t="e">
        <f>'[3]TABLEAU DE BORD'!E826-'[3]TABLEAU DE BORD'!C826</f>
        <v>#VALUE!</v>
      </c>
      <c r="CL828" t="str">
        <f>'[3]TABLEAU DE BORD'!H826</f>
        <v/>
      </c>
      <c r="CM828" t="e">
        <f>'[3]TABLEAU DE BORD'!K826-'[3]TABLEAU DE BORD'!I826</f>
        <v>#VALUE!</v>
      </c>
    </row>
    <row r="829" spans="72:91" x14ac:dyDescent="0.25">
      <c r="BT82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BORD'!$B$13:$B$2000,0),11))*T829/INDEX('[3]TABLEAU DE BORD'!$B$13:$R$2000,MATCH('Formalisme RTE'!$H$2,'[3]TABLEAU DE BORD'!$B$13:$B$2000,0),12)</f>
        <v>3.102830965870556</v>
      </c>
      <c r="BU829">
        <f t="shared" si="73"/>
        <v>0.93577891975241945</v>
      </c>
      <c r="BX829">
        <f t="shared" si="71"/>
        <v>0.60748217536470928</v>
      </c>
      <c r="BZ829">
        <f>IF($BZ$6="","",IF(ISERROR(INDEX([3]Base!$A$2:$C$207,MATCH($BZ$6,[3]Base!$A$2:$A$207,0),2))=TRUE,"CABLE INCONNU",(INDEX([3]Base!$A$2:$C$207,MATCH($BZ$6,[3]Base!$A$2:$A$207,0),3))))</f>
        <v>19.600000000000001</v>
      </c>
      <c r="CB829">
        <f>IF($BZ$6="","",IF(ISERROR(INDEX([3]Base!$A$2:$C$207,MATCH($BZ$6,[3]Base!$A$2:$A$207,0),2))=TRUE,"CABLE INCONNU",(INDEX([3]Base!$A$2:$C$207,MATCH($BZ$6,[3]Base!$A$2:$A$207,0),2))))</f>
        <v>0.627</v>
      </c>
      <c r="CD829">
        <f t="shared" si="72"/>
        <v>1.5404220201039038</v>
      </c>
      <c r="CF829">
        <f t="shared" si="70"/>
        <v>404.81000000000006</v>
      </c>
      <c r="CG82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BORD'!$B$13:$B$2000,0),9)))*T829/$P$18)</f>
        <v>406.35042202010396</v>
      </c>
      <c r="CI829" t="str">
        <f>'[3]TABLEAU DE BORD'!B827</f>
        <v/>
      </c>
      <c r="CJ829" t="e">
        <f>'[3]TABLEAU DE BORD'!E827-'[3]TABLEAU DE BORD'!C827</f>
        <v>#VALUE!</v>
      </c>
      <c r="CL829" t="str">
        <f>'[3]TABLEAU DE BORD'!H827</f>
        <v/>
      </c>
      <c r="CM829" t="e">
        <f>'[3]TABLEAU DE BORD'!K827-'[3]TABLEAU DE BORD'!I827</f>
        <v>#VALUE!</v>
      </c>
    </row>
    <row r="830" spans="72:91" x14ac:dyDescent="0.25">
      <c r="BT83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BORD'!$B$13:$B$2000,0),11))*T830/INDEX('[3]TABLEAU DE BORD'!$B$13:$R$2000,MATCH('Formalisme RTE'!$H$2,'[3]TABLEAU DE BORD'!$B$13:$B$2000,0),12)</f>
        <v>3.102830965870556</v>
      </c>
      <c r="BU830">
        <f t="shared" si="73"/>
        <v>0.93577891975241945</v>
      </c>
      <c r="BX830">
        <f t="shared" si="71"/>
        <v>0.60748217536470928</v>
      </c>
      <c r="BZ830">
        <f>IF($BZ$6="","",IF(ISERROR(INDEX([3]Base!$A$2:$C$207,MATCH($BZ$6,[3]Base!$A$2:$A$207,0),2))=TRUE,"CABLE INCONNU",(INDEX([3]Base!$A$2:$C$207,MATCH($BZ$6,[3]Base!$A$2:$A$207,0),3))))</f>
        <v>19.600000000000001</v>
      </c>
      <c r="CB830">
        <f>IF($BZ$6="","",IF(ISERROR(INDEX([3]Base!$A$2:$C$207,MATCH($BZ$6,[3]Base!$A$2:$A$207,0),2))=TRUE,"CABLE INCONNU",(INDEX([3]Base!$A$2:$C$207,MATCH($BZ$6,[3]Base!$A$2:$A$207,0),2))))</f>
        <v>0.627</v>
      </c>
      <c r="CD830">
        <f t="shared" si="72"/>
        <v>1.5404220201039038</v>
      </c>
      <c r="CF830">
        <f t="shared" si="70"/>
        <v>404.81000000000006</v>
      </c>
      <c r="CG83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BORD'!$B$13:$B$2000,0),9)))*T830/$P$18)</f>
        <v>406.35042202010396</v>
      </c>
      <c r="CI830" t="str">
        <f>'[3]TABLEAU DE BORD'!B828</f>
        <v/>
      </c>
      <c r="CJ830" t="e">
        <f>'[3]TABLEAU DE BORD'!E828-'[3]TABLEAU DE BORD'!C828</f>
        <v>#VALUE!</v>
      </c>
      <c r="CL830" t="str">
        <f>'[3]TABLEAU DE BORD'!H828</f>
        <v/>
      </c>
      <c r="CM830" t="e">
        <f>'[3]TABLEAU DE BORD'!K828-'[3]TABLEAU DE BORD'!I828</f>
        <v>#VALUE!</v>
      </c>
    </row>
    <row r="831" spans="72:91" x14ac:dyDescent="0.25">
      <c r="BT83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BORD'!$B$13:$B$2000,0),11))*T831/INDEX('[3]TABLEAU DE BORD'!$B$13:$R$2000,MATCH('Formalisme RTE'!$H$2,'[3]TABLEAU DE BORD'!$B$13:$B$2000,0),12)</f>
        <v>3.102830965870556</v>
      </c>
      <c r="BU831">
        <f t="shared" si="73"/>
        <v>0.93577891975241945</v>
      </c>
      <c r="BX831">
        <f t="shared" si="71"/>
        <v>0.60748217536470928</v>
      </c>
      <c r="BZ831">
        <f>IF($BZ$6="","",IF(ISERROR(INDEX([3]Base!$A$2:$C$207,MATCH($BZ$6,[3]Base!$A$2:$A$207,0),2))=TRUE,"CABLE INCONNU",(INDEX([3]Base!$A$2:$C$207,MATCH($BZ$6,[3]Base!$A$2:$A$207,0),3))))</f>
        <v>19.600000000000001</v>
      </c>
      <c r="CB831">
        <f>IF($BZ$6="","",IF(ISERROR(INDEX([3]Base!$A$2:$C$207,MATCH($BZ$6,[3]Base!$A$2:$A$207,0),2))=TRUE,"CABLE INCONNU",(INDEX([3]Base!$A$2:$C$207,MATCH($BZ$6,[3]Base!$A$2:$A$207,0),2))))</f>
        <v>0.627</v>
      </c>
      <c r="CD831">
        <f t="shared" si="72"/>
        <v>1.5404220201039038</v>
      </c>
      <c r="CF831">
        <f t="shared" si="70"/>
        <v>404.81000000000006</v>
      </c>
      <c r="CG83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BORD'!$B$13:$B$2000,0),9)))*T831/$P$18)</f>
        <v>406.35042202010396</v>
      </c>
      <c r="CI831" t="str">
        <f>'[3]TABLEAU DE BORD'!B829</f>
        <v/>
      </c>
      <c r="CJ831" t="e">
        <f>'[3]TABLEAU DE BORD'!E829-'[3]TABLEAU DE BORD'!C829</f>
        <v>#VALUE!</v>
      </c>
      <c r="CL831" t="str">
        <f>'[3]TABLEAU DE BORD'!H829</f>
        <v/>
      </c>
      <c r="CM831" t="e">
        <f>'[3]TABLEAU DE BORD'!K829-'[3]TABLEAU DE BORD'!I829</f>
        <v>#VALUE!</v>
      </c>
    </row>
    <row r="832" spans="72:91" x14ac:dyDescent="0.25">
      <c r="BT83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BORD'!$B$13:$B$2000,0),11))*T832/INDEX('[3]TABLEAU DE BORD'!$B$13:$R$2000,MATCH('Formalisme RTE'!$H$2,'[3]TABLEAU DE BORD'!$B$13:$B$2000,0),12)</f>
        <v>3.102830965870556</v>
      </c>
      <c r="BU832">
        <f t="shared" si="73"/>
        <v>0.93577891975241945</v>
      </c>
      <c r="BX832">
        <f t="shared" si="71"/>
        <v>0.60748217536470928</v>
      </c>
      <c r="BZ832">
        <f>IF($BZ$6="","",IF(ISERROR(INDEX([3]Base!$A$2:$C$207,MATCH($BZ$6,[3]Base!$A$2:$A$207,0),2))=TRUE,"CABLE INCONNU",(INDEX([3]Base!$A$2:$C$207,MATCH($BZ$6,[3]Base!$A$2:$A$207,0),3))))</f>
        <v>19.600000000000001</v>
      </c>
      <c r="CB832">
        <f>IF($BZ$6="","",IF(ISERROR(INDEX([3]Base!$A$2:$C$207,MATCH($BZ$6,[3]Base!$A$2:$A$207,0),2))=TRUE,"CABLE INCONNU",(INDEX([3]Base!$A$2:$C$207,MATCH($BZ$6,[3]Base!$A$2:$A$207,0),2))))</f>
        <v>0.627</v>
      </c>
      <c r="CD832">
        <f t="shared" si="72"/>
        <v>1.5404220201039038</v>
      </c>
      <c r="CF832">
        <f t="shared" si="70"/>
        <v>404.81000000000006</v>
      </c>
      <c r="CG83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BORD'!$B$13:$B$2000,0),9)))*T832/$P$18)</f>
        <v>406.35042202010396</v>
      </c>
      <c r="CI832" t="str">
        <f>'[3]TABLEAU DE BORD'!B830</f>
        <v/>
      </c>
      <c r="CJ832" t="e">
        <f>'[3]TABLEAU DE BORD'!E830-'[3]TABLEAU DE BORD'!C830</f>
        <v>#VALUE!</v>
      </c>
      <c r="CL832" t="str">
        <f>'[3]TABLEAU DE BORD'!H830</f>
        <v/>
      </c>
      <c r="CM832" t="e">
        <f>'[3]TABLEAU DE BORD'!K830-'[3]TABLEAU DE BORD'!I830</f>
        <v>#VALUE!</v>
      </c>
    </row>
    <row r="833" spans="72:91" x14ac:dyDescent="0.25">
      <c r="BT83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BORD'!$B$13:$B$2000,0),11))*T833/INDEX('[3]TABLEAU DE BORD'!$B$13:$R$2000,MATCH('Formalisme RTE'!$H$2,'[3]TABLEAU DE BORD'!$B$13:$B$2000,0),12)</f>
        <v>3.102830965870556</v>
      </c>
      <c r="BU833">
        <f t="shared" si="73"/>
        <v>0.93577891975241945</v>
      </c>
      <c r="BX833">
        <f t="shared" si="71"/>
        <v>0.60748217536470928</v>
      </c>
      <c r="BZ833">
        <f>IF($BZ$6="","",IF(ISERROR(INDEX([3]Base!$A$2:$C$207,MATCH($BZ$6,[3]Base!$A$2:$A$207,0),2))=TRUE,"CABLE INCONNU",(INDEX([3]Base!$A$2:$C$207,MATCH($BZ$6,[3]Base!$A$2:$A$207,0),3))))</f>
        <v>19.600000000000001</v>
      </c>
      <c r="CB833">
        <f>IF($BZ$6="","",IF(ISERROR(INDEX([3]Base!$A$2:$C$207,MATCH($BZ$6,[3]Base!$A$2:$A$207,0),2))=TRUE,"CABLE INCONNU",(INDEX([3]Base!$A$2:$C$207,MATCH($BZ$6,[3]Base!$A$2:$A$207,0),2))))</f>
        <v>0.627</v>
      </c>
      <c r="CD833">
        <f t="shared" si="72"/>
        <v>1.5404220201039038</v>
      </c>
      <c r="CF833">
        <f t="shared" si="70"/>
        <v>404.81000000000006</v>
      </c>
      <c r="CG83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BORD'!$B$13:$B$2000,0),9)))*T833/$P$18)</f>
        <v>406.35042202010396</v>
      </c>
      <c r="CI833" t="str">
        <f>'[3]TABLEAU DE BORD'!B831</f>
        <v/>
      </c>
      <c r="CJ833" t="e">
        <f>'[3]TABLEAU DE BORD'!E831-'[3]TABLEAU DE BORD'!C831</f>
        <v>#VALUE!</v>
      </c>
      <c r="CL833" t="str">
        <f>'[3]TABLEAU DE BORD'!H831</f>
        <v/>
      </c>
      <c r="CM833" t="e">
        <f>'[3]TABLEAU DE BORD'!K831-'[3]TABLEAU DE BORD'!I831</f>
        <v>#VALUE!</v>
      </c>
    </row>
    <row r="834" spans="72:91" x14ac:dyDescent="0.25">
      <c r="BT83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BORD'!$B$13:$B$2000,0),11))*T834/INDEX('[3]TABLEAU DE BORD'!$B$13:$R$2000,MATCH('Formalisme RTE'!$H$2,'[3]TABLEAU DE BORD'!$B$13:$B$2000,0),12)</f>
        <v>3.102830965870556</v>
      </c>
      <c r="BU834">
        <f t="shared" si="73"/>
        <v>0.93577891975241945</v>
      </c>
      <c r="BX834">
        <f t="shared" si="71"/>
        <v>0.60748217536470928</v>
      </c>
      <c r="BZ834">
        <f>IF($BZ$6="","",IF(ISERROR(INDEX([3]Base!$A$2:$C$207,MATCH($BZ$6,[3]Base!$A$2:$A$207,0),2))=TRUE,"CABLE INCONNU",(INDEX([3]Base!$A$2:$C$207,MATCH($BZ$6,[3]Base!$A$2:$A$207,0),3))))</f>
        <v>19.600000000000001</v>
      </c>
      <c r="CB834">
        <f>IF($BZ$6="","",IF(ISERROR(INDEX([3]Base!$A$2:$C$207,MATCH($BZ$6,[3]Base!$A$2:$A$207,0),2))=TRUE,"CABLE INCONNU",(INDEX([3]Base!$A$2:$C$207,MATCH($BZ$6,[3]Base!$A$2:$A$207,0),2))))</f>
        <v>0.627</v>
      </c>
      <c r="CD834">
        <f t="shared" si="72"/>
        <v>1.5404220201039038</v>
      </c>
      <c r="CF834">
        <f t="shared" si="70"/>
        <v>404.81000000000006</v>
      </c>
      <c r="CG83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BORD'!$B$13:$B$2000,0),9)))*T834/$P$18)</f>
        <v>406.35042202010396</v>
      </c>
      <c r="CI834" t="str">
        <f>'[3]TABLEAU DE BORD'!B832</f>
        <v/>
      </c>
      <c r="CJ834" t="e">
        <f>'[3]TABLEAU DE BORD'!E832-'[3]TABLEAU DE BORD'!C832</f>
        <v>#VALUE!</v>
      </c>
      <c r="CL834" t="str">
        <f>'[3]TABLEAU DE BORD'!H832</f>
        <v/>
      </c>
      <c r="CM834" t="e">
        <f>'[3]TABLEAU DE BORD'!K832-'[3]TABLEAU DE BORD'!I832</f>
        <v>#VALUE!</v>
      </c>
    </row>
    <row r="835" spans="72:91" x14ac:dyDescent="0.25">
      <c r="BT83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BORD'!$B$13:$B$2000,0),11))*T835/INDEX('[3]TABLEAU DE BORD'!$B$13:$R$2000,MATCH('Formalisme RTE'!$H$2,'[3]TABLEAU DE BORD'!$B$13:$B$2000,0),12)</f>
        <v>3.102830965870556</v>
      </c>
      <c r="BU835">
        <f t="shared" si="73"/>
        <v>0.93577891975241945</v>
      </c>
      <c r="BX835">
        <f t="shared" si="71"/>
        <v>0.60748217536470928</v>
      </c>
      <c r="BZ835">
        <f>IF($BZ$6="","",IF(ISERROR(INDEX([3]Base!$A$2:$C$207,MATCH($BZ$6,[3]Base!$A$2:$A$207,0),2))=TRUE,"CABLE INCONNU",(INDEX([3]Base!$A$2:$C$207,MATCH($BZ$6,[3]Base!$A$2:$A$207,0),3))))</f>
        <v>19.600000000000001</v>
      </c>
      <c r="CB835">
        <f>IF($BZ$6="","",IF(ISERROR(INDEX([3]Base!$A$2:$C$207,MATCH($BZ$6,[3]Base!$A$2:$A$207,0),2))=TRUE,"CABLE INCONNU",(INDEX([3]Base!$A$2:$C$207,MATCH($BZ$6,[3]Base!$A$2:$A$207,0),2))))</f>
        <v>0.627</v>
      </c>
      <c r="CD835">
        <f t="shared" si="72"/>
        <v>1.5404220201039038</v>
      </c>
      <c r="CF835">
        <f t="shared" si="70"/>
        <v>404.81000000000006</v>
      </c>
      <c r="CG83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BORD'!$B$13:$B$2000,0),9)))*T835/$P$18)</f>
        <v>406.35042202010396</v>
      </c>
      <c r="CI835" t="str">
        <f>'[3]TABLEAU DE BORD'!B833</f>
        <v/>
      </c>
      <c r="CJ835" t="e">
        <f>'[3]TABLEAU DE BORD'!E833-'[3]TABLEAU DE BORD'!C833</f>
        <v>#VALUE!</v>
      </c>
      <c r="CL835" t="str">
        <f>'[3]TABLEAU DE BORD'!H833</f>
        <v/>
      </c>
      <c r="CM835" t="e">
        <f>'[3]TABLEAU DE BORD'!K833-'[3]TABLEAU DE BORD'!I833</f>
        <v>#VALUE!</v>
      </c>
    </row>
    <row r="836" spans="72:91" x14ac:dyDescent="0.25">
      <c r="BT83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BORD'!$B$13:$B$2000,0),11))*T836/INDEX('[3]TABLEAU DE BORD'!$B$13:$R$2000,MATCH('Formalisme RTE'!$H$2,'[3]TABLEAU DE BORD'!$B$13:$B$2000,0),12)</f>
        <v>3.102830965870556</v>
      </c>
      <c r="BU836">
        <f t="shared" si="73"/>
        <v>0.93577891975241945</v>
      </c>
      <c r="BX836">
        <f t="shared" si="71"/>
        <v>0.60748217536470928</v>
      </c>
      <c r="BZ836">
        <f>IF($BZ$6="","",IF(ISERROR(INDEX([3]Base!$A$2:$C$207,MATCH($BZ$6,[3]Base!$A$2:$A$207,0),2))=TRUE,"CABLE INCONNU",(INDEX([3]Base!$A$2:$C$207,MATCH($BZ$6,[3]Base!$A$2:$A$207,0),3))))</f>
        <v>19.600000000000001</v>
      </c>
      <c r="CB836">
        <f>IF($BZ$6="","",IF(ISERROR(INDEX([3]Base!$A$2:$C$207,MATCH($BZ$6,[3]Base!$A$2:$A$207,0),2))=TRUE,"CABLE INCONNU",(INDEX([3]Base!$A$2:$C$207,MATCH($BZ$6,[3]Base!$A$2:$A$207,0),2))))</f>
        <v>0.627</v>
      </c>
      <c r="CD836">
        <f t="shared" si="72"/>
        <v>1.5404220201039038</v>
      </c>
      <c r="CF836">
        <f t="shared" si="70"/>
        <v>404.81000000000006</v>
      </c>
      <c r="CG83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BORD'!$B$13:$B$2000,0),9)))*T836/$P$18)</f>
        <v>406.35042202010396</v>
      </c>
      <c r="CI836" t="str">
        <f>'[3]TABLEAU DE BORD'!B834</f>
        <v/>
      </c>
      <c r="CJ836" t="e">
        <f>'[3]TABLEAU DE BORD'!E834-'[3]TABLEAU DE BORD'!C834</f>
        <v>#VALUE!</v>
      </c>
      <c r="CL836" t="str">
        <f>'[3]TABLEAU DE BORD'!H834</f>
        <v/>
      </c>
      <c r="CM836" t="e">
        <f>'[3]TABLEAU DE BORD'!K834-'[3]TABLEAU DE BORD'!I834</f>
        <v>#VALUE!</v>
      </c>
    </row>
    <row r="837" spans="72:91" x14ac:dyDescent="0.25">
      <c r="BT83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BORD'!$B$13:$B$2000,0),11))*T837/INDEX('[3]TABLEAU DE BORD'!$B$13:$R$2000,MATCH('Formalisme RTE'!$H$2,'[3]TABLEAU DE BORD'!$B$13:$B$2000,0),12)</f>
        <v>3.102830965870556</v>
      </c>
      <c r="BU837">
        <f t="shared" si="73"/>
        <v>0.93577891975241945</v>
      </c>
      <c r="BX837">
        <f t="shared" si="71"/>
        <v>0.60748217536470928</v>
      </c>
      <c r="BZ837">
        <f>IF($BZ$6="","",IF(ISERROR(INDEX([3]Base!$A$2:$C$207,MATCH($BZ$6,[3]Base!$A$2:$A$207,0),2))=TRUE,"CABLE INCONNU",(INDEX([3]Base!$A$2:$C$207,MATCH($BZ$6,[3]Base!$A$2:$A$207,0),3))))</f>
        <v>19.600000000000001</v>
      </c>
      <c r="CB837">
        <f>IF($BZ$6="","",IF(ISERROR(INDEX([3]Base!$A$2:$C$207,MATCH($BZ$6,[3]Base!$A$2:$A$207,0),2))=TRUE,"CABLE INCONNU",(INDEX([3]Base!$A$2:$C$207,MATCH($BZ$6,[3]Base!$A$2:$A$207,0),2))))</f>
        <v>0.627</v>
      </c>
      <c r="CD837">
        <f t="shared" si="72"/>
        <v>1.5404220201039038</v>
      </c>
      <c r="CF837">
        <f t="shared" si="70"/>
        <v>404.81000000000006</v>
      </c>
      <c r="CG83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BORD'!$B$13:$B$2000,0),9)))*T837/$P$18)</f>
        <v>406.35042202010396</v>
      </c>
      <c r="CI837" t="str">
        <f>'[3]TABLEAU DE BORD'!B835</f>
        <v/>
      </c>
      <c r="CJ837" t="e">
        <f>'[3]TABLEAU DE BORD'!E835-'[3]TABLEAU DE BORD'!C835</f>
        <v>#VALUE!</v>
      </c>
      <c r="CL837" t="str">
        <f>'[3]TABLEAU DE BORD'!H835</f>
        <v/>
      </c>
      <c r="CM837" t="e">
        <f>'[3]TABLEAU DE BORD'!K835-'[3]TABLEAU DE BORD'!I835</f>
        <v>#VALUE!</v>
      </c>
    </row>
    <row r="838" spans="72:91" x14ac:dyDescent="0.25">
      <c r="BT83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BORD'!$B$13:$B$2000,0),11))*T838/INDEX('[3]TABLEAU DE BORD'!$B$13:$R$2000,MATCH('Formalisme RTE'!$H$2,'[3]TABLEAU DE BORD'!$B$13:$B$2000,0),12)</f>
        <v>3.102830965870556</v>
      </c>
      <c r="BU838">
        <f t="shared" si="73"/>
        <v>0.93577891975241945</v>
      </c>
      <c r="BX838">
        <f t="shared" si="71"/>
        <v>0.60748217536470928</v>
      </c>
      <c r="BZ838">
        <f>IF($BZ$6="","",IF(ISERROR(INDEX([3]Base!$A$2:$C$207,MATCH($BZ$6,[3]Base!$A$2:$A$207,0),2))=TRUE,"CABLE INCONNU",(INDEX([3]Base!$A$2:$C$207,MATCH($BZ$6,[3]Base!$A$2:$A$207,0),3))))</f>
        <v>19.600000000000001</v>
      </c>
      <c r="CB838">
        <f>IF($BZ$6="","",IF(ISERROR(INDEX([3]Base!$A$2:$C$207,MATCH($BZ$6,[3]Base!$A$2:$A$207,0),2))=TRUE,"CABLE INCONNU",(INDEX([3]Base!$A$2:$C$207,MATCH($BZ$6,[3]Base!$A$2:$A$207,0),2))))</f>
        <v>0.627</v>
      </c>
      <c r="CD838">
        <f t="shared" si="72"/>
        <v>1.5404220201039038</v>
      </c>
      <c r="CF838">
        <f t="shared" si="70"/>
        <v>404.81000000000006</v>
      </c>
      <c r="CG83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BORD'!$B$13:$B$2000,0),9)))*T838/$P$18)</f>
        <v>406.35042202010396</v>
      </c>
      <c r="CI838" t="str">
        <f>'[3]TABLEAU DE BORD'!B836</f>
        <v/>
      </c>
      <c r="CJ838" t="e">
        <f>'[3]TABLEAU DE BORD'!E836-'[3]TABLEAU DE BORD'!C836</f>
        <v>#VALUE!</v>
      </c>
      <c r="CL838" t="str">
        <f>'[3]TABLEAU DE BORD'!H836</f>
        <v/>
      </c>
      <c r="CM838" t="e">
        <f>'[3]TABLEAU DE BORD'!K836-'[3]TABLEAU DE BORD'!I836</f>
        <v>#VALUE!</v>
      </c>
    </row>
    <row r="839" spans="72:91" x14ac:dyDescent="0.25">
      <c r="BT83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BORD'!$B$13:$B$2000,0),11))*T839/INDEX('[3]TABLEAU DE BORD'!$B$13:$R$2000,MATCH('Formalisme RTE'!$H$2,'[3]TABLEAU DE BORD'!$B$13:$B$2000,0),12)</f>
        <v>3.102830965870556</v>
      </c>
      <c r="BU839">
        <f t="shared" si="73"/>
        <v>0.93577891975241945</v>
      </c>
      <c r="BX839">
        <f t="shared" si="71"/>
        <v>0.60748217536470928</v>
      </c>
      <c r="BZ839">
        <f>IF($BZ$6="","",IF(ISERROR(INDEX([3]Base!$A$2:$C$207,MATCH($BZ$6,[3]Base!$A$2:$A$207,0),2))=TRUE,"CABLE INCONNU",(INDEX([3]Base!$A$2:$C$207,MATCH($BZ$6,[3]Base!$A$2:$A$207,0),3))))</f>
        <v>19.600000000000001</v>
      </c>
      <c r="CB839">
        <f>IF($BZ$6="","",IF(ISERROR(INDEX([3]Base!$A$2:$C$207,MATCH($BZ$6,[3]Base!$A$2:$A$207,0),2))=TRUE,"CABLE INCONNU",(INDEX([3]Base!$A$2:$C$207,MATCH($BZ$6,[3]Base!$A$2:$A$207,0),2))))</f>
        <v>0.627</v>
      </c>
      <c r="CD839">
        <f t="shared" si="72"/>
        <v>1.5404220201039038</v>
      </c>
      <c r="CF839">
        <f t="shared" si="70"/>
        <v>404.81000000000006</v>
      </c>
      <c r="CG83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BORD'!$B$13:$B$2000,0),9)))*T839/$P$18)</f>
        <v>406.35042202010396</v>
      </c>
      <c r="CI839" t="str">
        <f>'[3]TABLEAU DE BORD'!B837</f>
        <v/>
      </c>
      <c r="CJ839" t="e">
        <f>'[3]TABLEAU DE BORD'!E837-'[3]TABLEAU DE BORD'!C837</f>
        <v>#VALUE!</v>
      </c>
      <c r="CL839" t="str">
        <f>'[3]TABLEAU DE BORD'!H837</f>
        <v/>
      </c>
      <c r="CM839" t="e">
        <f>'[3]TABLEAU DE BORD'!K837-'[3]TABLEAU DE BORD'!I837</f>
        <v>#VALUE!</v>
      </c>
    </row>
    <row r="840" spans="72:91" x14ac:dyDescent="0.25">
      <c r="BT84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BORD'!$B$13:$B$2000,0),11))*T840/INDEX('[3]TABLEAU DE BORD'!$B$13:$R$2000,MATCH('Formalisme RTE'!$H$2,'[3]TABLEAU DE BORD'!$B$13:$B$2000,0),12)</f>
        <v>3.102830965870556</v>
      </c>
      <c r="BU840">
        <f t="shared" si="73"/>
        <v>0.93577891975241945</v>
      </c>
      <c r="BX840">
        <f t="shared" si="71"/>
        <v>0.60748217536470928</v>
      </c>
      <c r="BZ840">
        <f>IF($BZ$6="","",IF(ISERROR(INDEX([3]Base!$A$2:$C$207,MATCH($BZ$6,[3]Base!$A$2:$A$207,0),2))=TRUE,"CABLE INCONNU",(INDEX([3]Base!$A$2:$C$207,MATCH($BZ$6,[3]Base!$A$2:$A$207,0),3))))</f>
        <v>19.600000000000001</v>
      </c>
      <c r="CB840">
        <f>IF($BZ$6="","",IF(ISERROR(INDEX([3]Base!$A$2:$C$207,MATCH($BZ$6,[3]Base!$A$2:$A$207,0),2))=TRUE,"CABLE INCONNU",(INDEX([3]Base!$A$2:$C$207,MATCH($BZ$6,[3]Base!$A$2:$A$207,0),2))))</f>
        <v>0.627</v>
      </c>
      <c r="CD840">
        <f t="shared" si="72"/>
        <v>1.5404220201039038</v>
      </c>
      <c r="CF840">
        <f t="shared" si="70"/>
        <v>404.81000000000006</v>
      </c>
      <c r="CG84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BORD'!$B$13:$B$2000,0),9)))*T840/$P$18)</f>
        <v>406.35042202010396</v>
      </c>
      <c r="CI840" t="str">
        <f>'[3]TABLEAU DE BORD'!B838</f>
        <v/>
      </c>
      <c r="CJ840" t="e">
        <f>'[3]TABLEAU DE BORD'!E838-'[3]TABLEAU DE BORD'!C838</f>
        <v>#VALUE!</v>
      </c>
      <c r="CL840" t="str">
        <f>'[3]TABLEAU DE BORD'!H838</f>
        <v/>
      </c>
      <c r="CM840" t="e">
        <f>'[3]TABLEAU DE BORD'!K838-'[3]TABLEAU DE BORD'!I838</f>
        <v>#VALUE!</v>
      </c>
    </row>
    <row r="841" spans="72:91" x14ac:dyDescent="0.25">
      <c r="BT84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BORD'!$B$13:$B$2000,0),11))*T841/INDEX('[3]TABLEAU DE BORD'!$B$13:$R$2000,MATCH('Formalisme RTE'!$H$2,'[3]TABLEAU DE BORD'!$B$13:$B$2000,0),12)</f>
        <v>3.102830965870556</v>
      </c>
      <c r="BU841">
        <f t="shared" si="73"/>
        <v>0.93577891975241945</v>
      </c>
      <c r="BX841">
        <f t="shared" si="71"/>
        <v>0.60748217536470928</v>
      </c>
      <c r="BZ841">
        <f>IF($BZ$6="","",IF(ISERROR(INDEX([3]Base!$A$2:$C$207,MATCH($BZ$6,[3]Base!$A$2:$A$207,0),2))=TRUE,"CABLE INCONNU",(INDEX([3]Base!$A$2:$C$207,MATCH($BZ$6,[3]Base!$A$2:$A$207,0),3))))</f>
        <v>19.600000000000001</v>
      </c>
      <c r="CB841">
        <f>IF($BZ$6="","",IF(ISERROR(INDEX([3]Base!$A$2:$C$207,MATCH($BZ$6,[3]Base!$A$2:$A$207,0),2))=TRUE,"CABLE INCONNU",(INDEX([3]Base!$A$2:$C$207,MATCH($BZ$6,[3]Base!$A$2:$A$207,0),2))))</f>
        <v>0.627</v>
      </c>
      <c r="CD841">
        <f t="shared" si="72"/>
        <v>1.5404220201039038</v>
      </c>
      <c r="CF841">
        <f t="shared" si="70"/>
        <v>404.81000000000006</v>
      </c>
      <c r="CG84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BORD'!$B$13:$B$2000,0),9)))*T841/$P$18)</f>
        <v>406.35042202010396</v>
      </c>
      <c r="CI841" t="str">
        <f>'[3]TABLEAU DE BORD'!B839</f>
        <v/>
      </c>
      <c r="CJ841" t="e">
        <f>'[3]TABLEAU DE BORD'!E839-'[3]TABLEAU DE BORD'!C839</f>
        <v>#VALUE!</v>
      </c>
      <c r="CL841" t="str">
        <f>'[3]TABLEAU DE BORD'!H839</f>
        <v/>
      </c>
      <c r="CM841" t="e">
        <f>'[3]TABLEAU DE BORD'!K839-'[3]TABLEAU DE BORD'!I839</f>
        <v>#VALUE!</v>
      </c>
    </row>
    <row r="842" spans="72:91" x14ac:dyDescent="0.25">
      <c r="BT84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BORD'!$B$13:$B$2000,0),11))*T842/INDEX('[3]TABLEAU DE BORD'!$B$13:$R$2000,MATCH('Formalisme RTE'!$H$2,'[3]TABLEAU DE BORD'!$B$13:$B$2000,0),12)</f>
        <v>3.102830965870556</v>
      </c>
      <c r="BU842">
        <f t="shared" si="73"/>
        <v>0.93577891975241945</v>
      </c>
      <c r="BX842">
        <f t="shared" si="71"/>
        <v>0.60748217536470928</v>
      </c>
      <c r="BZ842">
        <f>IF($BZ$6="","",IF(ISERROR(INDEX([3]Base!$A$2:$C$207,MATCH($BZ$6,[3]Base!$A$2:$A$207,0),2))=TRUE,"CABLE INCONNU",(INDEX([3]Base!$A$2:$C$207,MATCH($BZ$6,[3]Base!$A$2:$A$207,0),3))))</f>
        <v>19.600000000000001</v>
      </c>
      <c r="CB842">
        <f>IF($BZ$6="","",IF(ISERROR(INDEX([3]Base!$A$2:$C$207,MATCH($BZ$6,[3]Base!$A$2:$A$207,0),2))=TRUE,"CABLE INCONNU",(INDEX([3]Base!$A$2:$C$207,MATCH($BZ$6,[3]Base!$A$2:$A$207,0),2))))</f>
        <v>0.627</v>
      </c>
      <c r="CD842">
        <f t="shared" si="72"/>
        <v>1.5404220201039038</v>
      </c>
      <c r="CF842">
        <f t="shared" si="70"/>
        <v>404.81000000000006</v>
      </c>
      <c r="CG84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BORD'!$B$13:$B$2000,0),9)))*T842/$P$18)</f>
        <v>406.35042202010396</v>
      </c>
      <c r="CI842" t="str">
        <f>'[3]TABLEAU DE BORD'!B840</f>
        <v/>
      </c>
      <c r="CJ842" t="e">
        <f>'[3]TABLEAU DE BORD'!E840-'[3]TABLEAU DE BORD'!C840</f>
        <v>#VALUE!</v>
      </c>
      <c r="CL842" t="str">
        <f>'[3]TABLEAU DE BORD'!H840</f>
        <v/>
      </c>
      <c r="CM842" t="e">
        <f>'[3]TABLEAU DE BORD'!K840-'[3]TABLEAU DE BORD'!I840</f>
        <v>#VALUE!</v>
      </c>
    </row>
    <row r="843" spans="72:91" x14ac:dyDescent="0.25">
      <c r="BT8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BORD'!$B$13:$B$2000,0),11))*T843/INDEX('[3]TABLEAU DE BORD'!$B$13:$R$2000,MATCH('Formalisme RTE'!$H$2,'[3]TABLEAU DE BORD'!$B$13:$B$2000,0),12)</f>
        <v>3.102830965870556</v>
      </c>
      <c r="BU843">
        <f t="shared" si="73"/>
        <v>0.93577891975241945</v>
      </c>
      <c r="BX843">
        <f t="shared" si="71"/>
        <v>0.60748217536470928</v>
      </c>
      <c r="BZ843">
        <f>IF($BZ$6="","",IF(ISERROR(INDEX([3]Base!$A$2:$C$207,MATCH($BZ$6,[3]Base!$A$2:$A$207,0),2))=TRUE,"CABLE INCONNU",(INDEX([3]Base!$A$2:$C$207,MATCH($BZ$6,[3]Base!$A$2:$A$207,0),3))))</f>
        <v>19.600000000000001</v>
      </c>
      <c r="CB843">
        <f>IF($BZ$6="","",IF(ISERROR(INDEX([3]Base!$A$2:$C$207,MATCH($BZ$6,[3]Base!$A$2:$A$207,0),2))=TRUE,"CABLE INCONNU",(INDEX([3]Base!$A$2:$C$207,MATCH($BZ$6,[3]Base!$A$2:$A$207,0),2))))</f>
        <v>0.627</v>
      </c>
      <c r="CD843">
        <f t="shared" si="72"/>
        <v>1.5404220201039038</v>
      </c>
      <c r="CF843">
        <f t="shared" si="70"/>
        <v>404.81000000000006</v>
      </c>
      <c r="CG84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BORD'!$B$13:$B$2000,0),9)))*T843/$P$18)</f>
        <v>406.35042202010396</v>
      </c>
      <c r="CI843" t="str">
        <f>'[3]TABLEAU DE BORD'!B841</f>
        <v/>
      </c>
      <c r="CJ843" t="e">
        <f>'[3]TABLEAU DE BORD'!E841-'[3]TABLEAU DE BORD'!C841</f>
        <v>#VALUE!</v>
      </c>
      <c r="CL843" t="str">
        <f>'[3]TABLEAU DE BORD'!H841</f>
        <v/>
      </c>
      <c r="CM843" t="e">
        <f>'[3]TABLEAU DE BORD'!K841-'[3]TABLEAU DE BORD'!I841</f>
        <v>#VALUE!</v>
      </c>
    </row>
    <row r="844" spans="72:91" x14ac:dyDescent="0.25">
      <c r="BT84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BORD'!$B$13:$B$2000,0),11))*T844/INDEX('[3]TABLEAU DE BORD'!$B$13:$R$2000,MATCH('Formalisme RTE'!$H$2,'[3]TABLEAU DE BORD'!$B$13:$B$2000,0),12)</f>
        <v>3.102830965870556</v>
      </c>
      <c r="BU844">
        <f t="shared" si="73"/>
        <v>0.93577891975241945</v>
      </c>
      <c r="BX844">
        <f t="shared" si="71"/>
        <v>0.60748217536470928</v>
      </c>
      <c r="BZ844">
        <f>IF($BZ$6="","",IF(ISERROR(INDEX([3]Base!$A$2:$C$207,MATCH($BZ$6,[3]Base!$A$2:$A$207,0),2))=TRUE,"CABLE INCONNU",(INDEX([3]Base!$A$2:$C$207,MATCH($BZ$6,[3]Base!$A$2:$A$207,0),3))))</f>
        <v>19.600000000000001</v>
      </c>
      <c r="CB844">
        <f>IF($BZ$6="","",IF(ISERROR(INDEX([3]Base!$A$2:$C$207,MATCH($BZ$6,[3]Base!$A$2:$A$207,0),2))=TRUE,"CABLE INCONNU",(INDEX([3]Base!$A$2:$C$207,MATCH($BZ$6,[3]Base!$A$2:$A$207,0),2))))</f>
        <v>0.627</v>
      </c>
      <c r="CD844">
        <f t="shared" si="72"/>
        <v>1.5404220201039038</v>
      </c>
      <c r="CF844">
        <f t="shared" si="70"/>
        <v>404.81000000000006</v>
      </c>
      <c r="CG8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BORD'!$B$13:$B$2000,0),9)))*T844/$P$18)</f>
        <v>406.35042202010396</v>
      </c>
      <c r="CI844" t="str">
        <f>'[3]TABLEAU DE BORD'!B842</f>
        <v/>
      </c>
      <c r="CJ844" t="e">
        <f>'[3]TABLEAU DE BORD'!E842-'[3]TABLEAU DE BORD'!C842</f>
        <v>#VALUE!</v>
      </c>
      <c r="CL844" t="str">
        <f>'[3]TABLEAU DE BORD'!H842</f>
        <v/>
      </c>
      <c r="CM844" t="e">
        <f>'[3]TABLEAU DE BORD'!K842-'[3]TABLEAU DE BORD'!I842</f>
        <v>#VALUE!</v>
      </c>
    </row>
    <row r="845" spans="72:91" x14ac:dyDescent="0.25">
      <c r="BT84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BORD'!$B$13:$B$2000,0),11))*T845/INDEX('[3]TABLEAU DE BORD'!$B$13:$R$2000,MATCH('Formalisme RTE'!$H$2,'[3]TABLEAU DE BORD'!$B$13:$B$2000,0),12)</f>
        <v>3.102830965870556</v>
      </c>
      <c r="BU845">
        <f t="shared" si="73"/>
        <v>0.93577891975241945</v>
      </c>
      <c r="BX845">
        <f t="shared" si="71"/>
        <v>0.60748217536470928</v>
      </c>
      <c r="BZ845">
        <f>IF($BZ$6="","",IF(ISERROR(INDEX([3]Base!$A$2:$C$207,MATCH($BZ$6,[3]Base!$A$2:$A$207,0),2))=TRUE,"CABLE INCONNU",(INDEX([3]Base!$A$2:$C$207,MATCH($BZ$6,[3]Base!$A$2:$A$207,0),3))))</f>
        <v>19.600000000000001</v>
      </c>
      <c r="CB845">
        <f>IF($BZ$6="","",IF(ISERROR(INDEX([3]Base!$A$2:$C$207,MATCH($BZ$6,[3]Base!$A$2:$A$207,0),2))=TRUE,"CABLE INCONNU",(INDEX([3]Base!$A$2:$C$207,MATCH($BZ$6,[3]Base!$A$2:$A$207,0),2))))</f>
        <v>0.627</v>
      </c>
      <c r="CD845">
        <f t="shared" si="72"/>
        <v>1.5404220201039038</v>
      </c>
      <c r="CF845">
        <f t="shared" si="70"/>
        <v>404.81000000000006</v>
      </c>
      <c r="CG8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BORD'!$B$13:$B$2000,0),9)))*T845/$P$18)</f>
        <v>406.35042202010396</v>
      </c>
      <c r="CI845" t="str">
        <f>'[3]TABLEAU DE BORD'!B843</f>
        <v/>
      </c>
      <c r="CJ845" t="e">
        <f>'[3]TABLEAU DE BORD'!E843-'[3]TABLEAU DE BORD'!C843</f>
        <v>#VALUE!</v>
      </c>
      <c r="CL845" t="str">
        <f>'[3]TABLEAU DE BORD'!H843</f>
        <v/>
      </c>
      <c r="CM845" t="e">
        <f>'[3]TABLEAU DE BORD'!K843-'[3]TABLEAU DE BORD'!I843</f>
        <v>#VALUE!</v>
      </c>
    </row>
    <row r="846" spans="72:91" x14ac:dyDescent="0.25">
      <c r="BT84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BORD'!$B$13:$B$2000,0),11))*T846/INDEX('[3]TABLEAU DE BORD'!$B$13:$R$2000,MATCH('Formalisme RTE'!$H$2,'[3]TABLEAU DE BORD'!$B$13:$B$2000,0),12)</f>
        <v>3.102830965870556</v>
      </c>
      <c r="BU846">
        <f t="shared" si="73"/>
        <v>0.93577891975241945</v>
      </c>
      <c r="BX846">
        <f t="shared" si="71"/>
        <v>0.60748217536470928</v>
      </c>
      <c r="BZ846">
        <f>IF($BZ$6="","",IF(ISERROR(INDEX([3]Base!$A$2:$C$207,MATCH($BZ$6,[3]Base!$A$2:$A$207,0),2))=TRUE,"CABLE INCONNU",(INDEX([3]Base!$A$2:$C$207,MATCH($BZ$6,[3]Base!$A$2:$A$207,0),3))))</f>
        <v>19.600000000000001</v>
      </c>
      <c r="CB846">
        <f>IF($BZ$6="","",IF(ISERROR(INDEX([3]Base!$A$2:$C$207,MATCH($BZ$6,[3]Base!$A$2:$A$207,0),2))=TRUE,"CABLE INCONNU",(INDEX([3]Base!$A$2:$C$207,MATCH($BZ$6,[3]Base!$A$2:$A$207,0),2))))</f>
        <v>0.627</v>
      </c>
      <c r="CD846">
        <f t="shared" si="72"/>
        <v>1.5404220201039038</v>
      </c>
      <c r="CF846">
        <f t="shared" si="70"/>
        <v>404.81000000000006</v>
      </c>
      <c r="CG8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BORD'!$B$13:$B$2000,0),9)))*T846/$P$18)</f>
        <v>406.35042202010396</v>
      </c>
      <c r="CI846" t="str">
        <f>'[3]TABLEAU DE BORD'!B844</f>
        <v/>
      </c>
      <c r="CJ846" t="e">
        <f>'[3]TABLEAU DE BORD'!E844-'[3]TABLEAU DE BORD'!C844</f>
        <v>#VALUE!</v>
      </c>
      <c r="CL846" t="str">
        <f>'[3]TABLEAU DE BORD'!H844</f>
        <v/>
      </c>
      <c r="CM846" t="e">
        <f>'[3]TABLEAU DE BORD'!K844-'[3]TABLEAU DE BORD'!I844</f>
        <v>#VALUE!</v>
      </c>
    </row>
    <row r="847" spans="72:91" x14ac:dyDescent="0.25">
      <c r="BT84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BORD'!$B$13:$B$2000,0),11))*T847/INDEX('[3]TABLEAU DE BORD'!$B$13:$R$2000,MATCH('Formalisme RTE'!$H$2,'[3]TABLEAU DE BORD'!$B$13:$B$2000,0),12)</f>
        <v>3.102830965870556</v>
      </c>
      <c r="BU847">
        <f t="shared" si="73"/>
        <v>0.93577891975241945</v>
      </c>
      <c r="BX847">
        <f t="shared" si="71"/>
        <v>0.60748217536470928</v>
      </c>
      <c r="BZ847">
        <f>IF($BZ$6="","",IF(ISERROR(INDEX([3]Base!$A$2:$C$207,MATCH($BZ$6,[3]Base!$A$2:$A$207,0),2))=TRUE,"CABLE INCONNU",(INDEX([3]Base!$A$2:$C$207,MATCH($BZ$6,[3]Base!$A$2:$A$207,0),3))))</f>
        <v>19.600000000000001</v>
      </c>
      <c r="CB847">
        <f>IF($BZ$6="","",IF(ISERROR(INDEX([3]Base!$A$2:$C$207,MATCH($BZ$6,[3]Base!$A$2:$A$207,0),2))=TRUE,"CABLE INCONNU",(INDEX([3]Base!$A$2:$C$207,MATCH($BZ$6,[3]Base!$A$2:$A$207,0),2))))</f>
        <v>0.627</v>
      </c>
      <c r="CD847">
        <f t="shared" si="72"/>
        <v>1.5404220201039038</v>
      </c>
      <c r="CF847">
        <f t="shared" ref="CF847:CF910" si="74">$BE$28+$D$10*((EXP(($BE$26-T847)/$D$10)+EXP(-($BE$26-T847)/$D$10))/2-1)</f>
        <v>404.81000000000006</v>
      </c>
      <c r="CG8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BORD'!$B$13:$B$2000,0),9)))*T847/$P$18)</f>
        <v>406.35042202010396</v>
      </c>
      <c r="CI847" t="str">
        <f>'[3]TABLEAU DE BORD'!B845</f>
        <v/>
      </c>
      <c r="CJ847" t="e">
        <f>'[3]TABLEAU DE BORD'!E845-'[3]TABLEAU DE BORD'!C845</f>
        <v>#VALUE!</v>
      </c>
      <c r="CL847" t="str">
        <f>'[3]TABLEAU DE BORD'!H845</f>
        <v/>
      </c>
      <c r="CM847" t="e">
        <f>'[3]TABLEAU DE BORD'!K845-'[3]TABLEAU DE BORD'!I845</f>
        <v>#VALUE!</v>
      </c>
    </row>
    <row r="848" spans="72:91" x14ac:dyDescent="0.25">
      <c r="BT84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BORD'!$B$13:$B$2000,0),11))*T848/INDEX('[3]TABLEAU DE BORD'!$B$13:$R$2000,MATCH('Formalisme RTE'!$H$2,'[3]TABLEAU DE BORD'!$B$13:$B$2000,0),12)</f>
        <v>3.102830965870556</v>
      </c>
      <c r="BU848">
        <f t="shared" si="73"/>
        <v>0.93577891975241945</v>
      </c>
      <c r="BX848">
        <f t="shared" ref="BX848:BX911" si="75">SQRT(1-(1/(SQRT((CB848*0.981)^2+(($B$30/10)*BZ848*0.001)^2)/(CB848*0.981))^2))</f>
        <v>0.60748217536470928</v>
      </c>
      <c r="BZ848">
        <f>IF($BZ$6="","",IF(ISERROR(INDEX([3]Base!$A$2:$C$207,MATCH($BZ$6,[3]Base!$A$2:$A$207,0),2))=TRUE,"CABLE INCONNU",(INDEX([3]Base!$A$2:$C$207,MATCH($BZ$6,[3]Base!$A$2:$A$207,0),3))))</f>
        <v>19.600000000000001</v>
      </c>
      <c r="CB848">
        <f>IF($BZ$6="","",IF(ISERROR(INDEX([3]Base!$A$2:$C$207,MATCH($BZ$6,[3]Base!$A$2:$A$207,0),2))=TRUE,"CABLE INCONNU",(INDEX([3]Base!$A$2:$C$207,MATCH($BZ$6,[3]Base!$A$2:$A$207,0),2))))</f>
        <v>0.627</v>
      </c>
      <c r="CD848">
        <f t="shared" si="72"/>
        <v>1.5404220201039038</v>
      </c>
      <c r="CF848">
        <f t="shared" si="74"/>
        <v>404.81000000000006</v>
      </c>
      <c r="CG8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BORD'!$B$13:$B$2000,0),9)))*T848/$P$18)</f>
        <v>406.35042202010396</v>
      </c>
      <c r="CI848" t="str">
        <f>'[3]TABLEAU DE BORD'!B846</f>
        <v/>
      </c>
      <c r="CJ848" t="e">
        <f>'[3]TABLEAU DE BORD'!E846-'[3]TABLEAU DE BORD'!C846</f>
        <v>#VALUE!</v>
      </c>
      <c r="CL848" t="str">
        <f>'[3]TABLEAU DE BORD'!H846</f>
        <v/>
      </c>
      <c r="CM848" t="e">
        <f>'[3]TABLEAU DE BORD'!K846-'[3]TABLEAU DE BORD'!I846</f>
        <v>#VALUE!</v>
      </c>
    </row>
    <row r="849" spans="72:91" x14ac:dyDescent="0.25">
      <c r="BT84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BORD'!$B$13:$B$2000,0),11))*T849/INDEX('[3]TABLEAU DE BORD'!$B$13:$R$2000,MATCH('Formalisme RTE'!$H$2,'[3]TABLEAU DE BORD'!$B$13:$B$2000,0),12)</f>
        <v>3.102830965870556</v>
      </c>
      <c r="BU849">
        <f t="shared" si="73"/>
        <v>0.93577891975241945</v>
      </c>
      <c r="BX849">
        <f t="shared" si="75"/>
        <v>0.60748217536470928</v>
      </c>
      <c r="BZ849">
        <f>IF($BZ$6="","",IF(ISERROR(INDEX([3]Base!$A$2:$C$207,MATCH($BZ$6,[3]Base!$A$2:$A$207,0),2))=TRUE,"CABLE INCONNU",(INDEX([3]Base!$A$2:$C$207,MATCH($BZ$6,[3]Base!$A$2:$A$207,0),3))))</f>
        <v>19.600000000000001</v>
      </c>
      <c r="CB849">
        <f>IF($BZ$6="","",IF(ISERROR(INDEX([3]Base!$A$2:$C$207,MATCH($BZ$6,[3]Base!$A$2:$A$207,0),2))=TRUE,"CABLE INCONNU",(INDEX([3]Base!$A$2:$C$207,MATCH($BZ$6,[3]Base!$A$2:$A$207,0),2))))</f>
        <v>0.627</v>
      </c>
      <c r="CD849">
        <f t="shared" ref="CD849:CD912" si="76">CG849-CF849</f>
        <v>1.5404220201039038</v>
      </c>
      <c r="CF849">
        <f t="shared" si="74"/>
        <v>404.81000000000006</v>
      </c>
      <c r="CG8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BORD'!$B$13:$B$2000,0),9)))*T849/$P$18)</f>
        <v>406.35042202010396</v>
      </c>
      <c r="CI849" t="str">
        <f>'[3]TABLEAU DE BORD'!B847</f>
        <v/>
      </c>
      <c r="CJ849" t="e">
        <f>'[3]TABLEAU DE BORD'!E847-'[3]TABLEAU DE BORD'!C847</f>
        <v>#VALUE!</v>
      </c>
      <c r="CL849" t="str">
        <f>'[3]TABLEAU DE BORD'!H847</f>
        <v/>
      </c>
      <c r="CM849" t="e">
        <f>'[3]TABLEAU DE BORD'!K847-'[3]TABLEAU DE BORD'!I847</f>
        <v>#VALUE!</v>
      </c>
    </row>
    <row r="850" spans="72:91" x14ac:dyDescent="0.25">
      <c r="BT85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BORD'!$B$13:$B$2000,0),11))*T850/INDEX('[3]TABLEAU DE BORD'!$B$13:$R$2000,MATCH('Formalisme RTE'!$H$2,'[3]TABLEAU DE BORD'!$B$13:$B$2000,0),12)</f>
        <v>3.102830965870556</v>
      </c>
      <c r="BU850">
        <f t="shared" ref="BU850:BU913" si="77">BX850*CD850</f>
        <v>0.93577891975241945</v>
      </c>
      <c r="BX850">
        <f t="shared" si="75"/>
        <v>0.60748217536470928</v>
      </c>
      <c r="BZ850">
        <f>IF($BZ$6="","",IF(ISERROR(INDEX([3]Base!$A$2:$C$207,MATCH($BZ$6,[3]Base!$A$2:$A$207,0),2))=TRUE,"CABLE INCONNU",(INDEX([3]Base!$A$2:$C$207,MATCH($BZ$6,[3]Base!$A$2:$A$207,0),3))))</f>
        <v>19.600000000000001</v>
      </c>
      <c r="CB850">
        <f>IF($BZ$6="","",IF(ISERROR(INDEX([3]Base!$A$2:$C$207,MATCH($BZ$6,[3]Base!$A$2:$A$207,0),2))=TRUE,"CABLE INCONNU",(INDEX([3]Base!$A$2:$C$207,MATCH($BZ$6,[3]Base!$A$2:$A$207,0),2))))</f>
        <v>0.627</v>
      </c>
      <c r="CD850">
        <f t="shared" si="76"/>
        <v>1.5404220201039038</v>
      </c>
      <c r="CF850">
        <f t="shared" si="74"/>
        <v>404.81000000000006</v>
      </c>
      <c r="CG8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BORD'!$B$13:$B$2000,0),9)))*T850/$P$18)</f>
        <v>406.35042202010396</v>
      </c>
      <c r="CI850" t="str">
        <f>'[3]TABLEAU DE BORD'!B848</f>
        <v/>
      </c>
      <c r="CJ850" t="e">
        <f>'[3]TABLEAU DE BORD'!E848-'[3]TABLEAU DE BORD'!C848</f>
        <v>#VALUE!</v>
      </c>
      <c r="CL850" t="str">
        <f>'[3]TABLEAU DE BORD'!H848</f>
        <v/>
      </c>
      <c r="CM850" t="e">
        <f>'[3]TABLEAU DE BORD'!K848-'[3]TABLEAU DE BORD'!I848</f>
        <v>#VALUE!</v>
      </c>
    </row>
    <row r="851" spans="72:91" x14ac:dyDescent="0.25">
      <c r="BT85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BORD'!$B$13:$B$2000,0),11))*T851/INDEX('[3]TABLEAU DE BORD'!$B$13:$R$2000,MATCH('Formalisme RTE'!$H$2,'[3]TABLEAU DE BORD'!$B$13:$B$2000,0),12)</f>
        <v>3.102830965870556</v>
      </c>
      <c r="BU851">
        <f t="shared" si="77"/>
        <v>0.93577891975241945</v>
      </c>
      <c r="BX851">
        <f t="shared" si="75"/>
        <v>0.60748217536470928</v>
      </c>
      <c r="BZ851">
        <f>IF($BZ$6="","",IF(ISERROR(INDEX([3]Base!$A$2:$C$207,MATCH($BZ$6,[3]Base!$A$2:$A$207,0),2))=TRUE,"CABLE INCONNU",(INDEX([3]Base!$A$2:$C$207,MATCH($BZ$6,[3]Base!$A$2:$A$207,0),3))))</f>
        <v>19.600000000000001</v>
      </c>
      <c r="CB851">
        <f>IF($BZ$6="","",IF(ISERROR(INDEX([3]Base!$A$2:$C$207,MATCH($BZ$6,[3]Base!$A$2:$A$207,0),2))=TRUE,"CABLE INCONNU",(INDEX([3]Base!$A$2:$C$207,MATCH($BZ$6,[3]Base!$A$2:$A$207,0),2))))</f>
        <v>0.627</v>
      </c>
      <c r="CD851">
        <f t="shared" si="76"/>
        <v>1.5404220201039038</v>
      </c>
      <c r="CF851">
        <f t="shared" si="74"/>
        <v>404.81000000000006</v>
      </c>
      <c r="CG8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BORD'!$B$13:$B$2000,0),9)))*T851/$P$18)</f>
        <v>406.35042202010396</v>
      </c>
      <c r="CI851" t="str">
        <f>'[3]TABLEAU DE BORD'!B849</f>
        <v/>
      </c>
      <c r="CJ851" t="e">
        <f>'[3]TABLEAU DE BORD'!E849-'[3]TABLEAU DE BORD'!C849</f>
        <v>#VALUE!</v>
      </c>
      <c r="CL851" t="str">
        <f>'[3]TABLEAU DE BORD'!H849</f>
        <v/>
      </c>
      <c r="CM851" t="e">
        <f>'[3]TABLEAU DE BORD'!K849-'[3]TABLEAU DE BORD'!I849</f>
        <v>#VALUE!</v>
      </c>
    </row>
    <row r="852" spans="72:91" x14ac:dyDescent="0.25">
      <c r="BT85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BORD'!$B$13:$B$2000,0),11))*T852/INDEX('[3]TABLEAU DE BORD'!$B$13:$R$2000,MATCH('Formalisme RTE'!$H$2,'[3]TABLEAU DE BORD'!$B$13:$B$2000,0),12)</f>
        <v>3.102830965870556</v>
      </c>
      <c r="BU852">
        <f t="shared" si="77"/>
        <v>0.93577891975241945</v>
      </c>
      <c r="BX852">
        <f t="shared" si="75"/>
        <v>0.60748217536470928</v>
      </c>
      <c r="BZ852">
        <f>IF($BZ$6="","",IF(ISERROR(INDEX([3]Base!$A$2:$C$207,MATCH($BZ$6,[3]Base!$A$2:$A$207,0),2))=TRUE,"CABLE INCONNU",(INDEX([3]Base!$A$2:$C$207,MATCH($BZ$6,[3]Base!$A$2:$A$207,0),3))))</f>
        <v>19.600000000000001</v>
      </c>
      <c r="CB852">
        <f>IF($BZ$6="","",IF(ISERROR(INDEX([3]Base!$A$2:$C$207,MATCH($BZ$6,[3]Base!$A$2:$A$207,0),2))=TRUE,"CABLE INCONNU",(INDEX([3]Base!$A$2:$C$207,MATCH($BZ$6,[3]Base!$A$2:$A$207,0),2))))</f>
        <v>0.627</v>
      </c>
      <c r="CD852">
        <f t="shared" si="76"/>
        <v>1.5404220201039038</v>
      </c>
      <c r="CF852">
        <f t="shared" si="74"/>
        <v>404.81000000000006</v>
      </c>
      <c r="CG8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BORD'!$B$13:$B$2000,0),9)))*T852/$P$18)</f>
        <v>406.35042202010396</v>
      </c>
      <c r="CI852" t="str">
        <f>'[3]TABLEAU DE BORD'!B850</f>
        <v/>
      </c>
      <c r="CJ852" t="e">
        <f>'[3]TABLEAU DE BORD'!E850-'[3]TABLEAU DE BORD'!C850</f>
        <v>#VALUE!</v>
      </c>
      <c r="CL852" t="str">
        <f>'[3]TABLEAU DE BORD'!H850</f>
        <v/>
      </c>
      <c r="CM852" t="e">
        <f>'[3]TABLEAU DE BORD'!K850-'[3]TABLEAU DE BORD'!I850</f>
        <v>#VALUE!</v>
      </c>
    </row>
    <row r="853" spans="72:91" x14ac:dyDescent="0.25">
      <c r="BT85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BORD'!$B$13:$B$2000,0),11))*T853/INDEX('[3]TABLEAU DE BORD'!$B$13:$R$2000,MATCH('Formalisme RTE'!$H$2,'[3]TABLEAU DE BORD'!$B$13:$B$2000,0),12)</f>
        <v>3.102830965870556</v>
      </c>
      <c r="BU853">
        <f t="shared" si="77"/>
        <v>0.93577891975241945</v>
      </c>
      <c r="BX853">
        <f t="shared" si="75"/>
        <v>0.60748217536470928</v>
      </c>
      <c r="BZ853">
        <f>IF($BZ$6="","",IF(ISERROR(INDEX([3]Base!$A$2:$C$207,MATCH($BZ$6,[3]Base!$A$2:$A$207,0),2))=TRUE,"CABLE INCONNU",(INDEX([3]Base!$A$2:$C$207,MATCH($BZ$6,[3]Base!$A$2:$A$207,0),3))))</f>
        <v>19.600000000000001</v>
      </c>
      <c r="CB853">
        <f>IF($BZ$6="","",IF(ISERROR(INDEX([3]Base!$A$2:$C$207,MATCH($BZ$6,[3]Base!$A$2:$A$207,0),2))=TRUE,"CABLE INCONNU",(INDEX([3]Base!$A$2:$C$207,MATCH($BZ$6,[3]Base!$A$2:$A$207,0),2))))</f>
        <v>0.627</v>
      </c>
      <c r="CD853">
        <f t="shared" si="76"/>
        <v>1.5404220201039038</v>
      </c>
      <c r="CF853">
        <f t="shared" si="74"/>
        <v>404.81000000000006</v>
      </c>
      <c r="CG8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BORD'!$B$13:$B$2000,0),9)))*T853/$P$18)</f>
        <v>406.35042202010396</v>
      </c>
      <c r="CI853" t="str">
        <f>'[3]TABLEAU DE BORD'!B851</f>
        <v/>
      </c>
      <c r="CJ853" t="e">
        <f>'[3]TABLEAU DE BORD'!E851-'[3]TABLEAU DE BORD'!C851</f>
        <v>#VALUE!</v>
      </c>
      <c r="CL853" t="str">
        <f>'[3]TABLEAU DE BORD'!H851</f>
        <v/>
      </c>
      <c r="CM853" t="e">
        <f>'[3]TABLEAU DE BORD'!K851-'[3]TABLEAU DE BORD'!I851</f>
        <v>#VALUE!</v>
      </c>
    </row>
    <row r="854" spans="72:91" x14ac:dyDescent="0.25">
      <c r="BT85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BORD'!$B$13:$B$2000,0),11))*T854/INDEX('[3]TABLEAU DE BORD'!$B$13:$R$2000,MATCH('Formalisme RTE'!$H$2,'[3]TABLEAU DE BORD'!$B$13:$B$2000,0),12)</f>
        <v>3.102830965870556</v>
      </c>
      <c r="BU854">
        <f t="shared" si="77"/>
        <v>0.93577891975241945</v>
      </c>
      <c r="BX854">
        <f t="shared" si="75"/>
        <v>0.60748217536470928</v>
      </c>
      <c r="BZ854">
        <f>IF($BZ$6="","",IF(ISERROR(INDEX([3]Base!$A$2:$C$207,MATCH($BZ$6,[3]Base!$A$2:$A$207,0),2))=TRUE,"CABLE INCONNU",(INDEX([3]Base!$A$2:$C$207,MATCH($BZ$6,[3]Base!$A$2:$A$207,0),3))))</f>
        <v>19.600000000000001</v>
      </c>
      <c r="CB854">
        <f>IF($BZ$6="","",IF(ISERROR(INDEX([3]Base!$A$2:$C$207,MATCH($BZ$6,[3]Base!$A$2:$A$207,0),2))=TRUE,"CABLE INCONNU",(INDEX([3]Base!$A$2:$C$207,MATCH($BZ$6,[3]Base!$A$2:$A$207,0),2))))</f>
        <v>0.627</v>
      </c>
      <c r="CD854">
        <f t="shared" si="76"/>
        <v>1.5404220201039038</v>
      </c>
      <c r="CF854">
        <f t="shared" si="74"/>
        <v>404.81000000000006</v>
      </c>
      <c r="CG8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BORD'!$B$13:$B$2000,0),9)))*T854/$P$18)</f>
        <v>406.35042202010396</v>
      </c>
      <c r="CI854" t="str">
        <f>'[3]TABLEAU DE BORD'!B852</f>
        <v/>
      </c>
      <c r="CJ854" t="e">
        <f>'[3]TABLEAU DE BORD'!E852-'[3]TABLEAU DE BORD'!C852</f>
        <v>#VALUE!</v>
      </c>
      <c r="CL854" t="str">
        <f>'[3]TABLEAU DE BORD'!H852</f>
        <v/>
      </c>
      <c r="CM854" t="e">
        <f>'[3]TABLEAU DE BORD'!K852-'[3]TABLEAU DE BORD'!I852</f>
        <v>#VALUE!</v>
      </c>
    </row>
    <row r="855" spans="72:91" x14ac:dyDescent="0.25">
      <c r="BT85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BORD'!$B$13:$B$2000,0),11))*T855/INDEX('[3]TABLEAU DE BORD'!$B$13:$R$2000,MATCH('Formalisme RTE'!$H$2,'[3]TABLEAU DE BORD'!$B$13:$B$2000,0),12)</f>
        <v>3.102830965870556</v>
      </c>
      <c r="BU855">
        <f t="shared" si="77"/>
        <v>0.93577891975241945</v>
      </c>
      <c r="BX855">
        <f t="shared" si="75"/>
        <v>0.60748217536470928</v>
      </c>
      <c r="BZ855">
        <f>IF($BZ$6="","",IF(ISERROR(INDEX([3]Base!$A$2:$C$207,MATCH($BZ$6,[3]Base!$A$2:$A$207,0),2))=TRUE,"CABLE INCONNU",(INDEX([3]Base!$A$2:$C$207,MATCH($BZ$6,[3]Base!$A$2:$A$207,0),3))))</f>
        <v>19.600000000000001</v>
      </c>
      <c r="CB855">
        <f>IF($BZ$6="","",IF(ISERROR(INDEX([3]Base!$A$2:$C$207,MATCH($BZ$6,[3]Base!$A$2:$A$207,0),2))=TRUE,"CABLE INCONNU",(INDEX([3]Base!$A$2:$C$207,MATCH($BZ$6,[3]Base!$A$2:$A$207,0),2))))</f>
        <v>0.627</v>
      </c>
      <c r="CD855">
        <f t="shared" si="76"/>
        <v>1.5404220201039038</v>
      </c>
      <c r="CF855">
        <f t="shared" si="74"/>
        <v>404.81000000000006</v>
      </c>
      <c r="CG8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BORD'!$B$13:$B$2000,0),9)))*T855/$P$18)</f>
        <v>406.35042202010396</v>
      </c>
      <c r="CI855" t="str">
        <f>'[3]TABLEAU DE BORD'!B853</f>
        <v/>
      </c>
      <c r="CJ855" t="e">
        <f>'[3]TABLEAU DE BORD'!E853-'[3]TABLEAU DE BORD'!C853</f>
        <v>#VALUE!</v>
      </c>
      <c r="CL855" t="str">
        <f>'[3]TABLEAU DE BORD'!H853</f>
        <v/>
      </c>
      <c r="CM855" t="e">
        <f>'[3]TABLEAU DE BORD'!K853-'[3]TABLEAU DE BORD'!I853</f>
        <v>#VALUE!</v>
      </c>
    </row>
    <row r="856" spans="72:91" x14ac:dyDescent="0.25">
      <c r="BT85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BORD'!$B$13:$B$2000,0),11))*T856/INDEX('[3]TABLEAU DE BORD'!$B$13:$R$2000,MATCH('Formalisme RTE'!$H$2,'[3]TABLEAU DE BORD'!$B$13:$B$2000,0),12)</f>
        <v>3.102830965870556</v>
      </c>
      <c r="BU856">
        <f t="shared" si="77"/>
        <v>0.93577891975241945</v>
      </c>
      <c r="BX856">
        <f t="shared" si="75"/>
        <v>0.60748217536470928</v>
      </c>
      <c r="BZ856">
        <f>IF($BZ$6="","",IF(ISERROR(INDEX([3]Base!$A$2:$C$207,MATCH($BZ$6,[3]Base!$A$2:$A$207,0),2))=TRUE,"CABLE INCONNU",(INDEX([3]Base!$A$2:$C$207,MATCH($BZ$6,[3]Base!$A$2:$A$207,0),3))))</f>
        <v>19.600000000000001</v>
      </c>
      <c r="CB856">
        <f>IF($BZ$6="","",IF(ISERROR(INDEX([3]Base!$A$2:$C$207,MATCH($BZ$6,[3]Base!$A$2:$A$207,0),2))=TRUE,"CABLE INCONNU",(INDEX([3]Base!$A$2:$C$207,MATCH($BZ$6,[3]Base!$A$2:$A$207,0),2))))</f>
        <v>0.627</v>
      </c>
      <c r="CD856">
        <f t="shared" si="76"/>
        <v>1.5404220201039038</v>
      </c>
      <c r="CF856">
        <f t="shared" si="74"/>
        <v>404.81000000000006</v>
      </c>
      <c r="CG8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BORD'!$B$13:$B$2000,0),9)))*T856/$P$18)</f>
        <v>406.35042202010396</v>
      </c>
      <c r="CI856" t="str">
        <f>'[3]TABLEAU DE BORD'!B854</f>
        <v/>
      </c>
      <c r="CJ856" t="e">
        <f>'[3]TABLEAU DE BORD'!E854-'[3]TABLEAU DE BORD'!C854</f>
        <v>#VALUE!</v>
      </c>
      <c r="CL856" t="str">
        <f>'[3]TABLEAU DE BORD'!H854</f>
        <v/>
      </c>
      <c r="CM856" t="e">
        <f>'[3]TABLEAU DE BORD'!K854-'[3]TABLEAU DE BORD'!I854</f>
        <v>#VALUE!</v>
      </c>
    </row>
    <row r="857" spans="72:91" x14ac:dyDescent="0.25">
      <c r="BT85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BORD'!$B$13:$B$2000,0),11))*T857/INDEX('[3]TABLEAU DE BORD'!$B$13:$R$2000,MATCH('Formalisme RTE'!$H$2,'[3]TABLEAU DE BORD'!$B$13:$B$2000,0),12)</f>
        <v>3.102830965870556</v>
      </c>
      <c r="BU857">
        <f t="shared" si="77"/>
        <v>0.93577891975241945</v>
      </c>
      <c r="BX857">
        <f t="shared" si="75"/>
        <v>0.60748217536470928</v>
      </c>
      <c r="BZ857">
        <f>IF($BZ$6="","",IF(ISERROR(INDEX([3]Base!$A$2:$C$207,MATCH($BZ$6,[3]Base!$A$2:$A$207,0),2))=TRUE,"CABLE INCONNU",(INDEX([3]Base!$A$2:$C$207,MATCH($BZ$6,[3]Base!$A$2:$A$207,0),3))))</f>
        <v>19.600000000000001</v>
      </c>
      <c r="CB857">
        <f>IF($BZ$6="","",IF(ISERROR(INDEX([3]Base!$A$2:$C$207,MATCH($BZ$6,[3]Base!$A$2:$A$207,0),2))=TRUE,"CABLE INCONNU",(INDEX([3]Base!$A$2:$C$207,MATCH($BZ$6,[3]Base!$A$2:$A$207,0),2))))</f>
        <v>0.627</v>
      </c>
      <c r="CD857">
        <f t="shared" si="76"/>
        <v>1.5404220201039038</v>
      </c>
      <c r="CF857">
        <f t="shared" si="74"/>
        <v>404.81000000000006</v>
      </c>
      <c r="CG8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BORD'!$B$13:$B$2000,0),9)))*T857/$P$18)</f>
        <v>406.35042202010396</v>
      </c>
      <c r="CI857" t="str">
        <f>'[3]TABLEAU DE BORD'!B855</f>
        <v/>
      </c>
      <c r="CJ857" t="e">
        <f>'[3]TABLEAU DE BORD'!E855-'[3]TABLEAU DE BORD'!C855</f>
        <v>#VALUE!</v>
      </c>
      <c r="CL857" t="str">
        <f>'[3]TABLEAU DE BORD'!H855</f>
        <v/>
      </c>
      <c r="CM857" t="e">
        <f>'[3]TABLEAU DE BORD'!K855-'[3]TABLEAU DE BORD'!I855</f>
        <v>#VALUE!</v>
      </c>
    </row>
    <row r="858" spans="72:91" x14ac:dyDescent="0.25">
      <c r="BT85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BORD'!$B$13:$B$2000,0),11))*T858/INDEX('[3]TABLEAU DE BORD'!$B$13:$R$2000,MATCH('Formalisme RTE'!$H$2,'[3]TABLEAU DE BORD'!$B$13:$B$2000,0),12)</f>
        <v>3.102830965870556</v>
      </c>
      <c r="BU858">
        <f t="shared" si="77"/>
        <v>0.93577891975241945</v>
      </c>
      <c r="BX858">
        <f t="shared" si="75"/>
        <v>0.60748217536470928</v>
      </c>
      <c r="BZ858">
        <f>IF($BZ$6="","",IF(ISERROR(INDEX([3]Base!$A$2:$C$207,MATCH($BZ$6,[3]Base!$A$2:$A$207,0),2))=TRUE,"CABLE INCONNU",(INDEX([3]Base!$A$2:$C$207,MATCH($BZ$6,[3]Base!$A$2:$A$207,0),3))))</f>
        <v>19.600000000000001</v>
      </c>
      <c r="CB858">
        <f>IF($BZ$6="","",IF(ISERROR(INDEX([3]Base!$A$2:$C$207,MATCH($BZ$6,[3]Base!$A$2:$A$207,0),2))=TRUE,"CABLE INCONNU",(INDEX([3]Base!$A$2:$C$207,MATCH($BZ$6,[3]Base!$A$2:$A$207,0),2))))</f>
        <v>0.627</v>
      </c>
      <c r="CD858">
        <f t="shared" si="76"/>
        <v>1.5404220201039038</v>
      </c>
      <c r="CF858">
        <f t="shared" si="74"/>
        <v>404.81000000000006</v>
      </c>
      <c r="CG8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BORD'!$B$13:$B$2000,0),9)))*T858/$P$18)</f>
        <v>406.35042202010396</v>
      </c>
      <c r="CI858" t="str">
        <f>'[3]TABLEAU DE BORD'!B856</f>
        <v/>
      </c>
      <c r="CJ858" t="e">
        <f>'[3]TABLEAU DE BORD'!E856-'[3]TABLEAU DE BORD'!C856</f>
        <v>#VALUE!</v>
      </c>
      <c r="CL858" t="str">
        <f>'[3]TABLEAU DE BORD'!H856</f>
        <v/>
      </c>
      <c r="CM858" t="e">
        <f>'[3]TABLEAU DE BORD'!K856-'[3]TABLEAU DE BORD'!I856</f>
        <v>#VALUE!</v>
      </c>
    </row>
    <row r="859" spans="72:91" x14ac:dyDescent="0.25">
      <c r="BT85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BORD'!$B$13:$B$2000,0),11))*T859/INDEX('[3]TABLEAU DE BORD'!$B$13:$R$2000,MATCH('Formalisme RTE'!$H$2,'[3]TABLEAU DE BORD'!$B$13:$B$2000,0),12)</f>
        <v>3.102830965870556</v>
      </c>
      <c r="BU859">
        <f t="shared" si="77"/>
        <v>0.93577891975241945</v>
      </c>
      <c r="BX859">
        <f t="shared" si="75"/>
        <v>0.60748217536470928</v>
      </c>
      <c r="BZ859">
        <f>IF($BZ$6="","",IF(ISERROR(INDEX([3]Base!$A$2:$C$207,MATCH($BZ$6,[3]Base!$A$2:$A$207,0),2))=TRUE,"CABLE INCONNU",(INDEX([3]Base!$A$2:$C$207,MATCH($BZ$6,[3]Base!$A$2:$A$207,0),3))))</f>
        <v>19.600000000000001</v>
      </c>
      <c r="CB859">
        <f>IF($BZ$6="","",IF(ISERROR(INDEX([3]Base!$A$2:$C$207,MATCH($BZ$6,[3]Base!$A$2:$A$207,0),2))=TRUE,"CABLE INCONNU",(INDEX([3]Base!$A$2:$C$207,MATCH($BZ$6,[3]Base!$A$2:$A$207,0),2))))</f>
        <v>0.627</v>
      </c>
      <c r="CD859">
        <f t="shared" si="76"/>
        <v>1.5404220201039038</v>
      </c>
      <c r="CF859">
        <f t="shared" si="74"/>
        <v>404.81000000000006</v>
      </c>
      <c r="CG8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BORD'!$B$13:$B$2000,0),9)))*T859/$P$18)</f>
        <v>406.35042202010396</v>
      </c>
      <c r="CI859" t="str">
        <f>'[3]TABLEAU DE BORD'!B857</f>
        <v/>
      </c>
      <c r="CJ859" t="e">
        <f>'[3]TABLEAU DE BORD'!E857-'[3]TABLEAU DE BORD'!C857</f>
        <v>#VALUE!</v>
      </c>
      <c r="CL859" t="str">
        <f>'[3]TABLEAU DE BORD'!H857</f>
        <v/>
      </c>
      <c r="CM859" t="e">
        <f>'[3]TABLEAU DE BORD'!K857-'[3]TABLEAU DE BORD'!I857</f>
        <v>#VALUE!</v>
      </c>
    </row>
    <row r="860" spans="72:91" x14ac:dyDescent="0.25">
      <c r="BT86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BORD'!$B$13:$B$2000,0),11))*T860/INDEX('[3]TABLEAU DE BORD'!$B$13:$R$2000,MATCH('Formalisme RTE'!$H$2,'[3]TABLEAU DE BORD'!$B$13:$B$2000,0),12)</f>
        <v>3.102830965870556</v>
      </c>
      <c r="BU860">
        <f t="shared" si="77"/>
        <v>0.93577891975241945</v>
      </c>
      <c r="BX860">
        <f t="shared" si="75"/>
        <v>0.60748217536470928</v>
      </c>
      <c r="BZ860">
        <f>IF($BZ$6="","",IF(ISERROR(INDEX([3]Base!$A$2:$C$207,MATCH($BZ$6,[3]Base!$A$2:$A$207,0),2))=TRUE,"CABLE INCONNU",(INDEX([3]Base!$A$2:$C$207,MATCH($BZ$6,[3]Base!$A$2:$A$207,0),3))))</f>
        <v>19.600000000000001</v>
      </c>
      <c r="CB860">
        <f>IF($BZ$6="","",IF(ISERROR(INDEX([3]Base!$A$2:$C$207,MATCH($BZ$6,[3]Base!$A$2:$A$207,0),2))=TRUE,"CABLE INCONNU",(INDEX([3]Base!$A$2:$C$207,MATCH($BZ$6,[3]Base!$A$2:$A$207,0),2))))</f>
        <v>0.627</v>
      </c>
      <c r="CD860">
        <f t="shared" si="76"/>
        <v>1.5404220201039038</v>
      </c>
      <c r="CF860">
        <f t="shared" si="74"/>
        <v>404.81000000000006</v>
      </c>
      <c r="CG8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BORD'!$B$13:$B$2000,0),9)))*T860/$P$18)</f>
        <v>406.35042202010396</v>
      </c>
      <c r="CI860" t="str">
        <f>'[3]TABLEAU DE BORD'!B858</f>
        <v/>
      </c>
      <c r="CJ860" t="e">
        <f>'[3]TABLEAU DE BORD'!E858-'[3]TABLEAU DE BORD'!C858</f>
        <v>#VALUE!</v>
      </c>
      <c r="CL860" t="str">
        <f>'[3]TABLEAU DE BORD'!H858</f>
        <v/>
      </c>
      <c r="CM860" t="e">
        <f>'[3]TABLEAU DE BORD'!K858-'[3]TABLEAU DE BORD'!I858</f>
        <v>#VALUE!</v>
      </c>
    </row>
    <row r="861" spans="72:91" x14ac:dyDescent="0.25">
      <c r="BT86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BORD'!$B$13:$B$2000,0),11))*T861/INDEX('[3]TABLEAU DE BORD'!$B$13:$R$2000,MATCH('Formalisme RTE'!$H$2,'[3]TABLEAU DE BORD'!$B$13:$B$2000,0),12)</f>
        <v>3.102830965870556</v>
      </c>
      <c r="BU861">
        <f t="shared" si="77"/>
        <v>0.93577891975241945</v>
      </c>
      <c r="BX861">
        <f t="shared" si="75"/>
        <v>0.60748217536470928</v>
      </c>
      <c r="BZ861">
        <f>IF($BZ$6="","",IF(ISERROR(INDEX([3]Base!$A$2:$C$207,MATCH($BZ$6,[3]Base!$A$2:$A$207,0),2))=TRUE,"CABLE INCONNU",(INDEX([3]Base!$A$2:$C$207,MATCH($BZ$6,[3]Base!$A$2:$A$207,0),3))))</f>
        <v>19.600000000000001</v>
      </c>
      <c r="CB861">
        <f>IF($BZ$6="","",IF(ISERROR(INDEX([3]Base!$A$2:$C$207,MATCH($BZ$6,[3]Base!$A$2:$A$207,0),2))=TRUE,"CABLE INCONNU",(INDEX([3]Base!$A$2:$C$207,MATCH($BZ$6,[3]Base!$A$2:$A$207,0),2))))</f>
        <v>0.627</v>
      </c>
      <c r="CD861">
        <f t="shared" si="76"/>
        <v>1.5404220201039038</v>
      </c>
      <c r="CF861">
        <f t="shared" si="74"/>
        <v>404.81000000000006</v>
      </c>
      <c r="CG8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BORD'!$B$13:$B$2000,0),9)))*T861/$P$18)</f>
        <v>406.35042202010396</v>
      </c>
      <c r="CI861" t="str">
        <f>'[3]TABLEAU DE BORD'!B859</f>
        <v/>
      </c>
      <c r="CJ861" t="e">
        <f>'[3]TABLEAU DE BORD'!E859-'[3]TABLEAU DE BORD'!C859</f>
        <v>#VALUE!</v>
      </c>
      <c r="CL861" t="str">
        <f>'[3]TABLEAU DE BORD'!H859</f>
        <v/>
      </c>
      <c r="CM861" t="e">
        <f>'[3]TABLEAU DE BORD'!K859-'[3]TABLEAU DE BORD'!I859</f>
        <v>#VALUE!</v>
      </c>
    </row>
    <row r="862" spans="72:91" x14ac:dyDescent="0.25">
      <c r="BT86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BORD'!$B$13:$B$2000,0),11))*T862/INDEX('[3]TABLEAU DE BORD'!$B$13:$R$2000,MATCH('Formalisme RTE'!$H$2,'[3]TABLEAU DE BORD'!$B$13:$B$2000,0),12)</f>
        <v>3.102830965870556</v>
      </c>
      <c r="BU862">
        <f t="shared" si="77"/>
        <v>0.93577891975241945</v>
      </c>
      <c r="BX862">
        <f t="shared" si="75"/>
        <v>0.60748217536470928</v>
      </c>
      <c r="BZ862">
        <f>IF($BZ$6="","",IF(ISERROR(INDEX([3]Base!$A$2:$C$207,MATCH($BZ$6,[3]Base!$A$2:$A$207,0),2))=TRUE,"CABLE INCONNU",(INDEX([3]Base!$A$2:$C$207,MATCH($BZ$6,[3]Base!$A$2:$A$207,0),3))))</f>
        <v>19.600000000000001</v>
      </c>
      <c r="CB862">
        <f>IF($BZ$6="","",IF(ISERROR(INDEX([3]Base!$A$2:$C$207,MATCH($BZ$6,[3]Base!$A$2:$A$207,0),2))=TRUE,"CABLE INCONNU",(INDEX([3]Base!$A$2:$C$207,MATCH($BZ$6,[3]Base!$A$2:$A$207,0),2))))</f>
        <v>0.627</v>
      </c>
      <c r="CD862">
        <f t="shared" si="76"/>
        <v>1.5404220201039038</v>
      </c>
      <c r="CF862">
        <f t="shared" si="74"/>
        <v>404.81000000000006</v>
      </c>
      <c r="CG8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BORD'!$B$13:$B$2000,0),9)))*T862/$P$18)</f>
        <v>406.35042202010396</v>
      </c>
      <c r="CI862" t="str">
        <f>'[3]TABLEAU DE BORD'!B860</f>
        <v/>
      </c>
      <c r="CJ862" t="e">
        <f>'[3]TABLEAU DE BORD'!E860-'[3]TABLEAU DE BORD'!C860</f>
        <v>#VALUE!</v>
      </c>
      <c r="CL862" t="str">
        <f>'[3]TABLEAU DE BORD'!H860</f>
        <v/>
      </c>
      <c r="CM862" t="e">
        <f>'[3]TABLEAU DE BORD'!K860-'[3]TABLEAU DE BORD'!I860</f>
        <v>#VALUE!</v>
      </c>
    </row>
    <row r="863" spans="72:91" x14ac:dyDescent="0.25">
      <c r="BT86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BORD'!$B$13:$B$2000,0),11))*T863/INDEX('[3]TABLEAU DE BORD'!$B$13:$R$2000,MATCH('Formalisme RTE'!$H$2,'[3]TABLEAU DE BORD'!$B$13:$B$2000,0),12)</f>
        <v>3.102830965870556</v>
      </c>
      <c r="BU863">
        <f t="shared" si="77"/>
        <v>0.93577891975241945</v>
      </c>
      <c r="BX863">
        <f t="shared" si="75"/>
        <v>0.60748217536470928</v>
      </c>
      <c r="BZ863">
        <f>IF($BZ$6="","",IF(ISERROR(INDEX([3]Base!$A$2:$C$207,MATCH($BZ$6,[3]Base!$A$2:$A$207,0),2))=TRUE,"CABLE INCONNU",(INDEX([3]Base!$A$2:$C$207,MATCH($BZ$6,[3]Base!$A$2:$A$207,0),3))))</f>
        <v>19.600000000000001</v>
      </c>
      <c r="CB863">
        <f>IF($BZ$6="","",IF(ISERROR(INDEX([3]Base!$A$2:$C$207,MATCH($BZ$6,[3]Base!$A$2:$A$207,0),2))=TRUE,"CABLE INCONNU",(INDEX([3]Base!$A$2:$C$207,MATCH($BZ$6,[3]Base!$A$2:$A$207,0),2))))</f>
        <v>0.627</v>
      </c>
      <c r="CD863">
        <f t="shared" si="76"/>
        <v>1.5404220201039038</v>
      </c>
      <c r="CF863">
        <f t="shared" si="74"/>
        <v>404.81000000000006</v>
      </c>
      <c r="CG8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BORD'!$B$13:$B$2000,0),9)))*T863/$P$18)</f>
        <v>406.35042202010396</v>
      </c>
      <c r="CI863" t="str">
        <f>'[3]TABLEAU DE BORD'!B861</f>
        <v/>
      </c>
      <c r="CJ863" t="e">
        <f>'[3]TABLEAU DE BORD'!E861-'[3]TABLEAU DE BORD'!C861</f>
        <v>#VALUE!</v>
      </c>
      <c r="CL863" t="str">
        <f>'[3]TABLEAU DE BORD'!H861</f>
        <v/>
      </c>
      <c r="CM863" t="e">
        <f>'[3]TABLEAU DE BORD'!K861-'[3]TABLEAU DE BORD'!I861</f>
        <v>#VALUE!</v>
      </c>
    </row>
    <row r="864" spans="72:91" x14ac:dyDescent="0.25">
      <c r="BT86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BORD'!$B$13:$B$2000,0),11))*T864/INDEX('[3]TABLEAU DE BORD'!$B$13:$R$2000,MATCH('Formalisme RTE'!$H$2,'[3]TABLEAU DE BORD'!$B$13:$B$2000,0),12)</f>
        <v>3.102830965870556</v>
      </c>
      <c r="BU864">
        <f t="shared" si="77"/>
        <v>0.93577891975241945</v>
      </c>
      <c r="BX864">
        <f t="shared" si="75"/>
        <v>0.60748217536470928</v>
      </c>
      <c r="BZ864">
        <f>IF($BZ$6="","",IF(ISERROR(INDEX([3]Base!$A$2:$C$207,MATCH($BZ$6,[3]Base!$A$2:$A$207,0),2))=TRUE,"CABLE INCONNU",(INDEX([3]Base!$A$2:$C$207,MATCH($BZ$6,[3]Base!$A$2:$A$207,0),3))))</f>
        <v>19.600000000000001</v>
      </c>
      <c r="CB864">
        <f>IF($BZ$6="","",IF(ISERROR(INDEX([3]Base!$A$2:$C$207,MATCH($BZ$6,[3]Base!$A$2:$A$207,0),2))=TRUE,"CABLE INCONNU",(INDEX([3]Base!$A$2:$C$207,MATCH($BZ$6,[3]Base!$A$2:$A$207,0),2))))</f>
        <v>0.627</v>
      </c>
      <c r="CD864">
        <f t="shared" si="76"/>
        <v>1.5404220201039038</v>
      </c>
      <c r="CF864">
        <f t="shared" si="74"/>
        <v>404.81000000000006</v>
      </c>
      <c r="CG8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BORD'!$B$13:$B$2000,0),9)))*T864/$P$18)</f>
        <v>406.35042202010396</v>
      </c>
      <c r="CI864" t="str">
        <f>'[3]TABLEAU DE BORD'!B862</f>
        <v/>
      </c>
      <c r="CJ864" t="e">
        <f>'[3]TABLEAU DE BORD'!E862-'[3]TABLEAU DE BORD'!C862</f>
        <v>#VALUE!</v>
      </c>
      <c r="CL864" t="str">
        <f>'[3]TABLEAU DE BORD'!H862</f>
        <v/>
      </c>
      <c r="CM864" t="e">
        <f>'[3]TABLEAU DE BORD'!K862-'[3]TABLEAU DE BORD'!I862</f>
        <v>#VALUE!</v>
      </c>
    </row>
    <row r="865" spans="72:91" x14ac:dyDescent="0.25">
      <c r="BT86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BORD'!$B$13:$B$2000,0),11))*T865/INDEX('[3]TABLEAU DE BORD'!$B$13:$R$2000,MATCH('Formalisme RTE'!$H$2,'[3]TABLEAU DE BORD'!$B$13:$B$2000,0),12)</f>
        <v>3.102830965870556</v>
      </c>
      <c r="BU865">
        <f t="shared" si="77"/>
        <v>0.93577891975241945</v>
      </c>
      <c r="BX865">
        <f t="shared" si="75"/>
        <v>0.60748217536470928</v>
      </c>
      <c r="BZ865">
        <f>IF($BZ$6="","",IF(ISERROR(INDEX([3]Base!$A$2:$C$207,MATCH($BZ$6,[3]Base!$A$2:$A$207,0),2))=TRUE,"CABLE INCONNU",(INDEX([3]Base!$A$2:$C$207,MATCH($BZ$6,[3]Base!$A$2:$A$207,0),3))))</f>
        <v>19.600000000000001</v>
      </c>
      <c r="CB865">
        <f>IF($BZ$6="","",IF(ISERROR(INDEX([3]Base!$A$2:$C$207,MATCH($BZ$6,[3]Base!$A$2:$A$207,0),2))=TRUE,"CABLE INCONNU",(INDEX([3]Base!$A$2:$C$207,MATCH($BZ$6,[3]Base!$A$2:$A$207,0),2))))</f>
        <v>0.627</v>
      </c>
      <c r="CD865">
        <f t="shared" si="76"/>
        <v>1.5404220201039038</v>
      </c>
      <c r="CF865">
        <f t="shared" si="74"/>
        <v>404.81000000000006</v>
      </c>
      <c r="CG8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BORD'!$B$13:$B$2000,0),9)))*T865/$P$18)</f>
        <v>406.35042202010396</v>
      </c>
      <c r="CI865" t="str">
        <f>'[3]TABLEAU DE BORD'!B863</f>
        <v/>
      </c>
      <c r="CJ865" t="e">
        <f>'[3]TABLEAU DE BORD'!E863-'[3]TABLEAU DE BORD'!C863</f>
        <v>#VALUE!</v>
      </c>
      <c r="CL865" t="str">
        <f>'[3]TABLEAU DE BORD'!H863</f>
        <v/>
      </c>
      <c r="CM865" t="e">
        <f>'[3]TABLEAU DE BORD'!K863-'[3]TABLEAU DE BORD'!I863</f>
        <v>#VALUE!</v>
      </c>
    </row>
    <row r="866" spans="72:91" x14ac:dyDescent="0.25">
      <c r="BT86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BORD'!$B$13:$B$2000,0),11))*T866/INDEX('[3]TABLEAU DE BORD'!$B$13:$R$2000,MATCH('Formalisme RTE'!$H$2,'[3]TABLEAU DE BORD'!$B$13:$B$2000,0),12)</f>
        <v>3.102830965870556</v>
      </c>
      <c r="BU866">
        <f t="shared" si="77"/>
        <v>0.93577891975241945</v>
      </c>
      <c r="BX866">
        <f t="shared" si="75"/>
        <v>0.60748217536470928</v>
      </c>
      <c r="BZ866">
        <f>IF($BZ$6="","",IF(ISERROR(INDEX([3]Base!$A$2:$C$207,MATCH($BZ$6,[3]Base!$A$2:$A$207,0),2))=TRUE,"CABLE INCONNU",(INDEX([3]Base!$A$2:$C$207,MATCH($BZ$6,[3]Base!$A$2:$A$207,0),3))))</f>
        <v>19.600000000000001</v>
      </c>
      <c r="CB866">
        <f>IF($BZ$6="","",IF(ISERROR(INDEX([3]Base!$A$2:$C$207,MATCH($BZ$6,[3]Base!$A$2:$A$207,0),2))=TRUE,"CABLE INCONNU",(INDEX([3]Base!$A$2:$C$207,MATCH($BZ$6,[3]Base!$A$2:$A$207,0),2))))</f>
        <v>0.627</v>
      </c>
      <c r="CD866">
        <f t="shared" si="76"/>
        <v>1.5404220201039038</v>
      </c>
      <c r="CF866">
        <f t="shared" si="74"/>
        <v>404.81000000000006</v>
      </c>
      <c r="CG8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BORD'!$B$13:$B$2000,0),9)))*T866/$P$18)</f>
        <v>406.35042202010396</v>
      </c>
      <c r="CI866" t="str">
        <f>'[3]TABLEAU DE BORD'!B864</f>
        <v/>
      </c>
      <c r="CJ866" t="e">
        <f>'[3]TABLEAU DE BORD'!E864-'[3]TABLEAU DE BORD'!C864</f>
        <v>#VALUE!</v>
      </c>
      <c r="CL866" t="str">
        <f>'[3]TABLEAU DE BORD'!H864</f>
        <v/>
      </c>
      <c r="CM866" t="e">
        <f>'[3]TABLEAU DE BORD'!K864-'[3]TABLEAU DE BORD'!I864</f>
        <v>#VALUE!</v>
      </c>
    </row>
    <row r="867" spans="72:91" x14ac:dyDescent="0.25">
      <c r="BT86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BORD'!$B$13:$B$2000,0),11))*T867/INDEX('[3]TABLEAU DE BORD'!$B$13:$R$2000,MATCH('Formalisme RTE'!$H$2,'[3]TABLEAU DE BORD'!$B$13:$B$2000,0),12)</f>
        <v>3.102830965870556</v>
      </c>
      <c r="BU867">
        <f t="shared" si="77"/>
        <v>0.93577891975241945</v>
      </c>
      <c r="BX867">
        <f t="shared" si="75"/>
        <v>0.60748217536470928</v>
      </c>
      <c r="BZ867">
        <f>IF($BZ$6="","",IF(ISERROR(INDEX([3]Base!$A$2:$C$207,MATCH($BZ$6,[3]Base!$A$2:$A$207,0),2))=TRUE,"CABLE INCONNU",(INDEX([3]Base!$A$2:$C$207,MATCH($BZ$6,[3]Base!$A$2:$A$207,0),3))))</f>
        <v>19.600000000000001</v>
      </c>
      <c r="CB867">
        <f>IF($BZ$6="","",IF(ISERROR(INDEX([3]Base!$A$2:$C$207,MATCH($BZ$6,[3]Base!$A$2:$A$207,0),2))=TRUE,"CABLE INCONNU",(INDEX([3]Base!$A$2:$C$207,MATCH($BZ$6,[3]Base!$A$2:$A$207,0),2))))</f>
        <v>0.627</v>
      </c>
      <c r="CD867">
        <f t="shared" si="76"/>
        <v>1.5404220201039038</v>
      </c>
      <c r="CF867">
        <f t="shared" si="74"/>
        <v>404.81000000000006</v>
      </c>
      <c r="CG8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BORD'!$B$13:$B$2000,0),9)))*T867/$P$18)</f>
        <v>406.35042202010396</v>
      </c>
      <c r="CI867" t="str">
        <f>'[3]TABLEAU DE BORD'!B865</f>
        <v/>
      </c>
      <c r="CJ867" t="e">
        <f>'[3]TABLEAU DE BORD'!E865-'[3]TABLEAU DE BORD'!C865</f>
        <v>#VALUE!</v>
      </c>
      <c r="CL867" t="str">
        <f>'[3]TABLEAU DE BORD'!H865</f>
        <v/>
      </c>
      <c r="CM867" t="e">
        <f>'[3]TABLEAU DE BORD'!K865-'[3]TABLEAU DE BORD'!I865</f>
        <v>#VALUE!</v>
      </c>
    </row>
    <row r="868" spans="72:91" x14ac:dyDescent="0.25">
      <c r="BT86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BORD'!$B$13:$B$2000,0),11))*T868/INDEX('[3]TABLEAU DE BORD'!$B$13:$R$2000,MATCH('Formalisme RTE'!$H$2,'[3]TABLEAU DE BORD'!$B$13:$B$2000,0),12)</f>
        <v>3.102830965870556</v>
      </c>
      <c r="BU868">
        <f t="shared" si="77"/>
        <v>0.93577891975241945</v>
      </c>
      <c r="BX868">
        <f t="shared" si="75"/>
        <v>0.60748217536470928</v>
      </c>
      <c r="BZ868">
        <f>IF($BZ$6="","",IF(ISERROR(INDEX([3]Base!$A$2:$C$207,MATCH($BZ$6,[3]Base!$A$2:$A$207,0),2))=TRUE,"CABLE INCONNU",(INDEX([3]Base!$A$2:$C$207,MATCH($BZ$6,[3]Base!$A$2:$A$207,0),3))))</f>
        <v>19.600000000000001</v>
      </c>
      <c r="CB868">
        <f>IF($BZ$6="","",IF(ISERROR(INDEX([3]Base!$A$2:$C$207,MATCH($BZ$6,[3]Base!$A$2:$A$207,0),2))=TRUE,"CABLE INCONNU",(INDEX([3]Base!$A$2:$C$207,MATCH($BZ$6,[3]Base!$A$2:$A$207,0),2))))</f>
        <v>0.627</v>
      </c>
      <c r="CD868">
        <f t="shared" si="76"/>
        <v>1.5404220201039038</v>
      </c>
      <c r="CF868">
        <f t="shared" si="74"/>
        <v>404.81000000000006</v>
      </c>
      <c r="CG8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BORD'!$B$13:$B$2000,0),9)))*T868/$P$18)</f>
        <v>406.35042202010396</v>
      </c>
      <c r="CI868" t="str">
        <f>'[3]TABLEAU DE BORD'!B866</f>
        <v/>
      </c>
      <c r="CJ868" t="e">
        <f>'[3]TABLEAU DE BORD'!E866-'[3]TABLEAU DE BORD'!C866</f>
        <v>#VALUE!</v>
      </c>
      <c r="CL868" t="str">
        <f>'[3]TABLEAU DE BORD'!H866</f>
        <v/>
      </c>
      <c r="CM868" t="e">
        <f>'[3]TABLEAU DE BORD'!K866-'[3]TABLEAU DE BORD'!I866</f>
        <v>#VALUE!</v>
      </c>
    </row>
    <row r="869" spans="72:91" x14ac:dyDescent="0.25">
      <c r="BT86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BORD'!$B$13:$B$2000,0),11))*T869/INDEX('[3]TABLEAU DE BORD'!$B$13:$R$2000,MATCH('Formalisme RTE'!$H$2,'[3]TABLEAU DE BORD'!$B$13:$B$2000,0),12)</f>
        <v>3.102830965870556</v>
      </c>
      <c r="BU869">
        <f t="shared" si="77"/>
        <v>0.93577891975241945</v>
      </c>
      <c r="BX869">
        <f t="shared" si="75"/>
        <v>0.60748217536470928</v>
      </c>
      <c r="BZ869">
        <f>IF($BZ$6="","",IF(ISERROR(INDEX([3]Base!$A$2:$C$207,MATCH($BZ$6,[3]Base!$A$2:$A$207,0),2))=TRUE,"CABLE INCONNU",(INDEX([3]Base!$A$2:$C$207,MATCH($BZ$6,[3]Base!$A$2:$A$207,0),3))))</f>
        <v>19.600000000000001</v>
      </c>
      <c r="CB869">
        <f>IF($BZ$6="","",IF(ISERROR(INDEX([3]Base!$A$2:$C$207,MATCH($BZ$6,[3]Base!$A$2:$A$207,0),2))=TRUE,"CABLE INCONNU",(INDEX([3]Base!$A$2:$C$207,MATCH($BZ$6,[3]Base!$A$2:$A$207,0),2))))</f>
        <v>0.627</v>
      </c>
      <c r="CD869">
        <f t="shared" si="76"/>
        <v>1.5404220201039038</v>
      </c>
      <c r="CF869">
        <f t="shared" si="74"/>
        <v>404.81000000000006</v>
      </c>
      <c r="CG8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BORD'!$B$13:$B$2000,0),9)))*T869/$P$18)</f>
        <v>406.35042202010396</v>
      </c>
      <c r="CI869" t="str">
        <f>'[3]TABLEAU DE BORD'!B867</f>
        <v/>
      </c>
      <c r="CJ869" t="e">
        <f>'[3]TABLEAU DE BORD'!E867-'[3]TABLEAU DE BORD'!C867</f>
        <v>#VALUE!</v>
      </c>
      <c r="CL869" t="str">
        <f>'[3]TABLEAU DE BORD'!H867</f>
        <v/>
      </c>
      <c r="CM869" t="e">
        <f>'[3]TABLEAU DE BORD'!K867-'[3]TABLEAU DE BORD'!I867</f>
        <v>#VALUE!</v>
      </c>
    </row>
    <row r="870" spans="72:91" x14ac:dyDescent="0.25">
      <c r="BT87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BORD'!$B$13:$B$2000,0),11))*T870/INDEX('[3]TABLEAU DE BORD'!$B$13:$R$2000,MATCH('Formalisme RTE'!$H$2,'[3]TABLEAU DE BORD'!$B$13:$B$2000,0),12)</f>
        <v>3.102830965870556</v>
      </c>
      <c r="BU870">
        <f t="shared" si="77"/>
        <v>0.93577891975241945</v>
      </c>
      <c r="BX870">
        <f t="shared" si="75"/>
        <v>0.60748217536470928</v>
      </c>
      <c r="BZ870">
        <f>IF($BZ$6="","",IF(ISERROR(INDEX([3]Base!$A$2:$C$207,MATCH($BZ$6,[3]Base!$A$2:$A$207,0),2))=TRUE,"CABLE INCONNU",(INDEX([3]Base!$A$2:$C$207,MATCH($BZ$6,[3]Base!$A$2:$A$207,0),3))))</f>
        <v>19.600000000000001</v>
      </c>
      <c r="CB870">
        <f>IF($BZ$6="","",IF(ISERROR(INDEX([3]Base!$A$2:$C$207,MATCH($BZ$6,[3]Base!$A$2:$A$207,0),2))=TRUE,"CABLE INCONNU",(INDEX([3]Base!$A$2:$C$207,MATCH($BZ$6,[3]Base!$A$2:$A$207,0),2))))</f>
        <v>0.627</v>
      </c>
      <c r="CD870">
        <f t="shared" si="76"/>
        <v>1.5404220201039038</v>
      </c>
      <c r="CF870">
        <f t="shared" si="74"/>
        <v>404.81000000000006</v>
      </c>
      <c r="CG8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BORD'!$B$13:$B$2000,0),9)))*T870/$P$18)</f>
        <v>406.35042202010396</v>
      </c>
      <c r="CI870" t="str">
        <f>'[3]TABLEAU DE BORD'!B868</f>
        <v/>
      </c>
      <c r="CJ870" t="e">
        <f>'[3]TABLEAU DE BORD'!E868-'[3]TABLEAU DE BORD'!C868</f>
        <v>#VALUE!</v>
      </c>
      <c r="CL870" t="str">
        <f>'[3]TABLEAU DE BORD'!H868</f>
        <v/>
      </c>
      <c r="CM870" t="e">
        <f>'[3]TABLEAU DE BORD'!K868-'[3]TABLEAU DE BORD'!I868</f>
        <v>#VALUE!</v>
      </c>
    </row>
    <row r="871" spans="72:91" x14ac:dyDescent="0.25">
      <c r="BT87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BORD'!$B$13:$B$2000,0),11))*T871/INDEX('[3]TABLEAU DE BORD'!$B$13:$R$2000,MATCH('Formalisme RTE'!$H$2,'[3]TABLEAU DE BORD'!$B$13:$B$2000,0),12)</f>
        <v>3.102830965870556</v>
      </c>
      <c r="BU871">
        <f t="shared" si="77"/>
        <v>0.93577891975241945</v>
      </c>
      <c r="BX871">
        <f t="shared" si="75"/>
        <v>0.60748217536470928</v>
      </c>
      <c r="BZ871">
        <f>IF($BZ$6="","",IF(ISERROR(INDEX([3]Base!$A$2:$C$207,MATCH($BZ$6,[3]Base!$A$2:$A$207,0),2))=TRUE,"CABLE INCONNU",(INDEX([3]Base!$A$2:$C$207,MATCH($BZ$6,[3]Base!$A$2:$A$207,0),3))))</f>
        <v>19.600000000000001</v>
      </c>
      <c r="CB871">
        <f>IF($BZ$6="","",IF(ISERROR(INDEX([3]Base!$A$2:$C$207,MATCH($BZ$6,[3]Base!$A$2:$A$207,0),2))=TRUE,"CABLE INCONNU",(INDEX([3]Base!$A$2:$C$207,MATCH($BZ$6,[3]Base!$A$2:$A$207,0),2))))</f>
        <v>0.627</v>
      </c>
      <c r="CD871">
        <f t="shared" si="76"/>
        <v>1.5404220201039038</v>
      </c>
      <c r="CF871">
        <f t="shared" si="74"/>
        <v>404.81000000000006</v>
      </c>
      <c r="CG8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BORD'!$B$13:$B$2000,0),9)))*T871/$P$18)</f>
        <v>406.35042202010396</v>
      </c>
      <c r="CI871" t="str">
        <f>'[3]TABLEAU DE BORD'!B869</f>
        <v/>
      </c>
      <c r="CJ871" t="e">
        <f>'[3]TABLEAU DE BORD'!E869-'[3]TABLEAU DE BORD'!C869</f>
        <v>#VALUE!</v>
      </c>
      <c r="CL871" t="str">
        <f>'[3]TABLEAU DE BORD'!H869</f>
        <v/>
      </c>
      <c r="CM871" t="e">
        <f>'[3]TABLEAU DE BORD'!K869-'[3]TABLEAU DE BORD'!I869</f>
        <v>#VALUE!</v>
      </c>
    </row>
    <row r="872" spans="72:91" x14ac:dyDescent="0.25">
      <c r="BT87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BORD'!$B$13:$B$2000,0),11))*T872/INDEX('[3]TABLEAU DE BORD'!$B$13:$R$2000,MATCH('Formalisme RTE'!$H$2,'[3]TABLEAU DE BORD'!$B$13:$B$2000,0),12)</f>
        <v>3.102830965870556</v>
      </c>
      <c r="BU872">
        <f t="shared" si="77"/>
        <v>0.93577891975241945</v>
      </c>
      <c r="BX872">
        <f t="shared" si="75"/>
        <v>0.60748217536470928</v>
      </c>
      <c r="BZ872">
        <f>IF($BZ$6="","",IF(ISERROR(INDEX([3]Base!$A$2:$C$207,MATCH($BZ$6,[3]Base!$A$2:$A$207,0),2))=TRUE,"CABLE INCONNU",(INDEX([3]Base!$A$2:$C$207,MATCH($BZ$6,[3]Base!$A$2:$A$207,0),3))))</f>
        <v>19.600000000000001</v>
      </c>
      <c r="CB872">
        <f>IF($BZ$6="","",IF(ISERROR(INDEX([3]Base!$A$2:$C$207,MATCH($BZ$6,[3]Base!$A$2:$A$207,0),2))=TRUE,"CABLE INCONNU",(INDEX([3]Base!$A$2:$C$207,MATCH($BZ$6,[3]Base!$A$2:$A$207,0),2))))</f>
        <v>0.627</v>
      </c>
      <c r="CD872">
        <f t="shared" si="76"/>
        <v>1.5404220201039038</v>
      </c>
      <c r="CF872">
        <f t="shared" si="74"/>
        <v>404.81000000000006</v>
      </c>
      <c r="CG8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BORD'!$B$13:$B$2000,0),9)))*T872/$P$18)</f>
        <v>406.35042202010396</v>
      </c>
      <c r="CI872" t="str">
        <f>'[3]TABLEAU DE BORD'!B870</f>
        <v/>
      </c>
      <c r="CJ872" t="e">
        <f>'[3]TABLEAU DE BORD'!E870-'[3]TABLEAU DE BORD'!C870</f>
        <v>#VALUE!</v>
      </c>
      <c r="CL872" t="str">
        <f>'[3]TABLEAU DE BORD'!H870</f>
        <v/>
      </c>
      <c r="CM872" t="e">
        <f>'[3]TABLEAU DE BORD'!K870-'[3]TABLEAU DE BORD'!I870</f>
        <v>#VALUE!</v>
      </c>
    </row>
    <row r="873" spans="72:91" x14ac:dyDescent="0.25">
      <c r="BT87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BORD'!$B$13:$B$2000,0),11))*T873/INDEX('[3]TABLEAU DE BORD'!$B$13:$R$2000,MATCH('Formalisme RTE'!$H$2,'[3]TABLEAU DE BORD'!$B$13:$B$2000,0),12)</f>
        <v>3.102830965870556</v>
      </c>
      <c r="BU873">
        <f t="shared" si="77"/>
        <v>0.93577891975241945</v>
      </c>
      <c r="BX873">
        <f t="shared" si="75"/>
        <v>0.60748217536470928</v>
      </c>
      <c r="BZ873">
        <f>IF($BZ$6="","",IF(ISERROR(INDEX([3]Base!$A$2:$C$207,MATCH($BZ$6,[3]Base!$A$2:$A$207,0),2))=TRUE,"CABLE INCONNU",(INDEX([3]Base!$A$2:$C$207,MATCH($BZ$6,[3]Base!$A$2:$A$207,0),3))))</f>
        <v>19.600000000000001</v>
      </c>
      <c r="CB873">
        <f>IF($BZ$6="","",IF(ISERROR(INDEX([3]Base!$A$2:$C$207,MATCH($BZ$6,[3]Base!$A$2:$A$207,0),2))=TRUE,"CABLE INCONNU",(INDEX([3]Base!$A$2:$C$207,MATCH($BZ$6,[3]Base!$A$2:$A$207,0),2))))</f>
        <v>0.627</v>
      </c>
      <c r="CD873">
        <f t="shared" si="76"/>
        <v>1.5404220201039038</v>
      </c>
      <c r="CF873">
        <f t="shared" si="74"/>
        <v>404.81000000000006</v>
      </c>
      <c r="CG8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BORD'!$B$13:$B$2000,0),9)))*T873/$P$18)</f>
        <v>406.35042202010396</v>
      </c>
      <c r="CI873" t="str">
        <f>'[3]TABLEAU DE BORD'!B871</f>
        <v/>
      </c>
      <c r="CJ873" t="e">
        <f>'[3]TABLEAU DE BORD'!E871-'[3]TABLEAU DE BORD'!C871</f>
        <v>#VALUE!</v>
      </c>
      <c r="CL873" t="str">
        <f>'[3]TABLEAU DE BORD'!H871</f>
        <v/>
      </c>
      <c r="CM873" t="e">
        <f>'[3]TABLEAU DE BORD'!K871-'[3]TABLEAU DE BORD'!I871</f>
        <v>#VALUE!</v>
      </c>
    </row>
    <row r="874" spans="72:91" x14ac:dyDescent="0.25">
      <c r="BT87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BORD'!$B$13:$B$2000,0),11))*T874/INDEX('[3]TABLEAU DE BORD'!$B$13:$R$2000,MATCH('Formalisme RTE'!$H$2,'[3]TABLEAU DE BORD'!$B$13:$B$2000,0),12)</f>
        <v>3.102830965870556</v>
      </c>
      <c r="BU874">
        <f t="shared" si="77"/>
        <v>0.93577891975241945</v>
      </c>
      <c r="BX874">
        <f t="shared" si="75"/>
        <v>0.60748217536470928</v>
      </c>
      <c r="BZ874">
        <f>IF($BZ$6="","",IF(ISERROR(INDEX([3]Base!$A$2:$C$207,MATCH($BZ$6,[3]Base!$A$2:$A$207,0),2))=TRUE,"CABLE INCONNU",(INDEX([3]Base!$A$2:$C$207,MATCH($BZ$6,[3]Base!$A$2:$A$207,0),3))))</f>
        <v>19.600000000000001</v>
      </c>
      <c r="CB874">
        <f>IF($BZ$6="","",IF(ISERROR(INDEX([3]Base!$A$2:$C$207,MATCH($BZ$6,[3]Base!$A$2:$A$207,0),2))=TRUE,"CABLE INCONNU",(INDEX([3]Base!$A$2:$C$207,MATCH($BZ$6,[3]Base!$A$2:$A$207,0),2))))</f>
        <v>0.627</v>
      </c>
      <c r="CD874">
        <f t="shared" si="76"/>
        <v>1.5404220201039038</v>
      </c>
      <c r="CF874">
        <f t="shared" si="74"/>
        <v>404.81000000000006</v>
      </c>
      <c r="CG8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BORD'!$B$13:$B$2000,0),9)))*T874/$P$18)</f>
        <v>406.35042202010396</v>
      </c>
      <c r="CI874" t="str">
        <f>'[3]TABLEAU DE BORD'!B872</f>
        <v/>
      </c>
      <c r="CJ874" t="e">
        <f>'[3]TABLEAU DE BORD'!E872-'[3]TABLEAU DE BORD'!C872</f>
        <v>#VALUE!</v>
      </c>
      <c r="CL874" t="str">
        <f>'[3]TABLEAU DE BORD'!H872</f>
        <v/>
      </c>
      <c r="CM874" t="e">
        <f>'[3]TABLEAU DE BORD'!K872-'[3]TABLEAU DE BORD'!I872</f>
        <v>#VALUE!</v>
      </c>
    </row>
    <row r="875" spans="72:91" x14ac:dyDescent="0.25">
      <c r="BT87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BORD'!$B$13:$B$2000,0),11))*T875/INDEX('[3]TABLEAU DE BORD'!$B$13:$R$2000,MATCH('Formalisme RTE'!$H$2,'[3]TABLEAU DE BORD'!$B$13:$B$2000,0),12)</f>
        <v>3.102830965870556</v>
      </c>
      <c r="BU875">
        <f t="shared" si="77"/>
        <v>0.93577891975241945</v>
      </c>
      <c r="BX875">
        <f t="shared" si="75"/>
        <v>0.60748217536470928</v>
      </c>
      <c r="BZ875">
        <f>IF($BZ$6="","",IF(ISERROR(INDEX([3]Base!$A$2:$C$207,MATCH($BZ$6,[3]Base!$A$2:$A$207,0),2))=TRUE,"CABLE INCONNU",(INDEX([3]Base!$A$2:$C$207,MATCH($BZ$6,[3]Base!$A$2:$A$207,0),3))))</f>
        <v>19.600000000000001</v>
      </c>
      <c r="CB875">
        <f>IF($BZ$6="","",IF(ISERROR(INDEX([3]Base!$A$2:$C$207,MATCH($BZ$6,[3]Base!$A$2:$A$207,0),2))=TRUE,"CABLE INCONNU",(INDEX([3]Base!$A$2:$C$207,MATCH($BZ$6,[3]Base!$A$2:$A$207,0),2))))</f>
        <v>0.627</v>
      </c>
      <c r="CD875">
        <f t="shared" si="76"/>
        <v>1.5404220201039038</v>
      </c>
      <c r="CF875">
        <f t="shared" si="74"/>
        <v>404.81000000000006</v>
      </c>
      <c r="CG8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BORD'!$B$13:$B$2000,0),9)))*T875/$P$18)</f>
        <v>406.35042202010396</v>
      </c>
      <c r="CI875" t="str">
        <f>'[3]TABLEAU DE BORD'!B873</f>
        <v/>
      </c>
      <c r="CJ875" t="e">
        <f>'[3]TABLEAU DE BORD'!E873-'[3]TABLEAU DE BORD'!C873</f>
        <v>#VALUE!</v>
      </c>
      <c r="CL875" t="str">
        <f>'[3]TABLEAU DE BORD'!H873</f>
        <v/>
      </c>
      <c r="CM875" t="e">
        <f>'[3]TABLEAU DE BORD'!K873-'[3]TABLEAU DE BORD'!I873</f>
        <v>#VALUE!</v>
      </c>
    </row>
    <row r="876" spans="72:91" x14ac:dyDescent="0.25">
      <c r="BT87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BORD'!$B$13:$B$2000,0),11))*T876/INDEX('[3]TABLEAU DE BORD'!$B$13:$R$2000,MATCH('Formalisme RTE'!$H$2,'[3]TABLEAU DE BORD'!$B$13:$B$2000,0),12)</f>
        <v>3.102830965870556</v>
      </c>
      <c r="BU876">
        <f t="shared" si="77"/>
        <v>0.93577891975241945</v>
      </c>
      <c r="BX876">
        <f t="shared" si="75"/>
        <v>0.60748217536470928</v>
      </c>
      <c r="BZ876">
        <f>IF($BZ$6="","",IF(ISERROR(INDEX([3]Base!$A$2:$C$207,MATCH($BZ$6,[3]Base!$A$2:$A$207,0),2))=TRUE,"CABLE INCONNU",(INDEX([3]Base!$A$2:$C$207,MATCH($BZ$6,[3]Base!$A$2:$A$207,0),3))))</f>
        <v>19.600000000000001</v>
      </c>
      <c r="CB876">
        <f>IF($BZ$6="","",IF(ISERROR(INDEX([3]Base!$A$2:$C$207,MATCH($BZ$6,[3]Base!$A$2:$A$207,0),2))=TRUE,"CABLE INCONNU",(INDEX([3]Base!$A$2:$C$207,MATCH($BZ$6,[3]Base!$A$2:$A$207,0),2))))</f>
        <v>0.627</v>
      </c>
      <c r="CD876">
        <f t="shared" si="76"/>
        <v>1.5404220201039038</v>
      </c>
      <c r="CF876">
        <f t="shared" si="74"/>
        <v>404.81000000000006</v>
      </c>
      <c r="CG8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BORD'!$B$13:$B$2000,0),9)))*T876/$P$18)</f>
        <v>406.35042202010396</v>
      </c>
      <c r="CI876" t="str">
        <f>'[3]TABLEAU DE BORD'!B874</f>
        <v/>
      </c>
      <c r="CJ876" t="e">
        <f>'[3]TABLEAU DE BORD'!E874-'[3]TABLEAU DE BORD'!C874</f>
        <v>#VALUE!</v>
      </c>
      <c r="CL876" t="str">
        <f>'[3]TABLEAU DE BORD'!H874</f>
        <v/>
      </c>
      <c r="CM876" t="e">
        <f>'[3]TABLEAU DE BORD'!K874-'[3]TABLEAU DE BORD'!I874</f>
        <v>#VALUE!</v>
      </c>
    </row>
    <row r="877" spans="72:91" x14ac:dyDescent="0.25">
      <c r="BT87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BORD'!$B$13:$B$2000,0),11))*T877/INDEX('[3]TABLEAU DE BORD'!$B$13:$R$2000,MATCH('Formalisme RTE'!$H$2,'[3]TABLEAU DE BORD'!$B$13:$B$2000,0),12)</f>
        <v>3.102830965870556</v>
      </c>
      <c r="BU877">
        <f t="shared" si="77"/>
        <v>0.93577891975241945</v>
      </c>
      <c r="BX877">
        <f t="shared" si="75"/>
        <v>0.60748217536470928</v>
      </c>
      <c r="BZ877">
        <f>IF($BZ$6="","",IF(ISERROR(INDEX([3]Base!$A$2:$C$207,MATCH($BZ$6,[3]Base!$A$2:$A$207,0),2))=TRUE,"CABLE INCONNU",(INDEX([3]Base!$A$2:$C$207,MATCH($BZ$6,[3]Base!$A$2:$A$207,0),3))))</f>
        <v>19.600000000000001</v>
      </c>
      <c r="CB877">
        <f>IF($BZ$6="","",IF(ISERROR(INDEX([3]Base!$A$2:$C$207,MATCH($BZ$6,[3]Base!$A$2:$A$207,0),2))=TRUE,"CABLE INCONNU",(INDEX([3]Base!$A$2:$C$207,MATCH($BZ$6,[3]Base!$A$2:$A$207,0),2))))</f>
        <v>0.627</v>
      </c>
      <c r="CD877">
        <f t="shared" si="76"/>
        <v>1.5404220201039038</v>
      </c>
      <c r="CF877">
        <f t="shared" si="74"/>
        <v>404.81000000000006</v>
      </c>
      <c r="CG8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BORD'!$B$13:$B$2000,0),9)))*T877/$P$18)</f>
        <v>406.35042202010396</v>
      </c>
      <c r="CI877" t="str">
        <f>'[3]TABLEAU DE BORD'!B875</f>
        <v/>
      </c>
      <c r="CJ877" t="e">
        <f>'[3]TABLEAU DE BORD'!E875-'[3]TABLEAU DE BORD'!C875</f>
        <v>#VALUE!</v>
      </c>
      <c r="CL877" t="str">
        <f>'[3]TABLEAU DE BORD'!H875</f>
        <v/>
      </c>
      <c r="CM877" t="e">
        <f>'[3]TABLEAU DE BORD'!K875-'[3]TABLEAU DE BORD'!I875</f>
        <v>#VALUE!</v>
      </c>
    </row>
    <row r="878" spans="72:91" x14ac:dyDescent="0.25">
      <c r="BT87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BORD'!$B$13:$B$2000,0),11))*T878/INDEX('[3]TABLEAU DE BORD'!$B$13:$R$2000,MATCH('Formalisme RTE'!$H$2,'[3]TABLEAU DE BORD'!$B$13:$B$2000,0),12)</f>
        <v>3.102830965870556</v>
      </c>
      <c r="BU878">
        <f t="shared" si="77"/>
        <v>0.93577891975241945</v>
      </c>
      <c r="BX878">
        <f t="shared" si="75"/>
        <v>0.60748217536470928</v>
      </c>
      <c r="BZ878">
        <f>IF($BZ$6="","",IF(ISERROR(INDEX([3]Base!$A$2:$C$207,MATCH($BZ$6,[3]Base!$A$2:$A$207,0),2))=TRUE,"CABLE INCONNU",(INDEX([3]Base!$A$2:$C$207,MATCH($BZ$6,[3]Base!$A$2:$A$207,0),3))))</f>
        <v>19.600000000000001</v>
      </c>
      <c r="CB878">
        <f>IF($BZ$6="","",IF(ISERROR(INDEX([3]Base!$A$2:$C$207,MATCH($BZ$6,[3]Base!$A$2:$A$207,0),2))=TRUE,"CABLE INCONNU",(INDEX([3]Base!$A$2:$C$207,MATCH($BZ$6,[3]Base!$A$2:$A$207,0),2))))</f>
        <v>0.627</v>
      </c>
      <c r="CD878">
        <f t="shared" si="76"/>
        <v>1.5404220201039038</v>
      </c>
      <c r="CF878">
        <f t="shared" si="74"/>
        <v>404.81000000000006</v>
      </c>
      <c r="CG8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BORD'!$B$13:$B$2000,0),9)))*T878/$P$18)</f>
        <v>406.35042202010396</v>
      </c>
      <c r="CI878" t="str">
        <f>'[3]TABLEAU DE BORD'!B876</f>
        <v/>
      </c>
      <c r="CJ878" t="e">
        <f>'[3]TABLEAU DE BORD'!E876-'[3]TABLEAU DE BORD'!C876</f>
        <v>#VALUE!</v>
      </c>
      <c r="CL878" t="str">
        <f>'[3]TABLEAU DE BORD'!H876</f>
        <v/>
      </c>
      <c r="CM878" t="e">
        <f>'[3]TABLEAU DE BORD'!K876-'[3]TABLEAU DE BORD'!I876</f>
        <v>#VALUE!</v>
      </c>
    </row>
    <row r="879" spans="72:91" x14ac:dyDescent="0.25">
      <c r="BT87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BORD'!$B$13:$B$2000,0),11))*T879/INDEX('[3]TABLEAU DE BORD'!$B$13:$R$2000,MATCH('Formalisme RTE'!$H$2,'[3]TABLEAU DE BORD'!$B$13:$B$2000,0),12)</f>
        <v>3.102830965870556</v>
      </c>
      <c r="BU879">
        <f t="shared" si="77"/>
        <v>0.93577891975241945</v>
      </c>
      <c r="BX879">
        <f t="shared" si="75"/>
        <v>0.60748217536470928</v>
      </c>
      <c r="BZ879">
        <f>IF($BZ$6="","",IF(ISERROR(INDEX([3]Base!$A$2:$C$207,MATCH($BZ$6,[3]Base!$A$2:$A$207,0),2))=TRUE,"CABLE INCONNU",(INDEX([3]Base!$A$2:$C$207,MATCH($BZ$6,[3]Base!$A$2:$A$207,0),3))))</f>
        <v>19.600000000000001</v>
      </c>
      <c r="CB879">
        <f>IF($BZ$6="","",IF(ISERROR(INDEX([3]Base!$A$2:$C$207,MATCH($BZ$6,[3]Base!$A$2:$A$207,0),2))=TRUE,"CABLE INCONNU",(INDEX([3]Base!$A$2:$C$207,MATCH($BZ$6,[3]Base!$A$2:$A$207,0),2))))</f>
        <v>0.627</v>
      </c>
      <c r="CD879">
        <f t="shared" si="76"/>
        <v>1.5404220201039038</v>
      </c>
      <c r="CF879">
        <f t="shared" si="74"/>
        <v>404.81000000000006</v>
      </c>
      <c r="CG8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BORD'!$B$13:$B$2000,0),9)))*T879/$P$18)</f>
        <v>406.35042202010396</v>
      </c>
      <c r="CI879" t="str">
        <f>'[3]TABLEAU DE BORD'!B877</f>
        <v/>
      </c>
      <c r="CJ879" t="e">
        <f>'[3]TABLEAU DE BORD'!E877-'[3]TABLEAU DE BORD'!C877</f>
        <v>#VALUE!</v>
      </c>
      <c r="CL879" t="str">
        <f>'[3]TABLEAU DE BORD'!H877</f>
        <v/>
      </c>
      <c r="CM879" t="e">
        <f>'[3]TABLEAU DE BORD'!K877-'[3]TABLEAU DE BORD'!I877</f>
        <v>#VALUE!</v>
      </c>
    </row>
    <row r="880" spans="72:91" x14ac:dyDescent="0.25">
      <c r="BT88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BORD'!$B$13:$B$2000,0),11))*T880/INDEX('[3]TABLEAU DE BORD'!$B$13:$R$2000,MATCH('Formalisme RTE'!$H$2,'[3]TABLEAU DE BORD'!$B$13:$B$2000,0),12)</f>
        <v>3.102830965870556</v>
      </c>
      <c r="BU880">
        <f t="shared" si="77"/>
        <v>0.93577891975241945</v>
      </c>
      <c r="BX880">
        <f t="shared" si="75"/>
        <v>0.60748217536470928</v>
      </c>
      <c r="BZ880">
        <f>IF($BZ$6="","",IF(ISERROR(INDEX([3]Base!$A$2:$C$207,MATCH($BZ$6,[3]Base!$A$2:$A$207,0),2))=TRUE,"CABLE INCONNU",(INDEX([3]Base!$A$2:$C$207,MATCH($BZ$6,[3]Base!$A$2:$A$207,0),3))))</f>
        <v>19.600000000000001</v>
      </c>
      <c r="CB880">
        <f>IF($BZ$6="","",IF(ISERROR(INDEX([3]Base!$A$2:$C$207,MATCH($BZ$6,[3]Base!$A$2:$A$207,0),2))=TRUE,"CABLE INCONNU",(INDEX([3]Base!$A$2:$C$207,MATCH($BZ$6,[3]Base!$A$2:$A$207,0),2))))</f>
        <v>0.627</v>
      </c>
      <c r="CD880">
        <f t="shared" si="76"/>
        <v>1.5404220201039038</v>
      </c>
      <c r="CF880">
        <f t="shared" si="74"/>
        <v>404.81000000000006</v>
      </c>
      <c r="CG8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BORD'!$B$13:$B$2000,0),9)))*T880/$P$18)</f>
        <v>406.35042202010396</v>
      </c>
      <c r="CI880" t="str">
        <f>'[3]TABLEAU DE BORD'!B878</f>
        <v/>
      </c>
      <c r="CJ880" t="e">
        <f>'[3]TABLEAU DE BORD'!E878-'[3]TABLEAU DE BORD'!C878</f>
        <v>#VALUE!</v>
      </c>
      <c r="CL880" t="str">
        <f>'[3]TABLEAU DE BORD'!H878</f>
        <v/>
      </c>
      <c r="CM880" t="e">
        <f>'[3]TABLEAU DE BORD'!K878-'[3]TABLEAU DE BORD'!I878</f>
        <v>#VALUE!</v>
      </c>
    </row>
    <row r="881" spans="72:91" x14ac:dyDescent="0.25">
      <c r="BT88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BORD'!$B$13:$B$2000,0),11))*T881/INDEX('[3]TABLEAU DE BORD'!$B$13:$R$2000,MATCH('Formalisme RTE'!$H$2,'[3]TABLEAU DE BORD'!$B$13:$B$2000,0),12)</f>
        <v>3.102830965870556</v>
      </c>
      <c r="BU881">
        <f t="shared" si="77"/>
        <v>0.93577891975241945</v>
      </c>
      <c r="BX881">
        <f t="shared" si="75"/>
        <v>0.60748217536470928</v>
      </c>
      <c r="BZ881">
        <f>IF($BZ$6="","",IF(ISERROR(INDEX([3]Base!$A$2:$C$207,MATCH($BZ$6,[3]Base!$A$2:$A$207,0),2))=TRUE,"CABLE INCONNU",(INDEX([3]Base!$A$2:$C$207,MATCH($BZ$6,[3]Base!$A$2:$A$207,0),3))))</f>
        <v>19.600000000000001</v>
      </c>
      <c r="CB881">
        <f>IF($BZ$6="","",IF(ISERROR(INDEX([3]Base!$A$2:$C$207,MATCH($BZ$6,[3]Base!$A$2:$A$207,0),2))=TRUE,"CABLE INCONNU",(INDEX([3]Base!$A$2:$C$207,MATCH($BZ$6,[3]Base!$A$2:$A$207,0),2))))</f>
        <v>0.627</v>
      </c>
      <c r="CD881">
        <f t="shared" si="76"/>
        <v>1.5404220201039038</v>
      </c>
      <c r="CF881">
        <f t="shared" si="74"/>
        <v>404.81000000000006</v>
      </c>
      <c r="CG8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BORD'!$B$13:$B$2000,0),9)))*T881/$P$18)</f>
        <v>406.35042202010396</v>
      </c>
      <c r="CI881" t="str">
        <f>'[3]TABLEAU DE BORD'!B879</f>
        <v/>
      </c>
      <c r="CJ881" t="e">
        <f>'[3]TABLEAU DE BORD'!E879-'[3]TABLEAU DE BORD'!C879</f>
        <v>#VALUE!</v>
      </c>
      <c r="CL881" t="str">
        <f>'[3]TABLEAU DE BORD'!H879</f>
        <v/>
      </c>
      <c r="CM881" t="e">
        <f>'[3]TABLEAU DE BORD'!K879-'[3]TABLEAU DE BORD'!I879</f>
        <v>#VALUE!</v>
      </c>
    </row>
    <row r="882" spans="72:91" x14ac:dyDescent="0.25">
      <c r="BT88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BORD'!$B$13:$B$2000,0),11))*T882/INDEX('[3]TABLEAU DE BORD'!$B$13:$R$2000,MATCH('Formalisme RTE'!$H$2,'[3]TABLEAU DE BORD'!$B$13:$B$2000,0),12)</f>
        <v>3.102830965870556</v>
      </c>
      <c r="BU882">
        <f t="shared" si="77"/>
        <v>0.93577891975241945</v>
      </c>
      <c r="BX882">
        <f t="shared" si="75"/>
        <v>0.60748217536470928</v>
      </c>
      <c r="BZ882">
        <f>IF($BZ$6="","",IF(ISERROR(INDEX([3]Base!$A$2:$C$207,MATCH($BZ$6,[3]Base!$A$2:$A$207,0),2))=TRUE,"CABLE INCONNU",(INDEX([3]Base!$A$2:$C$207,MATCH($BZ$6,[3]Base!$A$2:$A$207,0),3))))</f>
        <v>19.600000000000001</v>
      </c>
      <c r="CB882">
        <f>IF($BZ$6="","",IF(ISERROR(INDEX([3]Base!$A$2:$C$207,MATCH($BZ$6,[3]Base!$A$2:$A$207,0),2))=TRUE,"CABLE INCONNU",(INDEX([3]Base!$A$2:$C$207,MATCH($BZ$6,[3]Base!$A$2:$A$207,0),2))))</f>
        <v>0.627</v>
      </c>
      <c r="CD882">
        <f t="shared" si="76"/>
        <v>1.5404220201039038</v>
      </c>
      <c r="CF882">
        <f t="shared" si="74"/>
        <v>404.81000000000006</v>
      </c>
      <c r="CG8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BORD'!$B$13:$B$2000,0),9)))*T882/$P$18)</f>
        <v>406.35042202010396</v>
      </c>
      <c r="CI882" t="str">
        <f>'[3]TABLEAU DE BORD'!B880</f>
        <v/>
      </c>
      <c r="CJ882" t="e">
        <f>'[3]TABLEAU DE BORD'!E880-'[3]TABLEAU DE BORD'!C880</f>
        <v>#VALUE!</v>
      </c>
      <c r="CL882" t="str">
        <f>'[3]TABLEAU DE BORD'!H880</f>
        <v/>
      </c>
      <c r="CM882" t="e">
        <f>'[3]TABLEAU DE BORD'!K880-'[3]TABLEAU DE BORD'!I880</f>
        <v>#VALUE!</v>
      </c>
    </row>
    <row r="883" spans="72:91" x14ac:dyDescent="0.25">
      <c r="BT88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BORD'!$B$13:$B$2000,0),11))*T883/INDEX('[3]TABLEAU DE BORD'!$B$13:$R$2000,MATCH('Formalisme RTE'!$H$2,'[3]TABLEAU DE BORD'!$B$13:$B$2000,0),12)</f>
        <v>3.102830965870556</v>
      </c>
      <c r="BU883">
        <f t="shared" si="77"/>
        <v>0.93577891975241945</v>
      </c>
      <c r="BX883">
        <f t="shared" si="75"/>
        <v>0.60748217536470928</v>
      </c>
      <c r="BZ883">
        <f>IF($BZ$6="","",IF(ISERROR(INDEX([3]Base!$A$2:$C$207,MATCH($BZ$6,[3]Base!$A$2:$A$207,0),2))=TRUE,"CABLE INCONNU",(INDEX([3]Base!$A$2:$C$207,MATCH($BZ$6,[3]Base!$A$2:$A$207,0),3))))</f>
        <v>19.600000000000001</v>
      </c>
      <c r="CB883">
        <f>IF($BZ$6="","",IF(ISERROR(INDEX([3]Base!$A$2:$C$207,MATCH($BZ$6,[3]Base!$A$2:$A$207,0),2))=TRUE,"CABLE INCONNU",(INDEX([3]Base!$A$2:$C$207,MATCH($BZ$6,[3]Base!$A$2:$A$207,0),2))))</f>
        <v>0.627</v>
      </c>
      <c r="CD883">
        <f t="shared" si="76"/>
        <v>1.5404220201039038</v>
      </c>
      <c r="CF883">
        <f t="shared" si="74"/>
        <v>404.81000000000006</v>
      </c>
      <c r="CG8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BORD'!$B$13:$B$2000,0),9)))*T883/$P$18)</f>
        <v>406.35042202010396</v>
      </c>
      <c r="CI883" t="str">
        <f>'[3]TABLEAU DE BORD'!B881</f>
        <v/>
      </c>
      <c r="CJ883" t="e">
        <f>'[3]TABLEAU DE BORD'!E881-'[3]TABLEAU DE BORD'!C881</f>
        <v>#VALUE!</v>
      </c>
      <c r="CL883" t="str">
        <f>'[3]TABLEAU DE BORD'!H881</f>
        <v/>
      </c>
      <c r="CM883" t="e">
        <f>'[3]TABLEAU DE BORD'!K881-'[3]TABLEAU DE BORD'!I881</f>
        <v>#VALUE!</v>
      </c>
    </row>
    <row r="884" spans="72:91" x14ac:dyDescent="0.25">
      <c r="BT88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BORD'!$B$13:$B$2000,0),11))*T884/INDEX('[3]TABLEAU DE BORD'!$B$13:$R$2000,MATCH('Formalisme RTE'!$H$2,'[3]TABLEAU DE BORD'!$B$13:$B$2000,0),12)</f>
        <v>3.102830965870556</v>
      </c>
      <c r="BU884">
        <f t="shared" si="77"/>
        <v>0.93577891975241945</v>
      </c>
      <c r="BX884">
        <f t="shared" si="75"/>
        <v>0.60748217536470928</v>
      </c>
      <c r="BZ884">
        <f>IF($BZ$6="","",IF(ISERROR(INDEX([3]Base!$A$2:$C$207,MATCH($BZ$6,[3]Base!$A$2:$A$207,0),2))=TRUE,"CABLE INCONNU",(INDEX([3]Base!$A$2:$C$207,MATCH($BZ$6,[3]Base!$A$2:$A$207,0),3))))</f>
        <v>19.600000000000001</v>
      </c>
      <c r="CB884">
        <f>IF($BZ$6="","",IF(ISERROR(INDEX([3]Base!$A$2:$C$207,MATCH($BZ$6,[3]Base!$A$2:$A$207,0),2))=TRUE,"CABLE INCONNU",(INDEX([3]Base!$A$2:$C$207,MATCH($BZ$6,[3]Base!$A$2:$A$207,0),2))))</f>
        <v>0.627</v>
      </c>
      <c r="CD884">
        <f t="shared" si="76"/>
        <v>1.5404220201039038</v>
      </c>
      <c r="CF884">
        <f t="shared" si="74"/>
        <v>404.81000000000006</v>
      </c>
      <c r="CG8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BORD'!$B$13:$B$2000,0),9)))*T884/$P$18)</f>
        <v>406.35042202010396</v>
      </c>
      <c r="CI884" t="str">
        <f>'[3]TABLEAU DE BORD'!B882</f>
        <v/>
      </c>
      <c r="CJ884" t="e">
        <f>'[3]TABLEAU DE BORD'!E882-'[3]TABLEAU DE BORD'!C882</f>
        <v>#VALUE!</v>
      </c>
      <c r="CL884" t="str">
        <f>'[3]TABLEAU DE BORD'!H882</f>
        <v/>
      </c>
      <c r="CM884" t="e">
        <f>'[3]TABLEAU DE BORD'!K882-'[3]TABLEAU DE BORD'!I882</f>
        <v>#VALUE!</v>
      </c>
    </row>
    <row r="885" spans="72:91" x14ac:dyDescent="0.25">
      <c r="BT88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BORD'!$B$13:$B$2000,0),11))*T885/INDEX('[3]TABLEAU DE BORD'!$B$13:$R$2000,MATCH('Formalisme RTE'!$H$2,'[3]TABLEAU DE BORD'!$B$13:$B$2000,0),12)</f>
        <v>3.102830965870556</v>
      </c>
      <c r="BU885">
        <f t="shared" si="77"/>
        <v>0.93577891975241945</v>
      </c>
      <c r="BX885">
        <f t="shared" si="75"/>
        <v>0.60748217536470928</v>
      </c>
      <c r="BZ885">
        <f>IF($BZ$6="","",IF(ISERROR(INDEX([3]Base!$A$2:$C$207,MATCH($BZ$6,[3]Base!$A$2:$A$207,0),2))=TRUE,"CABLE INCONNU",(INDEX([3]Base!$A$2:$C$207,MATCH($BZ$6,[3]Base!$A$2:$A$207,0),3))))</f>
        <v>19.600000000000001</v>
      </c>
      <c r="CB885">
        <f>IF($BZ$6="","",IF(ISERROR(INDEX([3]Base!$A$2:$C$207,MATCH($BZ$6,[3]Base!$A$2:$A$207,0),2))=TRUE,"CABLE INCONNU",(INDEX([3]Base!$A$2:$C$207,MATCH($BZ$6,[3]Base!$A$2:$A$207,0),2))))</f>
        <v>0.627</v>
      </c>
      <c r="CD885">
        <f t="shared" si="76"/>
        <v>1.5404220201039038</v>
      </c>
      <c r="CF885">
        <f t="shared" si="74"/>
        <v>404.81000000000006</v>
      </c>
      <c r="CG8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BORD'!$B$13:$B$2000,0),9)))*T885/$P$18)</f>
        <v>406.35042202010396</v>
      </c>
      <c r="CI885" t="str">
        <f>'[3]TABLEAU DE BORD'!B883</f>
        <v/>
      </c>
      <c r="CJ885" t="e">
        <f>'[3]TABLEAU DE BORD'!E883-'[3]TABLEAU DE BORD'!C883</f>
        <v>#VALUE!</v>
      </c>
      <c r="CL885" t="str">
        <f>'[3]TABLEAU DE BORD'!H883</f>
        <v/>
      </c>
      <c r="CM885" t="e">
        <f>'[3]TABLEAU DE BORD'!K883-'[3]TABLEAU DE BORD'!I883</f>
        <v>#VALUE!</v>
      </c>
    </row>
    <row r="886" spans="72:91" x14ac:dyDescent="0.25">
      <c r="BT88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BORD'!$B$13:$B$2000,0),11))*T886/INDEX('[3]TABLEAU DE BORD'!$B$13:$R$2000,MATCH('Formalisme RTE'!$H$2,'[3]TABLEAU DE BORD'!$B$13:$B$2000,0),12)</f>
        <v>3.102830965870556</v>
      </c>
      <c r="BU886">
        <f t="shared" si="77"/>
        <v>0.93577891975241945</v>
      </c>
      <c r="BX886">
        <f t="shared" si="75"/>
        <v>0.60748217536470928</v>
      </c>
      <c r="BZ886">
        <f>IF($BZ$6="","",IF(ISERROR(INDEX([3]Base!$A$2:$C$207,MATCH($BZ$6,[3]Base!$A$2:$A$207,0),2))=TRUE,"CABLE INCONNU",(INDEX([3]Base!$A$2:$C$207,MATCH($BZ$6,[3]Base!$A$2:$A$207,0),3))))</f>
        <v>19.600000000000001</v>
      </c>
      <c r="CB886">
        <f>IF($BZ$6="","",IF(ISERROR(INDEX([3]Base!$A$2:$C$207,MATCH($BZ$6,[3]Base!$A$2:$A$207,0),2))=TRUE,"CABLE INCONNU",(INDEX([3]Base!$A$2:$C$207,MATCH($BZ$6,[3]Base!$A$2:$A$207,0),2))))</f>
        <v>0.627</v>
      </c>
      <c r="CD886">
        <f t="shared" si="76"/>
        <v>1.5404220201039038</v>
      </c>
      <c r="CF886">
        <f t="shared" si="74"/>
        <v>404.81000000000006</v>
      </c>
      <c r="CG8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BORD'!$B$13:$B$2000,0),9)))*T886/$P$18)</f>
        <v>406.35042202010396</v>
      </c>
      <c r="CI886" t="str">
        <f>'[3]TABLEAU DE BORD'!B884</f>
        <v/>
      </c>
      <c r="CJ886" t="e">
        <f>'[3]TABLEAU DE BORD'!E884-'[3]TABLEAU DE BORD'!C884</f>
        <v>#VALUE!</v>
      </c>
      <c r="CL886" t="str">
        <f>'[3]TABLEAU DE BORD'!H884</f>
        <v/>
      </c>
      <c r="CM886" t="e">
        <f>'[3]TABLEAU DE BORD'!K884-'[3]TABLEAU DE BORD'!I884</f>
        <v>#VALUE!</v>
      </c>
    </row>
    <row r="887" spans="72:91" x14ac:dyDescent="0.25">
      <c r="BT88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BORD'!$B$13:$B$2000,0),11))*T887/INDEX('[3]TABLEAU DE BORD'!$B$13:$R$2000,MATCH('Formalisme RTE'!$H$2,'[3]TABLEAU DE BORD'!$B$13:$B$2000,0),12)</f>
        <v>3.102830965870556</v>
      </c>
      <c r="BU887">
        <f t="shared" si="77"/>
        <v>0.93577891975241945</v>
      </c>
      <c r="BX887">
        <f t="shared" si="75"/>
        <v>0.60748217536470928</v>
      </c>
      <c r="BZ887">
        <f>IF($BZ$6="","",IF(ISERROR(INDEX([3]Base!$A$2:$C$207,MATCH($BZ$6,[3]Base!$A$2:$A$207,0),2))=TRUE,"CABLE INCONNU",(INDEX([3]Base!$A$2:$C$207,MATCH($BZ$6,[3]Base!$A$2:$A$207,0),3))))</f>
        <v>19.600000000000001</v>
      </c>
      <c r="CB887">
        <f>IF($BZ$6="","",IF(ISERROR(INDEX([3]Base!$A$2:$C$207,MATCH($BZ$6,[3]Base!$A$2:$A$207,0),2))=TRUE,"CABLE INCONNU",(INDEX([3]Base!$A$2:$C$207,MATCH($BZ$6,[3]Base!$A$2:$A$207,0),2))))</f>
        <v>0.627</v>
      </c>
      <c r="CD887">
        <f t="shared" si="76"/>
        <v>1.5404220201039038</v>
      </c>
      <c r="CF887">
        <f t="shared" si="74"/>
        <v>404.81000000000006</v>
      </c>
      <c r="CG8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BORD'!$B$13:$B$2000,0),9)))*T887/$P$18)</f>
        <v>406.35042202010396</v>
      </c>
      <c r="CI887" t="str">
        <f>'[3]TABLEAU DE BORD'!B885</f>
        <v/>
      </c>
      <c r="CJ887" t="e">
        <f>'[3]TABLEAU DE BORD'!E885-'[3]TABLEAU DE BORD'!C885</f>
        <v>#VALUE!</v>
      </c>
      <c r="CL887" t="str">
        <f>'[3]TABLEAU DE BORD'!H885</f>
        <v/>
      </c>
      <c r="CM887" t="e">
        <f>'[3]TABLEAU DE BORD'!K885-'[3]TABLEAU DE BORD'!I885</f>
        <v>#VALUE!</v>
      </c>
    </row>
    <row r="888" spans="72:91" x14ac:dyDescent="0.25">
      <c r="BT88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BORD'!$B$13:$B$2000,0),11))*T888/INDEX('[3]TABLEAU DE BORD'!$B$13:$R$2000,MATCH('Formalisme RTE'!$H$2,'[3]TABLEAU DE BORD'!$B$13:$B$2000,0),12)</f>
        <v>3.102830965870556</v>
      </c>
      <c r="BU888">
        <f t="shared" si="77"/>
        <v>0.93577891975241945</v>
      </c>
      <c r="BX888">
        <f t="shared" si="75"/>
        <v>0.60748217536470928</v>
      </c>
      <c r="BZ888">
        <f>IF($BZ$6="","",IF(ISERROR(INDEX([3]Base!$A$2:$C$207,MATCH($BZ$6,[3]Base!$A$2:$A$207,0),2))=TRUE,"CABLE INCONNU",(INDEX([3]Base!$A$2:$C$207,MATCH($BZ$6,[3]Base!$A$2:$A$207,0),3))))</f>
        <v>19.600000000000001</v>
      </c>
      <c r="CB888">
        <f>IF($BZ$6="","",IF(ISERROR(INDEX([3]Base!$A$2:$C$207,MATCH($BZ$6,[3]Base!$A$2:$A$207,0),2))=TRUE,"CABLE INCONNU",(INDEX([3]Base!$A$2:$C$207,MATCH($BZ$6,[3]Base!$A$2:$A$207,0),2))))</f>
        <v>0.627</v>
      </c>
      <c r="CD888">
        <f t="shared" si="76"/>
        <v>1.5404220201039038</v>
      </c>
      <c r="CF888">
        <f t="shared" si="74"/>
        <v>404.81000000000006</v>
      </c>
      <c r="CG8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BORD'!$B$13:$B$2000,0),9)))*T888/$P$18)</f>
        <v>406.35042202010396</v>
      </c>
      <c r="CI888" t="str">
        <f>'[3]TABLEAU DE BORD'!B886</f>
        <v/>
      </c>
      <c r="CJ888" t="e">
        <f>'[3]TABLEAU DE BORD'!E886-'[3]TABLEAU DE BORD'!C886</f>
        <v>#VALUE!</v>
      </c>
      <c r="CL888" t="str">
        <f>'[3]TABLEAU DE BORD'!H886</f>
        <v/>
      </c>
      <c r="CM888" t="e">
        <f>'[3]TABLEAU DE BORD'!K886-'[3]TABLEAU DE BORD'!I886</f>
        <v>#VALUE!</v>
      </c>
    </row>
    <row r="889" spans="72:91" x14ac:dyDescent="0.25">
      <c r="BT88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BORD'!$B$13:$B$2000,0),11))*T889/INDEX('[3]TABLEAU DE BORD'!$B$13:$R$2000,MATCH('Formalisme RTE'!$H$2,'[3]TABLEAU DE BORD'!$B$13:$B$2000,0),12)</f>
        <v>3.102830965870556</v>
      </c>
      <c r="BU889">
        <f t="shared" si="77"/>
        <v>0.93577891975241945</v>
      </c>
      <c r="BX889">
        <f t="shared" si="75"/>
        <v>0.60748217536470928</v>
      </c>
      <c r="BZ889">
        <f>IF($BZ$6="","",IF(ISERROR(INDEX([3]Base!$A$2:$C$207,MATCH($BZ$6,[3]Base!$A$2:$A$207,0),2))=TRUE,"CABLE INCONNU",(INDEX([3]Base!$A$2:$C$207,MATCH($BZ$6,[3]Base!$A$2:$A$207,0),3))))</f>
        <v>19.600000000000001</v>
      </c>
      <c r="CB889">
        <f>IF($BZ$6="","",IF(ISERROR(INDEX([3]Base!$A$2:$C$207,MATCH($BZ$6,[3]Base!$A$2:$A$207,0),2))=TRUE,"CABLE INCONNU",(INDEX([3]Base!$A$2:$C$207,MATCH($BZ$6,[3]Base!$A$2:$A$207,0),2))))</f>
        <v>0.627</v>
      </c>
      <c r="CD889">
        <f t="shared" si="76"/>
        <v>1.5404220201039038</v>
      </c>
      <c r="CF889">
        <f t="shared" si="74"/>
        <v>404.81000000000006</v>
      </c>
      <c r="CG8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BORD'!$B$13:$B$2000,0),9)))*T889/$P$18)</f>
        <v>406.35042202010396</v>
      </c>
      <c r="CI889" t="str">
        <f>'[3]TABLEAU DE BORD'!B887</f>
        <v/>
      </c>
      <c r="CJ889" t="e">
        <f>'[3]TABLEAU DE BORD'!E887-'[3]TABLEAU DE BORD'!C887</f>
        <v>#VALUE!</v>
      </c>
      <c r="CL889" t="str">
        <f>'[3]TABLEAU DE BORD'!H887</f>
        <v/>
      </c>
      <c r="CM889" t="e">
        <f>'[3]TABLEAU DE BORD'!K887-'[3]TABLEAU DE BORD'!I887</f>
        <v>#VALUE!</v>
      </c>
    </row>
    <row r="890" spans="72:91" x14ac:dyDescent="0.25">
      <c r="BT89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BORD'!$B$13:$B$2000,0),11))*T890/INDEX('[3]TABLEAU DE BORD'!$B$13:$R$2000,MATCH('Formalisme RTE'!$H$2,'[3]TABLEAU DE BORD'!$B$13:$B$2000,0),12)</f>
        <v>3.102830965870556</v>
      </c>
      <c r="BU890">
        <f t="shared" si="77"/>
        <v>0.93577891975241945</v>
      </c>
      <c r="BX890">
        <f t="shared" si="75"/>
        <v>0.60748217536470928</v>
      </c>
      <c r="BZ890">
        <f>IF($BZ$6="","",IF(ISERROR(INDEX([3]Base!$A$2:$C$207,MATCH($BZ$6,[3]Base!$A$2:$A$207,0),2))=TRUE,"CABLE INCONNU",(INDEX([3]Base!$A$2:$C$207,MATCH($BZ$6,[3]Base!$A$2:$A$207,0),3))))</f>
        <v>19.600000000000001</v>
      </c>
      <c r="CB890">
        <f>IF($BZ$6="","",IF(ISERROR(INDEX([3]Base!$A$2:$C$207,MATCH($BZ$6,[3]Base!$A$2:$A$207,0),2))=TRUE,"CABLE INCONNU",(INDEX([3]Base!$A$2:$C$207,MATCH($BZ$6,[3]Base!$A$2:$A$207,0),2))))</f>
        <v>0.627</v>
      </c>
      <c r="CD890">
        <f t="shared" si="76"/>
        <v>1.5404220201039038</v>
      </c>
      <c r="CF890">
        <f t="shared" si="74"/>
        <v>404.81000000000006</v>
      </c>
      <c r="CG8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BORD'!$B$13:$B$2000,0),9)))*T890/$P$18)</f>
        <v>406.35042202010396</v>
      </c>
      <c r="CI890" t="str">
        <f>'[3]TABLEAU DE BORD'!B888</f>
        <v/>
      </c>
      <c r="CJ890" t="e">
        <f>'[3]TABLEAU DE BORD'!E888-'[3]TABLEAU DE BORD'!C888</f>
        <v>#VALUE!</v>
      </c>
      <c r="CL890" t="str">
        <f>'[3]TABLEAU DE BORD'!H888</f>
        <v/>
      </c>
      <c r="CM890" t="e">
        <f>'[3]TABLEAU DE BORD'!K888-'[3]TABLEAU DE BORD'!I888</f>
        <v>#VALUE!</v>
      </c>
    </row>
    <row r="891" spans="72:91" x14ac:dyDescent="0.25">
      <c r="BT89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BORD'!$B$13:$B$2000,0),11))*T891/INDEX('[3]TABLEAU DE BORD'!$B$13:$R$2000,MATCH('Formalisme RTE'!$H$2,'[3]TABLEAU DE BORD'!$B$13:$B$2000,0),12)</f>
        <v>3.102830965870556</v>
      </c>
      <c r="BU891">
        <f t="shared" si="77"/>
        <v>0.93577891975241945</v>
      </c>
      <c r="BX891">
        <f t="shared" si="75"/>
        <v>0.60748217536470928</v>
      </c>
      <c r="BZ891">
        <f>IF($BZ$6="","",IF(ISERROR(INDEX([3]Base!$A$2:$C$207,MATCH($BZ$6,[3]Base!$A$2:$A$207,0),2))=TRUE,"CABLE INCONNU",(INDEX([3]Base!$A$2:$C$207,MATCH($BZ$6,[3]Base!$A$2:$A$207,0),3))))</f>
        <v>19.600000000000001</v>
      </c>
      <c r="CB891">
        <f>IF($BZ$6="","",IF(ISERROR(INDEX([3]Base!$A$2:$C$207,MATCH($BZ$6,[3]Base!$A$2:$A$207,0),2))=TRUE,"CABLE INCONNU",(INDEX([3]Base!$A$2:$C$207,MATCH($BZ$6,[3]Base!$A$2:$A$207,0),2))))</f>
        <v>0.627</v>
      </c>
      <c r="CD891">
        <f t="shared" si="76"/>
        <v>1.5404220201039038</v>
      </c>
      <c r="CF891">
        <f t="shared" si="74"/>
        <v>404.81000000000006</v>
      </c>
      <c r="CG8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BORD'!$B$13:$B$2000,0),9)))*T891/$P$18)</f>
        <v>406.35042202010396</v>
      </c>
      <c r="CI891" t="str">
        <f>'[3]TABLEAU DE BORD'!B889</f>
        <v/>
      </c>
      <c r="CJ891" t="e">
        <f>'[3]TABLEAU DE BORD'!E889-'[3]TABLEAU DE BORD'!C889</f>
        <v>#VALUE!</v>
      </c>
      <c r="CL891" t="str">
        <f>'[3]TABLEAU DE BORD'!H889</f>
        <v/>
      </c>
      <c r="CM891" t="e">
        <f>'[3]TABLEAU DE BORD'!K889-'[3]TABLEAU DE BORD'!I889</f>
        <v>#VALUE!</v>
      </c>
    </row>
    <row r="892" spans="72:91" x14ac:dyDescent="0.25">
      <c r="BT89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BORD'!$B$13:$B$2000,0),11))*T892/INDEX('[3]TABLEAU DE BORD'!$B$13:$R$2000,MATCH('Formalisme RTE'!$H$2,'[3]TABLEAU DE BORD'!$B$13:$B$2000,0),12)</f>
        <v>3.102830965870556</v>
      </c>
      <c r="BU892">
        <f t="shared" si="77"/>
        <v>0.93577891975241945</v>
      </c>
      <c r="BX892">
        <f t="shared" si="75"/>
        <v>0.60748217536470928</v>
      </c>
      <c r="BZ892">
        <f>IF($BZ$6="","",IF(ISERROR(INDEX([3]Base!$A$2:$C$207,MATCH($BZ$6,[3]Base!$A$2:$A$207,0),2))=TRUE,"CABLE INCONNU",(INDEX([3]Base!$A$2:$C$207,MATCH($BZ$6,[3]Base!$A$2:$A$207,0),3))))</f>
        <v>19.600000000000001</v>
      </c>
      <c r="CB892">
        <f>IF($BZ$6="","",IF(ISERROR(INDEX([3]Base!$A$2:$C$207,MATCH($BZ$6,[3]Base!$A$2:$A$207,0),2))=TRUE,"CABLE INCONNU",(INDEX([3]Base!$A$2:$C$207,MATCH($BZ$6,[3]Base!$A$2:$A$207,0),2))))</f>
        <v>0.627</v>
      </c>
      <c r="CD892">
        <f t="shared" si="76"/>
        <v>1.5404220201039038</v>
      </c>
      <c r="CF892">
        <f t="shared" si="74"/>
        <v>404.81000000000006</v>
      </c>
      <c r="CG8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BORD'!$B$13:$B$2000,0),9)))*T892/$P$18)</f>
        <v>406.35042202010396</v>
      </c>
      <c r="CI892" t="str">
        <f>'[3]TABLEAU DE BORD'!B890</f>
        <v/>
      </c>
      <c r="CJ892" t="e">
        <f>'[3]TABLEAU DE BORD'!E890-'[3]TABLEAU DE BORD'!C890</f>
        <v>#VALUE!</v>
      </c>
      <c r="CL892" t="str">
        <f>'[3]TABLEAU DE BORD'!H890</f>
        <v/>
      </c>
      <c r="CM892" t="e">
        <f>'[3]TABLEAU DE BORD'!K890-'[3]TABLEAU DE BORD'!I890</f>
        <v>#VALUE!</v>
      </c>
    </row>
    <row r="893" spans="72:91" x14ac:dyDescent="0.25">
      <c r="BT89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BORD'!$B$13:$B$2000,0),11))*T893/INDEX('[3]TABLEAU DE BORD'!$B$13:$R$2000,MATCH('Formalisme RTE'!$H$2,'[3]TABLEAU DE BORD'!$B$13:$B$2000,0),12)</f>
        <v>3.102830965870556</v>
      </c>
      <c r="BU893">
        <f t="shared" si="77"/>
        <v>0.93577891975241945</v>
      </c>
      <c r="BX893">
        <f t="shared" si="75"/>
        <v>0.60748217536470928</v>
      </c>
      <c r="BZ893">
        <f>IF($BZ$6="","",IF(ISERROR(INDEX([3]Base!$A$2:$C$207,MATCH($BZ$6,[3]Base!$A$2:$A$207,0),2))=TRUE,"CABLE INCONNU",(INDEX([3]Base!$A$2:$C$207,MATCH($BZ$6,[3]Base!$A$2:$A$207,0),3))))</f>
        <v>19.600000000000001</v>
      </c>
      <c r="CB893">
        <f>IF($BZ$6="","",IF(ISERROR(INDEX([3]Base!$A$2:$C$207,MATCH($BZ$6,[3]Base!$A$2:$A$207,0),2))=TRUE,"CABLE INCONNU",(INDEX([3]Base!$A$2:$C$207,MATCH($BZ$6,[3]Base!$A$2:$A$207,0),2))))</f>
        <v>0.627</v>
      </c>
      <c r="CD893">
        <f t="shared" si="76"/>
        <v>1.5404220201039038</v>
      </c>
      <c r="CF893">
        <f t="shared" si="74"/>
        <v>404.81000000000006</v>
      </c>
      <c r="CG8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BORD'!$B$13:$B$2000,0),9)))*T893/$P$18)</f>
        <v>406.35042202010396</v>
      </c>
      <c r="CI893" t="str">
        <f>'[3]TABLEAU DE BORD'!B891</f>
        <v/>
      </c>
      <c r="CJ893" t="e">
        <f>'[3]TABLEAU DE BORD'!E891-'[3]TABLEAU DE BORD'!C891</f>
        <v>#VALUE!</v>
      </c>
      <c r="CL893" t="str">
        <f>'[3]TABLEAU DE BORD'!H891</f>
        <v/>
      </c>
      <c r="CM893" t="e">
        <f>'[3]TABLEAU DE BORD'!K891-'[3]TABLEAU DE BORD'!I891</f>
        <v>#VALUE!</v>
      </c>
    </row>
    <row r="894" spans="72:91" x14ac:dyDescent="0.25">
      <c r="BT89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BORD'!$B$13:$B$2000,0),11))*T894/INDEX('[3]TABLEAU DE BORD'!$B$13:$R$2000,MATCH('Formalisme RTE'!$H$2,'[3]TABLEAU DE BORD'!$B$13:$B$2000,0),12)</f>
        <v>3.102830965870556</v>
      </c>
      <c r="BU894">
        <f t="shared" si="77"/>
        <v>0.93577891975241945</v>
      </c>
      <c r="BX894">
        <f t="shared" si="75"/>
        <v>0.60748217536470928</v>
      </c>
      <c r="BZ894">
        <f>IF($BZ$6="","",IF(ISERROR(INDEX([3]Base!$A$2:$C$207,MATCH($BZ$6,[3]Base!$A$2:$A$207,0),2))=TRUE,"CABLE INCONNU",(INDEX([3]Base!$A$2:$C$207,MATCH($BZ$6,[3]Base!$A$2:$A$207,0),3))))</f>
        <v>19.600000000000001</v>
      </c>
      <c r="CB894">
        <f>IF($BZ$6="","",IF(ISERROR(INDEX([3]Base!$A$2:$C$207,MATCH($BZ$6,[3]Base!$A$2:$A$207,0),2))=TRUE,"CABLE INCONNU",(INDEX([3]Base!$A$2:$C$207,MATCH($BZ$6,[3]Base!$A$2:$A$207,0),2))))</f>
        <v>0.627</v>
      </c>
      <c r="CD894">
        <f t="shared" si="76"/>
        <v>1.5404220201039038</v>
      </c>
      <c r="CF894">
        <f t="shared" si="74"/>
        <v>404.81000000000006</v>
      </c>
      <c r="CG8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BORD'!$B$13:$B$2000,0),9)))*T894/$P$18)</f>
        <v>406.35042202010396</v>
      </c>
      <c r="CI894" t="str">
        <f>'[3]TABLEAU DE BORD'!B892</f>
        <v/>
      </c>
      <c r="CJ894" t="e">
        <f>'[3]TABLEAU DE BORD'!E892-'[3]TABLEAU DE BORD'!C892</f>
        <v>#VALUE!</v>
      </c>
      <c r="CL894" t="str">
        <f>'[3]TABLEAU DE BORD'!H892</f>
        <v/>
      </c>
      <c r="CM894" t="e">
        <f>'[3]TABLEAU DE BORD'!K892-'[3]TABLEAU DE BORD'!I892</f>
        <v>#VALUE!</v>
      </c>
    </row>
    <row r="895" spans="72:91" x14ac:dyDescent="0.25">
      <c r="BT89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BORD'!$B$13:$B$2000,0),11))*T895/INDEX('[3]TABLEAU DE BORD'!$B$13:$R$2000,MATCH('Formalisme RTE'!$H$2,'[3]TABLEAU DE BORD'!$B$13:$B$2000,0),12)</f>
        <v>3.102830965870556</v>
      </c>
      <c r="BU895">
        <f t="shared" si="77"/>
        <v>0.93577891975241945</v>
      </c>
      <c r="BX895">
        <f t="shared" si="75"/>
        <v>0.60748217536470928</v>
      </c>
      <c r="BZ895">
        <f>IF($BZ$6="","",IF(ISERROR(INDEX([3]Base!$A$2:$C$207,MATCH($BZ$6,[3]Base!$A$2:$A$207,0),2))=TRUE,"CABLE INCONNU",(INDEX([3]Base!$A$2:$C$207,MATCH($BZ$6,[3]Base!$A$2:$A$207,0),3))))</f>
        <v>19.600000000000001</v>
      </c>
      <c r="CB895">
        <f>IF($BZ$6="","",IF(ISERROR(INDEX([3]Base!$A$2:$C$207,MATCH($BZ$6,[3]Base!$A$2:$A$207,0),2))=TRUE,"CABLE INCONNU",(INDEX([3]Base!$A$2:$C$207,MATCH($BZ$6,[3]Base!$A$2:$A$207,0),2))))</f>
        <v>0.627</v>
      </c>
      <c r="CD895">
        <f t="shared" si="76"/>
        <v>1.5404220201039038</v>
      </c>
      <c r="CF895">
        <f t="shared" si="74"/>
        <v>404.81000000000006</v>
      </c>
      <c r="CG8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BORD'!$B$13:$B$2000,0),9)))*T895/$P$18)</f>
        <v>406.35042202010396</v>
      </c>
      <c r="CI895" t="str">
        <f>'[3]TABLEAU DE BORD'!B893</f>
        <v/>
      </c>
      <c r="CJ895" t="e">
        <f>'[3]TABLEAU DE BORD'!E893-'[3]TABLEAU DE BORD'!C893</f>
        <v>#VALUE!</v>
      </c>
      <c r="CL895" t="str">
        <f>'[3]TABLEAU DE BORD'!H893</f>
        <v/>
      </c>
      <c r="CM895" t="e">
        <f>'[3]TABLEAU DE BORD'!K893-'[3]TABLEAU DE BORD'!I893</f>
        <v>#VALUE!</v>
      </c>
    </row>
    <row r="896" spans="72:91" x14ac:dyDescent="0.25">
      <c r="BT89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BORD'!$B$13:$B$2000,0),11))*T896/INDEX('[3]TABLEAU DE BORD'!$B$13:$R$2000,MATCH('Formalisme RTE'!$H$2,'[3]TABLEAU DE BORD'!$B$13:$B$2000,0),12)</f>
        <v>3.102830965870556</v>
      </c>
      <c r="BU896">
        <f t="shared" si="77"/>
        <v>0.93577891975241945</v>
      </c>
      <c r="BX896">
        <f t="shared" si="75"/>
        <v>0.60748217536470928</v>
      </c>
      <c r="BZ896">
        <f>IF($BZ$6="","",IF(ISERROR(INDEX([3]Base!$A$2:$C$207,MATCH($BZ$6,[3]Base!$A$2:$A$207,0),2))=TRUE,"CABLE INCONNU",(INDEX([3]Base!$A$2:$C$207,MATCH($BZ$6,[3]Base!$A$2:$A$207,0),3))))</f>
        <v>19.600000000000001</v>
      </c>
      <c r="CB896">
        <f>IF($BZ$6="","",IF(ISERROR(INDEX([3]Base!$A$2:$C$207,MATCH($BZ$6,[3]Base!$A$2:$A$207,0),2))=TRUE,"CABLE INCONNU",(INDEX([3]Base!$A$2:$C$207,MATCH($BZ$6,[3]Base!$A$2:$A$207,0),2))))</f>
        <v>0.627</v>
      </c>
      <c r="CD896">
        <f t="shared" si="76"/>
        <v>1.5404220201039038</v>
      </c>
      <c r="CF896">
        <f t="shared" si="74"/>
        <v>404.81000000000006</v>
      </c>
      <c r="CG8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BORD'!$B$13:$B$2000,0),9)))*T896/$P$18)</f>
        <v>406.35042202010396</v>
      </c>
      <c r="CI896" t="str">
        <f>'[3]TABLEAU DE BORD'!B894</f>
        <v/>
      </c>
      <c r="CJ896" t="e">
        <f>'[3]TABLEAU DE BORD'!E894-'[3]TABLEAU DE BORD'!C894</f>
        <v>#VALUE!</v>
      </c>
      <c r="CL896" t="str">
        <f>'[3]TABLEAU DE BORD'!H894</f>
        <v/>
      </c>
      <c r="CM896" t="e">
        <f>'[3]TABLEAU DE BORD'!K894-'[3]TABLEAU DE BORD'!I894</f>
        <v>#VALUE!</v>
      </c>
    </row>
    <row r="897" spans="72:91" x14ac:dyDescent="0.25">
      <c r="BT89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BORD'!$B$13:$B$2000,0),11))*T897/INDEX('[3]TABLEAU DE BORD'!$B$13:$R$2000,MATCH('Formalisme RTE'!$H$2,'[3]TABLEAU DE BORD'!$B$13:$B$2000,0),12)</f>
        <v>3.102830965870556</v>
      </c>
      <c r="BU897">
        <f t="shared" si="77"/>
        <v>0.93577891975241945</v>
      </c>
      <c r="BX897">
        <f t="shared" si="75"/>
        <v>0.60748217536470928</v>
      </c>
      <c r="BZ897">
        <f>IF($BZ$6="","",IF(ISERROR(INDEX([3]Base!$A$2:$C$207,MATCH($BZ$6,[3]Base!$A$2:$A$207,0),2))=TRUE,"CABLE INCONNU",(INDEX([3]Base!$A$2:$C$207,MATCH($BZ$6,[3]Base!$A$2:$A$207,0),3))))</f>
        <v>19.600000000000001</v>
      </c>
      <c r="CB897">
        <f>IF($BZ$6="","",IF(ISERROR(INDEX([3]Base!$A$2:$C$207,MATCH($BZ$6,[3]Base!$A$2:$A$207,0),2))=TRUE,"CABLE INCONNU",(INDEX([3]Base!$A$2:$C$207,MATCH($BZ$6,[3]Base!$A$2:$A$207,0),2))))</f>
        <v>0.627</v>
      </c>
      <c r="CD897">
        <f t="shared" si="76"/>
        <v>1.5404220201039038</v>
      </c>
      <c r="CF897">
        <f t="shared" si="74"/>
        <v>404.81000000000006</v>
      </c>
      <c r="CG8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BORD'!$B$13:$B$2000,0),9)))*T897/$P$18)</f>
        <v>406.35042202010396</v>
      </c>
      <c r="CI897" t="str">
        <f>'[3]TABLEAU DE BORD'!B895</f>
        <v/>
      </c>
      <c r="CJ897" t="e">
        <f>'[3]TABLEAU DE BORD'!E895-'[3]TABLEAU DE BORD'!C895</f>
        <v>#VALUE!</v>
      </c>
      <c r="CL897" t="str">
        <f>'[3]TABLEAU DE BORD'!H895</f>
        <v/>
      </c>
      <c r="CM897" t="e">
        <f>'[3]TABLEAU DE BORD'!K895-'[3]TABLEAU DE BORD'!I895</f>
        <v>#VALUE!</v>
      </c>
    </row>
    <row r="898" spans="72:91" x14ac:dyDescent="0.25">
      <c r="BT89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BORD'!$B$13:$B$2000,0),11))*T898/INDEX('[3]TABLEAU DE BORD'!$B$13:$R$2000,MATCH('Formalisme RTE'!$H$2,'[3]TABLEAU DE BORD'!$B$13:$B$2000,0),12)</f>
        <v>3.102830965870556</v>
      </c>
      <c r="BU898">
        <f t="shared" si="77"/>
        <v>0.93577891975241945</v>
      </c>
      <c r="BX898">
        <f t="shared" si="75"/>
        <v>0.60748217536470928</v>
      </c>
      <c r="BZ898">
        <f>IF($BZ$6="","",IF(ISERROR(INDEX([3]Base!$A$2:$C$207,MATCH($BZ$6,[3]Base!$A$2:$A$207,0),2))=TRUE,"CABLE INCONNU",(INDEX([3]Base!$A$2:$C$207,MATCH($BZ$6,[3]Base!$A$2:$A$207,0),3))))</f>
        <v>19.600000000000001</v>
      </c>
      <c r="CB898">
        <f>IF($BZ$6="","",IF(ISERROR(INDEX([3]Base!$A$2:$C$207,MATCH($BZ$6,[3]Base!$A$2:$A$207,0),2))=TRUE,"CABLE INCONNU",(INDEX([3]Base!$A$2:$C$207,MATCH($BZ$6,[3]Base!$A$2:$A$207,0),2))))</f>
        <v>0.627</v>
      </c>
      <c r="CD898">
        <f t="shared" si="76"/>
        <v>1.5404220201039038</v>
      </c>
      <c r="CF898">
        <f t="shared" si="74"/>
        <v>404.81000000000006</v>
      </c>
      <c r="CG8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BORD'!$B$13:$B$2000,0),9)))*T898/$P$18)</f>
        <v>406.35042202010396</v>
      </c>
      <c r="CI898" t="str">
        <f>'[3]TABLEAU DE BORD'!B896</f>
        <v/>
      </c>
      <c r="CJ898" t="e">
        <f>'[3]TABLEAU DE BORD'!E896-'[3]TABLEAU DE BORD'!C896</f>
        <v>#VALUE!</v>
      </c>
      <c r="CL898" t="str">
        <f>'[3]TABLEAU DE BORD'!H896</f>
        <v/>
      </c>
      <c r="CM898" t="e">
        <f>'[3]TABLEAU DE BORD'!K896-'[3]TABLEAU DE BORD'!I896</f>
        <v>#VALUE!</v>
      </c>
    </row>
    <row r="899" spans="72:91" x14ac:dyDescent="0.25">
      <c r="BT89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BORD'!$B$13:$B$2000,0),11))*T899/INDEX('[3]TABLEAU DE BORD'!$B$13:$R$2000,MATCH('Formalisme RTE'!$H$2,'[3]TABLEAU DE BORD'!$B$13:$B$2000,0),12)</f>
        <v>3.102830965870556</v>
      </c>
      <c r="BU899">
        <f t="shared" si="77"/>
        <v>0.93577891975241945</v>
      </c>
      <c r="BX899">
        <f t="shared" si="75"/>
        <v>0.60748217536470928</v>
      </c>
      <c r="BZ899">
        <f>IF($BZ$6="","",IF(ISERROR(INDEX([3]Base!$A$2:$C$207,MATCH($BZ$6,[3]Base!$A$2:$A$207,0),2))=TRUE,"CABLE INCONNU",(INDEX([3]Base!$A$2:$C$207,MATCH($BZ$6,[3]Base!$A$2:$A$207,0),3))))</f>
        <v>19.600000000000001</v>
      </c>
      <c r="CB899">
        <f>IF($BZ$6="","",IF(ISERROR(INDEX([3]Base!$A$2:$C$207,MATCH($BZ$6,[3]Base!$A$2:$A$207,0),2))=TRUE,"CABLE INCONNU",(INDEX([3]Base!$A$2:$C$207,MATCH($BZ$6,[3]Base!$A$2:$A$207,0),2))))</f>
        <v>0.627</v>
      </c>
      <c r="CD899">
        <f t="shared" si="76"/>
        <v>1.5404220201039038</v>
      </c>
      <c r="CF899">
        <f t="shared" si="74"/>
        <v>404.81000000000006</v>
      </c>
      <c r="CG8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BORD'!$B$13:$B$2000,0),9)))*T899/$P$18)</f>
        <v>406.35042202010396</v>
      </c>
      <c r="CI899" t="str">
        <f>'[3]TABLEAU DE BORD'!B897</f>
        <v/>
      </c>
      <c r="CJ899" t="e">
        <f>'[3]TABLEAU DE BORD'!E897-'[3]TABLEAU DE BORD'!C897</f>
        <v>#VALUE!</v>
      </c>
      <c r="CL899" t="str">
        <f>'[3]TABLEAU DE BORD'!H897</f>
        <v/>
      </c>
      <c r="CM899" t="e">
        <f>'[3]TABLEAU DE BORD'!K897-'[3]TABLEAU DE BORD'!I897</f>
        <v>#VALUE!</v>
      </c>
    </row>
    <row r="900" spans="72:91" x14ac:dyDescent="0.25">
      <c r="BT90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BORD'!$B$13:$B$2000,0),11))*T900/INDEX('[3]TABLEAU DE BORD'!$B$13:$R$2000,MATCH('Formalisme RTE'!$H$2,'[3]TABLEAU DE BORD'!$B$13:$B$2000,0),12)</f>
        <v>3.102830965870556</v>
      </c>
      <c r="BU900">
        <f t="shared" si="77"/>
        <v>0.93577891975241945</v>
      </c>
      <c r="BX900">
        <f t="shared" si="75"/>
        <v>0.60748217536470928</v>
      </c>
      <c r="BZ900">
        <f>IF($BZ$6="","",IF(ISERROR(INDEX([3]Base!$A$2:$C$207,MATCH($BZ$6,[3]Base!$A$2:$A$207,0),2))=TRUE,"CABLE INCONNU",(INDEX([3]Base!$A$2:$C$207,MATCH($BZ$6,[3]Base!$A$2:$A$207,0),3))))</f>
        <v>19.600000000000001</v>
      </c>
      <c r="CB900">
        <f>IF($BZ$6="","",IF(ISERROR(INDEX([3]Base!$A$2:$C$207,MATCH($BZ$6,[3]Base!$A$2:$A$207,0),2))=TRUE,"CABLE INCONNU",(INDEX([3]Base!$A$2:$C$207,MATCH($BZ$6,[3]Base!$A$2:$A$207,0),2))))</f>
        <v>0.627</v>
      </c>
      <c r="CD900">
        <f t="shared" si="76"/>
        <v>1.5404220201039038</v>
      </c>
      <c r="CF900">
        <f t="shared" si="74"/>
        <v>404.81000000000006</v>
      </c>
      <c r="CG9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BORD'!$B$13:$B$2000,0),9)))*T900/$P$18)</f>
        <v>406.35042202010396</v>
      </c>
      <c r="CI900" t="str">
        <f>'[3]TABLEAU DE BORD'!B898</f>
        <v/>
      </c>
      <c r="CJ900" t="e">
        <f>'[3]TABLEAU DE BORD'!E898-'[3]TABLEAU DE BORD'!C898</f>
        <v>#VALUE!</v>
      </c>
      <c r="CL900" t="str">
        <f>'[3]TABLEAU DE BORD'!H898</f>
        <v/>
      </c>
      <c r="CM900" t="e">
        <f>'[3]TABLEAU DE BORD'!K898-'[3]TABLEAU DE BORD'!I898</f>
        <v>#VALUE!</v>
      </c>
    </row>
    <row r="901" spans="72:91" x14ac:dyDescent="0.25">
      <c r="BT90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BORD'!$B$13:$B$2000,0),11))*T901/INDEX('[3]TABLEAU DE BORD'!$B$13:$R$2000,MATCH('Formalisme RTE'!$H$2,'[3]TABLEAU DE BORD'!$B$13:$B$2000,0),12)</f>
        <v>3.102830965870556</v>
      </c>
      <c r="BU901">
        <f t="shared" si="77"/>
        <v>0.93577891975241945</v>
      </c>
      <c r="BX901">
        <f t="shared" si="75"/>
        <v>0.60748217536470928</v>
      </c>
      <c r="BZ901">
        <f>IF($BZ$6="","",IF(ISERROR(INDEX([3]Base!$A$2:$C$207,MATCH($BZ$6,[3]Base!$A$2:$A$207,0),2))=TRUE,"CABLE INCONNU",(INDEX([3]Base!$A$2:$C$207,MATCH($BZ$6,[3]Base!$A$2:$A$207,0),3))))</f>
        <v>19.600000000000001</v>
      </c>
      <c r="CB901">
        <f>IF($BZ$6="","",IF(ISERROR(INDEX([3]Base!$A$2:$C$207,MATCH($BZ$6,[3]Base!$A$2:$A$207,0),2))=TRUE,"CABLE INCONNU",(INDEX([3]Base!$A$2:$C$207,MATCH($BZ$6,[3]Base!$A$2:$A$207,0),2))))</f>
        <v>0.627</v>
      </c>
      <c r="CD901">
        <f t="shared" si="76"/>
        <v>1.5404220201039038</v>
      </c>
      <c r="CF901">
        <f t="shared" si="74"/>
        <v>404.81000000000006</v>
      </c>
      <c r="CG9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BORD'!$B$13:$B$2000,0),9)))*T901/$P$18)</f>
        <v>406.35042202010396</v>
      </c>
      <c r="CI901" t="str">
        <f>'[3]TABLEAU DE BORD'!B899</f>
        <v/>
      </c>
      <c r="CJ901" t="e">
        <f>'[3]TABLEAU DE BORD'!E899-'[3]TABLEAU DE BORD'!C899</f>
        <v>#VALUE!</v>
      </c>
      <c r="CL901" t="str">
        <f>'[3]TABLEAU DE BORD'!H899</f>
        <v/>
      </c>
      <c r="CM901" t="e">
        <f>'[3]TABLEAU DE BORD'!K899-'[3]TABLEAU DE BORD'!I899</f>
        <v>#VALUE!</v>
      </c>
    </row>
    <row r="902" spans="72:91" x14ac:dyDescent="0.25">
      <c r="BT90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BORD'!$B$13:$B$2000,0),11))*T902/INDEX('[3]TABLEAU DE BORD'!$B$13:$R$2000,MATCH('Formalisme RTE'!$H$2,'[3]TABLEAU DE BORD'!$B$13:$B$2000,0),12)</f>
        <v>3.102830965870556</v>
      </c>
      <c r="BU902">
        <f t="shared" si="77"/>
        <v>0.93577891975241945</v>
      </c>
      <c r="BX902">
        <f t="shared" si="75"/>
        <v>0.60748217536470928</v>
      </c>
      <c r="BZ902">
        <f>IF($BZ$6="","",IF(ISERROR(INDEX([3]Base!$A$2:$C$207,MATCH($BZ$6,[3]Base!$A$2:$A$207,0),2))=TRUE,"CABLE INCONNU",(INDEX([3]Base!$A$2:$C$207,MATCH($BZ$6,[3]Base!$A$2:$A$207,0),3))))</f>
        <v>19.600000000000001</v>
      </c>
      <c r="CB902">
        <f>IF($BZ$6="","",IF(ISERROR(INDEX([3]Base!$A$2:$C$207,MATCH($BZ$6,[3]Base!$A$2:$A$207,0),2))=TRUE,"CABLE INCONNU",(INDEX([3]Base!$A$2:$C$207,MATCH($BZ$6,[3]Base!$A$2:$A$207,0),2))))</f>
        <v>0.627</v>
      </c>
      <c r="CD902">
        <f t="shared" si="76"/>
        <v>1.5404220201039038</v>
      </c>
      <c r="CF902">
        <f t="shared" si="74"/>
        <v>404.81000000000006</v>
      </c>
      <c r="CG9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BORD'!$B$13:$B$2000,0),9)))*T902/$P$18)</f>
        <v>406.35042202010396</v>
      </c>
      <c r="CI902" t="str">
        <f>'[3]TABLEAU DE BORD'!B900</f>
        <v/>
      </c>
      <c r="CJ902" t="e">
        <f>'[3]TABLEAU DE BORD'!E900-'[3]TABLEAU DE BORD'!C900</f>
        <v>#VALUE!</v>
      </c>
      <c r="CL902" t="str">
        <f>'[3]TABLEAU DE BORD'!H900</f>
        <v/>
      </c>
      <c r="CM902" t="e">
        <f>'[3]TABLEAU DE BORD'!K900-'[3]TABLEAU DE BORD'!I900</f>
        <v>#VALUE!</v>
      </c>
    </row>
    <row r="903" spans="72:91" x14ac:dyDescent="0.25">
      <c r="BT90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BORD'!$B$13:$B$2000,0),11))*T903/INDEX('[3]TABLEAU DE BORD'!$B$13:$R$2000,MATCH('Formalisme RTE'!$H$2,'[3]TABLEAU DE BORD'!$B$13:$B$2000,0),12)</f>
        <v>3.102830965870556</v>
      </c>
      <c r="BU903">
        <f t="shared" si="77"/>
        <v>0.93577891975241945</v>
      </c>
      <c r="BX903">
        <f t="shared" si="75"/>
        <v>0.60748217536470928</v>
      </c>
      <c r="BZ903">
        <f>IF($BZ$6="","",IF(ISERROR(INDEX([3]Base!$A$2:$C$207,MATCH($BZ$6,[3]Base!$A$2:$A$207,0),2))=TRUE,"CABLE INCONNU",(INDEX([3]Base!$A$2:$C$207,MATCH($BZ$6,[3]Base!$A$2:$A$207,0),3))))</f>
        <v>19.600000000000001</v>
      </c>
      <c r="CB903">
        <f>IF($BZ$6="","",IF(ISERROR(INDEX([3]Base!$A$2:$C$207,MATCH($BZ$6,[3]Base!$A$2:$A$207,0),2))=TRUE,"CABLE INCONNU",(INDEX([3]Base!$A$2:$C$207,MATCH($BZ$6,[3]Base!$A$2:$A$207,0),2))))</f>
        <v>0.627</v>
      </c>
      <c r="CD903">
        <f t="shared" si="76"/>
        <v>1.5404220201039038</v>
      </c>
      <c r="CF903">
        <f t="shared" si="74"/>
        <v>404.81000000000006</v>
      </c>
      <c r="CG9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BORD'!$B$13:$B$2000,0),9)))*T903/$P$18)</f>
        <v>406.35042202010396</v>
      </c>
      <c r="CI903" t="str">
        <f>'[3]TABLEAU DE BORD'!B901</f>
        <v/>
      </c>
      <c r="CJ903" t="e">
        <f>'[3]TABLEAU DE BORD'!E901-'[3]TABLEAU DE BORD'!C901</f>
        <v>#VALUE!</v>
      </c>
      <c r="CL903" t="str">
        <f>'[3]TABLEAU DE BORD'!H901</f>
        <v/>
      </c>
      <c r="CM903" t="e">
        <f>'[3]TABLEAU DE BORD'!K901-'[3]TABLEAU DE BORD'!I901</f>
        <v>#VALUE!</v>
      </c>
    </row>
    <row r="904" spans="72:91" x14ac:dyDescent="0.25">
      <c r="BT90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BORD'!$B$13:$B$2000,0),11))*T904/INDEX('[3]TABLEAU DE BORD'!$B$13:$R$2000,MATCH('Formalisme RTE'!$H$2,'[3]TABLEAU DE BORD'!$B$13:$B$2000,0),12)</f>
        <v>3.102830965870556</v>
      </c>
      <c r="BU904">
        <f t="shared" si="77"/>
        <v>0.93577891975241945</v>
      </c>
      <c r="BX904">
        <f t="shared" si="75"/>
        <v>0.60748217536470928</v>
      </c>
      <c r="BZ904">
        <f>IF($BZ$6="","",IF(ISERROR(INDEX([3]Base!$A$2:$C$207,MATCH($BZ$6,[3]Base!$A$2:$A$207,0),2))=TRUE,"CABLE INCONNU",(INDEX([3]Base!$A$2:$C$207,MATCH($BZ$6,[3]Base!$A$2:$A$207,0),3))))</f>
        <v>19.600000000000001</v>
      </c>
      <c r="CB904">
        <f>IF($BZ$6="","",IF(ISERROR(INDEX([3]Base!$A$2:$C$207,MATCH($BZ$6,[3]Base!$A$2:$A$207,0),2))=TRUE,"CABLE INCONNU",(INDEX([3]Base!$A$2:$C$207,MATCH($BZ$6,[3]Base!$A$2:$A$207,0),2))))</f>
        <v>0.627</v>
      </c>
      <c r="CD904">
        <f t="shared" si="76"/>
        <v>1.5404220201039038</v>
      </c>
      <c r="CF904">
        <f t="shared" si="74"/>
        <v>404.81000000000006</v>
      </c>
      <c r="CG9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BORD'!$B$13:$B$2000,0),9)))*T904/$P$18)</f>
        <v>406.35042202010396</v>
      </c>
      <c r="CI904" t="str">
        <f>'[3]TABLEAU DE BORD'!B902</f>
        <v/>
      </c>
      <c r="CJ904" t="e">
        <f>'[3]TABLEAU DE BORD'!E902-'[3]TABLEAU DE BORD'!C902</f>
        <v>#VALUE!</v>
      </c>
      <c r="CL904" t="str">
        <f>'[3]TABLEAU DE BORD'!H902</f>
        <v/>
      </c>
      <c r="CM904" t="e">
        <f>'[3]TABLEAU DE BORD'!K902-'[3]TABLEAU DE BORD'!I902</f>
        <v>#VALUE!</v>
      </c>
    </row>
    <row r="905" spans="72:91" x14ac:dyDescent="0.25">
      <c r="BT90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BORD'!$B$13:$B$2000,0),11))*T905/INDEX('[3]TABLEAU DE BORD'!$B$13:$R$2000,MATCH('Formalisme RTE'!$H$2,'[3]TABLEAU DE BORD'!$B$13:$B$2000,0),12)</f>
        <v>3.102830965870556</v>
      </c>
      <c r="BU905">
        <f t="shared" si="77"/>
        <v>0.93577891975241945</v>
      </c>
      <c r="BX905">
        <f t="shared" si="75"/>
        <v>0.60748217536470928</v>
      </c>
      <c r="BZ905">
        <f>IF($BZ$6="","",IF(ISERROR(INDEX([3]Base!$A$2:$C$207,MATCH($BZ$6,[3]Base!$A$2:$A$207,0),2))=TRUE,"CABLE INCONNU",(INDEX([3]Base!$A$2:$C$207,MATCH($BZ$6,[3]Base!$A$2:$A$207,0),3))))</f>
        <v>19.600000000000001</v>
      </c>
      <c r="CB905">
        <f>IF($BZ$6="","",IF(ISERROR(INDEX([3]Base!$A$2:$C$207,MATCH($BZ$6,[3]Base!$A$2:$A$207,0),2))=TRUE,"CABLE INCONNU",(INDEX([3]Base!$A$2:$C$207,MATCH($BZ$6,[3]Base!$A$2:$A$207,0),2))))</f>
        <v>0.627</v>
      </c>
      <c r="CD905">
        <f t="shared" si="76"/>
        <v>1.5404220201039038</v>
      </c>
      <c r="CF905">
        <f t="shared" si="74"/>
        <v>404.81000000000006</v>
      </c>
      <c r="CG9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BORD'!$B$13:$B$2000,0),9)))*T905/$P$18)</f>
        <v>406.35042202010396</v>
      </c>
      <c r="CI905" t="str">
        <f>'[3]TABLEAU DE BORD'!B903</f>
        <v/>
      </c>
      <c r="CJ905" t="e">
        <f>'[3]TABLEAU DE BORD'!E903-'[3]TABLEAU DE BORD'!C903</f>
        <v>#VALUE!</v>
      </c>
      <c r="CL905" t="str">
        <f>'[3]TABLEAU DE BORD'!H903</f>
        <v/>
      </c>
      <c r="CM905" t="e">
        <f>'[3]TABLEAU DE BORD'!K903-'[3]TABLEAU DE BORD'!I903</f>
        <v>#VALUE!</v>
      </c>
    </row>
    <row r="906" spans="72:91" x14ac:dyDescent="0.25">
      <c r="BT90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BORD'!$B$13:$B$2000,0),11))*T906/INDEX('[3]TABLEAU DE BORD'!$B$13:$R$2000,MATCH('Formalisme RTE'!$H$2,'[3]TABLEAU DE BORD'!$B$13:$B$2000,0),12)</f>
        <v>3.102830965870556</v>
      </c>
      <c r="BU906">
        <f t="shared" si="77"/>
        <v>0.93577891975241945</v>
      </c>
      <c r="BX906">
        <f t="shared" si="75"/>
        <v>0.60748217536470928</v>
      </c>
      <c r="BZ906">
        <f>IF($BZ$6="","",IF(ISERROR(INDEX([3]Base!$A$2:$C$207,MATCH($BZ$6,[3]Base!$A$2:$A$207,0),2))=TRUE,"CABLE INCONNU",(INDEX([3]Base!$A$2:$C$207,MATCH($BZ$6,[3]Base!$A$2:$A$207,0),3))))</f>
        <v>19.600000000000001</v>
      </c>
      <c r="CB906">
        <f>IF($BZ$6="","",IF(ISERROR(INDEX([3]Base!$A$2:$C$207,MATCH($BZ$6,[3]Base!$A$2:$A$207,0),2))=TRUE,"CABLE INCONNU",(INDEX([3]Base!$A$2:$C$207,MATCH($BZ$6,[3]Base!$A$2:$A$207,0),2))))</f>
        <v>0.627</v>
      </c>
      <c r="CD906">
        <f t="shared" si="76"/>
        <v>1.5404220201039038</v>
      </c>
      <c r="CF906">
        <f t="shared" si="74"/>
        <v>404.81000000000006</v>
      </c>
      <c r="CG90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BORD'!$B$13:$B$2000,0),9)))*T906/$P$18)</f>
        <v>406.35042202010396</v>
      </c>
      <c r="CI906" t="str">
        <f>'[3]TABLEAU DE BORD'!B904</f>
        <v/>
      </c>
      <c r="CJ906" t="e">
        <f>'[3]TABLEAU DE BORD'!E904-'[3]TABLEAU DE BORD'!C904</f>
        <v>#VALUE!</v>
      </c>
      <c r="CL906" t="str">
        <f>'[3]TABLEAU DE BORD'!H904</f>
        <v/>
      </c>
      <c r="CM906" t="e">
        <f>'[3]TABLEAU DE BORD'!K904-'[3]TABLEAU DE BORD'!I904</f>
        <v>#VALUE!</v>
      </c>
    </row>
    <row r="907" spans="72:91" x14ac:dyDescent="0.25">
      <c r="BT90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BORD'!$B$13:$B$2000,0),11))*T907/INDEX('[3]TABLEAU DE BORD'!$B$13:$R$2000,MATCH('Formalisme RTE'!$H$2,'[3]TABLEAU DE BORD'!$B$13:$B$2000,0),12)</f>
        <v>3.102830965870556</v>
      </c>
      <c r="BU907">
        <f t="shared" si="77"/>
        <v>0.93577891975241945</v>
      </c>
      <c r="BX907">
        <f t="shared" si="75"/>
        <v>0.60748217536470928</v>
      </c>
      <c r="BZ907">
        <f>IF($BZ$6="","",IF(ISERROR(INDEX([3]Base!$A$2:$C$207,MATCH($BZ$6,[3]Base!$A$2:$A$207,0),2))=TRUE,"CABLE INCONNU",(INDEX([3]Base!$A$2:$C$207,MATCH($BZ$6,[3]Base!$A$2:$A$207,0),3))))</f>
        <v>19.600000000000001</v>
      </c>
      <c r="CB907">
        <f>IF($BZ$6="","",IF(ISERROR(INDEX([3]Base!$A$2:$C$207,MATCH($BZ$6,[3]Base!$A$2:$A$207,0),2))=TRUE,"CABLE INCONNU",(INDEX([3]Base!$A$2:$C$207,MATCH($BZ$6,[3]Base!$A$2:$A$207,0),2))))</f>
        <v>0.627</v>
      </c>
      <c r="CD907">
        <f t="shared" si="76"/>
        <v>1.5404220201039038</v>
      </c>
      <c r="CF907">
        <f t="shared" si="74"/>
        <v>404.81000000000006</v>
      </c>
      <c r="CG90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BORD'!$B$13:$B$2000,0),9)))*T907/$P$18)</f>
        <v>406.35042202010396</v>
      </c>
      <c r="CI907" t="str">
        <f>'[3]TABLEAU DE BORD'!B905</f>
        <v/>
      </c>
      <c r="CJ907" t="e">
        <f>'[3]TABLEAU DE BORD'!E905-'[3]TABLEAU DE BORD'!C905</f>
        <v>#VALUE!</v>
      </c>
      <c r="CL907" t="str">
        <f>'[3]TABLEAU DE BORD'!H905</f>
        <v/>
      </c>
      <c r="CM907" t="e">
        <f>'[3]TABLEAU DE BORD'!K905-'[3]TABLEAU DE BORD'!I905</f>
        <v>#VALUE!</v>
      </c>
    </row>
    <row r="908" spans="72:91" x14ac:dyDescent="0.25">
      <c r="BT90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BORD'!$B$13:$B$2000,0),11))*T908/INDEX('[3]TABLEAU DE BORD'!$B$13:$R$2000,MATCH('Formalisme RTE'!$H$2,'[3]TABLEAU DE BORD'!$B$13:$B$2000,0),12)</f>
        <v>3.102830965870556</v>
      </c>
      <c r="BU908">
        <f t="shared" si="77"/>
        <v>0.93577891975241945</v>
      </c>
      <c r="BX908">
        <f t="shared" si="75"/>
        <v>0.60748217536470928</v>
      </c>
      <c r="BZ908">
        <f>IF($BZ$6="","",IF(ISERROR(INDEX([3]Base!$A$2:$C$207,MATCH($BZ$6,[3]Base!$A$2:$A$207,0),2))=TRUE,"CABLE INCONNU",(INDEX([3]Base!$A$2:$C$207,MATCH($BZ$6,[3]Base!$A$2:$A$207,0),3))))</f>
        <v>19.600000000000001</v>
      </c>
      <c r="CB908">
        <f>IF($BZ$6="","",IF(ISERROR(INDEX([3]Base!$A$2:$C$207,MATCH($BZ$6,[3]Base!$A$2:$A$207,0),2))=TRUE,"CABLE INCONNU",(INDEX([3]Base!$A$2:$C$207,MATCH($BZ$6,[3]Base!$A$2:$A$207,0),2))))</f>
        <v>0.627</v>
      </c>
      <c r="CD908">
        <f t="shared" si="76"/>
        <v>1.5404220201039038</v>
      </c>
      <c r="CF908">
        <f t="shared" si="74"/>
        <v>404.81000000000006</v>
      </c>
      <c r="CG90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BORD'!$B$13:$B$2000,0),9)))*T908/$P$18)</f>
        <v>406.35042202010396</v>
      </c>
      <c r="CI908" t="str">
        <f>'[3]TABLEAU DE BORD'!B906</f>
        <v/>
      </c>
      <c r="CJ908" t="e">
        <f>'[3]TABLEAU DE BORD'!E906-'[3]TABLEAU DE BORD'!C906</f>
        <v>#VALUE!</v>
      </c>
      <c r="CL908" t="str">
        <f>'[3]TABLEAU DE BORD'!H906</f>
        <v/>
      </c>
      <c r="CM908" t="e">
        <f>'[3]TABLEAU DE BORD'!K906-'[3]TABLEAU DE BORD'!I906</f>
        <v>#VALUE!</v>
      </c>
    </row>
    <row r="909" spans="72:91" x14ac:dyDescent="0.25">
      <c r="BT90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BORD'!$B$13:$B$2000,0),11))*T909/INDEX('[3]TABLEAU DE BORD'!$B$13:$R$2000,MATCH('Formalisme RTE'!$H$2,'[3]TABLEAU DE BORD'!$B$13:$B$2000,0),12)</f>
        <v>3.102830965870556</v>
      </c>
      <c r="BU909">
        <f t="shared" si="77"/>
        <v>0.93577891975241945</v>
      </c>
      <c r="BX909">
        <f t="shared" si="75"/>
        <v>0.60748217536470928</v>
      </c>
      <c r="BZ909">
        <f>IF($BZ$6="","",IF(ISERROR(INDEX([3]Base!$A$2:$C$207,MATCH($BZ$6,[3]Base!$A$2:$A$207,0),2))=TRUE,"CABLE INCONNU",(INDEX([3]Base!$A$2:$C$207,MATCH($BZ$6,[3]Base!$A$2:$A$207,0),3))))</f>
        <v>19.600000000000001</v>
      </c>
      <c r="CB909">
        <f>IF($BZ$6="","",IF(ISERROR(INDEX([3]Base!$A$2:$C$207,MATCH($BZ$6,[3]Base!$A$2:$A$207,0),2))=TRUE,"CABLE INCONNU",(INDEX([3]Base!$A$2:$C$207,MATCH($BZ$6,[3]Base!$A$2:$A$207,0),2))))</f>
        <v>0.627</v>
      </c>
      <c r="CD909">
        <f t="shared" si="76"/>
        <v>1.5404220201039038</v>
      </c>
      <c r="CF909">
        <f t="shared" si="74"/>
        <v>404.81000000000006</v>
      </c>
      <c r="CG90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BORD'!$B$13:$B$2000,0),9)))*T909/$P$18)</f>
        <v>406.35042202010396</v>
      </c>
      <c r="CI909" t="str">
        <f>'[3]TABLEAU DE BORD'!B907</f>
        <v/>
      </c>
      <c r="CJ909" t="e">
        <f>'[3]TABLEAU DE BORD'!E907-'[3]TABLEAU DE BORD'!C907</f>
        <v>#VALUE!</v>
      </c>
      <c r="CL909" t="str">
        <f>'[3]TABLEAU DE BORD'!H907</f>
        <v/>
      </c>
      <c r="CM909" t="e">
        <f>'[3]TABLEAU DE BORD'!K907-'[3]TABLEAU DE BORD'!I907</f>
        <v>#VALUE!</v>
      </c>
    </row>
    <row r="910" spans="72:91" x14ac:dyDescent="0.25">
      <c r="BT91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BORD'!$B$13:$B$2000,0),11))*T910/INDEX('[3]TABLEAU DE BORD'!$B$13:$R$2000,MATCH('Formalisme RTE'!$H$2,'[3]TABLEAU DE BORD'!$B$13:$B$2000,0),12)</f>
        <v>3.102830965870556</v>
      </c>
      <c r="BU910">
        <f t="shared" si="77"/>
        <v>0.93577891975241945</v>
      </c>
      <c r="BX910">
        <f t="shared" si="75"/>
        <v>0.60748217536470928</v>
      </c>
      <c r="BZ910">
        <f>IF($BZ$6="","",IF(ISERROR(INDEX([3]Base!$A$2:$C$207,MATCH($BZ$6,[3]Base!$A$2:$A$207,0),2))=TRUE,"CABLE INCONNU",(INDEX([3]Base!$A$2:$C$207,MATCH($BZ$6,[3]Base!$A$2:$A$207,0),3))))</f>
        <v>19.600000000000001</v>
      </c>
      <c r="CB910">
        <f>IF($BZ$6="","",IF(ISERROR(INDEX([3]Base!$A$2:$C$207,MATCH($BZ$6,[3]Base!$A$2:$A$207,0),2))=TRUE,"CABLE INCONNU",(INDEX([3]Base!$A$2:$C$207,MATCH($BZ$6,[3]Base!$A$2:$A$207,0),2))))</f>
        <v>0.627</v>
      </c>
      <c r="CD910">
        <f t="shared" si="76"/>
        <v>1.5404220201039038</v>
      </c>
      <c r="CF910">
        <f t="shared" si="74"/>
        <v>404.81000000000006</v>
      </c>
      <c r="CG91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BORD'!$B$13:$B$2000,0),9)))*T910/$P$18)</f>
        <v>406.35042202010396</v>
      </c>
      <c r="CI910" t="str">
        <f>'[3]TABLEAU DE BORD'!B908</f>
        <v/>
      </c>
      <c r="CJ910" t="e">
        <f>'[3]TABLEAU DE BORD'!E908-'[3]TABLEAU DE BORD'!C908</f>
        <v>#VALUE!</v>
      </c>
      <c r="CL910" t="str">
        <f>'[3]TABLEAU DE BORD'!H908</f>
        <v/>
      </c>
      <c r="CM910" t="e">
        <f>'[3]TABLEAU DE BORD'!K908-'[3]TABLEAU DE BORD'!I908</f>
        <v>#VALUE!</v>
      </c>
    </row>
    <row r="911" spans="72:91" x14ac:dyDescent="0.25">
      <c r="BT91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BORD'!$B$13:$B$2000,0),11))*T911/INDEX('[3]TABLEAU DE BORD'!$B$13:$R$2000,MATCH('Formalisme RTE'!$H$2,'[3]TABLEAU DE BORD'!$B$13:$B$2000,0),12)</f>
        <v>3.102830965870556</v>
      </c>
      <c r="BU911">
        <f t="shared" si="77"/>
        <v>0.93577891975241945</v>
      </c>
      <c r="BX911">
        <f t="shared" si="75"/>
        <v>0.60748217536470928</v>
      </c>
      <c r="BZ911">
        <f>IF($BZ$6="","",IF(ISERROR(INDEX([3]Base!$A$2:$C$207,MATCH($BZ$6,[3]Base!$A$2:$A$207,0),2))=TRUE,"CABLE INCONNU",(INDEX([3]Base!$A$2:$C$207,MATCH($BZ$6,[3]Base!$A$2:$A$207,0),3))))</f>
        <v>19.600000000000001</v>
      </c>
      <c r="CB911">
        <f>IF($BZ$6="","",IF(ISERROR(INDEX([3]Base!$A$2:$C$207,MATCH($BZ$6,[3]Base!$A$2:$A$207,0),2))=TRUE,"CABLE INCONNU",(INDEX([3]Base!$A$2:$C$207,MATCH($BZ$6,[3]Base!$A$2:$A$207,0),2))))</f>
        <v>0.627</v>
      </c>
      <c r="CD911">
        <f t="shared" si="76"/>
        <v>1.5404220201039038</v>
      </c>
      <c r="CF911">
        <f t="shared" ref="CF911:CF974" si="78">$BE$28+$D$10*((EXP(($BE$26-T911)/$D$10)+EXP(-($BE$26-T911)/$D$10))/2-1)</f>
        <v>404.81000000000006</v>
      </c>
      <c r="CG91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BORD'!$B$13:$B$2000,0),9)))*T911/$P$18)</f>
        <v>406.35042202010396</v>
      </c>
      <c r="CI911" t="str">
        <f>'[3]TABLEAU DE BORD'!B909</f>
        <v/>
      </c>
      <c r="CJ911" t="e">
        <f>'[3]TABLEAU DE BORD'!E909-'[3]TABLEAU DE BORD'!C909</f>
        <v>#VALUE!</v>
      </c>
      <c r="CL911" t="str">
        <f>'[3]TABLEAU DE BORD'!H909</f>
        <v/>
      </c>
      <c r="CM911" t="e">
        <f>'[3]TABLEAU DE BORD'!K909-'[3]TABLEAU DE BORD'!I909</f>
        <v>#VALUE!</v>
      </c>
    </row>
    <row r="912" spans="72:91" x14ac:dyDescent="0.25">
      <c r="BT91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BORD'!$B$13:$B$2000,0),11))*T912/INDEX('[3]TABLEAU DE BORD'!$B$13:$R$2000,MATCH('Formalisme RTE'!$H$2,'[3]TABLEAU DE BORD'!$B$13:$B$2000,0),12)</f>
        <v>3.102830965870556</v>
      </c>
      <c r="BU912">
        <f t="shared" si="77"/>
        <v>0.93577891975241945</v>
      </c>
      <c r="BX912">
        <f t="shared" ref="BX912:BX975" si="79">SQRT(1-(1/(SQRT((CB912*0.981)^2+(($B$30/10)*BZ912*0.001)^2)/(CB912*0.981))^2))</f>
        <v>0.60748217536470928</v>
      </c>
      <c r="BZ912">
        <f>IF($BZ$6="","",IF(ISERROR(INDEX([3]Base!$A$2:$C$207,MATCH($BZ$6,[3]Base!$A$2:$A$207,0),2))=TRUE,"CABLE INCONNU",(INDEX([3]Base!$A$2:$C$207,MATCH($BZ$6,[3]Base!$A$2:$A$207,0),3))))</f>
        <v>19.600000000000001</v>
      </c>
      <c r="CB912">
        <f>IF($BZ$6="","",IF(ISERROR(INDEX([3]Base!$A$2:$C$207,MATCH($BZ$6,[3]Base!$A$2:$A$207,0),2))=TRUE,"CABLE INCONNU",(INDEX([3]Base!$A$2:$C$207,MATCH($BZ$6,[3]Base!$A$2:$A$207,0),2))))</f>
        <v>0.627</v>
      </c>
      <c r="CD912">
        <f t="shared" si="76"/>
        <v>1.5404220201039038</v>
      </c>
      <c r="CF912">
        <f t="shared" si="78"/>
        <v>404.81000000000006</v>
      </c>
      <c r="CG91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BORD'!$B$13:$B$2000,0),9)))*T912/$P$18)</f>
        <v>406.35042202010396</v>
      </c>
      <c r="CI912" t="str">
        <f>'[3]TABLEAU DE BORD'!B910</f>
        <v/>
      </c>
      <c r="CJ912" t="e">
        <f>'[3]TABLEAU DE BORD'!E910-'[3]TABLEAU DE BORD'!C910</f>
        <v>#VALUE!</v>
      </c>
      <c r="CL912" t="str">
        <f>'[3]TABLEAU DE BORD'!H910</f>
        <v/>
      </c>
      <c r="CM912" t="e">
        <f>'[3]TABLEAU DE BORD'!K910-'[3]TABLEAU DE BORD'!I910</f>
        <v>#VALUE!</v>
      </c>
    </row>
    <row r="913" spans="72:91" x14ac:dyDescent="0.25">
      <c r="BT91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BORD'!$B$13:$B$2000,0),11))*T913/INDEX('[3]TABLEAU DE BORD'!$B$13:$R$2000,MATCH('Formalisme RTE'!$H$2,'[3]TABLEAU DE BORD'!$B$13:$B$2000,0),12)</f>
        <v>3.102830965870556</v>
      </c>
      <c r="BU913">
        <f t="shared" si="77"/>
        <v>0.93577891975241945</v>
      </c>
      <c r="BX913">
        <f t="shared" si="79"/>
        <v>0.60748217536470928</v>
      </c>
      <c r="BZ913">
        <f>IF($BZ$6="","",IF(ISERROR(INDEX([3]Base!$A$2:$C$207,MATCH($BZ$6,[3]Base!$A$2:$A$207,0),2))=TRUE,"CABLE INCONNU",(INDEX([3]Base!$A$2:$C$207,MATCH($BZ$6,[3]Base!$A$2:$A$207,0),3))))</f>
        <v>19.600000000000001</v>
      </c>
      <c r="CB913">
        <f>IF($BZ$6="","",IF(ISERROR(INDEX([3]Base!$A$2:$C$207,MATCH($BZ$6,[3]Base!$A$2:$A$207,0),2))=TRUE,"CABLE INCONNU",(INDEX([3]Base!$A$2:$C$207,MATCH($BZ$6,[3]Base!$A$2:$A$207,0),2))))</f>
        <v>0.627</v>
      </c>
      <c r="CD913">
        <f t="shared" ref="CD913:CD976" si="80">CG913-CF913</f>
        <v>1.5404220201039038</v>
      </c>
      <c r="CF913">
        <f t="shared" si="78"/>
        <v>404.81000000000006</v>
      </c>
      <c r="CG91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BORD'!$B$13:$B$2000,0),9)))*T913/$P$18)</f>
        <v>406.35042202010396</v>
      </c>
      <c r="CI913" t="str">
        <f>'[3]TABLEAU DE BORD'!B911</f>
        <v/>
      </c>
      <c r="CJ913" t="e">
        <f>'[3]TABLEAU DE BORD'!E911-'[3]TABLEAU DE BORD'!C911</f>
        <v>#VALUE!</v>
      </c>
      <c r="CL913" t="str">
        <f>'[3]TABLEAU DE BORD'!H911</f>
        <v/>
      </c>
      <c r="CM913" t="e">
        <f>'[3]TABLEAU DE BORD'!K911-'[3]TABLEAU DE BORD'!I911</f>
        <v>#VALUE!</v>
      </c>
    </row>
    <row r="914" spans="72:91" x14ac:dyDescent="0.25">
      <c r="BT91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BORD'!$B$13:$B$2000,0),11))*T914/INDEX('[3]TABLEAU DE BORD'!$B$13:$R$2000,MATCH('Formalisme RTE'!$H$2,'[3]TABLEAU DE BORD'!$B$13:$B$2000,0),12)</f>
        <v>3.102830965870556</v>
      </c>
      <c r="BU914">
        <f t="shared" ref="BU914:BU977" si="81">BX914*CD914</f>
        <v>0.93577891975241945</v>
      </c>
      <c r="BX914">
        <f t="shared" si="79"/>
        <v>0.60748217536470928</v>
      </c>
      <c r="BZ914">
        <f>IF($BZ$6="","",IF(ISERROR(INDEX([3]Base!$A$2:$C$207,MATCH($BZ$6,[3]Base!$A$2:$A$207,0),2))=TRUE,"CABLE INCONNU",(INDEX([3]Base!$A$2:$C$207,MATCH($BZ$6,[3]Base!$A$2:$A$207,0),3))))</f>
        <v>19.600000000000001</v>
      </c>
      <c r="CB914">
        <f>IF($BZ$6="","",IF(ISERROR(INDEX([3]Base!$A$2:$C$207,MATCH($BZ$6,[3]Base!$A$2:$A$207,0),2))=TRUE,"CABLE INCONNU",(INDEX([3]Base!$A$2:$C$207,MATCH($BZ$6,[3]Base!$A$2:$A$207,0),2))))</f>
        <v>0.627</v>
      </c>
      <c r="CD914">
        <f t="shared" si="80"/>
        <v>1.5404220201039038</v>
      </c>
      <c r="CF914">
        <f t="shared" si="78"/>
        <v>404.81000000000006</v>
      </c>
      <c r="CG91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BORD'!$B$13:$B$2000,0),9)))*T914/$P$18)</f>
        <v>406.35042202010396</v>
      </c>
      <c r="CI914" t="str">
        <f>'[3]TABLEAU DE BORD'!B912</f>
        <v/>
      </c>
      <c r="CJ914" t="e">
        <f>'[3]TABLEAU DE BORD'!E912-'[3]TABLEAU DE BORD'!C912</f>
        <v>#VALUE!</v>
      </c>
      <c r="CL914" t="str">
        <f>'[3]TABLEAU DE BORD'!H912</f>
        <v/>
      </c>
      <c r="CM914" t="e">
        <f>'[3]TABLEAU DE BORD'!K912-'[3]TABLEAU DE BORD'!I912</f>
        <v>#VALUE!</v>
      </c>
    </row>
    <row r="915" spans="72:91" x14ac:dyDescent="0.25">
      <c r="BT91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BORD'!$B$13:$B$2000,0),11))*T915/INDEX('[3]TABLEAU DE BORD'!$B$13:$R$2000,MATCH('Formalisme RTE'!$H$2,'[3]TABLEAU DE BORD'!$B$13:$B$2000,0),12)</f>
        <v>3.102830965870556</v>
      </c>
      <c r="BU915">
        <f t="shared" si="81"/>
        <v>0.93577891975241945</v>
      </c>
      <c r="BX915">
        <f t="shared" si="79"/>
        <v>0.60748217536470928</v>
      </c>
      <c r="BZ915">
        <f>IF($BZ$6="","",IF(ISERROR(INDEX([3]Base!$A$2:$C$207,MATCH($BZ$6,[3]Base!$A$2:$A$207,0),2))=TRUE,"CABLE INCONNU",(INDEX([3]Base!$A$2:$C$207,MATCH($BZ$6,[3]Base!$A$2:$A$207,0),3))))</f>
        <v>19.600000000000001</v>
      </c>
      <c r="CB915">
        <f>IF($BZ$6="","",IF(ISERROR(INDEX([3]Base!$A$2:$C$207,MATCH($BZ$6,[3]Base!$A$2:$A$207,0),2))=TRUE,"CABLE INCONNU",(INDEX([3]Base!$A$2:$C$207,MATCH($BZ$6,[3]Base!$A$2:$A$207,0),2))))</f>
        <v>0.627</v>
      </c>
      <c r="CD915">
        <f t="shared" si="80"/>
        <v>1.5404220201039038</v>
      </c>
      <c r="CF915">
        <f t="shared" si="78"/>
        <v>404.81000000000006</v>
      </c>
      <c r="CG91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BORD'!$B$13:$B$2000,0),9)))*T915/$P$18)</f>
        <v>406.35042202010396</v>
      </c>
      <c r="CI915" t="str">
        <f>'[3]TABLEAU DE BORD'!B913</f>
        <v/>
      </c>
      <c r="CJ915" t="e">
        <f>'[3]TABLEAU DE BORD'!E913-'[3]TABLEAU DE BORD'!C913</f>
        <v>#VALUE!</v>
      </c>
      <c r="CL915" t="str">
        <f>'[3]TABLEAU DE BORD'!H913</f>
        <v/>
      </c>
      <c r="CM915" t="e">
        <f>'[3]TABLEAU DE BORD'!K913-'[3]TABLEAU DE BORD'!I913</f>
        <v>#VALUE!</v>
      </c>
    </row>
    <row r="916" spans="72:91" x14ac:dyDescent="0.25">
      <c r="BT91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BORD'!$B$13:$B$2000,0),11))*T916/INDEX('[3]TABLEAU DE BORD'!$B$13:$R$2000,MATCH('Formalisme RTE'!$H$2,'[3]TABLEAU DE BORD'!$B$13:$B$2000,0),12)</f>
        <v>3.102830965870556</v>
      </c>
      <c r="BU916">
        <f t="shared" si="81"/>
        <v>0.93577891975241945</v>
      </c>
      <c r="BX916">
        <f t="shared" si="79"/>
        <v>0.60748217536470928</v>
      </c>
      <c r="BZ916">
        <f>IF($BZ$6="","",IF(ISERROR(INDEX([3]Base!$A$2:$C$207,MATCH($BZ$6,[3]Base!$A$2:$A$207,0),2))=TRUE,"CABLE INCONNU",(INDEX([3]Base!$A$2:$C$207,MATCH($BZ$6,[3]Base!$A$2:$A$207,0),3))))</f>
        <v>19.600000000000001</v>
      </c>
      <c r="CB916">
        <f>IF($BZ$6="","",IF(ISERROR(INDEX([3]Base!$A$2:$C$207,MATCH($BZ$6,[3]Base!$A$2:$A$207,0),2))=TRUE,"CABLE INCONNU",(INDEX([3]Base!$A$2:$C$207,MATCH($BZ$6,[3]Base!$A$2:$A$207,0),2))))</f>
        <v>0.627</v>
      </c>
      <c r="CD916">
        <f t="shared" si="80"/>
        <v>1.5404220201039038</v>
      </c>
      <c r="CF916">
        <f t="shared" si="78"/>
        <v>404.81000000000006</v>
      </c>
      <c r="CG9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BORD'!$B$13:$B$2000,0),9)))*T916/$P$18)</f>
        <v>406.35042202010396</v>
      </c>
      <c r="CI916" t="str">
        <f>'[3]TABLEAU DE BORD'!B914</f>
        <v/>
      </c>
      <c r="CJ916" t="e">
        <f>'[3]TABLEAU DE BORD'!E914-'[3]TABLEAU DE BORD'!C914</f>
        <v>#VALUE!</v>
      </c>
      <c r="CL916" t="str">
        <f>'[3]TABLEAU DE BORD'!H914</f>
        <v/>
      </c>
      <c r="CM916" t="e">
        <f>'[3]TABLEAU DE BORD'!K914-'[3]TABLEAU DE BORD'!I914</f>
        <v>#VALUE!</v>
      </c>
    </row>
    <row r="917" spans="72:91" x14ac:dyDescent="0.25">
      <c r="BT91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BORD'!$B$13:$B$2000,0),11))*T917/INDEX('[3]TABLEAU DE BORD'!$B$13:$R$2000,MATCH('Formalisme RTE'!$H$2,'[3]TABLEAU DE BORD'!$B$13:$B$2000,0),12)</f>
        <v>3.102830965870556</v>
      </c>
      <c r="BU917">
        <f t="shared" si="81"/>
        <v>0.93577891975241945</v>
      </c>
      <c r="BX917">
        <f t="shared" si="79"/>
        <v>0.60748217536470928</v>
      </c>
      <c r="BZ917">
        <f>IF($BZ$6="","",IF(ISERROR(INDEX([3]Base!$A$2:$C$207,MATCH($BZ$6,[3]Base!$A$2:$A$207,0),2))=TRUE,"CABLE INCONNU",(INDEX([3]Base!$A$2:$C$207,MATCH($BZ$6,[3]Base!$A$2:$A$207,0),3))))</f>
        <v>19.600000000000001</v>
      </c>
      <c r="CB917">
        <f>IF($BZ$6="","",IF(ISERROR(INDEX([3]Base!$A$2:$C$207,MATCH($BZ$6,[3]Base!$A$2:$A$207,0),2))=TRUE,"CABLE INCONNU",(INDEX([3]Base!$A$2:$C$207,MATCH($BZ$6,[3]Base!$A$2:$A$207,0),2))))</f>
        <v>0.627</v>
      </c>
      <c r="CD917">
        <f t="shared" si="80"/>
        <v>1.5404220201039038</v>
      </c>
      <c r="CF917">
        <f t="shared" si="78"/>
        <v>404.81000000000006</v>
      </c>
      <c r="CG9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BORD'!$B$13:$B$2000,0),9)))*T917/$P$18)</f>
        <v>406.35042202010396</v>
      </c>
      <c r="CI917" t="str">
        <f>'[3]TABLEAU DE BORD'!B915</f>
        <v/>
      </c>
      <c r="CJ917" t="e">
        <f>'[3]TABLEAU DE BORD'!E915-'[3]TABLEAU DE BORD'!C915</f>
        <v>#VALUE!</v>
      </c>
      <c r="CL917" t="str">
        <f>'[3]TABLEAU DE BORD'!H915</f>
        <v/>
      </c>
      <c r="CM917" t="e">
        <f>'[3]TABLEAU DE BORD'!K915-'[3]TABLEAU DE BORD'!I915</f>
        <v>#VALUE!</v>
      </c>
    </row>
    <row r="918" spans="72:91" x14ac:dyDescent="0.25">
      <c r="BT91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BORD'!$B$13:$B$2000,0),11))*T918/INDEX('[3]TABLEAU DE BORD'!$B$13:$R$2000,MATCH('Formalisme RTE'!$H$2,'[3]TABLEAU DE BORD'!$B$13:$B$2000,0),12)</f>
        <v>3.102830965870556</v>
      </c>
      <c r="BU918">
        <f t="shared" si="81"/>
        <v>0.93577891975241945</v>
      </c>
      <c r="BX918">
        <f t="shared" si="79"/>
        <v>0.60748217536470928</v>
      </c>
      <c r="BZ918">
        <f>IF($BZ$6="","",IF(ISERROR(INDEX([3]Base!$A$2:$C$207,MATCH($BZ$6,[3]Base!$A$2:$A$207,0),2))=TRUE,"CABLE INCONNU",(INDEX([3]Base!$A$2:$C$207,MATCH($BZ$6,[3]Base!$A$2:$A$207,0),3))))</f>
        <v>19.600000000000001</v>
      </c>
      <c r="CB918">
        <f>IF($BZ$6="","",IF(ISERROR(INDEX([3]Base!$A$2:$C$207,MATCH($BZ$6,[3]Base!$A$2:$A$207,0),2))=TRUE,"CABLE INCONNU",(INDEX([3]Base!$A$2:$C$207,MATCH($BZ$6,[3]Base!$A$2:$A$207,0),2))))</f>
        <v>0.627</v>
      </c>
      <c r="CD918">
        <f t="shared" si="80"/>
        <v>1.5404220201039038</v>
      </c>
      <c r="CF918">
        <f t="shared" si="78"/>
        <v>404.81000000000006</v>
      </c>
      <c r="CG9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BORD'!$B$13:$B$2000,0),9)))*T918/$P$18)</f>
        <v>406.35042202010396</v>
      </c>
      <c r="CI918" t="str">
        <f>'[3]TABLEAU DE BORD'!B916</f>
        <v/>
      </c>
      <c r="CJ918" t="e">
        <f>'[3]TABLEAU DE BORD'!E916-'[3]TABLEAU DE BORD'!C916</f>
        <v>#VALUE!</v>
      </c>
      <c r="CL918" t="str">
        <f>'[3]TABLEAU DE BORD'!H916</f>
        <v/>
      </c>
      <c r="CM918" t="e">
        <f>'[3]TABLEAU DE BORD'!K916-'[3]TABLEAU DE BORD'!I916</f>
        <v>#VALUE!</v>
      </c>
    </row>
    <row r="919" spans="72:91" x14ac:dyDescent="0.25">
      <c r="BT91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BORD'!$B$13:$B$2000,0),11))*T919/INDEX('[3]TABLEAU DE BORD'!$B$13:$R$2000,MATCH('Formalisme RTE'!$H$2,'[3]TABLEAU DE BORD'!$B$13:$B$2000,0),12)</f>
        <v>3.102830965870556</v>
      </c>
      <c r="BU919">
        <f t="shared" si="81"/>
        <v>0.93577891975241945</v>
      </c>
      <c r="BX919">
        <f t="shared" si="79"/>
        <v>0.60748217536470928</v>
      </c>
      <c r="BZ919">
        <f>IF($BZ$6="","",IF(ISERROR(INDEX([3]Base!$A$2:$C$207,MATCH($BZ$6,[3]Base!$A$2:$A$207,0),2))=TRUE,"CABLE INCONNU",(INDEX([3]Base!$A$2:$C$207,MATCH($BZ$6,[3]Base!$A$2:$A$207,0),3))))</f>
        <v>19.600000000000001</v>
      </c>
      <c r="CB919">
        <f>IF($BZ$6="","",IF(ISERROR(INDEX([3]Base!$A$2:$C$207,MATCH($BZ$6,[3]Base!$A$2:$A$207,0),2))=TRUE,"CABLE INCONNU",(INDEX([3]Base!$A$2:$C$207,MATCH($BZ$6,[3]Base!$A$2:$A$207,0),2))))</f>
        <v>0.627</v>
      </c>
      <c r="CD919">
        <f t="shared" si="80"/>
        <v>1.5404220201039038</v>
      </c>
      <c r="CF919">
        <f t="shared" si="78"/>
        <v>404.81000000000006</v>
      </c>
      <c r="CG9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BORD'!$B$13:$B$2000,0),9)))*T919/$P$18)</f>
        <v>406.35042202010396</v>
      </c>
      <c r="CI919" t="str">
        <f>'[3]TABLEAU DE BORD'!B917</f>
        <v/>
      </c>
      <c r="CJ919" t="e">
        <f>'[3]TABLEAU DE BORD'!E917-'[3]TABLEAU DE BORD'!C917</f>
        <v>#VALUE!</v>
      </c>
      <c r="CL919" t="str">
        <f>'[3]TABLEAU DE BORD'!H917</f>
        <v/>
      </c>
      <c r="CM919" t="e">
        <f>'[3]TABLEAU DE BORD'!K917-'[3]TABLEAU DE BORD'!I917</f>
        <v>#VALUE!</v>
      </c>
    </row>
    <row r="920" spans="72:91" x14ac:dyDescent="0.25">
      <c r="BT92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BORD'!$B$13:$B$2000,0),11))*T920/INDEX('[3]TABLEAU DE BORD'!$B$13:$R$2000,MATCH('Formalisme RTE'!$H$2,'[3]TABLEAU DE BORD'!$B$13:$B$2000,0),12)</f>
        <v>3.102830965870556</v>
      </c>
      <c r="BU920">
        <f t="shared" si="81"/>
        <v>0.93577891975241945</v>
      </c>
      <c r="BX920">
        <f t="shared" si="79"/>
        <v>0.60748217536470928</v>
      </c>
      <c r="BZ920">
        <f>IF($BZ$6="","",IF(ISERROR(INDEX([3]Base!$A$2:$C$207,MATCH($BZ$6,[3]Base!$A$2:$A$207,0),2))=TRUE,"CABLE INCONNU",(INDEX([3]Base!$A$2:$C$207,MATCH($BZ$6,[3]Base!$A$2:$A$207,0),3))))</f>
        <v>19.600000000000001</v>
      </c>
      <c r="CB920">
        <f>IF($BZ$6="","",IF(ISERROR(INDEX([3]Base!$A$2:$C$207,MATCH($BZ$6,[3]Base!$A$2:$A$207,0),2))=TRUE,"CABLE INCONNU",(INDEX([3]Base!$A$2:$C$207,MATCH($BZ$6,[3]Base!$A$2:$A$207,0),2))))</f>
        <v>0.627</v>
      </c>
      <c r="CD920">
        <f t="shared" si="80"/>
        <v>1.5404220201039038</v>
      </c>
      <c r="CF920">
        <f t="shared" si="78"/>
        <v>404.81000000000006</v>
      </c>
      <c r="CG9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BORD'!$B$13:$B$2000,0),9)))*T920/$P$18)</f>
        <v>406.35042202010396</v>
      </c>
      <c r="CI920" t="str">
        <f>'[3]TABLEAU DE BORD'!B918</f>
        <v/>
      </c>
      <c r="CJ920" t="e">
        <f>'[3]TABLEAU DE BORD'!E918-'[3]TABLEAU DE BORD'!C918</f>
        <v>#VALUE!</v>
      </c>
      <c r="CL920" t="str">
        <f>'[3]TABLEAU DE BORD'!H918</f>
        <v/>
      </c>
      <c r="CM920" t="e">
        <f>'[3]TABLEAU DE BORD'!K918-'[3]TABLEAU DE BORD'!I918</f>
        <v>#VALUE!</v>
      </c>
    </row>
    <row r="921" spans="72:91" x14ac:dyDescent="0.25">
      <c r="BT92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BORD'!$B$13:$B$2000,0),11))*T921/INDEX('[3]TABLEAU DE BORD'!$B$13:$R$2000,MATCH('Formalisme RTE'!$H$2,'[3]TABLEAU DE BORD'!$B$13:$B$2000,0),12)</f>
        <v>3.102830965870556</v>
      </c>
      <c r="BU921">
        <f t="shared" si="81"/>
        <v>0.93577891975241945</v>
      </c>
      <c r="BX921">
        <f t="shared" si="79"/>
        <v>0.60748217536470928</v>
      </c>
      <c r="BZ921">
        <f>IF($BZ$6="","",IF(ISERROR(INDEX([3]Base!$A$2:$C$207,MATCH($BZ$6,[3]Base!$A$2:$A$207,0),2))=TRUE,"CABLE INCONNU",(INDEX([3]Base!$A$2:$C$207,MATCH($BZ$6,[3]Base!$A$2:$A$207,0),3))))</f>
        <v>19.600000000000001</v>
      </c>
      <c r="CB921">
        <f>IF($BZ$6="","",IF(ISERROR(INDEX([3]Base!$A$2:$C$207,MATCH($BZ$6,[3]Base!$A$2:$A$207,0),2))=TRUE,"CABLE INCONNU",(INDEX([3]Base!$A$2:$C$207,MATCH($BZ$6,[3]Base!$A$2:$A$207,0),2))))</f>
        <v>0.627</v>
      </c>
      <c r="CD921">
        <f t="shared" si="80"/>
        <v>1.5404220201039038</v>
      </c>
      <c r="CF921">
        <f t="shared" si="78"/>
        <v>404.81000000000006</v>
      </c>
      <c r="CG9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BORD'!$B$13:$B$2000,0),9)))*T921/$P$18)</f>
        <v>406.35042202010396</v>
      </c>
      <c r="CI921" t="str">
        <f>'[3]TABLEAU DE BORD'!B919</f>
        <v/>
      </c>
      <c r="CJ921" t="e">
        <f>'[3]TABLEAU DE BORD'!E919-'[3]TABLEAU DE BORD'!C919</f>
        <v>#VALUE!</v>
      </c>
      <c r="CL921" t="str">
        <f>'[3]TABLEAU DE BORD'!H919</f>
        <v/>
      </c>
      <c r="CM921" t="e">
        <f>'[3]TABLEAU DE BORD'!K919-'[3]TABLEAU DE BORD'!I919</f>
        <v>#VALUE!</v>
      </c>
    </row>
    <row r="922" spans="72:91" x14ac:dyDescent="0.25">
      <c r="BT92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BORD'!$B$13:$B$2000,0),11))*T922/INDEX('[3]TABLEAU DE BORD'!$B$13:$R$2000,MATCH('Formalisme RTE'!$H$2,'[3]TABLEAU DE BORD'!$B$13:$B$2000,0),12)</f>
        <v>3.102830965870556</v>
      </c>
      <c r="BU922">
        <f t="shared" si="81"/>
        <v>0.93577891975241945</v>
      </c>
      <c r="BX922">
        <f t="shared" si="79"/>
        <v>0.60748217536470928</v>
      </c>
      <c r="BZ922">
        <f>IF($BZ$6="","",IF(ISERROR(INDEX([3]Base!$A$2:$C$207,MATCH($BZ$6,[3]Base!$A$2:$A$207,0),2))=TRUE,"CABLE INCONNU",(INDEX([3]Base!$A$2:$C$207,MATCH($BZ$6,[3]Base!$A$2:$A$207,0),3))))</f>
        <v>19.600000000000001</v>
      </c>
      <c r="CB922">
        <f>IF($BZ$6="","",IF(ISERROR(INDEX([3]Base!$A$2:$C$207,MATCH($BZ$6,[3]Base!$A$2:$A$207,0),2))=TRUE,"CABLE INCONNU",(INDEX([3]Base!$A$2:$C$207,MATCH($BZ$6,[3]Base!$A$2:$A$207,0),2))))</f>
        <v>0.627</v>
      </c>
      <c r="CD922">
        <f t="shared" si="80"/>
        <v>1.5404220201039038</v>
      </c>
      <c r="CF922">
        <f t="shared" si="78"/>
        <v>404.81000000000006</v>
      </c>
      <c r="CG9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BORD'!$B$13:$B$2000,0),9)))*T922/$P$18)</f>
        <v>406.35042202010396</v>
      </c>
      <c r="CI922" t="str">
        <f>'[3]TABLEAU DE BORD'!B920</f>
        <v/>
      </c>
      <c r="CJ922" t="e">
        <f>'[3]TABLEAU DE BORD'!E920-'[3]TABLEAU DE BORD'!C920</f>
        <v>#VALUE!</v>
      </c>
      <c r="CL922" t="str">
        <f>'[3]TABLEAU DE BORD'!H920</f>
        <v/>
      </c>
      <c r="CM922" t="e">
        <f>'[3]TABLEAU DE BORD'!K920-'[3]TABLEAU DE BORD'!I920</f>
        <v>#VALUE!</v>
      </c>
    </row>
    <row r="923" spans="72:91" x14ac:dyDescent="0.25">
      <c r="BT92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BORD'!$B$13:$B$2000,0),11))*T923/INDEX('[3]TABLEAU DE BORD'!$B$13:$R$2000,MATCH('Formalisme RTE'!$H$2,'[3]TABLEAU DE BORD'!$B$13:$B$2000,0),12)</f>
        <v>3.102830965870556</v>
      </c>
      <c r="BU923">
        <f t="shared" si="81"/>
        <v>0.93577891975241945</v>
      </c>
      <c r="BX923">
        <f t="shared" si="79"/>
        <v>0.60748217536470928</v>
      </c>
      <c r="BZ923">
        <f>IF($BZ$6="","",IF(ISERROR(INDEX([3]Base!$A$2:$C$207,MATCH($BZ$6,[3]Base!$A$2:$A$207,0),2))=TRUE,"CABLE INCONNU",(INDEX([3]Base!$A$2:$C$207,MATCH($BZ$6,[3]Base!$A$2:$A$207,0),3))))</f>
        <v>19.600000000000001</v>
      </c>
      <c r="CB923">
        <f>IF($BZ$6="","",IF(ISERROR(INDEX([3]Base!$A$2:$C$207,MATCH($BZ$6,[3]Base!$A$2:$A$207,0),2))=TRUE,"CABLE INCONNU",(INDEX([3]Base!$A$2:$C$207,MATCH($BZ$6,[3]Base!$A$2:$A$207,0),2))))</f>
        <v>0.627</v>
      </c>
      <c r="CD923">
        <f t="shared" si="80"/>
        <v>1.5404220201039038</v>
      </c>
      <c r="CF923">
        <f t="shared" si="78"/>
        <v>404.81000000000006</v>
      </c>
      <c r="CG9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BORD'!$B$13:$B$2000,0),9)))*T923/$P$18)</f>
        <v>406.35042202010396</v>
      </c>
      <c r="CI923" t="str">
        <f>'[3]TABLEAU DE BORD'!B921</f>
        <v/>
      </c>
      <c r="CJ923" t="e">
        <f>'[3]TABLEAU DE BORD'!E921-'[3]TABLEAU DE BORD'!C921</f>
        <v>#VALUE!</v>
      </c>
      <c r="CL923" t="str">
        <f>'[3]TABLEAU DE BORD'!H921</f>
        <v/>
      </c>
      <c r="CM923" t="e">
        <f>'[3]TABLEAU DE BORD'!K921-'[3]TABLEAU DE BORD'!I921</f>
        <v>#VALUE!</v>
      </c>
    </row>
    <row r="924" spans="72:91" x14ac:dyDescent="0.25">
      <c r="BT92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BORD'!$B$13:$B$2000,0),11))*T924/INDEX('[3]TABLEAU DE BORD'!$B$13:$R$2000,MATCH('Formalisme RTE'!$H$2,'[3]TABLEAU DE BORD'!$B$13:$B$2000,0),12)</f>
        <v>3.102830965870556</v>
      </c>
      <c r="BU924">
        <f t="shared" si="81"/>
        <v>0.93577891975241945</v>
      </c>
      <c r="BX924">
        <f t="shared" si="79"/>
        <v>0.60748217536470928</v>
      </c>
      <c r="BZ924">
        <f>IF($BZ$6="","",IF(ISERROR(INDEX([3]Base!$A$2:$C$207,MATCH($BZ$6,[3]Base!$A$2:$A$207,0),2))=TRUE,"CABLE INCONNU",(INDEX([3]Base!$A$2:$C$207,MATCH($BZ$6,[3]Base!$A$2:$A$207,0),3))))</f>
        <v>19.600000000000001</v>
      </c>
      <c r="CB924">
        <f>IF($BZ$6="","",IF(ISERROR(INDEX([3]Base!$A$2:$C$207,MATCH($BZ$6,[3]Base!$A$2:$A$207,0),2))=TRUE,"CABLE INCONNU",(INDEX([3]Base!$A$2:$C$207,MATCH($BZ$6,[3]Base!$A$2:$A$207,0),2))))</f>
        <v>0.627</v>
      </c>
      <c r="CD924">
        <f t="shared" si="80"/>
        <v>1.5404220201039038</v>
      </c>
      <c r="CF924">
        <f t="shared" si="78"/>
        <v>404.81000000000006</v>
      </c>
      <c r="CG92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BORD'!$B$13:$B$2000,0),9)))*T924/$P$18)</f>
        <v>406.35042202010396</v>
      </c>
      <c r="CI924" t="str">
        <f>'[3]TABLEAU DE BORD'!B922</f>
        <v/>
      </c>
      <c r="CJ924" t="e">
        <f>'[3]TABLEAU DE BORD'!E922-'[3]TABLEAU DE BORD'!C922</f>
        <v>#VALUE!</v>
      </c>
      <c r="CL924" t="str">
        <f>'[3]TABLEAU DE BORD'!H922</f>
        <v/>
      </c>
      <c r="CM924" t="e">
        <f>'[3]TABLEAU DE BORD'!K922-'[3]TABLEAU DE BORD'!I922</f>
        <v>#VALUE!</v>
      </c>
    </row>
    <row r="925" spans="72:91" x14ac:dyDescent="0.25">
      <c r="BT92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BORD'!$B$13:$B$2000,0),11))*T925/INDEX('[3]TABLEAU DE BORD'!$B$13:$R$2000,MATCH('Formalisme RTE'!$H$2,'[3]TABLEAU DE BORD'!$B$13:$B$2000,0),12)</f>
        <v>3.102830965870556</v>
      </c>
      <c r="BU925">
        <f t="shared" si="81"/>
        <v>0.93577891975241945</v>
      </c>
      <c r="BX925">
        <f t="shared" si="79"/>
        <v>0.60748217536470928</v>
      </c>
      <c r="BZ925">
        <f>IF($BZ$6="","",IF(ISERROR(INDEX([3]Base!$A$2:$C$207,MATCH($BZ$6,[3]Base!$A$2:$A$207,0),2))=TRUE,"CABLE INCONNU",(INDEX([3]Base!$A$2:$C$207,MATCH($BZ$6,[3]Base!$A$2:$A$207,0),3))))</f>
        <v>19.600000000000001</v>
      </c>
      <c r="CB925">
        <f>IF($BZ$6="","",IF(ISERROR(INDEX([3]Base!$A$2:$C$207,MATCH($BZ$6,[3]Base!$A$2:$A$207,0),2))=TRUE,"CABLE INCONNU",(INDEX([3]Base!$A$2:$C$207,MATCH($BZ$6,[3]Base!$A$2:$A$207,0),2))))</f>
        <v>0.627</v>
      </c>
      <c r="CD925">
        <f t="shared" si="80"/>
        <v>1.5404220201039038</v>
      </c>
      <c r="CF925">
        <f t="shared" si="78"/>
        <v>404.81000000000006</v>
      </c>
      <c r="CG92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BORD'!$B$13:$B$2000,0),9)))*T925/$P$18)</f>
        <v>406.35042202010396</v>
      </c>
      <c r="CI925" t="str">
        <f>'[3]TABLEAU DE BORD'!B923</f>
        <v/>
      </c>
      <c r="CJ925" t="e">
        <f>'[3]TABLEAU DE BORD'!E923-'[3]TABLEAU DE BORD'!C923</f>
        <v>#VALUE!</v>
      </c>
      <c r="CL925" t="str">
        <f>'[3]TABLEAU DE BORD'!H923</f>
        <v/>
      </c>
      <c r="CM925" t="e">
        <f>'[3]TABLEAU DE BORD'!K923-'[3]TABLEAU DE BORD'!I923</f>
        <v>#VALUE!</v>
      </c>
    </row>
    <row r="926" spans="72:91" x14ac:dyDescent="0.25">
      <c r="BT92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BORD'!$B$13:$B$2000,0),11))*T926/INDEX('[3]TABLEAU DE BORD'!$B$13:$R$2000,MATCH('Formalisme RTE'!$H$2,'[3]TABLEAU DE BORD'!$B$13:$B$2000,0),12)</f>
        <v>3.102830965870556</v>
      </c>
      <c r="BU926">
        <f t="shared" si="81"/>
        <v>0.93577891975241945</v>
      </c>
      <c r="BX926">
        <f t="shared" si="79"/>
        <v>0.60748217536470928</v>
      </c>
      <c r="BZ926">
        <f>IF($BZ$6="","",IF(ISERROR(INDEX([3]Base!$A$2:$C$207,MATCH($BZ$6,[3]Base!$A$2:$A$207,0),2))=TRUE,"CABLE INCONNU",(INDEX([3]Base!$A$2:$C$207,MATCH($BZ$6,[3]Base!$A$2:$A$207,0),3))))</f>
        <v>19.600000000000001</v>
      </c>
      <c r="CB926">
        <f>IF($BZ$6="","",IF(ISERROR(INDEX([3]Base!$A$2:$C$207,MATCH($BZ$6,[3]Base!$A$2:$A$207,0),2))=TRUE,"CABLE INCONNU",(INDEX([3]Base!$A$2:$C$207,MATCH($BZ$6,[3]Base!$A$2:$A$207,0),2))))</f>
        <v>0.627</v>
      </c>
      <c r="CD926">
        <f t="shared" si="80"/>
        <v>1.5404220201039038</v>
      </c>
      <c r="CF926">
        <f t="shared" si="78"/>
        <v>404.81000000000006</v>
      </c>
      <c r="CG92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BORD'!$B$13:$B$2000,0),9)))*T926/$P$18)</f>
        <v>406.35042202010396</v>
      </c>
      <c r="CI926" t="str">
        <f>'[3]TABLEAU DE BORD'!B924</f>
        <v/>
      </c>
      <c r="CJ926" t="e">
        <f>'[3]TABLEAU DE BORD'!E924-'[3]TABLEAU DE BORD'!C924</f>
        <v>#VALUE!</v>
      </c>
      <c r="CL926" t="str">
        <f>'[3]TABLEAU DE BORD'!H924</f>
        <v/>
      </c>
      <c r="CM926" t="e">
        <f>'[3]TABLEAU DE BORD'!K924-'[3]TABLEAU DE BORD'!I924</f>
        <v>#VALUE!</v>
      </c>
    </row>
    <row r="927" spans="72:91" x14ac:dyDescent="0.25">
      <c r="BT92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BORD'!$B$13:$B$2000,0),11))*T927/INDEX('[3]TABLEAU DE BORD'!$B$13:$R$2000,MATCH('Formalisme RTE'!$H$2,'[3]TABLEAU DE BORD'!$B$13:$B$2000,0),12)</f>
        <v>3.102830965870556</v>
      </c>
      <c r="BU927">
        <f t="shared" si="81"/>
        <v>0.93577891975241945</v>
      </c>
      <c r="BX927">
        <f t="shared" si="79"/>
        <v>0.60748217536470928</v>
      </c>
      <c r="BZ927">
        <f>IF($BZ$6="","",IF(ISERROR(INDEX([3]Base!$A$2:$C$207,MATCH($BZ$6,[3]Base!$A$2:$A$207,0),2))=TRUE,"CABLE INCONNU",(INDEX([3]Base!$A$2:$C$207,MATCH($BZ$6,[3]Base!$A$2:$A$207,0),3))))</f>
        <v>19.600000000000001</v>
      </c>
      <c r="CB927">
        <f>IF($BZ$6="","",IF(ISERROR(INDEX([3]Base!$A$2:$C$207,MATCH($BZ$6,[3]Base!$A$2:$A$207,0),2))=TRUE,"CABLE INCONNU",(INDEX([3]Base!$A$2:$C$207,MATCH($BZ$6,[3]Base!$A$2:$A$207,0),2))))</f>
        <v>0.627</v>
      </c>
      <c r="CD927">
        <f t="shared" si="80"/>
        <v>1.5404220201039038</v>
      </c>
      <c r="CF927">
        <f t="shared" si="78"/>
        <v>404.81000000000006</v>
      </c>
      <c r="CG92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BORD'!$B$13:$B$2000,0),9)))*T927/$P$18)</f>
        <v>406.35042202010396</v>
      </c>
      <c r="CI927" t="str">
        <f>'[3]TABLEAU DE BORD'!B925</f>
        <v/>
      </c>
      <c r="CJ927" t="e">
        <f>'[3]TABLEAU DE BORD'!E925-'[3]TABLEAU DE BORD'!C925</f>
        <v>#VALUE!</v>
      </c>
      <c r="CL927" t="str">
        <f>'[3]TABLEAU DE BORD'!H925</f>
        <v/>
      </c>
      <c r="CM927" t="e">
        <f>'[3]TABLEAU DE BORD'!K925-'[3]TABLEAU DE BORD'!I925</f>
        <v>#VALUE!</v>
      </c>
    </row>
    <row r="928" spans="72:91" x14ac:dyDescent="0.25">
      <c r="BT92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BORD'!$B$13:$B$2000,0),11))*T928/INDEX('[3]TABLEAU DE BORD'!$B$13:$R$2000,MATCH('Formalisme RTE'!$H$2,'[3]TABLEAU DE BORD'!$B$13:$B$2000,0),12)</f>
        <v>3.102830965870556</v>
      </c>
      <c r="BU928">
        <f t="shared" si="81"/>
        <v>0.93577891975241945</v>
      </c>
      <c r="BX928">
        <f t="shared" si="79"/>
        <v>0.60748217536470928</v>
      </c>
      <c r="BZ928">
        <f>IF($BZ$6="","",IF(ISERROR(INDEX([3]Base!$A$2:$C$207,MATCH($BZ$6,[3]Base!$A$2:$A$207,0),2))=TRUE,"CABLE INCONNU",(INDEX([3]Base!$A$2:$C$207,MATCH($BZ$6,[3]Base!$A$2:$A$207,0),3))))</f>
        <v>19.600000000000001</v>
      </c>
      <c r="CB928">
        <f>IF($BZ$6="","",IF(ISERROR(INDEX([3]Base!$A$2:$C$207,MATCH($BZ$6,[3]Base!$A$2:$A$207,0),2))=TRUE,"CABLE INCONNU",(INDEX([3]Base!$A$2:$C$207,MATCH($BZ$6,[3]Base!$A$2:$A$207,0),2))))</f>
        <v>0.627</v>
      </c>
      <c r="CD928">
        <f t="shared" si="80"/>
        <v>1.5404220201039038</v>
      </c>
      <c r="CF928">
        <f t="shared" si="78"/>
        <v>404.81000000000006</v>
      </c>
      <c r="CG92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BORD'!$B$13:$B$2000,0),9)))*T928/$P$18)</f>
        <v>406.35042202010396</v>
      </c>
      <c r="CI928" t="str">
        <f>'[3]TABLEAU DE BORD'!B926</f>
        <v/>
      </c>
      <c r="CJ928" t="e">
        <f>'[3]TABLEAU DE BORD'!E926-'[3]TABLEAU DE BORD'!C926</f>
        <v>#VALUE!</v>
      </c>
      <c r="CL928" t="str">
        <f>'[3]TABLEAU DE BORD'!H926</f>
        <v/>
      </c>
      <c r="CM928" t="e">
        <f>'[3]TABLEAU DE BORD'!K926-'[3]TABLEAU DE BORD'!I926</f>
        <v>#VALUE!</v>
      </c>
    </row>
    <row r="929" spans="72:91" x14ac:dyDescent="0.25">
      <c r="BT92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BORD'!$B$13:$B$2000,0),11))*T929/INDEX('[3]TABLEAU DE BORD'!$B$13:$R$2000,MATCH('Formalisme RTE'!$H$2,'[3]TABLEAU DE BORD'!$B$13:$B$2000,0),12)</f>
        <v>3.102830965870556</v>
      </c>
      <c r="BU929">
        <f t="shared" si="81"/>
        <v>0.93577891975241945</v>
      </c>
      <c r="BX929">
        <f t="shared" si="79"/>
        <v>0.60748217536470928</v>
      </c>
      <c r="BZ929">
        <f>IF($BZ$6="","",IF(ISERROR(INDEX([3]Base!$A$2:$C$207,MATCH($BZ$6,[3]Base!$A$2:$A$207,0),2))=TRUE,"CABLE INCONNU",(INDEX([3]Base!$A$2:$C$207,MATCH($BZ$6,[3]Base!$A$2:$A$207,0),3))))</f>
        <v>19.600000000000001</v>
      </c>
      <c r="CB929">
        <f>IF($BZ$6="","",IF(ISERROR(INDEX([3]Base!$A$2:$C$207,MATCH($BZ$6,[3]Base!$A$2:$A$207,0),2))=TRUE,"CABLE INCONNU",(INDEX([3]Base!$A$2:$C$207,MATCH($BZ$6,[3]Base!$A$2:$A$207,0),2))))</f>
        <v>0.627</v>
      </c>
      <c r="CD929">
        <f t="shared" si="80"/>
        <v>1.5404220201039038</v>
      </c>
      <c r="CF929">
        <f t="shared" si="78"/>
        <v>404.81000000000006</v>
      </c>
      <c r="CG92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BORD'!$B$13:$B$2000,0),9)))*T929/$P$18)</f>
        <v>406.35042202010396</v>
      </c>
      <c r="CI929" t="str">
        <f>'[3]TABLEAU DE BORD'!B927</f>
        <v/>
      </c>
      <c r="CJ929" t="e">
        <f>'[3]TABLEAU DE BORD'!E927-'[3]TABLEAU DE BORD'!C927</f>
        <v>#VALUE!</v>
      </c>
      <c r="CL929" t="str">
        <f>'[3]TABLEAU DE BORD'!H927</f>
        <v/>
      </c>
      <c r="CM929" t="e">
        <f>'[3]TABLEAU DE BORD'!K927-'[3]TABLEAU DE BORD'!I927</f>
        <v>#VALUE!</v>
      </c>
    </row>
    <row r="930" spans="72:91" x14ac:dyDescent="0.25">
      <c r="BT93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BORD'!$B$13:$B$2000,0),11))*T930/INDEX('[3]TABLEAU DE BORD'!$B$13:$R$2000,MATCH('Formalisme RTE'!$H$2,'[3]TABLEAU DE BORD'!$B$13:$B$2000,0),12)</f>
        <v>3.102830965870556</v>
      </c>
      <c r="BU930">
        <f t="shared" si="81"/>
        <v>0.93577891975241945</v>
      </c>
      <c r="BX930">
        <f t="shared" si="79"/>
        <v>0.60748217536470928</v>
      </c>
      <c r="BZ930">
        <f>IF($BZ$6="","",IF(ISERROR(INDEX([3]Base!$A$2:$C$207,MATCH($BZ$6,[3]Base!$A$2:$A$207,0),2))=TRUE,"CABLE INCONNU",(INDEX([3]Base!$A$2:$C$207,MATCH($BZ$6,[3]Base!$A$2:$A$207,0),3))))</f>
        <v>19.600000000000001</v>
      </c>
      <c r="CB930">
        <f>IF($BZ$6="","",IF(ISERROR(INDEX([3]Base!$A$2:$C$207,MATCH($BZ$6,[3]Base!$A$2:$A$207,0),2))=TRUE,"CABLE INCONNU",(INDEX([3]Base!$A$2:$C$207,MATCH($BZ$6,[3]Base!$A$2:$A$207,0),2))))</f>
        <v>0.627</v>
      </c>
      <c r="CD930">
        <f t="shared" si="80"/>
        <v>1.5404220201039038</v>
      </c>
      <c r="CF930">
        <f t="shared" si="78"/>
        <v>404.81000000000006</v>
      </c>
      <c r="CG93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BORD'!$B$13:$B$2000,0),9)))*T930/$P$18)</f>
        <v>406.35042202010396</v>
      </c>
      <c r="CI930" t="str">
        <f>'[3]TABLEAU DE BORD'!B928</f>
        <v/>
      </c>
      <c r="CJ930" t="e">
        <f>'[3]TABLEAU DE BORD'!E928-'[3]TABLEAU DE BORD'!C928</f>
        <v>#VALUE!</v>
      </c>
      <c r="CL930" t="str">
        <f>'[3]TABLEAU DE BORD'!H928</f>
        <v/>
      </c>
      <c r="CM930" t="e">
        <f>'[3]TABLEAU DE BORD'!K928-'[3]TABLEAU DE BORD'!I928</f>
        <v>#VALUE!</v>
      </c>
    </row>
    <row r="931" spans="72:91" x14ac:dyDescent="0.25">
      <c r="BT93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BORD'!$B$13:$B$2000,0),11))*T931/INDEX('[3]TABLEAU DE BORD'!$B$13:$R$2000,MATCH('Formalisme RTE'!$H$2,'[3]TABLEAU DE BORD'!$B$13:$B$2000,0),12)</f>
        <v>3.102830965870556</v>
      </c>
      <c r="BU931">
        <f t="shared" si="81"/>
        <v>0.93577891975241945</v>
      </c>
      <c r="BX931">
        <f t="shared" si="79"/>
        <v>0.60748217536470928</v>
      </c>
      <c r="BZ931">
        <f>IF($BZ$6="","",IF(ISERROR(INDEX([3]Base!$A$2:$C$207,MATCH($BZ$6,[3]Base!$A$2:$A$207,0),2))=TRUE,"CABLE INCONNU",(INDEX([3]Base!$A$2:$C$207,MATCH($BZ$6,[3]Base!$A$2:$A$207,0),3))))</f>
        <v>19.600000000000001</v>
      </c>
      <c r="CB931">
        <f>IF($BZ$6="","",IF(ISERROR(INDEX([3]Base!$A$2:$C$207,MATCH($BZ$6,[3]Base!$A$2:$A$207,0),2))=TRUE,"CABLE INCONNU",(INDEX([3]Base!$A$2:$C$207,MATCH($BZ$6,[3]Base!$A$2:$A$207,0),2))))</f>
        <v>0.627</v>
      </c>
      <c r="CD931">
        <f t="shared" si="80"/>
        <v>1.5404220201039038</v>
      </c>
      <c r="CF931">
        <f t="shared" si="78"/>
        <v>404.81000000000006</v>
      </c>
      <c r="CG93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BORD'!$B$13:$B$2000,0),9)))*T931/$P$18)</f>
        <v>406.35042202010396</v>
      </c>
      <c r="CI931" t="str">
        <f>'[3]TABLEAU DE BORD'!B929</f>
        <v/>
      </c>
      <c r="CJ931" t="e">
        <f>'[3]TABLEAU DE BORD'!E929-'[3]TABLEAU DE BORD'!C929</f>
        <v>#VALUE!</v>
      </c>
      <c r="CL931" t="str">
        <f>'[3]TABLEAU DE BORD'!H929</f>
        <v/>
      </c>
      <c r="CM931" t="e">
        <f>'[3]TABLEAU DE BORD'!K929-'[3]TABLEAU DE BORD'!I929</f>
        <v>#VALUE!</v>
      </c>
    </row>
    <row r="932" spans="72:91" x14ac:dyDescent="0.25">
      <c r="BT93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BORD'!$B$13:$B$2000,0),11))*T932/INDEX('[3]TABLEAU DE BORD'!$B$13:$R$2000,MATCH('Formalisme RTE'!$H$2,'[3]TABLEAU DE BORD'!$B$13:$B$2000,0),12)</f>
        <v>3.102830965870556</v>
      </c>
      <c r="BU932">
        <f t="shared" si="81"/>
        <v>0.93577891975241945</v>
      </c>
      <c r="BX932">
        <f t="shared" si="79"/>
        <v>0.60748217536470928</v>
      </c>
      <c r="BZ932">
        <f>IF($BZ$6="","",IF(ISERROR(INDEX([3]Base!$A$2:$C$207,MATCH($BZ$6,[3]Base!$A$2:$A$207,0),2))=TRUE,"CABLE INCONNU",(INDEX([3]Base!$A$2:$C$207,MATCH($BZ$6,[3]Base!$A$2:$A$207,0),3))))</f>
        <v>19.600000000000001</v>
      </c>
      <c r="CB932">
        <f>IF($BZ$6="","",IF(ISERROR(INDEX([3]Base!$A$2:$C$207,MATCH($BZ$6,[3]Base!$A$2:$A$207,0),2))=TRUE,"CABLE INCONNU",(INDEX([3]Base!$A$2:$C$207,MATCH($BZ$6,[3]Base!$A$2:$A$207,0),2))))</f>
        <v>0.627</v>
      </c>
      <c r="CD932">
        <f t="shared" si="80"/>
        <v>1.5404220201039038</v>
      </c>
      <c r="CF932">
        <f t="shared" si="78"/>
        <v>404.81000000000006</v>
      </c>
      <c r="CG93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BORD'!$B$13:$B$2000,0),9)))*T932/$P$18)</f>
        <v>406.35042202010396</v>
      </c>
      <c r="CI932" t="str">
        <f>'[3]TABLEAU DE BORD'!B930</f>
        <v/>
      </c>
      <c r="CJ932" t="e">
        <f>'[3]TABLEAU DE BORD'!E930-'[3]TABLEAU DE BORD'!C930</f>
        <v>#VALUE!</v>
      </c>
      <c r="CL932" t="str">
        <f>'[3]TABLEAU DE BORD'!H930</f>
        <v/>
      </c>
      <c r="CM932" t="e">
        <f>'[3]TABLEAU DE BORD'!K930-'[3]TABLEAU DE BORD'!I930</f>
        <v>#VALUE!</v>
      </c>
    </row>
    <row r="933" spans="72:91" x14ac:dyDescent="0.25">
      <c r="BT93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BORD'!$B$13:$B$2000,0),11))*T933/INDEX('[3]TABLEAU DE BORD'!$B$13:$R$2000,MATCH('Formalisme RTE'!$H$2,'[3]TABLEAU DE BORD'!$B$13:$B$2000,0),12)</f>
        <v>3.102830965870556</v>
      </c>
      <c r="BU933">
        <f t="shared" si="81"/>
        <v>0.93577891975241945</v>
      </c>
      <c r="BX933">
        <f t="shared" si="79"/>
        <v>0.60748217536470928</v>
      </c>
      <c r="BZ933">
        <f>IF($BZ$6="","",IF(ISERROR(INDEX([3]Base!$A$2:$C$207,MATCH($BZ$6,[3]Base!$A$2:$A$207,0),2))=TRUE,"CABLE INCONNU",(INDEX([3]Base!$A$2:$C$207,MATCH($BZ$6,[3]Base!$A$2:$A$207,0),3))))</f>
        <v>19.600000000000001</v>
      </c>
      <c r="CB933">
        <f>IF($BZ$6="","",IF(ISERROR(INDEX([3]Base!$A$2:$C$207,MATCH($BZ$6,[3]Base!$A$2:$A$207,0),2))=TRUE,"CABLE INCONNU",(INDEX([3]Base!$A$2:$C$207,MATCH($BZ$6,[3]Base!$A$2:$A$207,0),2))))</f>
        <v>0.627</v>
      </c>
      <c r="CD933">
        <f t="shared" si="80"/>
        <v>1.5404220201039038</v>
      </c>
      <c r="CF933">
        <f t="shared" si="78"/>
        <v>404.81000000000006</v>
      </c>
      <c r="CG93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BORD'!$B$13:$B$2000,0),9)))*T933/$P$18)</f>
        <v>406.35042202010396</v>
      </c>
      <c r="CI933" t="str">
        <f>'[3]TABLEAU DE BORD'!B931</f>
        <v/>
      </c>
      <c r="CJ933" t="e">
        <f>'[3]TABLEAU DE BORD'!E931-'[3]TABLEAU DE BORD'!C931</f>
        <v>#VALUE!</v>
      </c>
      <c r="CL933" t="str">
        <f>'[3]TABLEAU DE BORD'!H931</f>
        <v/>
      </c>
      <c r="CM933" t="e">
        <f>'[3]TABLEAU DE BORD'!K931-'[3]TABLEAU DE BORD'!I931</f>
        <v>#VALUE!</v>
      </c>
    </row>
    <row r="934" spans="72:91" x14ac:dyDescent="0.25">
      <c r="BT93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BORD'!$B$13:$B$2000,0),11))*T934/INDEX('[3]TABLEAU DE BORD'!$B$13:$R$2000,MATCH('Formalisme RTE'!$H$2,'[3]TABLEAU DE BORD'!$B$13:$B$2000,0),12)</f>
        <v>3.102830965870556</v>
      </c>
      <c r="BU934">
        <f t="shared" si="81"/>
        <v>0.93577891975241945</v>
      </c>
      <c r="BX934">
        <f t="shared" si="79"/>
        <v>0.60748217536470928</v>
      </c>
      <c r="BZ934">
        <f>IF($BZ$6="","",IF(ISERROR(INDEX([3]Base!$A$2:$C$207,MATCH($BZ$6,[3]Base!$A$2:$A$207,0),2))=TRUE,"CABLE INCONNU",(INDEX([3]Base!$A$2:$C$207,MATCH($BZ$6,[3]Base!$A$2:$A$207,0),3))))</f>
        <v>19.600000000000001</v>
      </c>
      <c r="CB934">
        <f>IF($BZ$6="","",IF(ISERROR(INDEX([3]Base!$A$2:$C$207,MATCH($BZ$6,[3]Base!$A$2:$A$207,0),2))=TRUE,"CABLE INCONNU",(INDEX([3]Base!$A$2:$C$207,MATCH($BZ$6,[3]Base!$A$2:$A$207,0),2))))</f>
        <v>0.627</v>
      </c>
      <c r="CD934">
        <f t="shared" si="80"/>
        <v>1.5404220201039038</v>
      </c>
      <c r="CF934">
        <f t="shared" si="78"/>
        <v>404.81000000000006</v>
      </c>
      <c r="CG93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BORD'!$B$13:$B$2000,0),9)))*T934/$P$18)</f>
        <v>406.35042202010396</v>
      </c>
      <c r="CI934" t="str">
        <f>'[3]TABLEAU DE BORD'!B932</f>
        <v/>
      </c>
      <c r="CJ934" t="e">
        <f>'[3]TABLEAU DE BORD'!E932-'[3]TABLEAU DE BORD'!C932</f>
        <v>#VALUE!</v>
      </c>
      <c r="CL934" t="str">
        <f>'[3]TABLEAU DE BORD'!H932</f>
        <v/>
      </c>
      <c r="CM934" t="e">
        <f>'[3]TABLEAU DE BORD'!K932-'[3]TABLEAU DE BORD'!I932</f>
        <v>#VALUE!</v>
      </c>
    </row>
    <row r="935" spans="72:91" x14ac:dyDescent="0.25">
      <c r="BT93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BORD'!$B$13:$B$2000,0),11))*T935/INDEX('[3]TABLEAU DE BORD'!$B$13:$R$2000,MATCH('Formalisme RTE'!$H$2,'[3]TABLEAU DE BORD'!$B$13:$B$2000,0),12)</f>
        <v>3.102830965870556</v>
      </c>
      <c r="BU935">
        <f t="shared" si="81"/>
        <v>0.93577891975241945</v>
      </c>
      <c r="BX935">
        <f t="shared" si="79"/>
        <v>0.60748217536470928</v>
      </c>
      <c r="BZ935">
        <f>IF($BZ$6="","",IF(ISERROR(INDEX([3]Base!$A$2:$C$207,MATCH($BZ$6,[3]Base!$A$2:$A$207,0),2))=TRUE,"CABLE INCONNU",(INDEX([3]Base!$A$2:$C$207,MATCH($BZ$6,[3]Base!$A$2:$A$207,0),3))))</f>
        <v>19.600000000000001</v>
      </c>
      <c r="CB935">
        <f>IF($BZ$6="","",IF(ISERROR(INDEX([3]Base!$A$2:$C$207,MATCH($BZ$6,[3]Base!$A$2:$A$207,0),2))=TRUE,"CABLE INCONNU",(INDEX([3]Base!$A$2:$C$207,MATCH($BZ$6,[3]Base!$A$2:$A$207,0),2))))</f>
        <v>0.627</v>
      </c>
      <c r="CD935">
        <f t="shared" si="80"/>
        <v>1.5404220201039038</v>
      </c>
      <c r="CF935">
        <f t="shared" si="78"/>
        <v>404.81000000000006</v>
      </c>
      <c r="CG93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BORD'!$B$13:$B$2000,0),9)))*T935/$P$18)</f>
        <v>406.35042202010396</v>
      </c>
      <c r="CI935" t="str">
        <f>'[3]TABLEAU DE BORD'!B933</f>
        <v/>
      </c>
      <c r="CJ935" t="e">
        <f>'[3]TABLEAU DE BORD'!E933-'[3]TABLEAU DE BORD'!C933</f>
        <v>#VALUE!</v>
      </c>
      <c r="CL935" t="str">
        <f>'[3]TABLEAU DE BORD'!H933</f>
        <v/>
      </c>
      <c r="CM935" t="e">
        <f>'[3]TABLEAU DE BORD'!K933-'[3]TABLEAU DE BORD'!I933</f>
        <v>#VALUE!</v>
      </c>
    </row>
    <row r="936" spans="72:91" x14ac:dyDescent="0.25">
      <c r="BT93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BORD'!$B$13:$B$2000,0),11))*T936/INDEX('[3]TABLEAU DE BORD'!$B$13:$R$2000,MATCH('Formalisme RTE'!$H$2,'[3]TABLEAU DE BORD'!$B$13:$B$2000,0),12)</f>
        <v>3.102830965870556</v>
      </c>
      <c r="BU936">
        <f t="shared" si="81"/>
        <v>0.93577891975241945</v>
      </c>
      <c r="BX936">
        <f t="shared" si="79"/>
        <v>0.60748217536470928</v>
      </c>
      <c r="BZ936">
        <f>IF($BZ$6="","",IF(ISERROR(INDEX([3]Base!$A$2:$C$207,MATCH($BZ$6,[3]Base!$A$2:$A$207,0),2))=TRUE,"CABLE INCONNU",(INDEX([3]Base!$A$2:$C$207,MATCH($BZ$6,[3]Base!$A$2:$A$207,0),3))))</f>
        <v>19.600000000000001</v>
      </c>
      <c r="CB936">
        <f>IF($BZ$6="","",IF(ISERROR(INDEX([3]Base!$A$2:$C$207,MATCH($BZ$6,[3]Base!$A$2:$A$207,0),2))=TRUE,"CABLE INCONNU",(INDEX([3]Base!$A$2:$C$207,MATCH($BZ$6,[3]Base!$A$2:$A$207,0),2))))</f>
        <v>0.627</v>
      </c>
      <c r="CD936">
        <f t="shared" si="80"/>
        <v>1.5404220201039038</v>
      </c>
      <c r="CF936">
        <f t="shared" si="78"/>
        <v>404.81000000000006</v>
      </c>
      <c r="CG93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BORD'!$B$13:$B$2000,0),9)))*T936/$P$18)</f>
        <v>406.35042202010396</v>
      </c>
      <c r="CI936" t="str">
        <f>'[3]TABLEAU DE BORD'!B934</f>
        <v/>
      </c>
      <c r="CJ936" t="e">
        <f>'[3]TABLEAU DE BORD'!E934-'[3]TABLEAU DE BORD'!C934</f>
        <v>#VALUE!</v>
      </c>
      <c r="CL936" t="str">
        <f>'[3]TABLEAU DE BORD'!H934</f>
        <v/>
      </c>
      <c r="CM936" t="e">
        <f>'[3]TABLEAU DE BORD'!K934-'[3]TABLEAU DE BORD'!I934</f>
        <v>#VALUE!</v>
      </c>
    </row>
    <row r="937" spans="72:91" x14ac:dyDescent="0.25">
      <c r="BT93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BORD'!$B$13:$B$2000,0),11))*T937/INDEX('[3]TABLEAU DE BORD'!$B$13:$R$2000,MATCH('Formalisme RTE'!$H$2,'[3]TABLEAU DE BORD'!$B$13:$B$2000,0),12)</f>
        <v>3.102830965870556</v>
      </c>
      <c r="BU937">
        <f t="shared" si="81"/>
        <v>0.93577891975241945</v>
      </c>
      <c r="BX937">
        <f t="shared" si="79"/>
        <v>0.60748217536470928</v>
      </c>
      <c r="BZ937">
        <f>IF($BZ$6="","",IF(ISERROR(INDEX([3]Base!$A$2:$C$207,MATCH($BZ$6,[3]Base!$A$2:$A$207,0),2))=TRUE,"CABLE INCONNU",(INDEX([3]Base!$A$2:$C$207,MATCH($BZ$6,[3]Base!$A$2:$A$207,0),3))))</f>
        <v>19.600000000000001</v>
      </c>
      <c r="CB937">
        <f>IF($BZ$6="","",IF(ISERROR(INDEX([3]Base!$A$2:$C$207,MATCH($BZ$6,[3]Base!$A$2:$A$207,0),2))=TRUE,"CABLE INCONNU",(INDEX([3]Base!$A$2:$C$207,MATCH($BZ$6,[3]Base!$A$2:$A$207,0),2))))</f>
        <v>0.627</v>
      </c>
      <c r="CD937">
        <f t="shared" si="80"/>
        <v>1.5404220201039038</v>
      </c>
      <c r="CF937">
        <f t="shared" si="78"/>
        <v>404.81000000000006</v>
      </c>
      <c r="CG93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BORD'!$B$13:$B$2000,0),9)))*T937/$P$18)</f>
        <v>406.35042202010396</v>
      </c>
      <c r="CI937" t="str">
        <f>'[3]TABLEAU DE BORD'!B935</f>
        <v/>
      </c>
      <c r="CJ937" t="e">
        <f>'[3]TABLEAU DE BORD'!E935-'[3]TABLEAU DE BORD'!C935</f>
        <v>#VALUE!</v>
      </c>
      <c r="CL937" t="str">
        <f>'[3]TABLEAU DE BORD'!H935</f>
        <v/>
      </c>
      <c r="CM937" t="e">
        <f>'[3]TABLEAU DE BORD'!K935-'[3]TABLEAU DE BORD'!I935</f>
        <v>#VALUE!</v>
      </c>
    </row>
    <row r="938" spans="72:91" x14ac:dyDescent="0.25">
      <c r="BT93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BORD'!$B$13:$B$2000,0),11))*T938/INDEX('[3]TABLEAU DE BORD'!$B$13:$R$2000,MATCH('Formalisme RTE'!$H$2,'[3]TABLEAU DE BORD'!$B$13:$B$2000,0),12)</f>
        <v>3.102830965870556</v>
      </c>
      <c r="BU938">
        <f t="shared" si="81"/>
        <v>0.93577891975241945</v>
      </c>
      <c r="BX938">
        <f t="shared" si="79"/>
        <v>0.60748217536470928</v>
      </c>
      <c r="BZ938">
        <f>IF($BZ$6="","",IF(ISERROR(INDEX([3]Base!$A$2:$C$207,MATCH($BZ$6,[3]Base!$A$2:$A$207,0),2))=TRUE,"CABLE INCONNU",(INDEX([3]Base!$A$2:$C$207,MATCH($BZ$6,[3]Base!$A$2:$A$207,0),3))))</f>
        <v>19.600000000000001</v>
      </c>
      <c r="CB938">
        <f>IF($BZ$6="","",IF(ISERROR(INDEX([3]Base!$A$2:$C$207,MATCH($BZ$6,[3]Base!$A$2:$A$207,0),2))=TRUE,"CABLE INCONNU",(INDEX([3]Base!$A$2:$C$207,MATCH($BZ$6,[3]Base!$A$2:$A$207,0),2))))</f>
        <v>0.627</v>
      </c>
      <c r="CD938">
        <f t="shared" si="80"/>
        <v>1.5404220201039038</v>
      </c>
      <c r="CF938">
        <f t="shared" si="78"/>
        <v>404.81000000000006</v>
      </c>
      <c r="CG93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BORD'!$B$13:$B$2000,0),9)))*T938/$P$18)</f>
        <v>406.35042202010396</v>
      </c>
      <c r="CI938" t="str">
        <f>'[3]TABLEAU DE BORD'!B936</f>
        <v/>
      </c>
      <c r="CJ938" t="e">
        <f>'[3]TABLEAU DE BORD'!E936-'[3]TABLEAU DE BORD'!C936</f>
        <v>#VALUE!</v>
      </c>
      <c r="CL938" t="str">
        <f>'[3]TABLEAU DE BORD'!H936</f>
        <v/>
      </c>
      <c r="CM938" t="e">
        <f>'[3]TABLEAU DE BORD'!K936-'[3]TABLEAU DE BORD'!I936</f>
        <v>#VALUE!</v>
      </c>
    </row>
    <row r="939" spans="72:91" x14ac:dyDescent="0.25">
      <c r="BT93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BORD'!$B$13:$B$2000,0),11))*T939/INDEX('[3]TABLEAU DE BORD'!$B$13:$R$2000,MATCH('Formalisme RTE'!$H$2,'[3]TABLEAU DE BORD'!$B$13:$B$2000,0),12)</f>
        <v>3.102830965870556</v>
      </c>
      <c r="BU939">
        <f t="shared" si="81"/>
        <v>0.93577891975241945</v>
      </c>
      <c r="BX939">
        <f t="shared" si="79"/>
        <v>0.60748217536470928</v>
      </c>
      <c r="BZ939">
        <f>IF($BZ$6="","",IF(ISERROR(INDEX([3]Base!$A$2:$C$207,MATCH($BZ$6,[3]Base!$A$2:$A$207,0),2))=TRUE,"CABLE INCONNU",(INDEX([3]Base!$A$2:$C$207,MATCH($BZ$6,[3]Base!$A$2:$A$207,0),3))))</f>
        <v>19.600000000000001</v>
      </c>
      <c r="CB939">
        <f>IF($BZ$6="","",IF(ISERROR(INDEX([3]Base!$A$2:$C$207,MATCH($BZ$6,[3]Base!$A$2:$A$207,0),2))=TRUE,"CABLE INCONNU",(INDEX([3]Base!$A$2:$C$207,MATCH($BZ$6,[3]Base!$A$2:$A$207,0),2))))</f>
        <v>0.627</v>
      </c>
      <c r="CD939">
        <f t="shared" si="80"/>
        <v>1.5404220201039038</v>
      </c>
      <c r="CF939">
        <f t="shared" si="78"/>
        <v>404.81000000000006</v>
      </c>
      <c r="CG93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BORD'!$B$13:$B$2000,0),9)))*T939/$P$18)</f>
        <v>406.35042202010396</v>
      </c>
      <c r="CI939" t="str">
        <f>'[3]TABLEAU DE BORD'!B937</f>
        <v/>
      </c>
      <c r="CJ939" t="e">
        <f>'[3]TABLEAU DE BORD'!E937-'[3]TABLEAU DE BORD'!C937</f>
        <v>#VALUE!</v>
      </c>
      <c r="CL939" t="str">
        <f>'[3]TABLEAU DE BORD'!H937</f>
        <v/>
      </c>
      <c r="CM939" t="e">
        <f>'[3]TABLEAU DE BORD'!K937-'[3]TABLEAU DE BORD'!I937</f>
        <v>#VALUE!</v>
      </c>
    </row>
    <row r="940" spans="72:91" x14ac:dyDescent="0.25">
      <c r="BT94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BORD'!$B$13:$B$2000,0),11))*T940/INDEX('[3]TABLEAU DE BORD'!$B$13:$R$2000,MATCH('Formalisme RTE'!$H$2,'[3]TABLEAU DE BORD'!$B$13:$B$2000,0),12)</f>
        <v>3.102830965870556</v>
      </c>
      <c r="BU940">
        <f t="shared" si="81"/>
        <v>0.93577891975241945</v>
      </c>
      <c r="BX940">
        <f t="shared" si="79"/>
        <v>0.60748217536470928</v>
      </c>
      <c r="BZ940">
        <f>IF($BZ$6="","",IF(ISERROR(INDEX([3]Base!$A$2:$C$207,MATCH($BZ$6,[3]Base!$A$2:$A$207,0),2))=TRUE,"CABLE INCONNU",(INDEX([3]Base!$A$2:$C$207,MATCH($BZ$6,[3]Base!$A$2:$A$207,0),3))))</f>
        <v>19.600000000000001</v>
      </c>
      <c r="CB940">
        <f>IF($BZ$6="","",IF(ISERROR(INDEX([3]Base!$A$2:$C$207,MATCH($BZ$6,[3]Base!$A$2:$A$207,0),2))=TRUE,"CABLE INCONNU",(INDEX([3]Base!$A$2:$C$207,MATCH($BZ$6,[3]Base!$A$2:$A$207,0),2))))</f>
        <v>0.627</v>
      </c>
      <c r="CD940">
        <f t="shared" si="80"/>
        <v>1.5404220201039038</v>
      </c>
      <c r="CF940">
        <f t="shared" si="78"/>
        <v>404.81000000000006</v>
      </c>
      <c r="CG94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BORD'!$B$13:$B$2000,0),9)))*T940/$P$18)</f>
        <v>406.35042202010396</v>
      </c>
      <c r="CI940" t="str">
        <f>'[3]TABLEAU DE BORD'!B938</f>
        <v/>
      </c>
      <c r="CJ940" t="e">
        <f>'[3]TABLEAU DE BORD'!E938-'[3]TABLEAU DE BORD'!C938</f>
        <v>#VALUE!</v>
      </c>
      <c r="CL940" t="str">
        <f>'[3]TABLEAU DE BORD'!H938</f>
        <v/>
      </c>
      <c r="CM940" t="e">
        <f>'[3]TABLEAU DE BORD'!K938-'[3]TABLEAU DE BORD'!I938</f>
        <v>#VALUE!</v>
      </c>
    </row>
    <row r="941" spans="72:91" x14ac:dyDescent="0.25">
      <c r="BT94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BORD'!$B$13:$B$2000,0),11))*T941/INDEX('[3]TABLEAU DE BORD'!$B$13:$R$2000,MATCH('Formalisme RTE'!$H$2,'[3]TABLEAU DE BORD'!$B$13:$B$2000,0),12)</f>
        <v>3.102830965870556</v>
      </c>
      <c r="BU941">
        <f t="shared" si="81"/>
        <v>0.93577891975241945</v>
      </c>
      <c r="BX941">
        <f t="shared" si="79"/>
        <v>0.60748217536470928</v>
      </c>
      <c r="BZ941">
        <f>IF($BZ$6="","",IF(ISERROR(INDEX([3]Base!$A$2:$C$207,MATCH($BZ$6,[3]Base!$A$2:$A$207,0),2))=TRUE,"CABLE INCONNU",(INDEX([3]Base!$A$2:$C$207,MATCH($BZ$6,[3]Base!$A$2:$A$207,0),3))))</f>
        <v>19.600000000000001</v>
      </c>
      <c r="CB941">
        <f>IF($BZ$6="","",IF(ISERROR(INDEX([3]Base!$A$2:$C$207,MATCH($BZ$6,[3]Base!$A$2:$A$207,0),2))=TRUE,"CABLE INCONNU",(INDEX([3]Base!$A$2:$C$207,MATCH($BZ$6,[3]Base!$A$2:$A$207,0),2))))</f>
        <v>0.627</v>
      </c>
      <c r="CD941">
        <f t="shared" si="80"/>
        <v>1.5404220201039038</v>
      </c>
      <c r="CF941">
        <f t="shared" si="78"/>
        <v>404.81000000000006</v>
      </c>
      <c r="CG94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BORD'!$B$13:$B$2000,0),9)))*T941/$P$18)</f>
        <v>406.35042202010396</v>
      </c>
      <c r="CI941" t="str">
        <f>'[3]TABLEAU DE BORD'!B939</f>
        <v/>
      </c>
      <c r="CJ941" t="e">
        <f>'[3]TABLEAU DE BORD'!E939-'[3]TABLEAU DE BORD'!C939</f>
        <v>#VALUE!</v>
      </c>
      <c r="CL941" t="str">
        <f>'[3]TABLEAU DE BORD'!H939</f>
        <v/>
      </c>
      <c r="CM941" t="e">
        <f>'[3]TABLEAU DE BORD'!K939-'[3]TABLEAU DE BORD'!I939</f>
        <v>#VALUE!</v>
      </c>
    </row>
    <row r="942" spans="72:91" x14ac:dyDescent="0.25">
      <c r="BT94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BORD'!$B$13:$B$2000,0),11))*T942/INDEX('[3]TABLEAU DE BORD'!$B$13:$R$2000,MATCH('Formalisme RTE'!$H$2,'[3]TABLEAU DE BORD'!$B$13:$B$2000,0),12)</f>
        <v>3.102830965870556</v>
      </c>
      <c r="BU942">
        <f t="shared" si="81"/>
        <v>0.93577891975241945</v>
      </c>
      <c r="BX942">
        <f t="shared" si="79"/>
        <v>0.60748217536470928</v>
      </c>
      <c r="BZ942">
        <f>IF($BZ$6="","",IF(ISERROR(INDEX([3]Base!$A$2:$C$207,MATCH($BZ$6,[3]Base!$A$2:$A$207,0),2))=TRUE,"CABLE INCONNU",(INDEX([3]Base!$A$2:$C$207,MATCH($BZ$6,[3]Base!$A$2:$A$207,0),3))))</f>
        <v>19.600000000000001</v>
      </c>
      <c r="CB942">
        <f>IF($BZ$6="","",IF(ISERROR(INDEX([3]Base!$A$2:$C$207,MATCH($BZ$6,[3]Base!$A$2:$A$207,0),2))=TRUE,"CABLE INCONNU",(INDEX([3]Base!$A$2:$C$207,MATCH($BZ$6,[3]Base!$A$2:$A$207,0),2))))</f>
        <v>0.627</v>
      </c>
      <c r="CD942">
        <f t="shared" si="80"/>
        <v>1.5404220201039038</v>
      </c>
      <c r="CF942">
        <f t="shared" si="78"/>
        <v>404.81000000000006</v>
      </c>
      <c r="CG94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BORD'!$B$13:$B$2000,0),9)))*T942/$P$18)</f>
        <v>406.35042202010396</v>
      </c>
      <c r="CI942" t="str">
        <f>'[3]TABLEAU DE BORD'!B940</f>
        <v/>
      </c>
      <c r="CJ942" t="e">
        <f>'[3]TABLEAU DE BORD'!E940-'[3]TABLEAU DE BORD'!C940</f>
        <v>#VALUE!</v>
      </c>
      <c r="CL942" t="str">
        <f>'[3]TABLEAU DE BORD'!H940</f>
        <v/>
      </c>
      <c r="CM942" t="e">
        <f>'[3]TABLEAU DE BORD'!K940-'[3]TABLEAU DE BORD'!I940</f>
        <v>#VALUE!</v>
      </c>
    </row>
    <row r="943" spans="72:91" x14ac:dyDescent="0.25">
      <c r="BT9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BORD'!$B$13:$B$2000,0),11))*T943/INDEX('[3]TABLEAU DE BORD'!$B$13:$R$2000,MATCH('Formalisme RTE'!$H$2,'[3]TABLEAU DE BORD'!$B$13:$B$2000,0),12)</f>
        <v>3.102830965870556</v>
      </c>
      <c r="BU943">
        <f t="shared" si="81"/>
        <v>0.93577891975241945</v>
      </c>
      <c r="BX943">
        <f t="shared" si="79"/>
        <v>0.60748217536470928</v>
      </c>
      <c r="BZ943">
        <f>IF($BZ$6="","",IF(ISERROR(INDEX([3]Base!$A$2:$C$207,MATCH($BZ$6,[3]Base!$A$2:$A$207,0),2))=TRUE,"CABLE INCONNU",(INDEX([3]Base!$A$2:$C$207,MATCH($BZ$6,[3]Base!$A$2:$A$207,0),3))))</f>
        <v>19.600000000000001</v>
      </c>
      <c r="CB943">
        <f>IF($BZ$6="","",IF(ISERROR(INDEX([3]Base!$A$2:$C$207,MATCH($BZ$6,[3]Base!$A$2:$A$207,0),2))=TRUE,"CABLE INCONNU",(INDEX([3]Base!$A$2:$C$207,MATCH($BZ$6,[3]Base!$A$2:$A$207,0),2))))</f>
        <v>0.627</v>
      </c>
      <c r="CD943">
        <f t="shared" si="80"/>
        <v>1.5404220201039038</v>
      </c>
      <c r="CF943">
        <f t="shared" si="78"/>
        <v>404.81000000000006</v>
      </c>
      <c r="CG94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BORD'!$B$13:$B$2000,0),9)))*T943/$P$18)</f>
        <v>406.35042202010396</v>
      </c>
      <c r="CI943" t="str">
        <f>'[3]TABLEAU DE BORD'!B941</f>
        <v/>
      </c>
      <c r="CJ943" t="e">
        <f>'[3]TABLEAU DE BORD'!E941-'[3]TABLEAU DE BORD'!C941</f>
        <v>#VALUE!</v>
      </c>
      <c r="CL943" t="str">
        <f>'[3]TABLEAU DE BORD'!H941</f>
        <v/>
      </c>
      <c r="CM943" t="e">
        <f>'[3]TABLEAU DE BORD'!K941-'[3]TABLEAU DE BORD'!I941</f>
        <v>#VALUE!</v>
      </c>
    </row>
    <row r="944" spans="72:91" x14ac:dyDescent="0.25">
      <c r="BT94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BORD'!$B$13:$B$2000,0),11))*T944/INDEX('[3]TABLEAU DE BORD'!$B$13:$R$2000,MATCH('Formalisme RTE'!$H$2,'[3]TABLEAU DE BORD'!$B$13:$B$2000,0),12)</f>
        <v>3.102830965870556</v>
      </c>
      <c r="BU944">
        <f t="shared" si="81"/>
        <v>0.93577891975241945</v>
      </c>
      <c r="BX944">
        <f t="shared" si="79"/>
        <v>0.60748217536470928</v>
      </c>
      <c r="BZ944">
        <f>IF($BZ$6="","",IF(ISERROR(INDEX([3]Base!$A$2:$C$207,MATCH($BZ$6,[3]Base!$A$2:$A$207,0),2))=TRUE,"CABLE INCONNU",(INDEX([3]Base!$A$2:$C$207,MATCH($BZ$6,[3]Base!$A$2:$A$207,0),3))))</f>
        <v>19.600000000000001</v>
      </c>
      <c r="CB944">
        <f>IF($BZ$6="","",IF(ISERROR(INDEX([3]Base!$A$2:$C$207,MATCH($BZ$6,[3]Base!$A$2:$A$207,0),2))=TRUE,"CABLE INCONNU",(INDEX([3]Base!$A$2:$C$207,MATCH($BZ$6,[3]Base!$A$2:$A$207,0),2))))</f>
        <v>0.627</v>
      </c>
      <c r="CD944">
        <f t="shared" si="80"/>
        <v>1.5404220201039038</v>
      </c>
      <c r="CF944">
        <f t="shared" si="78"/>
        <v>404.81000000000006</v>
      </c>
      <c r="CG9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BORD'!$B$13:$B$2000,0),9)))*T944/$P$18)</f>
        <v>406.35042202010396</v>
      </c>
      <c r="CI944" t="str">
        <f>'[3]TABLEAU DE BORD'!B942</f>
        <v/>
      </c>
      <c r="CJ944" t="e">
        <f>'[3]TABLEAU DE BORD'!E942-'[3]TABLEAU DE BORD'!C942</f>
        <v>#VALUE!</v>
      </c>
      <c r="CL944" t="str">
        <f>'[3]TABLEAU DE BORD'!H942</f>
        <v/>
      </c>
      <c r="CM944" t="e">
        <f>'[3]TABLEAU DE BORD'!K942-'[3]TABLEAU DE BORD'!I942</f>
        <v>#VALUE!</v>
      </c>
    </row>
    <row r="945" spans="72:91" x14ac:dyDescent="0.25">
      <c r="BT94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BORD'!$B$13:$B$2000,0),11))*T945/INDEX('[3]TABLEAU DE BORD'!$B$13:$R$2000,MATCH('Formalisme RTE'!$H$2,'[3]TABLEAU DE BORD'!$B$13:$B$2000,0),12)</f>
        <v>3.102830965870556</v>
      </c>
      <c r="BU945">
        <f t="shared" si="81"/>
        <v>0.93577891975241945</v>
      </c>
      <c r="BX945">
        <f t="shared" si="79"/>
        <v>0.60748217536470928</v>
      </c>
      <c r="BZ945">
        <f>IF($BZ$6="","",IF(ISERROR(INDEX([3]Base!$A$2:$C$207,MATCH($BZ$6,[3]Base!$A$2:$A$207,0),2))=TRUE,"CABLE INCONNU",(INDEX([3]Base!$A$2:$C$207,MATCH($BZ$6,[3]Base!$A$2:$A$207,0),3))))</f>
        <v>19.600000000000001</v>
      </c>
      <c r="CB945">
        <f>IF($BZ$6="","",IF(ISERROR(INDEX([3]Base!$A$2:$C$207,MATCH($BZ$6,[3]Base!$A$2:$A$207,0),2))=TRUE,"CABLE INCONNU",(INDEX([3]Base!$A$2:$C$207,MATCH($BZ$6,[3]Base!$A$2:$A$207,0),2))))</f>
        <v>0.627</v>
      </c>
      <c r="CD945">
        <f t="shared" si="80"/>
        <v>1.5404220201039038</v>
      </c>
      <c r="CF945">
        <f t="shared" si="78"/>
        <v>404.81000000000006</v>
      </c>
      <c r="CG9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BORD'!$B$13:$B$2000,0),9)))*T945/$P$18)</f>
        <v>406.35042202010396</v>
      </c>
      <c r="CI945" t="str">
        <f>'[3]TABLEAU DE BORD'!B943</f>
        <v/>
      </c>
      <c r="CJ945" t="e">
        <f>'[3]TABLEAU DE BORD'!E943-'[3]TABLEAU DE BORD'!C943</f>
        <v>#VALUE!</v>
      </c>
      <c r="CL945" t="str">
        <f>'[3]TABLEAU DE BORD'!H943</f>
        <v/>
      </c>
      <c r="CM945" t="e">
        <f>'[3]TABLEAU DE BORD'!K943-'[3]TABLEAU DE BORD'!I943</f>
        <v>#VALUE!</v>
      </c>
    </row>
    <row r="946" spans="72:91" x14ac:dyDescent="0.25">
      <c r="BT94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BORD'!$B$13:$B$2000,0),11))*T946/INDEX('[3]TABLEAU DE BORD'!$B$13:$R$2000,MATCH('Formalisme RTE'!$H$2,'[3]TABLEAU DE BORD'!$B$13:$B$2000,0),12)</f>
        <v>3.102830965870556</v>
      </c>
      <c r="BU946">
        <f t="shared" si="81"/>
        <v>0.93577891975241945</v>
      </c>
      <c r="BX946">
        <f t="shared" si="79"/>
        <v>0.60748217536470928</v>
      </c>
      <c r="BZ946">
        <f>IF($BZ$6="","",IF(ISERROR(INDEX([3]Base!$A$2:$C$207,MATCH($BZ$6,[3]Base!$A$2:$A$207,0),2))=TRUE,"CABLE INCONNU",(INDEX([3]Base!$A$2:$C$207,MATCH($BZ$6,[3]Base!$A$2:$A$207,0),3))))</f>
        <v>19.600000000000001</v>
      </c>
      <c r="CB946">
        <f>IF($BZ$6="","",IF(ISERROR(INDEX([3]Base!$A$2:$C$207,MATCH($BZ$6,[3]Base!$A$2:$A$207,0),2))=TRUE,"CABLE INCONNU",(INDEX([3]Base!$A$2:$C$207,MATCH($BZ$6,[3]Base!$A$2:$A$207,0),2))))</f>
        <v>0.627</v>
      </c>
      <c r="CD946">
        <f t="shared" si="80"/>
        <v>1.5404220201039038</v>
      </c>
      <c r="CF946">
        <f t="shared" si="78"/>
        <v>404.81000000000006</v>
      </c>
      <c r="CG9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BORD'!$B$13:$B$2000,0),9)))*T946/$P$18)</f>
        <v>406.35042202010396</v>
      </c>
      <c r="CI946" t="str">
        <f>'[3]TABLEAU DE BORD'!B944</f>
        <v/>
      </c>
      <c r="CJ946" t="e">
        <f>'[3]TABLEAU DE BORD'!E944-'[3]TABLEAU DE BORD'!C944</f>
        <v>#VALUE!</v>
      </c>
      <c r="CL946" t="str">
        <f>'[3]TABLEAU DE BORD'!H944</f>
        <v/>
      </c>
      <c r="CM946" t="e">
        <f>'[3]TABLEAU DE BORD'!K944-'[3]TABLEAU DE BORD'!I944</f>
        <v>#VALUE!</v>
      </c>
    </row>
    <row r="947" spans="72:91" x14ac:dyDescent="0.25">
      <c r="BT94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BORD'!$B$13:$B$2000,0),11))*T947/INDEX('[3]TABLEAU DE BORD'!$B$13:$R$2000,MATCH('Formalisme RTE'!$H$2,'[3]TABLEAU DE BORD'!$B$13:$B$2000,0),12)</f>
        <v>3.102830965870556</v>
      </c>
      <c r="BU947">
        <f t="shared" si="81"/>
        <v>0.93577891975241945</v>
      </c>
      <c r="BX947">
        <f t="shared" si="79"/>
        <v>0.60748217536470928</v>
      </c>
      <c r="BZ947">
        <f>IF($BZ$6="","",IF(ISERROR(INDEX([3]Base!$A$2:$C$207,MATCH($BZ$6,[3]Base!$A$2:$A$207,0),2))=TRUE,"CABLE INCONNU",(INDEX([3]Base!$A$2:$C$207,MATCH($BZ$6,[3]Base!$A$2:$A$207,0),3))))</f>
        <v>19.600000000000001</v>
      </c>
      <c r="CB947">
        <f>IF($BZ$6="","",IF(ISERROR(INDEX([3]Base!$A$2:$C$207,MATCH($BZ$6,[3]Base!$A$2:$A$207,0),2))=TRUE,"CABLE INCONNU",(INDEX([3]Base!$A$2:$C$207,MATCH($BZ$6,[3]Base!$A$2:$A$207,0),2))))</f>
        <v>0.627</v>
      </c>
      <c r="CD947">
        <f t="shared" si="80"/>
        <v>1.5404220201039038</v>
      </c>
      <c r="CF947">
        <f t="shared" si="78"/>
        <v>404.81000000000006</v>
      </c>
      <c r="CG9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BORD'!$B$13:$B$2000,0),9)))*T947/$P$18)</f>
        <v>406.35042202010396</v>
      </c>
      <c r="CI947" t="str">
        <f>'[3]TABLEAU DE BORD'!B945</f>
        <v/>
      </c>
      <c r="CJ947" t="e">
        <f>'[3]TABLEAU DE BORD'!E945-'[3]TABLEAU DE BORD'!C945</f>
        <v>#VALUE!</v>
      </c>
      <c r="CL947" t="str">
        <f>'[3]TABLEAU DE BORD'!H945</f>
        <v/>
      </c>
      <c r="CM947" t="e">
        <f>'[3]TABLEAU DE BORD'!K945-'[3]TABLEAU DE BORD'!I945</f>
        <v>#VALUE!</v>
      </c>
    </row>
    <row r="948" spans="72:91" x14ac:dyDescent="0.25">
      <c r="BT94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BORD'!$B$13:$B$2000,0),11))*T948/INDEX('[3]TABLEAU DE BORD'!$B$13:$R$2000,MATCH('Formalisme RTE'!$H$2,'[3]TABLEAU DE BORD'!$B$13:$B$2000,0),12)</f>
        <v>3.102830965870556</v>
      </c>
      <c r="BU948">
        <f t="shared" si="81"/>
        <v>0.93577891975241945</v>
      </c>
      <c r="BX948">
        <f t="shared" si="79"/>
        <v>0.60748217536470928</v>
      </c>
      <c r="BZ948">
        <f>IF($BZ$6="","",IF(ISERROR(INDEX([3]Base!$A$2:$C$207,MATCH($BZ$6,[3]Base!$A$2:$A$207,0),2))=TRUE,"CABLE INCONNU",(INDEX([3]Base!$A$2:$C$207,MATCH($BZ$6,[3]Base!$A$2:$A$207,0),3))))</f>
        <v>19.600000000000001</v>
      </c>
      <c r="CB948">
        <f>IF($BZ$6="","",IF(ISERROR(INDEX([3]Base!$A$2:$C$207,MATCH($BZ$6,[3]Base!$A$2:$A$207,0),2))=TRUE,"CABLE INCONNU",(INDEX([3]Base!$A$2:$C$207,MATCH($BZ$6,[3]Base!$A$2:$A$207,0),2))))</f>
        <v>0.627</v>
      </c>
      <c r="CD948">
        <f t="shared" si="80"/>
        <v>1.5404220201039038</v>
      </c>
      <c r="CF948">
        <f t="shared" si="78"/>
        <v>404.81000000000006</v>
      </c>
      <c r="CG9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BORD'!$B$13:$B$2000,0),9)))*T948/$P$18)</f>
        <v>406.35042202010396</v>
      </c>
      <c r="CI948" t="str">
        <f>'[3]TABLEAU DE BORD'!B946</f>
        <v/>
      </c>
      <c r="CJ948" t="e">
        <f>'[3]TABLEAU DE BORD'!E946-'[3]TABLEAU DE BORD'!C946</f>
        <v>#VALUE!</v>
      </c>
      <c r="CL948" t="str">
        <f>'[3]TABLEAU DE BORD'!H946</f>
        <v/>
      </c>
      <c r="CM948" t="e">
        <f>'[3]TABLEAU DE BORD'!K946-'[3]TABLEAU DE BORD'!I946</f>
        <v>#VALUE!</v>
      </c>
    </row>
    <row r="949" spans="72:91" x14ac:dyDescent="0.25">
      <c r="BT94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BORD'!$B$13:$B$2000,0),11))*T949/INDEX('[3]TABLEAU DE BORD'!$B$13:$R$2000,MATCH('Formalisme RTE'!$H$2,'[3]TABLEAU DE BORD'!$B$13:$B$2000,0),12)</f>
        <v>3.102830965870556</v>
      </c>
      <c r="BU949">
        <f t="shared" si="81"/>
        <v>0.93577891975241945</v>
      </c>
      <c r="BX949">
        <f t="shared" si="79"/>
        <v>0.60748217536470928</v>
      </c>
      <c r="BZ949">
        <f>IF($BZ$6="","",IF(ISERROR(INDEX([3]Base!$A$2:$C$207,MATCH($BZ$6,[3]Base!$A$2:$A$207,0),2))=TRUE,"CABLE INCONNU",(INDEX([3]Base!$A$2:$C$207,MATCH($BZ$6,[3]Base!$A$2:$A$207,0),3))))</f>
        <v>19.600000000000001</v>
      </c>
      <c r="CB949">
        <f>IF($BZ$6="","",IF(ISERROR(INDEX([3]Base!$A$2:$C$207,MATCH($BZ$6,[3]Base!$A$2:$A$207,0),2))=TRUE,"CABLE INCONNU",(INDEX([3]Base!$A$2:$C$207,MATCH($BZ$6,[3]Base!$A$2:$A$207,0),2))))</f>
        <v>0.627</v>
      </c>
      <c r="CD949">
        <f t="shared" si="80"/>
        <v>1.5404220201039038</v>
      </c>
      <c r="CF949">
        <f t="shared" si="78"/>
        <v>404.81000000000006</v>
      </c>
      <c r="CG9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BORD'!$B$13:$B$2000,0),9)))*T949/$P$18)</f>
        <v>406.35042202010396</v>
      </c>
      <c r="CI949" t="str">
        <f>'[3]TABLEAU DE BORD'!B947</f>
        <v/>
      </c>
      <c r="CJ949" t="e">
        <f>'[3]TABLEAU DE BORD'!E947-'[3]TABLEAU DE BORD'!C947</f>
        <v>#VALUE!</v>
      </c>
      <c r="CL949" t="str">
        <f>'[3]TABLEAU DE BORD'!H947</f>
        <v/>
      </c>
      <c r="CM949" t="e">
        <f>'[3]TABLEAU DE BORD'!K947-'[3]TABLEAU DE BORD'!I947</f>
        <v>#VALUE!</v>
      </c>
    </row>
    <row r="950" spans="72:91" x14ac:dyDescent="0.25">
      <c r="BT95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BORD'!$B$13:$B$2000,0),11))*T950/INDEX('[3]TABLEAU DE BORD'!$B$13:$R$2000,MATCH('Formalisme RTE'!$H$2,'[3]TABLEAU DE BORD'!$B$13:$B$2000,0),12)</f>
        <v>3.102830965870556</v>
      </c>
      <c r="BU950">
        <f t="shared" si="81"/>
        <v>0.93577891975241945</v>
      </c>
      <c r="BX950">
        <f t="shared" si="79"/>
        <v>0.60748217536470928</v>
      </c>
      <c r="BZ950">
        <f>IF($BZ$6="","",IF(ISERROR(INDEX([3]Base!$A$2:$C$207,MATCH($BZ$6,[3]Base!$A$2:$A$207,0),2))=TRUE,"CABLE INCONNU",(INDEX([3]Base!$A$2:$C$207,MATCH($BZ$6,[3]Base!$A$2:$A$207,0),3))))</f>
        <v>19.600000000000001</v>
      </c>
      <c r="CB950">
        <f>IF($BZ$6="","",IF(ISERROR(INDEX([3]Base!$A$2:$C$207,MATCH($BZ$6,[3]Base!$A$2:$A$207,0),2))=TRUE,"CABLE INCONNU",(INDEX([3]Base!$A$2:$C$207,MATCH($BZ$6,[3]Base!$A$2:$A$207,0),2))))</f>
        <v>0.627</v>
      </c>
      <c r="CD950">
        <f t="shared" si="80"/>
        <v>1.5404220201039038</v>
      </c>
      <c r="CF950">
        <f t="shared" si="78"/>
        <v>404.81000000000006</v>
      </c>
      <c r="CG9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BORD'!$B$13:$B$2000,0),9)))*T950/$P$18)</f>
        <v>406.35042202010396</v>
      </c>
      <c r="CI950" t="str">
        <f>'[3]TABLEAU DE BORD'!B948</f>
        <v/>
      </c>
      <c r="CJ950" t="e">
        <f>'[3]TABLEAU DE BORD'!E948-'[3]TABLEAU DE BORD'!C948</f>
        <v>#VALUE!</v>
      </c>
      <c r="CL950" t="str">
        <f>'[3]TABLEAU DE BORD'!H948</f>
        <v/>
      </c>
      <c r="CM950" t="e">
        <f>'[3]TABLEAU DE BORD'!K948-'[3]TABLEAU DE BORD'!I948</f>
        <v>#VALUE!</v>
      </c>
    </row>
    <row r="951" spans="72:91" x14ac:dyDescent="0.25">
      <c r="BT95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BORD'!$B$13:$B$2000,0),11))*T951/INDEX('[3]TABLEAU DE BORD'!$B$13:$R$2000,MATCH('Formalisme RTE'!$H$2,'[3]TABLEAU DE BORD'!$B$13:$B$2000,0),12)</f>
        <v>3.102830965870556</v>
      </c>
      <c r="BU951">
        <f t="shared" si="81"/>
        <v>0.93577891975241945</v>
      </c>
      <c r="BX951">
        <f t="shared" si="79"/>
        <v>0.60748217536470928</v>
      </c>
      <c r="BZ951">
        <f>IF($BZ$6="","",IF(ISERROR(INDEX([3]Base!$A$2:$C$207,MATCH($BZ$6,[3]Base!$A$2:$A$207,0),2))=TRUE,"CABLE INCONNU",(INDEX([3]Base!$A$2:$C$207,MATCH($BZ$6,[3]Base!$A$2:$A$207,0),3))))</f>
        <v>19.600000000000001</v>
      </c>
      <c r="CB951">
        <f>IF($BZ$6="","",IF(ISERROR(INDEX([3]Base!$A$2:$C$207,MATCH($BZ$6,[3]Base!$A$2:$A$207,0),2))=TRUE,"CABLE INCONNU",(INDEX([3]Base!$A$2:$C$207,MATCH($BZ$6,[3]Base!$A$2:$A$207,0),2))))</f>
        <v>0.627</v>
      </c>
      <c r="CD951">
        <f t="shared" si="80"/>
        <v>1.5404220201039038</v>
      </c>
      <c r="CF951">
        <f t="shared" si="78"/>
        <v>404.81000000000006</v>
      </c>
      <c r="CG9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BORD'!$B$13:$B$2000,0),9)))*T951/$P$18)</f>
        <v>406.35042202010396</v>
      </c>
      <c r="CI951" t="str">
        <f>'[3]TABLEAU DE BORD'!B949</f>
        <v/>
      </c>
      <c r="CJ951" t="e">
        <f>'[3]TABLEAU DE BORD'!E949-'[3]TABLEAU DE BORD'!C949</f>
        <v>#VALUE!</v>
      </c>
      <c r="CL951" t="str">
        <f>'[3]TABLEAU DE BORD'!H949</f>
        <v/>
      </c>
      <c r="CM951" t="e">
        <f>'[3]TABLEAU DE BORD'!K949-'[3]TABLEAU DE BORD'!I949</f>
        <v>#VALUE!</v>
      </c>
    </row>
    <row r="952" spans="72:91" x14ac:dyDescent="0.25">
      <c r="BT95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BORD'!$B$13:$B$2000,0),11))*T952/INDEX('[3]TABLEAU DE BORD'!$B$13:$R$2000,MATCH('Formalisme RTE'!$H$2,'[3]TABLEAU DE BORD'!$B$13:$B$2000,0),12)</f>
        <v>3.102830965870556</v>
      </c>
      <c r="BU952">
        <f t="shared" si="81"/>
        <v>0.93577891975241945</v>
      </c>
      <c r="BX952">
        <f t="shared" si="79"/>
        <v>0.60748217536470928</v>
      </c>
      <c r="BZ952">
        <f>IF($BZ$6="","",IF(ISERROR(INDEX([3]Base!$A$2:$C$207,MATCH($BZ$6,[3]Base!$A$2:$A$207,0),2))=TRUE,"CABLE INCONNU",(INDEX([3]Base!$A$2:$C$207,MATCH($BZ$6,[3]Base!$A$2:$A$207,0),3))))</f>
        <v>19.600000000000001</v>
      </c>
      <c r="CB952">
        <f>IF($BZ$6="","",IF(ISERROR(INDEX([3]Base!$A$2:$C$207,MATCH($BZ$6,[3]Base!$A$2:$A$207,0),2))=TRUE,"CABLE INCONNU",(INDEX([3]Base!$A$2:$C$207,MATCH($BZ$6,[3]Base!$A$2:$A$207,0),2))))</f>
        <v>0.627</v>
      </c>
      <c r="CD952">
        <f t="shared" si="80"/>
        <v>1.5404220201039038</v>
      </c>
      <c r="CF952">
        <f t="shared" si="78"/>
        <v>404.81000000000006</v>
      </c>
      <c r="CG9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BORD'!$B$13:$B$2000,0),9)))*T952/$P$18)</f>
        <v>406.35042202010396</v>
      </c>
      <c r="CI952" t="str">
        <f>'[3]TABLEAU DE BORD'!B950</f>
        <v/>
      </c>
      <c r="CJ952" t="e">
        <f>'[3]TABLEAU DE BORD'!E950-'[3]TABLEAU DE BORD'!C950</f>
        <v>#VALUE!</v>
      </c>
      <c r="CL952" t="str">
        <f>'[3]TABLEAU DE BORD'!H950</f>
        <v/>
      </c>
      <c r="CM952" t="e">
        <f>'[3]TABLEAU DE BORD'!K950-'[3]TABLEAU DE BORD'!I950</f>
        <v>#VALUE!</v>
      </c>
    </row>
    <row r="953" spans="72:91" x14ac:dyDescent="0.25">
      <c r="BT95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BORD'!$B$13:$B$2000,0),11))*T953/INDEX('[3]TABLEAU DE BORD'!$B$13:$R$2000,MATCH('Formalisme RTE'!$H$2,'[3]TABLEAU DE BORD'!$B$13:$B$2000,0),12)</f>
        <v>3.102830965870556</v>
      </c>
      <c r="BU953">
        <f t="shared" si="81"/>
        <v>0.93577891975241945</v>
      </c>
      <c r="BX953">
        <f t="shared" si="79"/>
        <v>0.60748217536470928</v>
      </c>
      <c r="BZ953">
        <f>IF($BZ$6="","",IF(ISERROR(INDEX([3]Base!$A$2:$C$207,MATCH($BZ$6,[3]Base!$A$2:$A$207,0),2))=TRUE,"CABLE INCONNU",(INDEX([3]Base!$A$2:$C$207,MATCH($BZ$6,[3]Base!$A$2:$A$207,0),3))))</f>
        <v>19.600000000000001</v>
      </c>
      <c r="CB953">
        <f>IF($BZ$6="","",IF(ISERROR(INDEX([3]Base!$A$2:$C$207,MATCH($BZ$6,[3]Base!$A$2:$A$207,0),2))=TRUE,"CABLE INCONNU",(INDEX([3]Base!$A$2:$C$207,MATCH($BZ$6,[3]Base!$A$2:$A$207,0),2))))</f>
        <v>0.627</v>
      </c>
      <c r="CD953">
        <f t="shared" si="80"/>
        <v>1.5404220201039038</v>
      </c>
      <c r="CF953">
        <f t="shared" si="78"/>
        <v>404.81000000000006</v>
      </c>
      <c r="CG9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BORD'!$B$13:$B$2000,0),9)))*T953/$P$18)</f>
        <v>406.35042202010396</v>
      </c>
      <c r="CI953" t="str">
        <f>'[3]TABLEAU DE BORD'!B951</f>
        <v/>
      </c>
      <c r="CJ953" t="e">
        <f>'[3]TABLEAU DE BORD'!E951-'[3]TABLEAU DE BORD'!C951</f>
        <v>#VALUE!</v>
      </c>
      <c r="CL953" t="str">
        <f>'[3]TABLEAU DE BORD'!H951</f>
        <v/>
      </c>
      <c r="CM953" t="e">
        <f>'[3]TABLEAU DE BORD'!K951-'[3]TABLEAU DE BORD'!I951</f>
        <v>#VALUE!</v>
      </c>
    </row>
    <row r="954" spans="72:91" x14ac:dyDescent="0.25">
      <c r="BT95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BORD'!$B$13:$B$2000,0),11))*T954/INDEX('[3]TABLEAU DE BORD'!$B$13:$R$2000,MATCH('Formalisme RTE'!$H$2,'[3]TABLEAU DE BORD'!$B$13:$B$2000,0),12)</f>
        <v>3.102830965870556</v>
      </c>
      <c r="BU954">
        <f t="shared" si="81"/>
        <v>0.93577891975241945</v>
      </c>
      <c r="BX954">
        <f t="shared" si="79"/>
        <v>0.60748217536470928</v>
      </c>
      <c r="BZ954">
        <f>IF($BZ$6="","",IF(ISERROR(INDEX([3]Base!$A$2:$C$207,MATCH($BZ$6,[3]Base!$A$2:$A$207,0),2))=TRUE,"CABLE INCONNU",(INDEX([3]Base!$A$2:$C$207,MATCH($BZ$6,[3]Base!$A$2:$A$207,0),3))))</f>
        <v>19.600000000000001</v>
      </c>
      <c r="CB954">
        <f>IF($BZ$6="","",IF(ISERROR(INDEX([3]Base!$A$2:$C$207,MATCH($BZ$6,[3]Base!$A$2:$A$207,0),2))=TRUE,"CABLE INCONNU",(INDEX([3]Base!$A$2:$C$207,MATCH($BZ$6,[3]Base!$A$2:$A$207,0),2))))</f>
        <v>0.627</v>
      </c>
      <c r="CD954">
        <f t="shared" si="80"/>
        <v>1.5404220201039038</v>
      </c>
      <c r="CF954">
        <f t="shared" si="78"/>
        <v>404.81000000000006</v>
      </c>
      <c r="CG9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BORD'!$B$13:$B$2000,0),9)))*T954/$P$18)</f>
        <v>406.35042202010396</v>
      </c>
      <c r="CI954" t="str">
        <f>'[3]TABLEAU DE BORD'!B952</f>
        <v/>
      </c>
      <c r="CJ954" t="e">
        <f>'[3]TABLEAU DE BORD'!E952-'[3]TABLEAU DE BORD'!C952</f>
        <v>#VALUE!</v>
      </c>
      <c r="CL954" t="str">
        <f>'[3]TABLEAU DE BORD'!H952</f>
        <v/>
      </c>
      <c r="CM954" t="e">
        <f>'[3]TABLEAU DE BORD'!K952-'[3]TABLEAU DE BORD'!I952</f>
        <v>#VALUE!</v>
      </c>
    </row>
    <row r="955" spans="72:91" x14ac:dyDescent="0.25">
      <c r="BT95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BORD'!$B$13:$B$2000,0),11))*T955/INDEX('[3]TABLEAU DE BORD'!$B$13:$R$2000,MATCH('Formalisme RTE'!$H$2,'[3]TABLEAU DE BORD'!$B$13:$B$2000,0),12)</f>
        <v>3.102830965870556</v>
      </c>
      <c r="BU955">
        <f t="shared" si="81"/>
        <v>0.93577891975241945</v>
      </c>
      <c r="BX955">
        <f t="shared" si="79"/>
        <v>0.60748217536470928</v>
      </c>
      <c r="BZ955">
        <f>IF($BZ$6="","",IF(ISERROR(INDEX([3]Base!$A$2:$C$207,MATCH($BZ$6,[3]Base!$A$2:$A$207,0),2))=TRUE,"CABLE INCONNU",(INDEX([3]Base!$A$2:$C$207,MATCH($BZ$6,[3]Base!$A$2:$A$207,0),3))))</f>
        <v>19.600000000000001</v>
      </c>
      <c r="CB955">
        <f>IF($BZ$6="","",IF(ISERROR(INDEX([3]Base!$A$2:$C$207,MATCH($BZ$6,[3]Base!$A$2:$A$207,0),2))=TRUE,"CABLE INCONNU",(INDEX([3]Base!$A$2:$C$207,MATCH($BZ$6,[3]Base!$A$2:$A$207,0),2))))</f>
        <v>0.627</v>
      </c>
      <c r="CD955">
        <f t="shared" si="80"/>
        <v>1.5404220201039038</v>
      </c>
      <c r="CF955">
        <f t="shared" si="78"/>
        <v>404.81000000000006</v>
      </c>
      <c r="CG9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BORD'!$B$13:$B$2000,0),9)))*T955/$P$18)</f>
        <v>406.35042202010396</v>
      </c>
      <c r="CI955" t="str">
        <f>'[3]TABLEAU DE BORD'!B953</f>
        <v/>
      </c>
      <c r="CJ955" t="e">
        <f>'[3]TABLEAU DE BORD'!E953-'[3]TABLEAU DE BORD'!C953</f>
        <v>#VALUE!</v>
      </c>
      <c r="CL955" t="str">
        <f>'[3]TABLEAU DE BORD'!H953</f>
        <v/>
      </c>
      <c r="CM955" t="e">
        <f>'[3]TABLEAU DE BORD'!K953-'[3]TABLEAU DE BORD'!I953</f>
        <v>#VALUE!</v>
      </c>
    </row>
    <row r="956" spans="72:91" x14ac:dyDescent="0.25">
      <c r="BT95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BORD'!$B$13:$B$2000,0),11))*T956/INDEX('[3]TABLEAU DE BORD'!$B$13:$R$2000,MATCH('Formalisme RTE'!$H$2,'[3]TABLEAU DE BORD'!$B$13:$B$2000,0),12)</f>
        <v>3.102830965870556</v>
      </c>
      <c r="BU956">
        <f t="shared" si="81"/>
        <v>0.93577891975241945</v>
      </c>
      <c r="BX956">
        <f t="shared" si="79"/>
        <v>0.60748217536470928</v>
      </c>
      <c r="BZ956">
        <f>IF($BZ$6="","",IF(ISERROR(INDEX([3]Base!$A$2:$C$207,MATCH($BZ$6,[3]Base!$A$2:$A$207,0),2))=TRUE,"CABLE INCONNU",(INDEX([3]Base!$A$2:$C$207,MATCH($BZ$6,[3]Base!$A$2:$A$207,0),3))))</f>
        <v>19.600000000000001</v>
      </c>
      <c r="CB956">
        <f>IF($BZ$6="","",IF(ISERROR(INDEX([3]Base!$A$2:$C$207,MATCH($BZ$6,[3]Base!$A$2:$A$207,0),2))=TRUE,"CABLE INCONNU",(INDEX([3]Base!$A$2:$C$207,MATCH($BZ$6,[3]Base!$A$2:$A$207,0),2))))</f>
        <v>0.627</v>
      </c>
      <c r="CD956">
        <f t="shared" si="80"/>
        <v>1.5404220201039038</v>
      </c>
      <c r="CF956">
        <f t="shared" si="78"/>
        <v>404.81000000000006</v>
      </c>
      <c r="CG9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BORD'!$B$13:$B$2000,0),9)))*T956/$P$18)</f>
        <v>406.35042202010396</v>
      </c>
      <c r="CI956" t="str">
        <f>'[3]TABLEAU DE BORD'!B954</f>
        <v/>
      </c>
      <c r="CJ956" t="e">
        <f>'[3]TABLEAU DE BORD'!E954-'[3]TABLEAU DE BORD'!C954</f>
        <v>#VALUE!</v>
      </c>
      <c r="CL956" t="str">
        <f>'[3]TABLEAU DE BORD'!H954</f>
        <v/>
      </c>
      <c r="CM956" t="e">
        <f>'[3]TABLEAU DE BORD'!K954-'[3]TABLEAU DE BORD'!I954</f>
        <v>#VALUE!</v>
      </c>
    </row>
    <row r="957" spans="72:91" x14ac:dyDescent="0.25">
      <c r="BT95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BORD'!$B$13:$B$2000,0),11))*T957/INDEX('[3]TABLEAU DE BORD'!$B$13:$R$2000,MATCH('Formalisme RTE'!$H$2,'[3]TABLEAU DE BORD'!$B$13:$B$2000,0),12)</f>
        <v>3.102830965870556</v>
      </c>
      <c r="BU957">
        <f t="shared" si="81"/>
        <v>0.93577891975241945</v>
      </c>
      <c r="BX957">
        <f t="shared" si="79"/>
        <v>0.60748217536470928</v>
      </c>
      <c r="BZ957">
        <f>IF($BZ$6="","",IF(ISERROR(INDEX([3]Base!$A$2:$C$207,MATCH($BZ$6,[3]Base!$A$2:$A$207,0),2))=TRUE,"CABLE INCONNU",(INDEX([3]Base!$A$2:$C$207,MATCH($BZ$6,[3]Base!$A$2:$A$207,0),3))))</f>
        <v>19.600000000000001</v>
      </c>
      <c r="CB957">
        <f>IF($BZ$6="","",IF(ISERROR(INDEX([3]Base!$A$2:$C$207,MATCH($BZ$6,[3]Base!$A$2:$A$207,0),2))=TRUE,"CABLE INCONNU",(INDEX([3]Base!$A$2:$C$207,MATCH($BZ$6,[3]Base!$A$2:$A$207,0),2))))</f>
        <v>0.627</v>
      </c>
      <c r="CD957">
        <f t="shared" si="80"/>
        <v>1.5404220201039038</v>
      </c>
      <c r="CF957">
        <f t="shared" si="78"/>
        <v>404.81000000000006</v>
      </c>
      <c r="CG9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BORD'!$B$13:$B$2000,0),9)))*T957/$P$18)</f>
        <v>406.35042202010396</v>
      </c>
      <c r="CI957" t="str">
        <f>'[3]TABLEAU DE BORD'!B955</f>
        <v/>
      </c>
      <c r="CJ957" t="e">
        <f>'[3]TABLEAU DE BORD'!E955-'[3]TABLEAU DE BORD'!C955</f>
        <v>#VALUE!</v>
      </c>
      <c r="CL957" t="str">
        <f>'[3]TABLEAU DE BORD'!H955</f>
        <v/>
      </c>
      <c r="CM957" t="e">
        <f>'[3]TABLEAU DE BORD'!K955-'[3]TABLEAU DE BORD'!I955</f>
        <v>#VALUE!</v>
      </c>
    </row>
    <row r="958" spans="72:91" x14ac:dyDescent="0.25">
      <c r="BT95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BORD'!$B$13:$B$2000,0),11))*T958/INDEX('[3]TABLEAU DE BORD'!$B$13:$R$2000,MATCH('Formalisme RTE'!$H$2,'[3]TABLEAU DE BORD'!$B$13:$B$2000,0),12)</f>
        <v>3.102830965870556</v>
      </c>
      <c r="BU958">
        <f t="shared" si="81"/>
        <v>0.93577891975241945</v>
      </c>
      <c r="BX958">
        <f t="shared" si="79"/>
        <v>0.60748217536470928</v>
      </c>
      <c r="BZ958">
        <f>IF($BZ$6="","",IF(ISERROR(INDEX([3]Base!$A$2:$C$207,MATCH($BZ$6,[3]Base!$A$2:$A$207,0),2))=TRUE,"CABLE INCONNU",(INDEX([3]Base!$A$2:$C$207,MATCH($BZ$6,[3]Base!$A$2:$A$207,0),3))))</f>
        <v>19.600000000000001</v>
      </c>
      <c r="CB958">
        <f>IF($BZ$6="","",IF(ISERROR(INDEX([3]Base!$A$2:$C$207,MATCH($BZ$6,[3]Base!$A$2:$A$207,0),2))=TRUE,"CABLE INCONNU",(INDEX([3]Base!$A$2:$C$207,MATCH($BZ$6,[3]Base!$A$2:$A$207,0),2))))</f>
        <v>0.627</v>
      </c>
      <c r="CD958">
        <f t="shared" si="80"/>
        <v>1.5404220201039038</v>
      </c>
      <c r="CF958">
        <f t="shared" si="78"/>
        <v>404.81000000000006</v>
      </c>
      <c r="CG9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BORD'!$B$13:$B$2000,0),9)))*T958/$P$18)</f>
        <v>406.35042202010396</v>
      </c>
      <c r="CI958" t="str">
        <f>'[3]TABLEAU DE BORD'!B956</f>
        <v/>
      </c>
      <c r="CJ958" t="e">
        <f>'[3]TABLEAU DE BORD'!E956-'[3]TABLEAU DE BORD'!C956</f>
        <v>#VALUE!</v>
      </c>
      <c r="CL958" t="str">
        <f>'[3]TABLEAU DE BORD'!H956</f>
        <v/>
      </c>
      <c r="CM958" t="e">
        <f>'[3]TABLEAU DE BORD'!K956-'[3]TABLEAU DE BORD'!I956</f>
        <v>#VALUE!</v>
      </c>
    </row>
    <row r="959" spans="72:91" x14ac:dyDescent="0.25">
      <c r="BT95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BORD'!$B$13:$B$2000,0),11))*T959/INDEX('[3]TABLEAU DE BORD'!$B$13:$R$2000,MATCH('Formalisme RTE'!$H$2,'[3]TABLEAU DE BORD'!$B$13:$B$2000,0),12)</f>
        <v>3.102830965870556</v>
      </c>
      <c r="BU959">
        <f t="shared" si="81"/>
        <v>0.93577891975241945</v>
      </c>
      <c r="BX959">
        <f t="shared" si="79"/>
        <v>0.60748217536470928</v>
      </c>
      <c r="BZ959">
        <f>IF($BZ$6="","",IF(ISERROR(INDEX([3]Base!$A$2:$C$207,MATCH($BZ$6,[3]Base!$A$2:$A$207,0),2))=TRUE,"CABLE INCONNU",(INDEX([3]Base!$A$2:$C$207,MATCH($BZ$6,[3]Base!$A$2:$A$207,0),3))))</f>
        <v>19.600000000000001</v>
      </c>
      <c r="CB959">
        <f>IF($BZ$6="","",IF(ISERROR(INDEX([3]Base!$A$2:$C$207,MATCH($BZ$6,[3]Base!$A$2:$A$207,0),2))=TRUE,"CABLE INCONNU",(INDEX([3]Base!$A$2:$C$207,MATCH($BZ$6,[3]Base!$A$2:$A$207,0),2))))</f>
        <v>0.627</v>
      </c>
      <c r="CD959">
        <f t="shared" si="80"/>
        <v>1.5404220201039038</v>
      </c>
      <c r="CF959">
        <f t="shared" si="78"/>
        <v>404.81000000000006</v>
      </c>
      <c r="CG9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BORD'!$B$13:$B$2000,0),9)))*T959/$P$18)</f>
        <v>406.35042202010396</v>
      </c>
      <c r="CI959" t="str">
        <f>'[3]TABLEAU DE BORD'!B957</f>
        <v/>
      </c>
      <c r="CJ959" t="e">
        <f>'[3]TABLEAU DE BORD'!E957-'[3]TABLEAU DE BORD'!C957</f>
        <v>#VALUE!</v>
      </c>
      <c r="CL959" t="str">
        <f>'[3]TABLEAU DE BORD'!H957</f>
        <v/>
      </c>
      <c r="CM959" t="e">
        <f>'[3]TABLEAU DE BORD'!K957-'[3]TABLEAU DE BORD'!I957</f>
        <v>#VALUE!</v>
      </c>
    </row>
    <row r="960" spans="72:91" x14ac:dyDescent="0.25">
      <c r="BT96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BORD'!$B$13:$B$2000,0),11))*T960/INDEX('[3]TABLEAU DE BORD'!$B$13:$R$2000,MATCH('Formalisme RTE'!$H$2,'[3]TABLEAU DE BORD'!$B$13:$B$2000,0),12)</f>
        <v>3.102830965870556</v>
      </c>
      <c r="BU960">
        <f t="shared" si="81"/>
        <v>0.93577891975241945</v>
      </c>
      <c r="BX960">
        <f t="shared" si="79"/>
        <v>0.60748217536470928</v>
      </c>
      <c r="BZ960">
        <f>IF($BZ$6="","",IF(ISERROR(INDEX([3]Base!$A$2:$C$207,MATCH($BZ$6,[3]Base!$A$2:$A$207,0),2))=TRUE,"CABLE INCONNU",(INDEX([3]Base!$A$2:$C$207,MATCH($BZ$6,[3]Base!$A$2:$A$207,0),3))))</f>
        <v>19.600000000000001</v>
      </c>
      <c r="CB960">
        <f>IF($BZ$6="","",IF(ISERROR(INDEX([3]Base!$A$2:$C$207,MATCH($BZ$6,[3]Base!$A$2:$A$207,0),2))=TRUE,"CABLE INCONNU",(INDEX([3]Base!$A$2:$C$207,MATCH($BZ$6,[3]Base!$A$2:$A$207,0),2))))</f>
        <v>0.627</v>
      </c>
      <c r="CD960">
        <f t="shared" si="80"/>
        <v>1.5404220201039038</v>
      </c>
      <c r="CF960">
        <f t="shared" si="78"/>
        <v>404.81000000000006</v>
      </c>
      <c r="CG9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BORD'!$B$13:$B$2000,0),9)))*T960/$P$18)</f>
        <v>406.35042202010396</v>
      </c>
      <c r="CI960" t="str">
        <f>'[3]TABLEAU DE BORD'!B958</f>
        <v/>
      </c>
      <c r="CJ960" t="e">
        <f>'[3]TABLEAU DE BORD'!E958-'[3]TABLEAU DE BORD'!C958</f>
        <v>#VALUE!</v>
      </c>
      <c r="CL960" t="str">
        <f>'[3]TABLEAU DE BORD'!H958</f>
        <v/>
      </c>
      <c r="CM960" t="e">
        <f>'[3]TABLEAU DE BORD'!K958-'[3]TABLEAU DE BORD'!I958</f>
        <v>#VALUE!</v>
      </c>
    </row>
    <row r="961" spans="72:91" x14ac:dyDescent="0.25">
      <c r="BT96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BORD'!$B$13:$B$2000,0),11))*T961/INDEX('[3]TABLEAU DE BORD'!$B$13:$R$2000,MATCH('Formalisme RTE'!$H$2,'[3]TABLEAU DE BORD'!$B$13:$B$2000,0),12)</f>
        <v>3.102830965870556</v>
      </c>
      <c r="BU961">
        <f t="shared" si="81"/>
        <v>0.93577891975241945</v>
      </c>
      <c r="BX961">
        <f t="shared" si="79"/>
        <v>0.60748217536470928</v>
      </c>
      <c r="BZ961">
        <f>IF($BZ$6="","",IF(ISERROR(INDEX([3]Base!$A$2:$C$207,MATCH($BZ$6,[3]Base!$A$2:$A$207,0),2))=TRUE,"CABLE INCONNU",(INDEX([3]Base!$A$2:$C$207,MATCH($BZ$6,[3]Base!$A$2:$A$207,0),3))))</f>
        <v>19.600000000000001</v>
      </c>
      <c r="CB961">
        <f>IF($BZ$6="","",IF(ISERROR(INDEX([3]Base!$A$2:$C$207,MATCH($BZ$6,[3]Base!$A$2:$A$207,0),2))=TRUE,"CABLE INCONNU",(INDEX([3]Base!$A$2:$C$207,MATCH($BZ$6,[3]Base!$A$2:$A$207,0),2))))</f>
        <v>0.627</v>
      </c>
      <c r="CD961">
        <f t="shared" si="80"/>
        <v>1.5404220201039038</v>
      </c>
      <c r="CF961">
        <f t="shared" si="78"/>
        <v>404.81000000000006</v>
      </c>
      <c r="CG9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BORD'!$B$13:$B$2000,0),9)))*T961/$P$18)</f>
        <v>406.35042202010396</v>
      </c>
      <c r="CI961" t="str">
        <f>'[3]TABLEAU DE BORD'!B959</f>
        <v/>
      </c>
      <c r="CJ961" t="e">
        <f>'[3]TABLEAU DE BORD'!E959-'[3]TABLEAU DE BORD'!C959</f>
        <v>#VALUE!</v>
      </c>
      <c r="CL961" t="str">
        <f>'[3]TABLEAU DE BORD'!H959</f>
        <v/>
      </c>
      <c r="CM961" t="e">
        <f>'[3]TABLEAU DE BORD'!K959-'[3]TABLEAU DE BORD'!I959</f>
        <v>#VALUE!</v>
      </c>
    </row>
    <row r="962" spans="72:91" x14ac:dyDescent="0.25">
      <c r="BT96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BORD'!$B$13:$B$2000,0),11))*T962/INDEX('[3]TABLEAU DE BORD'!$B$13:$R$2000,MATCH('Formalisme RTE'!$H$2,'[3]TABLEAU DE BORD'!$B$13:$B$2000,0),12)</f>
        <v>3.102830965870556</v>
      </c>
      <c r="BU962">
        <f t="shared" si="81"/>
        <v>0.93577891975241945</v>
      </c>
      <c r="BX962">
        <f t="shared" si="79"/>
        <v>0.60748217536470928</v>
      </c>
      <c r="BZ962">
        <f>IF($BZ$6="","",IF(ISERROR(INDEX([3]Base!$A$2:$C$207,MATCH($BZ$6,[3]Base!$A$2:$A$207,0),2))=TRUE,"CABLE INCONNU",(INDEX([3]Base!$A$2:$C$207,MATCH($BZ$6,[3]Base!$A$2:$A$207,0),3))))</f>
        <v>19.600000000000001</v>
      </c>
      <c r="CB962">
        <f>IF($BZ$6="","",IF(ISERROR(INDEX([3]Base!$A$2:$C$207,MATCH($BZ$6,[3]Base!$A$2:$A$207,0),2))=TRUE,"CABLE INCONNU",(INDEX([3]Base!$A$2:$C$207,MATCH($BZ$6,[3]Base!$A$2:$A$207,0),2))))</f>
        <v>0.627</v>
      </c>
      <c r="CD962">
        <f t="shared" si="80"/>
        <v>1.5404220201039038</v>
      </c>
      <c r="CF962">
        <f t="shared" si="78"/>
        <v>404.81000000000006</v>
      </c>
      <c r="CG9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BORD'!$B$13:$B$2000,0),9)))*T962/$P$18)</f>
        <v>406.35042202010396</v>
      </c>
      <c r="CI962" t="str">
        <f>'[3]TABLEAU DE BORD'!B960</f>
        <v/>
      </c>
      <c r="CJ962" t="e">
        <f>'[3]TABLEAU DE BORD'!E960-'[3]TABLEAU DE BORD'!C960</f>
        <v>#VALUE!</v>
      </c>
      <c r="CL962" t="str">
        <f>'[3]TABLEAU DE BORD'!H960</f>
        <v/>
      </c>
      <c r="CM962" t="e">
        <f>'[3]TABLEAU DE BORD'!K960-'[3]TABLEAU DE BORD'!I960</f>
        <v>#VALUE!</v>
      </c>
    </row>
    <row r="963" spans="72:91" x14ac:dyDescent="0.25">
      <c r="BT96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BORD'!$B$13:$B$2000,0),11))*T963/INDEX('[3]TABLEAU DE BORD'!$B$13:$R$2000,MATCH('Formalisme RTE'!$H$2,'[3]TABLEAU DE BORD'!$B$13:$B$2000,0),12)</f>
        <v>3.102830965870556</v>
      </c>
      <c r="BU963">
        <f t="shared" si="81"/>
        <v>0.93577891975241945</v>
      </c>
      <c r="BX963">
        <f t="shared" si="79"/>
        <v>0.60748217536470928</v>
      </c>
      <c r="BZ963">
        <f>IF($BZ$6="","",IF(ISERROR(INDEX([3]Base!$A$2:$C$207,MATCH($BZ$6,[3]Base!$A$2:$A$207,0),2))=TRUE,"CABLE INCONNU",(INDEX([3]Base!$A$2:$C$207,MATCH($BZ$6,[3]Base!$A$2:$A$207,0),3))))</f>
        <v>19.600000000000001</v>
      </c>
      <c r="CB963">
        <f>IF($BZ$6="","",IF(ISERROR(INDEX([3]Base!$A$2:$C$207,MATCH($BZ$6,[3]Base!$A$2:$A$207,0),2))=TRUE,"CABLE INCONNU",(INDEX([3]Base!$A$2:$C$207,MATCH($BZ$6,[3]Base!$A$2:$A$207,0),2))))</f>
        <v>0.627</v>
      </c>
      <c r="CD963">
        <f t="shared" si="80"/>
        <v>1.5404220201039038</v>
      </c>
      <c r="CF963">
        <f t="shared" si="78"/>
        <v>404.81000000000006</v>
      </c>
      <c r="CG9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BORD'!$B$13:$B$2000,0),9)))*T963/$P$18)</f>
        <v>406.35042202010396</v>
      </c>
      <c r="CI963" t="str">
        <f>'[3]TABLEAU DE BORD'!B961</f>
        <v/>
      </c>
      <c r="CJ963" t="e">
        <f>'[3]TABLEAU DE BORD'!E961-'[3]TABLEAU DE BORD'!C961</f>
        <v>#VALUE!</v>
      </c>
      <c r="CL963" t="str">
        <f>'[3]TABLEAU DE BORD'!H961</f>
        <v/>
      </c>
      <c r="CM963" t="e">
        <f>'[3]TABLEAU DE BORD'!K961-'[3]TABLEAU DE BORD'!I961</f>
        <v>#VALUE!</v>
      </c>
    </row>
    <row r="964" spans="72:91" x14ac:dyDescent="0.25">
      <c r="BT96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BORD'!$B$13:$B$2000,0),11))*T964/INDEX('[3]TABLEAU DE BORD'!$B$13:$R$2000,MATCH('Formalisme RTE'!$H$2,'[3]TABLEAU DE BORD'!$B$13:$B$2000,0),12)</f>
        <v>3.102830965870556</v>
      </c>
      <c r="BU964">
        <f t="shared" si="81"/>
        <v>0.93577891975241945</v>
      </c>
      <c r="BX964">
        <f t="shared" si="79"/>
        <v>0.60748217536470928</v>
      </c>
      <c r="BZ964">
        <f>IF($BZ$6="","",IF(ISERROR(INDEX([3]Base!$A$2:$C$207,MATCH($BZ$6,[3]Base!$A$2:$A$207,0),2))=TRUE,"CABLE INCONNU",(INDEX([3]Base!$A$2:$C$207,MATCH($BZ$6,[3]Base!$A$2:$A$207,0),3))))</f>
        <v>19.600000000000001</v>
      </c>
      <c r="CB964">
        <f>IF($BZ$6="","",IF(ISERROR(INDEX([3]Base!$A$2:$C$207,MATCH($BZ$6,[3]Base!$A$2:$A$207,0),2))=TRUE,"CABLE INCONNU",(INDEX([3]Base!$A$2:$C$207,MATCH($BZ$6,[3]Base!$A$2:$A$207,0),2))))</f>
        <v>0.627</v>
      </c>
      <c r="CD964">
        <f t="shared" si="80"/>
        <v>1.5404220201039038</v>
      </c>
      <c r="CF964">
        <f t="shared" si="78"/>
        <v>404.81000000000006</v>
      </c>
      <c r="CG9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BORD'!$B$13:$B$2000,0),9)))*T964/$P$18)</f>
        <v>406.35042202010396</v>
      </c>
      <c r="CI964" t="str">
        <f>'[3]TABLEAU DE BORD'!B962</f>
        <v/>
      </c>
      <c r="CJ964" t="e">
        <f>'[3]TABLEAU DE BORD'!E962-'[3]TABLEAU DE BORD'!C962</f>
        <v>#VALUE!</v>
      </c>
      <c r="CL964" t="str">
        <f>'[3]TABLEAU DE BORD'!H962</f>
        <v/>
      </c>
      <c r="CM964" t="e">
        <f>'[3]TABLEAU DE BORD'!K962-'[3]TABLEAU DE BORD'!I962</f>
        <v>#VALUE!</v>
      </c>
    </row>
    <row r="965" spans="72:91" x14ac:dyDescent="0.25">
      <c r="BT96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BORD'!$B$13:$B$2000,0),11))*T965/INDEX('[3]TABLEAU DE BORD'!$B$13:$R$2000,MATCH('Formalisme RTE'!$H$2,'[3]TABLEAU DE BORD'!$B$13:$B$2000,0),12)</f>
        <v>3.102830965870556</v>
      </c>
      <c r="BU965">
        <f t="shared" si="81"/>
        <v>0.93577891975241945</v>
      </c>
      <c r="BX965">
        <f t="shared" si="79"/>
        <v>0.60748217536470928</v>
      </c>
      <c r="BZ965">
        <f>IF($BZ$6="","",IF(ISERROR(INDEX([3]Base!$A$2:$C$207,MATCH($BZ$6,[3]Base!$A$2:$A$207,0),2))=TRUE,"CABLE INCONNU",(INDEX([3]Base!$A$2:$C$207,MATCH($BZ$6,[3]Base!$A$2:$A$207,0),3))))</f>
        <v>19.600000000000001</v>
      </c>
      <c r="CB965">
        <f>IF($BZ$6="","",IF(ISERROR(INDEX([3]Base!$A$2:$C$207,MATCH($BZ$6,[3]Base!$A$2:$A$207,0),2))=TRUE,"CABLE INCONNU",(INDEX([3]Base!$A$2:$C$207,MATCH($BZ$6,[3]Base!$A$2:$A$207,0),2))))</f>
        <v>0.627</v>
      </c>
      <c r="CD965">
        <f t="shared" si="80"/>
        <v>1.5404220201039038</v>
      </c>
      <c r="CF965">
        <f t="shared" si="78"/>
        <v>404.81000000000006</v>
      </c>
      <c r="CG9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BORD'!$B$13:$B$2000,0),9)))*T965/$P$18)</f>
        <v>406.35042202010396</v>
      </c>
      <c r="CI965" t="str">
        <f>'[3]TABLEAU DE BORD'!B963</f>
        <v/>
      </c>
      <c r="CJ965" t="e">
        <f>'[3]TABLEAU DE BORD'!E963-'[3]TABLEAU DE BORD'!C963</f>
        <v>#VALUE!</v>
      </c>
      <c r="CL965" t="str">
        <f>'[3]TABLEAU DE BORD'!H963</f>
        <v/>
      </c>
      <c r="CM965" t="e">
        <f>'[3]TABLEAU DE BORD'!K963-'[3]TABLEAU DE BORD'!I963</f>
        <v>#VALUE!</v>
      </c>
    </row>
    <row r="966" spans="72:91" x14ac:dyDescent="0.25">
      <c r="BT96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BORD'!$B$13:$B$2000,0),11))*T966/INDEX('[3]TABLEAU DE BORD'!$B$13:$R$2000,MATCH('Formalisme RTE'!$H$2,'[3]TABLEAU DE BORD'!$B$13:$B$2000,0),12)</f>
        <v>3.102830965870556</v>
      </c>
      <c r="BU966">
        <f t="shared" si="81"/>
        <v>0.93577891975241945</v>
      </c>
      <c r="BX966">
        <f t="shared" si="79"/>
        <v>0.60748217536470928</v>
      </c>
      <c r="BZ966">
        <f>IF($BZ$6="","",IF(ISERROR(INDEX([3]Base!$A$2:$C$207,MATCH($BZ$6,[3]Base!$A$2:$A$207,0),2))=TRUE,"CABLE INCONNU",(INDEX([3]Base!$A$2:$C$207,MATCH($BZ$6,[3]Base!$A$2:$A$207,0),3))))</f>
        <v>19.600000000000001</v>
      </c>
      <c r="CB966">
        <f>IF($BZ$6="","",IF(ISERROR(INDEX([3]Base!$A$2:$C$207,MATCH($BZ$6,[3]Base!$A$2:$A$207,0),2))=TRUE,"CABLE INCONNU",(INDEX([3]Base!$A$2:$C$207,MATCH($BZ$6,[3]Base!$A$2:$A$207,0),2))))</f>
        <v>0.627</v>
      </c>
      <c r="CD966">
        <f t="shared" si="80"/>
        <v>1.5404220201039038</v>
      </c>
      <c r="CF966">
        <f t="shared" si="78"/>
        <v>404.81000000000006</v>
      </c>
      <c r="CG9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BORD'!$B$13:$B$2000,0),9)))*T966/$P$18)</f>
        <v>406.35042202010396</v>
      </c>
      <c r="CI966" t="str">
        <f>'[3]TABLEAU DE BORD'!B964</f>
        <v/>
      </c>
      <c r="CJ966" t="e">
        <f>'[3]TABLEAU DE BORD'!E964-'[3]TABLEAU DE BORD'!C964</f>
        <v>#VALUE!</v>
      </c>
      <c r="CL966" t="str">
        <f>'[3]TABLEAU DE BORD'!H964</f>
        <v/>
      </c>
      <c r="CM966" t="e">
        <f>'[3]TABLEAU DE BORD'!K964-'[3]TABLEAU DE BORD'!I964</f>
        <v>#VALUE!</v>
      </c>
    </row>
    <row r="967" spans="72:91" x14ac:dyDescent="0.25">
      <c r="BT96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BORD'!$B$13:$B$2000,0),11))*T967/INDEX('[3]TABLEAU DE BORD'!$B$13:$R$2000,MATCH('Formalisme RTE'!$H$2,'[3]TABLEAU DE BORD'!$B$13:$B$2000,0),12)</f>
        <v>3.102830965870556</v>
      </c>
      <c r="BU967">
        <f t="shared" si="81"/>
        <v>0.93577891975241945</v>
      </c>
      <c r="BX967">
        <f t="shared" si="79"/>
        <v>0.60748217536470928</v>
      </c>
      <c r="BZ967">
        <f>IF($BZ$6="","",IF(ISERROR(INDEX([3]Base!$A$2:$C$207,MATCH($BZ$6,[3]Base!$A$2:$A$207,0),2))=TRUE,"CABLE INCONNU",(INDEX([3]Base!$A$2:$C$207,MATCH($BZ$6,[3]Base!$A$2:$A$207,0),3))))</f>
        <v>19.600000000000001</v>
      </c>
      <c r="CB967">
        <f>IF($BZ$6="","",IF(ISERROR(INDEX([3]Base!$A$2:$C$207,MATCH($BZ$6,[3]Base!$A$2:$A$207,0),2))=TRUE,"CABLE INCONNU",(INDEX([3]Base!$A$2:$C$207,MATCH($BZ$6,[3]Base!$A$2:$A$207,0),2))))</f>
        <v>0.627</v>
      </c>
      <c r="CD967">
        <f t="shared" si="80"/>
        <v>1.5404220201039038</v>
      </c>
      <c r="CF967">
        <f t="shared" si="78"/>
        <v>404.81000000000006</v>
      </c>
      <c r="CG9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BORD'!$B$13:$B$2000,0),9)))*T967/$P$18)</f>
        <v>406.35042202010396</v>
      </c>
      <c r="CI967" t="str">
        <f>'[3]TABLEAU DE BORD'!B965</f>
        <v/>
      </c>
      <c r="CJ967" t="e">
        <f>'[3]TABLEAU DE BORD'!E965-'[3]TABLEAU DE BORD'!C965</f>
        <v>#VALUE!</v>
      </c>
      <c r="CL967" t="str">
        <f>'[3]TABLEAU DE BORD'!H965</f>
        <v/>
      </c>
      <c r="CM967" t="e">
        <f>'[3]TABLEAU DE BORD'!K965-'[3]TABLEAU DE BORD'!I965</f>
        <v>#VALUE!</v>
      </c>
    </row>
    <row r="968" spans="72:91" x14ac:dyDescent="0.25">
      <c r="BT96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BORD'!$B$13:$B$2000,0),11))*T968/INDEX('[3]TABLEAU DE BORD'!$B$13:$R$2000,MATCH('Formalisme RTE'!$H$2,'[3]TABLEAU DE BORD'!$B$13:$B$2000,0),12)</f>
        <v>3.102830965870556</v>
      </c>
      <c r="BU968">
        <f t="shared" si="81"/>
        <v>0.93577891975241945</v>
      </c>
      <c r="BX968">
        <f t="shared" si="79"/>
        <v>0.60748217536470928</v>
      </c>
      <c r="BZ968">
        <f>IF($BZ$6="","",IF(ISERROR(INDEX([3]Base!$A$2:$C$207,MATCH($BZ$6,[3]Base!$A$2:$A$207,0),2))=TRUE,"CABLE INCONNU",(INDEX([3]Base!$A$2:$C$207,MATCH($BZ$6,[3]Base!$A$2:$A$207,0),3))))</f>
        <v>19.600000000000001</v>
      </c>
      <c r="CB968">
        <f>IF($BZ$6="","",IF(ISERROR(INDEX([3]Base!$A$2:$C$207,MATCH($BZ$6,[3]Base!$A$2:$A$207,0),2))=TRUE,"CABLE INCONNU",(INDEX([3]Base!$A$2:$C$207,MATCH($BZ$6,[3]Base!$A$2:$A$207,0),2))))</f>
        <v>0.627</v>
      </c>
      <c r="CD968">
        <f t="shared" si="80"/>
        <v>1.5404220201039038</v>
      </c>
      <c r="CF968">
        <f t="shared" si="78"/>
        <v>404.81000000000006</v>
      </c>
      <c r="CG9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BORD'!$B$13:$B$2000,0),9)))*T968/$P$18)</f>
        <v>406.35042202010396</v>
      </c>
      <c r="CI968" t="str">
        <f>'[3]TABLEAU DE BORD'!B966</f>
        <v/>
      </c>
      <c r="CJ968" t="e">
        <f>'[3]TABLEAU DE BORD'!E966-'[3]TABLEAU DE BORD'!C966</f>
        <v>#VALUE!</v>
      </c>
      <c r="CL968" t="str">
        <f>'[3]TABLEAU DE BORD'!H966</f>
        <v/>
      </c>
      <c r="CM968" t="e">
        <f>'[3]TABLEAU DE BORD'!K966-'[3]TABLEAU DE BORD'!I966</f>
        <v>#VALUE!</v>
      </c>
    </row>
    <row r="969" spans="72:91" x14ac:dyDescent="0.25">
      <c r="BT96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BORD'!$B$13:$B$2000,0),11))*T969/INDEX('[3]TABLEAU DE BORD'!$B$13:$R$2000,MATCH('Formalisme RTE'!$H$2,'[3]TABLEAU DE BORD'!$B$13:$B$2000,0),12)</f>
        <v>3.102830965870556</v>
      </c>
      <c r="BU969">
        <f t="shared" si="81"/>
        <v>0.93577891975241945</v>
      </c>
      <c r="BX969">
        <f t="shared" si="79"/>
        <v>0.60748217536470928</v>
      </c>
      <c r="BZ969">
        <f>IF($BZ$6="","",IF(ISERROR(INDEX([3]Base!$A$2:$C$207,MATCH($BZ$6,[3]Base!$A$2:$A$207,0),2))=TRUE,"CABLE INCONNU",(INDEX([3]Base!$A$2:$C$207,MATCH($BZ$6,[3]Base!$A$2:$A$207,0),3))))</f>
        <v>19.600000000000001</v>
      </c>
      <c r="CB969">
        <f>IF($BZ$6="","",IF(ISERROR(INDEX([3]Base!$A$2:$C$207,MATCH($BZ$6,[3]Base!$A$2:$A$207,0),2))=TRUE,"CABLE INCONNU",(INDEX([3]Base!$A$2:$C$207,MATCH($BZ$6,[3]Base!$A$2:$A$207,0),2))))</f>
        <v>0.627</v>
      </c>
      <c r="CD969">
        <f t="shared" si="80"/>
        <v>1.5404220201039038</v>
      </c>
      <c r="CF969">
        <f t="shared" si="78"/>
        <v>404.81000000000006</v>
      </c>
      <c r="CG9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BORD'!$B$13:$B$2000,0),9)))*T969/$P$18)</f>
        <v>406.35042202010396</v>
      </c>
      <c r="CI969" t="str">
        <f>'[3]TABLEAU DE BORD'!B967</f>
        <v/>
      </c>
      <c r="CJ969" t="e">
        <f>'[3]TABLEAU DE BORD'!E967-'[3]TABLEAU DE BORD'!C967</f>
        <v>#VALUE!</v>
      </c>
      <c r="CL969" t="str">
        <f>'[3]TABLEAU DE BORD'!H967</f>
        <v/>
      </c>
      <c r="CM969" t="e">
        <f>'[3]TABLEAU DE BORD'!K967-'[3]TABLEAU DE BORD'!I967</f>
        <v>#VALUE!</v>
      </c>
    </row>
    <row r="970" spans="72:91" x14ac:dyDescent="0.25">
      <c r="BT97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BORD'!$B$13:$B$2000,0),11))*T970/INDEX('[3]TABLEAU DE BORD'!$B$13:$R$2000,MATCH('Formalisme RTE'!$H$2,'[3]TABLEAU DE BORD'!$B$13:$B$2000,0),12)</f>
        <v>3.102830965870556</v>
      </c>
      <c r="BU970">
        <f t="shared" si="81"/>
        <v>0.93577891975241945</v>
      </c>
      <c r="BX970">
        <f t="shared" si="79"/>
        <v>0.60748217536470928</v>
      </c>
      <c r="BZ970">
        <f>IF($BZ$6="","",IF(ISERROR(INDEX([3]Base!$A$2:$C$207,MATCH($BZ$6,[3]Base!$A$2:$A$207,0),2))=TRUE,"CABLE INCONNU",(INDEX([3]Base!$A$2:$C$207,MATCH($BZ$6,[3]Base!$A$2:$A$207,0),3))))</f>
        <v>19.600000000000001</v>
      </c>
      <c r="CB970">
        <f>IF($BZ$6="","",IF(ISERROR(INDEX([3]Base!$A$2:$C$207,MATCH($BZ$6,[3]Base!$A$2:$A$207,0),2))=TRUE,"CABLE INCONNU",(INDEX([3]Base!$A$2:$C$207,MATCH($BZ$6,[3]Base!$A$2:$A$207,0),2))))</f>
        <v>0.627</v>
      </c>
      <c r="CD970">
        <f t="shared" si="80"/>
        <v>1.5404220201039038</v>
      </c>
      <c r="CF970">
        <f t="shared" si="78"/>
        <v>404.81000000000006</v>
      </c>
      <c r="CG9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BORD'!$B$13:$B$2000,0),9)))*T970/$P$18)</f>
        <v>406.35042202010396</v>
      </c>
      <c r="CI970" t="str">
        <f>'[3]TABLEAU DE BORD'!B968</f>
        <v/>
      </c>
      <c r="CJ970" t="e">
        <f>'[3]TABLEAU DE BORD'!E968-'[3]TABLEAU DE BORD'!C968</f>
        <v>#VALUE!</v>
      </c>
      <c r="CL970" t="str">
        <f>'[3]TABLEAU DE BORD'!H968</f>
        <v/>
      </c>
      <c r="CM970" t="e">
        <f>'[3]TABLEAU DE BORD'!K968-'[3]TABLEAU DE BORD'!I968</f>
        <v>#VALUE!</v>
      </c>
    </row>
    <row r="971" spans="72:91" x14ac:dyDescent="0.25">
      <c r="BT97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BORD'!$B$13:$B$2000,0),11))*T971/INDEX('[3]TABLEAU DE BORD'!$B$13:$R$2000,MATCH('Formalisme RTE'!$H$2,'[3]TABLEAU DE BORD'!$B$13:$B$2000,0),12)</f>
        <v>3.102830965870556</v>
      </c>
      <c r="BU971">
        <f t="shared" si="81"/>
        <v>0.93577891975241945</v>
      </c>
      <c r="BX971">
        <f t="shared" si="79"/>
        <v>0.60748217536470928</v>
      </c>
      <c r="BZ971">
        <f>IF($BZ$6="","",IF(ISERROR(INDEX([3]Base!$A$2:$C$207,MATCH($BZ$6,[3]Base!$A$2:$A$207,0),2))=TRUE,"CABLE INCONNU",(INDEX([3]Base!$A$2:$C$207,MATCH($BZ$6,[3]Base!$A$2:$A$207,0),3))))</f>
        <v>19.600000000000001</v>
      </c>
      <c r="CB971">
        <f>IF($BZ$6="","",IF(ISERROR(INDEX([3]Base!$A$2:$C$207,MATCH($BZ$6,[3]Base!$A$2:$A$207,0),2))=TRUE,"CABLE INCONNU",(INDEX([3]Base!$A$2:$C$207,MATCH($BZ$6,[3]Base!$A$2:$A$207,0),2))))</f>
        <v>0.627</v>
      </c>
      <c r="CD971">
        <f t="shared" si="80"/>
        <v>1.5404220201039038</v>
      </c>
      <c r="CF971">
        <f t="shared" si="78"/>
        <v>404.81000000000006</v>
      </c>
      <c r="CG9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BORD'!$B$13:$B$2000,0),9)))*T971/$P$18)</f>
        <v>406.35042202010396</v>
      </c>
      <c r="CI971" t="str">
        <f>'[3]TABLEAU DE BORD'!B969</f>
        <v/>
      </c>
      <c r="CJ971" t="e">
        <f>'[3]TABLEAU DE BORD'!E969-'[3]TABLEAU DE BORD'!C969</f>
        <v>#VALUE!</v>
      </c>
      <c r="CL971" t="str">
        <f>'[3]TABLEAU DE BORD'!H969</f>
        <v/>
      </c>
      <c r="CM971" t="e">
        <f>'[3]TABLEAU DE BORD'!K969-'[3]TABLEAU DE BORD'!I969</f>
        <v>#VALUE!</v>
      </c>
    </row>
    <row r="972" spans="72:91" x14ac:dyDescent="0.25">
      <c r="BT97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BORD'!$B$13:$B$2000,0),11))*T972/INDEX('[3]TABLEAU DE BORD'!$B$13:$R$2000,MATCH('Formalisme RTE'!$H$2,'[3]TABLEAU DE BORD'!$B$13:$B$2000,0),12)</f>
        <v>3.102830965870556</v>
      </c>
      <c r="BU972">
        <f t="shared" si="81"/>
        <v>0.93577891975241945</v>
      </c>
      <c r="BX972">
        <f t="shared" si="79"/>
        <v>0.60748217536470928</v>
      </c>
      <c r="BZ972">
        <f>IF($BZ$6="","",IF(ISERROR(INDEX([3]Base!$A$2:$C$207,MATCH($BZ$6,[3]Base!$A$2:$A$207,0),2))=TRUE,"CABLE INCONNU",(INDEX([3]Base!$A$2:$C$207,MATCH($BZ$6,[3]Base!$A$2:$A$207,0),3))))</f>
        <v>19.600000000000001</v>
      </c>
      <c r="CB972">
        <f>IF($BZ$6="","",IF(ISERROR(INDEX([3]Base!$A$2:$C$207,MATCH($BZ$6,[3]Base!$A$2:$A$207,0),2))=TRUE,"CABLE INCONNU",(INDEX([3]Base!$A$2:$C$207,MATCH($BZ$6,[3]Base!$A$2:$A$207,0),2))))</f>
        <v>0.627</v>
      </c>
      <c r="CD972">
        <f t="shared" si="80"/>
        <v>1.5404220201039038</v>
      </c>
      <c r="CF972">
        <f t="shared" si="78"/>
        <v>404.81000000000006</v>
      </c>
      <c r="CG9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BORD'!$B$13:$B$2000,0),9)))*T972/$P$18)</f>
        <v>406.35042202010396</v>
      </c>
      <c r="CI972" t="str">
        <f>'[3]TABLEAU DE BORD'!B970</f>
        <v/>
      </c>
      <c r="CJ972" t="e">
        <f>'[3]TABLEAU DE BORD'!E970-'[3]TABLEAU DE BORD'!C970</f>
        <v>#VALUE!</v>
      </c>
      <c r="CL972" t="str">
        <f>'[3]TABLEAU DE BORD'!H970</f>
        <v/>
      </c>
      <c r="CM972" t="e">
        <f>'[3]TABLEAU DE BORD'!K970-'[3]TABLEAU DE BORD'!I970</f>
        <v>#VALUE!</v>
      </c>
    </row>
    <row r="973" spans="72:91" x14ac:dyDescent="0.25">
      <c r="BT97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BORD'!$B$13:$B$2000,0),11))*T973/INDEX('[3]TABLEAU DE BORD'!$B$13:$R$2000,MATCH('Formalisme RTE'!$H$2,'[3]TABLEAU DE BORD'!$B$13:$B$2000,0),12)</f>
        <v>3.102830965870556</v>
      </c>
      <c r="BU973">
        <f t="shared" si="81"/>
        <v>0.93577891975241945</v>
      </c>
      <c r="BX973">
        <f t="shared" si="79"/>
        <v>0.60748217536470928</v>
      </c>
      <c r="BZ973">
        <f>IF($BZ$6="","",IF(ISERROR(INDEX([3]Base!$A$2:$C$207,MATCH($BZ$6,[3]Base!$A$2:$A$207,0),2))=TRUE,"CABLE INCONNU",(INDEX([3]Base!$A$2:$C$207,MATCH($BZ$6,[3]Base!$A$2:$A$207,0),3))))</f>
        <v>19.600000000000001</v>
      </c>
      <c r="CB973">
        <f>IF($BZ$6="","",IF(ISERROR(INDEX([3]Base!$A$2:$C$207,MATCH($BZ$6,[3]Base!$A$2:$A$207,0),2))=TRUE,"CABLE INCONNU",(INDEX([3]Base!$A$2:$C$207,MATCH($BZ$6,[3]Base!$A$2:$A$207,0),2))))</f>
        <v>0.627</v>
      </c>
      <c r="CD973">
        <f t="shared" si="80"/>
        <v>1.5404220201039038</v>
      </c>
      <c r="CF973">
        <f t="shared" si="78"/>
        <v>404.81000000000006</v>
      </c>
      <c r="CG9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BORD'!$B$13:$B$2000,0),9)))*T973/$P$18)</f>
        <v>406.35042202010396</v>
      </c>
      <c r="CI973" t="str">
        <f>'[3]TABLEAU DE BORD'!B971</f>
        <v/>
      </c>
      <c r="CJ973" t="e">
        <f>'[3]TABLEAU DE BORD'!E971-'[3]TABLEAU DE BORD'!C971</f>
        <v>#VALUE!</v>
      </c>
      <c r="CL973" t="str">
        <f>'[3]TABLEAU DE BORD'!H971</f>
        <v/>
      </c>
      <c r="CM973" t="e">
        <f>'[3]TABLEAU DE BORD'!K971-'[3]TABLEAU DE BORD'!I971</f>
        <v>#VALUE!</v>
      </c>
    </row>
    <row r="974" spans="72:91" x14ac:dyDescent="0.25">
      <c r="BT97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BORD'!$B$13:$B$2000,0),11))*T974/INDEX('[3]TABLEAU DE BORD'!$B$13:$R$2000,MATCH('Formalisme RTE'!$H$2,'[3]TABLEAU DE BORD'!$B$13:$B$2000,0),12)</f>
        <v>3.102830965870556</v>
      </c>
      <c r="BU974">
        <f t="shared" si="81"/>
        <v>0.93577891975241945</v>
      </c>
      <c r="BX974">
        <f t="shared" si="79"/>
        <v>0.60748217536470928</v>
      </c>
      <c r="BZ974">
        <f>IF($BZ$6="","",IF(ISERROR(INDEX([3]Base!$A$2:$C$207,MATCH($BZ$6,[3]Base!$A$2:$A$207,0),2))=TRUE,"CABLE INCONNU",(INDEX([3]Base!$A$2:$C$207,MATCH($BZ$6,[3]Base!$A$2:$A$207,0),3))))</f>
        <v>19.600000000000001</v>
      </c>
      <c r="CB974">
        <f>IF($BZ$6="","",IF(ISERROR(INDEX([3]Base!$A$2:$C$207,MATCH($BZ$6,[3]Base!$A$2:$A$207,0),2))=TRUE,"CABLE INCONNU",(INDEX([3]Base!$A$2:$C$207,MATCH($BZ$6,[3]Base!$A$2:$A$207,0),2))))</f>
        <v>0.627</v>
      </c>
      <c r="CD974">
        <f t="shared" si="80"/>
        <v>1.5404220201039038</v>
      </c>
      <c r="CF974">
        <f t="shared" si="78"/>
        <v>404.81000000000006</v>
      </c>
      <c r="CG9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BORD'!$B$13:$B$2000,0),9)))*T974/$P$18)</f>
        <v>406.35042202010396</v>
      </c>
      <c r="CI974" t="str">
        <f>'[3]TABLEAU DE BORD'!B972</f>
        <v/>
      </c>
      <c r="CJ974" t="e">
        <f>'[3]TABLEAU DE BORD'!E972-'[3]TABLEAU DE BORD'!C972</f>
        <v>#VALUE!</v>
      </c>
      <c r="CL974" t="str">
        <f>'[3]TABLEAU DE BORD'!H972</f>
        <v/>
      </c>
      <c r="CM974" t="e">
        <f>'[3]TABLEAU DE BORD'!K972-'[3]TABLEAU DE BORD'!I972</f>
        <v>#VALUE!</v>
      </c>
    </row>
    <row r="975" spans="72:91" x14ac:dyDescent="0.25">
      <c r="BT97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BORD'!$B$13:$B$2000,0),11))*T975/INDEX('[3]TABLEAU DE BORD'!$B$13:$R$2000,MATCH('Formalisme RTE'!$H$2,'[3]TABLEAU DE BORD'!$B$13:$B$2000,0),12)</f>
        <v>3.102830965870556</v>
      </c>
      <c r="BU975">
        <f t="shared" si="81"/>
        <v>0.93577891975241945</v>
      </c>
      <c r="BX975">
        <f t="shared" si="79"/>
        <v>0.60748217536470928</v>
      </c>
      <c r="BZ975">
        <f>IF($BZ$6="","",IF(ISERROR(INDEX([3]Base!$A$2:$C$207,MATCH($BZ$6,[3]Base!$A$2:$A$207,0),2))=TRUE,"CABLE INCONNU",(INDEX([3]Base!$A$2:$C$207,MATCH($BZ$6,[3]Base!$A$2:$A$207,0),3))))</f>
        <v>19.600000000000001</v>
      </c>
      <c r="CB975">
        <f>IF($BZ$6="","",IF(ISERROR(INDEX([3]Base!$A$2:$C$207,MATCH($BZ$6,[3]Base!$A$2:$A$207,0),2))=TRUE,"CABLE INCONNU",(INDEX([3]Base!$A$2:$C$207,MATCH($BZ$6,[3]Base!$A$2:$A$207,0),2))))</f>
        <v>0.627</v>
      </c>
      <c r="CD975">
        <f t="shared" si="80"/>
        <v>1.5404220201039038</v>
      </c>
      <c r="CF975">
        <f t="shared" ref="CF975:CF1038" si="82">$BE$28+$D$10*((EXP(($BE$26-T975)/$D$10)+EXP(-($BE$26-T975)/$D$10))/2-1)</f>
        <v>404.81000000000006</v>
      </c>
      <c r="CG9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BORD'!$B$13:$B$2000,0),9)))*T975/$P$18)</f>
        <v>406.35042202010396</v>
      </c>
      <c r="CI975" t="str">
        <f>'[3]TABLEAU DE BORD'!B973</f>
        <v/>
      </c>
      <c r="CJ975" t="e">
        <f>'[3]TABLEAU DE BORD'!E973-'[3]TABLEAU DE BORD'!C973</f>
        <v>#VALUE!</v>
      </c>
      <c r="CL975" t="str">
        <f>'[3]TABLEAU DE BORD'!H973</f>
        <v/>
      </c>
      <c r="CM975" t="e">
        <f>'[3]TABLEAU DE BORD'!K973-'[3]TABLEAU DE BORD'!I973</f>
        <v>#VALUE!</v>
      </c>
    </row>
    <row r="976" spans="72:91" x14ac:dyDescent="0.25">
      <c r="BT97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BORD'!$B$13:$B$2000,0),11))*T976/INDEX('[3]TABLEAU DE BORD'!$B$13:$R$2000,MATCH('Formalisme RTE'!$H$2,'[3]TABLEAU DE BORD'!$B$13:$B$2000,0),12)</f>
        <v>3.102830965870556</v>
      </c>
      <c r="BU976">
        <f t="shared" si="81"/>
        <v>0.93577891975241945</v>
      </c>
      <c r="BX976">
        <f t="shared" ref="BX976:BX1039" si="83">SQRT(1-(1/(SQRT((CB976*0.981)^2+(($B$30/10)*BZ976*0.001)^2)/(CB976*0.981))^2))</f>
        <v>0.60748217536470928</v>
      </c>
      <c r="BZ976">
        <f>IF($BZ$6="","",IF(ISERROR(INDEX([3]Base!$A$2:$C$207,MATCH($BZ$6,[3]Base!$A$2:$A$207,0),2))=TRUE,"CABLE INCONNU",(INDEX([3]Base!$A$2:$C$207,MATCH($BZ$6,[3]Base!$A$2:$A$207,0),3))))</f>
        <v>19.600000000000001</v>
      </c>
      <c r="CB976">
        <f>IF($BZ$6="","",IF(ISERROR(INDEX([3]Base!$A$2:$C$207,MATCH($BZ$6,[3]Base!$A$2:$A$207,0),2))=TRUE,"CABLE INCONNU",(INDEX([3]Base!$A$2:$C$207,MATCH($BZ$6,[3]Base!$A$2:$A$207,0),2))))</f>
        <v>0.627</v>
      </c>
      <c r="CD976">
        <f t="shared" si="80"/>
        <v>1.5404220201039038</v>
      </c>
      <c r="CF976">
        <f t="shared" si="82"/>
        <v>404.81000000000006</v>
      </c>
      <c r="CG9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BORD'!$B$13:$B$2000,0),9)))*T976/$P$18)</f>
        <v>406.35042202010396</v>
      </c>
      <c r="CI976" t="str">
        <f>'[3]TABLEAU DE BORD'!B974</f>
        <v/>
      </c>
      <c r="CJ976" t="e">
        <f>'[3]TABLEAU DE BORD'!E974-'[3]TABLEAU DE BORD'!C974</f>
        <v>#VALUE!</v>
      </c>
      <c r="CL976" t="str">
        <f>'[3]TABLEAU DE BORD'!H974</f>
        <v/>
      </c>
      <c r="CM976" t="e">
        <f>'[3]TABLEAU DE BORD'!K974-'[3]TABLEAU DE BORD'!I974</f>
        <v>#VALUE!</v>
      </c>
    </row>
    <row r="977" spans="72:91" x14ac:dyDescent="0.25">
      <c r="BT97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BORD'!$B$13:$B$2000,0),11))*T977/INDEX('[3]TABLEAU DE BORD'!$B$13:$R$2000,MATCH('Formalisme RTE'!$H$2,'[3]TABLEAU DE BORD'!$B$13:$B$2000,0),12)</f>
        <v>3.102830965870556</v>
      </c>
      <c r="BU977">
        <f t="shared" si="81"/>
        <v>0.93577891975241945</v>
      </c>
      <c r="BX977">
        <f t="shared" si="83"/>
        <v>0.60748217536470928</v>
      </c>
      <c r="BZ977">
        <f>IF($BZ$6="","",IF(ISERROR(INDEX([3]Base!$A$2:$C$207,MATCH($BZ$6,[3]Base!$A$2:$A$207,0),2))=TRUE,"CABLE INCONNU",(INDEX([3]Base!$A$2:$C$207,MATCH($BZ$6,[3]Base!$A$2:$A$207,0),3))))</f>
        <v>19.600000000000001</v>
      </c>
      <c r="CB977">
        <f>IF($BZ$6="","",IF(ISERROR(INDEX([3]Base!$A$2:$C$207,MATCH($BZ$6,[3]Base!$A$2:$A$207,0),2))=TRUE,"CABLE INCONNU",(INDEX([3]Base!$A$2:$C$207,MATCH($BZ$6,[3]Base!$A$2:$A$207,0),2))))</f>
        <v>0.627</v>
      </c>
      <c r="CD977">
        <f t="shared" ref="CD977:CD1040" si="84">CG977-CF977</f>
        <v>1.5404220201039038</v>
      </c>
      <c r="CF977">
        <f t="shared" si="82"/>
        <v>404.81000000000006</v>
      </c>
      <c r="CG9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BORD'!$B$13:$B$2000,0),9)))*T977/$P$18)</f>
        <v>406.35042202010396</v>
      </c>
      <c r="CI977" t="str">
        <f>'[3]TABLEAU DE BORD'!B975</f>
        <v/>
      </c>
      <c r="CJ977" t="e">
        <f>'[3]TABLEAU DE BORD'!E975-'[3]TABLEAU DE BORD'!C975</f>
        <v>#VALUE!</v>
      </c>
      <c r="CL977" t="str">
        <f>'[3]TABLEAU DE BORD'!H975</f>
        <v/>
      </c>
      <c r="CM977" t="e">
        <f>'[3]TABLEAU DE BORD'!K975-'[3]TABLEAU DE BORD'!I975</f>
        <v>#VALUE!</v>
      </c>
    </row>
    <row r="978" spans="72:91" x14ac:dyDescent="0.25">
      <c r="BT97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BORD'!$B$13:$B$2000,0),11))*T978/INDEX('[3]TABLEAU DE BORD'!$B$13:$R$2000,MATCH('Formalisme RTE'!$H$2,'[3]TABLEAU DE BORD'!$B$13:$B$2000,0),12)</f>
        <v>3.102830965870556</v>
      </c>
      <c r="BU978">
        <f t="shared" ref="BU978:BU1041" si="85">BX978*CD978</f>
        <v>0.93577891975241945</v>
      </c>
      <c r="BX978">
        <f t="shared" si="83"/>
        <v>0.60748217536470928</v>
      </c>
      <c r="BZ978">
        <f>IF($BZ$6="","",IF(ISERROR(INDEX([3]Base!$A$2:$C$207,MATCH($BZ$6,[3]Base!$A$2:$A$207,0),2))=TRUE,"CABLE INCONNU",(INDEX([3]Base!$A$2:$C$207,MATCH($BZ$6,[3]Base!$A$2:$A$207,0),3))))</f>
        <v>19.600000000000001</v>
      </c>
      <c r="CB978">
        <f>IF($BZ$6="","",IF(ISERROR(INDEX([3]Base!$A$2:$C$207,MATCH($BZ$6,[3]Base!$A$2:$A$207,0),2))=TRUE,"CABLE INCONNU",(INDEX([3]Base!$A$2:$C$207,MATCH($BZ$6,[3]Base!$A$2:$A$207,0),2))))</f>
        <v>0.627</v>
      </c>
      <c r="CD978">
        <f t="shared" si="84"/>
        <v>1.5404220201039038</v>
      </c>
      <c r="CF978">
        <f t="shared" si="82"/>
        <v>404.81000000000006</v>
      </c>
      <c r="CG9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BORD'!$B$13:$B$2000,0),9)))*T978/$P$18)</f>
        <v>406.35042202010396</v>
      </c>
      <c r="CI978" t="str">
        <f>'[3]TABLEAU DE BORD'!B976</f>
        <v/>
      </c>
      <c r="CJ978" t="e">
        <f>'[3]TABLEAU DE BORD'!E976-'[3]TABLEAU DE BORD'!C976</f>
        <v>#VALUE!</v>
      </c>
      <c r="CL978" t="str">
        <f>'[3]TABLEAU DE BORD'!H976</f>
        <v/>
      </c>
      <c r="CM978" t="e">
        <f>'[3]TABLEAU DE BORD'!K976-'[3]TABLEAU DE BORD'!I976</f>
        <v>#VALUE!</v>
      </c>
    </row>
    <row r="979" spans="72:91" x14ac:dyDescent="0.25">
      <c r="BT97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BORD'!$B$13:$B$2000,0),11))*T979/INDEX('[3]TABLEAU DE BORD'!$B$13:$R$2000,MATCH('Formalisme RTE'!$H$2,'[3]TABLEAU DE BORD'!$B$13:$B$2000,0),12)</f>
        <v>3.102830965870556</v>
      </c>
      <c r="BU979">
        <f t="shared" si="85"/>
        <v>0.93577891975241945</v>
      </c>
      <c r="BX979">
        <f t="shared" si="83"/>
        <v>0.60748217536470928</v>
      </c>
      <c r="BZ979">
        <f>IF($BZ$6="","",IF(ISERROR(INDEX([3]Base!$A$2:$C$207,MATCH($BZ$6,[3]Base!$A$2:$A$207,0),2))=TRUE,"CABLE INCONNU",(INDEX([3]Base!$A$2:$C$207,MATCH($BZ$6,[3]Base!$A$2:$A$207,0),3))))</f>
        <v>19.600000000000001</v>
      </c>
      <c r="CB979">
        <f>IF($BZ$6="","",IF(ISERROR(INDEX([3]Base!$A$2:$C$207,MATCH($BZ$6,[3]Base!$A$2:$A$207,0),2))=TRUE,"CABLE INCONNU",(INDEX([3]Base!$A$2:$C$207,MATCH($BZ$6,[3]Base!$A$2:$A$207,0),2))))</f>
        <v>0.627</v>
      </c>
      <c r="CD979">
        <f t="shared" si="84"/>
        <v>1.5404220201039038</v>
      </c>
      <c r="CF979">
        <f t="shared" si="82"/>
        <v>404.81000000000006</v>
      </c>
      <c r="CG9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BORD'!$B$13:$B$2000,0),9)))*T979/$P$18)</f>
        <v>406.35042202010396</v>
      </c>
      <c r="CI979" t="str">
        <f>'[3]TABLEAU DE BORD'!B977</f>
        <v/>
      </c>
      <c r="CJ979" t="e">
        <f>'[3]TABLEAU DE BORD'!E977-'[3]TABLEAU DE BORD'!C977</f>
        <v>#VALUE!</v>
      </c>
      <c r="CL979" t="str">
        <f>'[3]TABLEAU DE BORD'!H977</f>
        <v/>
      </c>
      <c r="CM979" t="e">
        <f>'[3]TABLEAU DE BORD'!K977-'[3]TABLEAU DE BORD'!I977</f>
        <v>#VALUE!</v>
      </c>
    </row>
    <row r="980" spans="72:91" x14ac:dyDescent="0.25">
      <c r="BT98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BORD'!$B$13:$B$2000,0),11))*T980/INDEX('[3]TABLEAU DE BORD'!$B$13:$R$2000,MATCH('Formalisme RTE'!$H$2,'[3]TABLEAU DE BORD'!$B$13:$B$2000,0),12)</f>
        <v>3.102830965870556</v>
      </c>
      <c r="BU980">
        <f t="shared" si="85"/>
        <v>0.93577891975241945</v>
      </c>
      <c r="BX980">
        <f t="shared" si="83"/>
        <v>0.60748217536470928</v>
      </c>
      <c r="BZ980">
        <f>IF($BZ$6="","",IF(ISERROR(INDEX([3]Base!$A$2:$C$207,MATCH($BZ$6,[3]Base!$A$2:$A$207,0),2))=TRUE,"CABLE INCONNU",(INDEX([3]Base!$A$2:$C$207,MATCH($BZ$6,[3]Base!$A$2:$A$207,0),3))))</f>
        <v>19.600000000000001</v>
      </c>
      <c r="CB980">
        <f>IF($BZ$6="","",IF(ISERROR(INDEX([3]Base!$A$2:$C$207,MATCH($BZ$6,[3]Base!$A$2:$A$207,0),2))=TRUE,"CABLE INCONNU",(INDEX([3]Base!$A$2:$C$207,MATCH($BZ$6,[3]Base!$A$2:$A$207,0),2))))</f>
        <v>0.627</v>
      </c>
      <c r="CD980">
        <f t="shared" si="84"/>
        <v>1.5404220201039038</v>
      </c>
      <c r="CF980">
        <f t="shared" si="82"/>
        <v>404.81000000000006</v>
      </c>
      <c r="CG9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BORD'!$B$13:$B$2000,0),9)))*T980/$P$18)</f>
        <v>406.35042202010396</v>
      </c>
      <c r="CI980" t="str">
        <f>'[3]TABLEAU DE BORD'!B978</f>
        <v/>
      </c>
      <c r="CJ980" t="e">
        <f>'[3]TABLEAU DE BORD'!E978-'[3]TABLEAU DE BORD'!C978</f>
        <v>#VALUE!</v>
      </c>
      <c r="CL980" t="str">
        <f>'[3]TABLEAU DE BORD'!H978</f>
        <v/>
      </c>
      <c r="CM980" t="e">
        <f>'[3]TABLEAU DE BORD'!K978-'[3]TABLEAU DE BORD'!I978</f>
        <v>#VALUE!</v>
      </c>
    </row>
    <row r="981" spans="72:91" x14ac:dyDescent="0.25">
      <c r="BT98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BORD'!$B$13:$B$2000,0),11))*T981/INDEX('[3]TABLEAU DE BORD'!$B$13:$R$2000,MATCH('Formalisme RTE'!$H$2,'[3]TABLEAU DE BORD'!$B$13:$B$2000,0),12)</f>
        <v>3.102830965870556</v>
      </c>
      <c r="BU981">
        <f t="shared" si="85"/>
        <v>0.93577891975241945</v>
      </c>
      <c r="BX981">
        <f t="shared" si="83"/>
        <v>0.60748217536470928</v>
      </c>
      <c r="BZ981">
        <f>IF($BZ$6="","",IF(ISERROR(INDEX([3]Base!$A$2:$C$207,MATCH($BZ$6,[3]Base!$A$2:$A$207,0),2))=TRUE,"CABLE INCONNU",(INDEX([3]Base!$A$2:$C$207,MATCH($BZ$6,[3]Base!$A$2:$A$207,0),3))))</f>
        <v>19.600000000000001</v>
      </c>
      <c r="CB981">
        <f>IF($BZ$6="","",IF(ISERROR(INDEX([3]Base!$A$2:$C$207,MATCH($BZ$6,[3]Base!$A$2:$A$207,0),2))=TRUE,"CABLE INCONNU",(INDEX([3]Base!$A$2:$C$207,MATCH($BZ$6,[3]Base!$A$2:$A$207,0),2))))</f>
        <v>0.627</v>
      </c>
      <c r="CD981">
        <f t="shared" si="84"/>
        <v>1.5404220201039038</v>
      </c>
      <c r="CF981">
        <f t="shared" si="82"/>
        <v>404.81000000000006</v>
      </c>
      <c r="CG9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BORD'!$B$13:$B$2000,0),9)))*T981/$P$18)</f>
        <v>406.35042202010396</v>
      </c>
      <c r="CI981" t="str">
        <f>'[3]TABLEAU DE BORD'!B979</f>
        <v/>
      </c>
      <c r="CJ981" t="e">
        <f>'[3]TABLEAU DE BORD'!E979-'[3]TABLEAU DE BORD'!C979</f>
        <v>#VALUE!</v>
      </c>
      <c r="CL981" t="str">
        <f>'[3]TABLEAU DE BORD'!H979</f>
        <v/>
      </c>
      <c r="CM981" t="e">
        <f>'[3]TABLEAU DE BORD'!K979-'[3]TABLEAU DE BORD'!I979</f>
        <v>#VALUE!</v>
      </c>
    </row>
    <row r="982" spans="72:91" x14ac:dyDescent="0.25">
      <c r="BT98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BORD'!$B$13:$B$2000,0),11))*T982/INDEX('[3]TABLEAU DE BORD'!$B$13:$R$2000,MATCH('Formalisme RTE'!$H$2,'[3]TABLEAU DE BORD'!$B$13:$B$2000,0),12)</f>
        <v>3.102830965870556</v>
      </c>
      <c r="BU982">
        <f t="shared" si="85"/>
        <v>0.93577891975241945</v>
      </c>
      <c r="BX982">
        <f t="shared" si="83"/>
        <v>0.60748217536470928</v>
      </c>
      <c r="BZ982">
        <f>IF($BZ$6="","",IF(ISERROR(INDEX([3]Base!$A$2:$C$207,MATCH($BZ$6,[3]Base!$A$2:$A$207,0),2))=TRUE,"CABLE INCONNU",(INDEX([3]Base!$A$2:$C$207,MATCH($BZ$6,[3]Base!$A$2:$A$207,0),3))))</f>
        <v>19.600000000000001</v>
      </c>
      <c r="CB982">
        <f>IF($BZ$6="","",IF(ISERROR(INDEX([3]Base!$A$2:$C$207,MATCH($BZ$6,[3]Base!$A$2:$A$207,0),2))=TRUE,"CABLE INCONNU",(INDEX([3]Base!$A$2:$C$207,MATCH($BZ$6,[3]Base!$A$2:$A$207,0),2))))</f>
        <v>0.627</v>
      </c>
      <c r="CD982">
        <f t="shared" si="84"/>
        <v>1.5404220201039038</v>
      </c>
      <c r="CF982">
        <f t="shared" si="82"/>
        <v>404.81000000000006</v>
      </c>
      <c r="CG9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BORD'!$B$13:$B$2000,0),9)))*T982/$P$18)</f>
        <v>406.35042202010396</v>
      </c>
      <c r="CI982" t="str">
        <f>'[3]TABLEAU DE BORD'!B980</f>
        <v/>
      </c>
      <c r="CJ982" t="e">
        <f>'[3]TABLEAU DE BORD'!E980-'[3]TABLEAU DE BORD'!C980</f>
        <v>#VALUE!</v>
      </c>
      <c r="CL982" t="str">
        <f>'[3]TABLEAU DE BORD'!H980</f>
        <v/>
      </c>
      <c r="CM982" t="e">
        <f>'[3]TABLEAU DE BORD'!K980-'[3]TABLEAU DE BORD'!I980</f>
        <v>#VALUE!</v>
      </c>
    </row>
    <row r="983" spans="72:91" x14ac:dyDescent="0.25">
      <c r="BT98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BORD'!$B$13:$B$2000,0),11))*T983/INDEX('[3]TABLEAU DE BORD'!$B$13:$R$2000,MATCH('Formalisme RTE'!$H$2,'[3]TABLEAU DE BORD'!$B$13:$B$2000,0),12)</f>
        <v>3.102830965870556</v>
      </c>
      <c r="BU983">
        <f t="shared" si="85"/>
        <v>0.93577891975241945</v>
      </c>
      <c r="BX983">
        <f t="shared" si="83"/>
        <v>0.60748217536470928</v>
      </c>
      <c r="BZ983">
        <f>IF($BZ$6="","",IF(ISERROR(INDEX([3]Base!$A$2:$C$207,MATCH($BZ$6,[3]Base!$A$2:$A$207,0),2))=TRUE,"CABLE INCONNU",(INDEX([3]Base!$A$2:$C$207,MATCH($BZ$6,[3]Base!$A$2:$A$207,0),3))))</f>
        <v>19.600000000000001</v>
      </c>
      <c r="CB983">
        <f>IF($BZ$6="","",IF(ISERROR(INDEX([3]Base!$A$2:$C$207,MATCH($BZ$6,[3]Base!$A$2:$A$207,0),2))=TRUE,"CABLE INCONNU",(INDEX([3]Base!$A$2:$C$207,MATCH($BZ$6,[3]Base!$A$2:$A$207,0),2))))</f>
        <v>0.627</v>
      </c>
      <c r="CD983">
        <f t="shared" si="84"/>
        <v>1.5404220201039038</v>
      </c>
      <c r="CF983">
        <f t="shared" si="82"/>
        <v>404.81000000000006</v>
      </c>
      <c r="CG9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BORD'!$B$13:$B$2000,0),9)))*T983/$P$18)</f>
        <v>406.35042202010396</v>
      </c>
      <c r="CI983" t="str">
        <f>'[3]TABLEAU DE BORD'!B981</f>
        <v/>
      </c>
      <c r="CJ983" t="e">
        <f>'[3]TABLEAU DE BORD'!E981-'[3]TABLEAU DE BORD'!C981</f>
        <v>#VALUE!</v>
      </c>
      <c r="CL983" t="str">
        <f>'[3]TABLEAU DE BORD'!H981</f>
        <v/>
      </c>
      <c r="CM983" t="e">
        <f>'[3]TABLEAU DE BORD'!K981-'[3]TABLEAU DE BORD'!I981</f>
        <v>#VALUE!</v>
      </c>
    </row>
    <row r="984" spans="72:91" x14ac:dyDescent="0.25">
      <c r="BT98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BORD'!$B$13:$B$2000,0),11))*T984/INDEX('[3]TABLEAU DE BORD'!$B$13:$R$2000,MATCH('Formalisme RTE'!$H$2,'[3]TABLEAU DE BORD'!$B$13:$B$2000,0),12)</f>
        <v>3.102830965870556</v>
      </c>
      <c r="BU984">
        <f t="shared" si="85"/>
        <v>0.93577891975241945</v>
      </c>
      <c r="BX984">
        <f t="shared" si="83"/>
        <v>0.60748217536470928</v>
      </c>
      <c r="BZ984">
        <f>IF($BZ$6="","",IF(ISERROR(INDEX([3]Base!$A$2:$C$207,MATCH($BZ$6,[3]Base!$A$2:$A$207,0),2))=TRUE,"CABLE INCONNU",(INDEX([3]Base!$A$2:$C$207,MATCH($BZ$6,[3]Base!$A$2:$A$207,0),3))))</f>
        <v>19.600000000000001</v>
      </c>
      <c r="CB984">
        <f>IF($BZ$6="","",IF(ISERROR(INDEX([3]Base!$A$2:$C$207,MATCH($BZ$6,[3]Base!$A$2:$A$207,0),2))=TRUE,"CABLE INCONNU",(INDEX([3]Base!$A$2:$C$207,MATCH($BZ$6,[3]Base!$A$2:$A$207,0),2))))</f>
        <v>0.627</v>
      </c>
      <c r="CD984">
        <f t="shared" si="84"/>
        <v>1.5404220201039038</v>
      </c>
      <c r="CF984">
        <f t="shared" si="82"/>
        <v>404.81000000000006</v>
      </c>
      <c r="CG9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BORD'!$B$13:$B$2000,0),9)))*T984/$P$18)</f>
        <v>406.35042202010396</v>
      </c>
      <c r="CI984" t="str">
        <f>'[3]TABLEAU DE BORD'!B982</f>
        <v/>
      </c>
      <c r="CJ984" t="e">
        <f>'[3]TABLEAU DE BORD'!E982-'[3]TABLEAU DE BORD'!C982</f>
        <v>#VALUE!</v>
      </c>
      <c r="CL984" t="str">
        <f>'[3]TABLEAU DE BORD'!H982</f>
        <v/>
      </c>
      <c r="CM984" t="e">
        <f>'[3]TABLEAU DE BORD'!K982-'[3]TABLEAU DE BORD'!I982</f>
        <v>#VALUE!</v>
      </c>
    </row>
    <row r="985" spans="72:91" x14ac:dyDescent="0.25">
      <c r="BT98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BORD'!$B$13:$B$2000,0),11))*T985/INDEX('[3]TABLEAU DE BORD'!$B$13:$R$2000,MATCH('Formalisme RTE'!$H$2,'[3]TABLEAU DE BORD'!$B$13:$B$2000,0),12)</f>
        <v>3.102830965870556</v>
      </c>
      <c r="BU985">
        <f t="shared" si="85"/>
        <v>0.93577891975241945</v>
      </c>
      <c r="BX985">
        <f t="shared" si="83"/>
        <v>0.60748217536470928</v>
      </c>
      <c r="BZ985">
        <f>IF($BZ$6="","",IF(ISERROR(INDEX([3]Base!$A$2:$C$207,MATCH($BZ$6,[3]Base!$A$2:$A$207,0),2))=TRUE,"CABLE INCONNU",(INDEX([3]Base!$A$2:$C$207,MATCH($BZ$6,[3]Base!$A$2:$A$207,0),3))))</f>
        <v>19.600000000000001</v>
      </c>
      <c r="CB985">
        <f>IF($BZ$6="","",IF(ISERROR(INDEX([3]Base!$A$2:$C$207,MATCH($BZ$6,[3]Base!$A$2:$A$207,0),2))=TRUE,"CABLE INCONNU",(INDEX([3]Base!$A$2:$C$207,MATCH($BZ$6,[3]Base!$A$2:$A$207,0),2))))</f>
        <v>0.627</v>
      </c>
      <c r="CD985">
        <f t="shared" si="84"/>
        <v>1.5404220201039038</v>
      </c>
      <c r="CF985">
        <f t="shared" si="82"/>
        <v>404.81000000000006</v>
      </c>
      <c r="CG9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BORD'!$B$13:$B$2000,0),9)))*T985/$P$18)</f>
        <v>406.35042202010396</v>
      </c>
      <c r="CI985" t="str">
        <f>'[3]TABLEAU DE BORD'!B983</f>
        <v/>
      </c>
      <c r="CJ985" t="e">
        <f>'[3]TABLEAU DE BORD'!E983-'[3]TABLEAU DE BORD'!C983</f>
        <v>#VALUE!</v>
      </c>
      <c r="CL985" t="str">
        <f>'[3]TABLEAU DE BORD'!H983</f>
        <v/>
      </c>
      <c r="CM985" t="e">
        <f>'[3]TABLEAU DE BORD'!K983-'[3]TABLEAU DE BORD'!I983</f>
        <v>#VALUE!</v>
      </c>
    </row>
    <row r="986" spans="72:91" x14ac:dyDescent="0.25">
      <c r="BT98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BORD'!$B$13:$B$2000,0),11))*T986/INDEX('[3]TABLEAU DE BORD'!$B$13:$R$2000,MATCH('Formalisme RTE'!$H$2,'[3]TABLEAU DE BORD'!$B$13:$B$2000,0),12)</f>
        <v>3.102830965870556</v>
      </c>
      <c r="BU986">
        <f t="shared" si="85"/>
        <v>0.93577891975241945</v>
      </c>
      <c r="BX986">
        <f t="shared" si="83"/>
        <v>0.60748217536470928</v>
      </c>
      <c r="BZ986">
        <f>IF($BZ$6="","",IF(ISERROR(INDEX([3]Base!$A$2:$C$207,MATCH($BZ$6,[3]Base!$A$2:$A$207,0),2))=TRUE,"CABLE INCONNU",(INDEX([3]Base!$A$2:$C$207,MATCH($BZ$6,[3]Base!$A$2:$A$207,0),3))))</f>
        <v>19.600000000000001</v>
      </c>
      <c r="CB986">
        <f>IF($BZ$6="","",IF(ISERROR(INDEX([3]Base!$A$2:$C$207,MATCH($BZ$6,[3]Base!$A$2:$A$207,0),2))=TRUE,"CABLE INCONNU",(INDEX([3]Base!$A$2:$C$207,MATCH($BZ$6,[3]Base!$A$2:$A$207,0),2))))</f>
        <v>0.627</v>
      </c>
      <c r="CD986">
        <f t="shared" si="84"/>
        <v>1.5404220201039038</v>
      </c>
      <c r="CF986">
        <f t="shared" si="82"/>
        <v>404.81000000000006</v>
      </c>
      <c r="CG9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BORD'!$B$13:$B$2000,0),9)))*T986/$P$18)</f>
        <v>406.35042202010396</v>
      </c>
      <c r="CI986" t="str">
        <f>'[3]TABLEAU DE BORD'!B984</f>
        <v/>
      </c>
      <c r="CJ986" t="e">
        <f>'[3]TABLEAU DE BORD'!E984-'[3]TABLEAU DE BORD'!C984</f>
        <v>#VALUE!</v>
      </c>
      <c r="CL986" t="str">
        <f>'[3]TABLEAU DE BORD'!H984</f>
        <v/>
      </c>
      <c r="CM986" t="e">
        <f>'[3]TABLEAU DE BORD'!K984-'[3]TABLEAU DE BORD'!I984</f>
        <v>#VALUE!</v>
      </c>
    </row>
    <row r="987" spans="72:91" x14ac:dyDescent="0.25">
      <c r="BT98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BORD'!$B$13:$B$2000,0),11))*T987/INDEX('[3]TABLEAU DE BORD'!$B$13:$R$2000,MATCH('Formalisme RTE'!$H$2,'[3]TABLEAU DE BORD'!$B$13:$B$2000,0),12)</f>
        <v>3.102830965870556</v>
      </c>
      <c r="BU987">
        <f t="shared" si="85"/>
        <v>0.93577891975241945</v>
      </c>
      <c r="BX987">
        <f t="shared" si="83"/>
        <v>0.60748217536470928</v>
      </c>
      <c r="BZ987">
        <f>IF($BZ$6="","",IF(ISERROR(INDEX([3]Base!$A$2:$C$207,MATCH($BZ$6,[3]Base!$A$2:$A$207,0),2))=TRUE,"CABLE INCONNU",(INDEX([3]Base!$A$2:$C$207,MATCH($BZ$6,[3]Base!$A$2:$A$207,0),3))))</f>
        <v>19.600000000000001</v>
      </c>
      <c r="CB987">
        <f>IF($BZ$6="","",IF(ISERROR(INDEX([3]Base!$A$2:$C$207,MATCH($BZ$6,[3]Base!$A$2:$A$207,0),2))=TRUE,"CABLE INCONNU",(INDEX([3]Base!$A$2:$C$207,MATCH($BZ$6,[3]Base!$A$2:$A$207,0),2))))</f>
        <v>0.627</v>
      </c>
      <c r="CD987">
        <f t="shared" si="84"/>
        <v>1.5404220201039038</v>
      </c>
      <c r="CF987">
        <f t="shared" si="82"/>
        <v>404.81000000000006</v>
      </c>
      <c r="CG9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BORD'!$B$13:$B$2000,0),9)))*T987/$P$18)</f>
        <v>406.35042202010396</v>
      </c>
      <c r="CI987" t="str">
        <f>'[3]TABLEAU DE BORD'!B985</f>
        <v/>
      </c>
      <c r="CJ987" t="e">
        <f>'[3]TABLEAU DE BORD'!E985-'[3]TABLEAU DE BORD'!C985</f>
        <v>#VALUE!</v>
      </c>
      <c r="CL987" t="str">
        <f>'[3]TABLEAU DE BORD'!H985</f>
        <v/>
      </c>
      <c r="CM987" t="e">
        <f>'[3]TABLEAU DE BORD'!K985-'[3]TABLEAU DE BORD'!I985</f>
        <v>#VALUE!</v>
      </c>
    </row>
    <row r="988" spans="72:91" x14ac:dyDescent="0.25">
      <c r="BT98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BORD'!$B$13:$B$2000,0),11))*T988/INDEX('[3]TABLEAU DE BORD'!$B$13:$R$2000,MATCH('Formalisme RTE'!$H$2,'[3]TABLEAU DE BORD'!$B$13:$B$2000,0),12)</f>
        <v>3.102830965870556</v>
      </c>
      <c r="BU988">
        <f t="shared" si="85"/>
        <v>0.93577891975241945</v>
      </c>
      <c r="BX988">
        <f t="shared" si="83"/>
        <v>0.60748217536470928</v>
      </c>
      <c r="BZ988">
        <f>IF($BZ$6="","",IF(ISERROR(INDEX([3]Base!$A$2:$C$207,MATCH($BZ$6,[3]Base!$A$2:$A$207,0),2))=TRUE,"CABLE INCONNU",(INDEX([3]Base!$A$2:$C$207,MATCH($BZ$6,[3]Base!$A$2:$A$207,0),3))))</f>
        <v>19.600000000000001</v>
      </c>
      <c r="CB988">
        <f>IF($BZ$6="","",IF(ISERROR(INDEX([3]Base!$A$2:$C$207,MATCH($BZ$6,[3]Base!$A$2:$A$207,0),2))=TRUE,"CABLE INCONNU",(INDEX([3]Base!$A$2:$C$207,MATCH($BZ$6,[3]Base!$A$2:$A$207,0),2))))</f>
        <v>0.627</v>
      </c>
      <c r="CD988">
        <f t="shared" si="84"/>
        <v>1.5404220201039038</v>
      </c>
      <c r="CF988">
        <f t="shared" si="82"/>
        <v>404.81000000000006</v>
      </c>
      <c r="CG9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BORD'!$B$13:$B$2000,0),9)))*T988/$P$18)</f>
        <v>406.35042202010396</v>
      </c>
      <c r="CI988" t="str">
        <f>'[3]TABLEAU DE BORD'!B986</f>
        <v/>
      </c>
      <c r="CJ988" t="e">
        <f>'[3]TABLEAU DE BORD'!E986-'[3]TABLEAU DE BORD'!C986</f>
        <v>#VALUE!</v>
      </c>
      <c r="CL988" t="str">
        <f>'[3]TABLEAU DE BORD'!H986</f>
        <v/>
      </c>
      <c r="CM988" t="e">
        <f>'[3]TABLEAU DE BORD'!K986-'[3]TABLEAU DE BORD'!I986</f>
        <v>#VALUE!</v>
      </c>
    </row>
    <row r="989" spans="72:91" x14ac:dyDescent="0.25">
      <c r="BT98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BORD'!$B$13:$B$2000,0),11))*T989/INDEX('[3]TABLEAU DE BORD'!$B$13:$R$2000,MATCH('Formalisme RTE'!$H$2,'[3]TABLEAU DE BORD'!$B$13:$B$2000,0),12)</f>
        <v>3.102830965870556</v>
      </c>
      <c r="BU989">
        <f t="shared" si="85"/>
        <v>0.93577891975241945</v>
      </c>
      <c r="BX989">
        <f t="shared" si="83"/>
        <v>0.60748217536470928</v>
      </c>
      <c r="BZ989">
        <f>IF($BZ$6="","",IF(ISERROR(INDEX([3]Base!$A$2:$C$207,MATCH($BZ$6,[3]Base!$A$2:$A$207,0),2))=TRUE,"CABLE INCONNU",(INDEX([3]Base!$A$2:$C$207,MATCH($BZ$6,[3]Base!$A$2:$A$207,0),3))))</f>
        <v>19.600000000000001</v>
      </c>
      <c r="CB989">
        <f>IF($BZ$6="","",IF(ISERROR(INDEX([3]Base!$A$2:$C$207,MATCH($BZ$6,[3]Base!$A$2:$A$207,0),2))=TRUE,"CABLE INCONNU",(INDEX([3]Base!$A$2:$C$207,MATCH($BZ$6,[3]Base!$A$2:$A$207,0),2))))</f>
        <v>0.627</v>
      </c>
      <c r="CD989">
        <f t="shared" si="84"/>
        <v>1.5404220201039038</v>
      </c>
      <c r="CF989">
        <f t="shared" si="82"/>
        <v>404.81000000000006</v>
      </c>
      <c r="CG9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BORD'!$B$13:$B$2000,0),9)))*T989/$P$18)</f>
        <v>406.35042202010396</v>
      </c>
      <c r="CI989" t="str">
        <f>'[3]TABLEAU DE BORD'!B987</f>
        <v/>
      </c>
      <c r="CJ989" t="e">
        <f>'[3]TABLEAU DE BORD'!E987-'[3]TABLEAU DE BORD'!C987</f>
        <v>#VALUE!</v>
      </c>
      <c r="CL989" t="str">
        <f>'[3]TABLEAU DE BORD'!H987</f>
        <v/>
      </c>
      <c r="CM989" t="e">
        <f>'[3]TABLEAU DE BORD'!K987-'[3]TABLEAU DE BORD'!I987</f>
        <v>#VALUE!</v>
      </c>
    </row>
    <row r="990" spans="72:91" x14ac:dyDescent="0.25">
      <c r="BT99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BORD'!$B$13:$B$2000,0),11))*T990/INDEX('[3]TABLEAU DE BORD'!$B$13:$R$2000,MATCH('Formalisme RTE'!$H$2,'[3]TABLEAU DE BORD'!$B$13:$B$2000,0),12)</f>
        <v>3.102830965870556</v>
      </c>
      <c r="BU990">
        <f t="shared" si="85"/>
        <v>0.93577891975241945</v>
      </c>
      <c r="BX990">
        <f t="shared" si="83"/>
        <v>0.60748217536470928</v>
      </c>
      <c r="BZ990">
        <f>IF($BZ$6="","",IF(ISERROR(INDEX([3]Base!$A$2:$C$207,MATCH($BZ$6,[3]Base!$A$2:$A$207,0),2))=TRUE,"CABLE INCONNU",(INDEX([3]Base!$A$2:$C$207,MATCH($BZ$6,[3]Base!$A$2:$A$207,0),3))))</f>
        <v>19.600000000000001</v>
      </c>
      <c r="CB990">
        <f>IF($BZ$6="","",IF(ISERROR(INDEX([3]Base!$A$2:$C$207,MATCH($BZ$6,[3]Base!$A$2:$A$207,0),2))=TRUE,"CABLE INCONNU",(INDEX([3]Base!$A$2:$C$207,MATCH($BZ$6,[3]Base!$A$2:$A$207,0),2))))</f>
        <v>0.627</v>
      </c>
      <c r="CD990">
        <f t="shared" si="84"/>
        <v>1.5404220201039038</v>
      </c>
      <c r="CF990">
        <f t="shared" si="82"/>
        <v>404.81000000000006</v>
      </c>
      <c r="CG9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BORD'!$B$13:$B$2000,0),9)))*T990/$P$18)</f>
        <v>406.35042202010396</v>
      </c>
      <c r="CI990" t="str">
        <f>'[3]TABLEAU DE BORD'!B988</f>
        <v/>
      </c>
      <c r="CJ990" t="e">
        <f>'[3]TABLEAU DE BORD'!E988-'[3]TABLEAU DE BORD'!C988</f>
        <v>#VALUE!</v>
      </c>
      <c r="CL990" t="str">
        <f>'[3]TABLEAU DE BORD'!H988</f>
        <v/>
      </c>
      <c r="CM990" t="e">
        <f>'[3]TABLEAU DE BORD'!K988-'[3]TABLEAU DE BORD'!I988</f>
        <v>#VALUE!</v>
      </c>
    </row>
    <row r="991" spans="72:91" x14ac:dyDescent="0.25">
      <c r="BT99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BORD'!$B$13:$B$2000,0),11))*T991/INDEX('[3]TABLEAU DE BORD'!$B$13:$R$2000,MATCH('Formalisme RTE'!$H$2,'[3]TABLEAU DE BORD'!$B$13:$B$2000,0),12)</f>
        <v>3.102830965870556</v>
      </c>
      <c r="BU991">
        <f t="shared" si="85"/>
        <v>0.93577891975241945</v>
      </c>
      <c r="BX991">
        <f t="shared" si="83"/>
        <v>0.60748217536470928</v>
      </c>
      <c r="BZ991">
        <f>IF($BZ$6="","",IF(ISERROR(INDEX([3]Base!$A$2:$C$207,MATCH($BZ$6,[3]Base!$A$2:$A$207,0),2))=TRUE,"CABLE INCONNU",(INDEX([3]Base!$A$2:$C$207,MATCH($BZ$6,[3]Base!$A$2:$A$207,0),3))))</f>
        <v>19.600000000000001</v>
      </c>
      <c r="CB991">
        <f>IF($BZ$6="","",IF(ISERROR(INDEX([3]Base!$A$2:$C$207,MATCH($BZ$6,[3]Base!$A$2:$A$207,0),2))=TRUE,"CABLE INCONNU",(INDEX([3]Base!$A$2:$C$207,MATCH($BZ$6,[3]Base!$A$2:$A$207,0),2))))</f>
        <v>0.627</v>
      </c>
      <c r="CD991">
        <f t="shared" si="84"/>
        <v>1.5404220201039038</v>
      </c>
      <c r="CF991">
        <f t="shared" si="82"/>
        <v>404.81000000000006</v>
      </c>
      <c r="CG9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BORD'!$B$13:$B$2000,0),9)))*T991/$P$18)</f>
        <v>406.35042202010396</v>
      </c>
      <c r="CI991" t="str">
        <f>'[3]TABLEAU DE BORD'!B989</f>
        <v/>
      </c>
      <c r="CJ991" t="e">
        <f>'[3]TABLEAU DE BORD'!E989-'[3]TABLEAU DE BORD'!C989</f>
        <v>#VALUE!</v>
      </c>
      <c r="CL991" t="str">
        <f>'[3]TABLEAU DE BORD'!H989</f>
        <v/>
      </c>
      <c r="CM991" t="e">
        <f>'[3]TABLEAU DE BORD'!K989-'[3]TABLEAU DE BORD'!I989</f>
        <v>#VALUE!</v>
      </c>
    </row>
    <row r="992" spans="72:91" x14ac:dyDescent="0.25">
      <c r="BT99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BORD'!$B$13:$B$2000,0),11))*T992/INDEX('[3]TABLEAU DE BORD'!$B$13:$R$2000,MATCH('Formalisme RTE'!$H$2,'[3]TABLEAU DE BORD'!$B$13:$B$2000,0),12)</f>
        <v>3.102830965870556</v>
      </c>
      <c r="BU992">
        <f t="shared" si="85"/>
        <v>0.93577891975241945</v>
      </c>
      <c r="BX992">
        <f t="shared" si="83"/>
        <v>0.60748217536470928</v>
      </c>
      <c r="BZ992">
        <f>IF($BZ$6="","",IF(ISERROR(INDEX([3]Base!$A$2:$C$207,MATCH($BZ$6,[3]Base!$A$2:$A$207,0),2))=TRUE,"CABLE INCONNU",(INDEX([3]Base!$A$2:$C$207,MATCH($BZ$6,[3]Base!$A$2:$A$207,0),3))))</f>
        <v>19.600000000000001</v>
      </c>
      <c r="CB992">
        <f>IF($BZ$6="","",IF(ISERROR(INDEX([3]Base!$A$2:$C$207,MATCH($BZ$6,[3]Base!$A$2:$A$207,0),2))=TRUE,"CABLE INCONNU",(INDEX([3]Base!$A$2:$C$207,MATCH($BZ$6,[3]Base!$A$2:$A$207,0),2))))</f>
        <v>0.627</v>
      </c>
      <c r="CD992">
        <f t="shared" si="84"/>
        <v>1.5404220201039038</v>
      </c>
      <c r="CF992">
        <f t="shared" si="82"/>
        <v>404.81000000000006</v>
      </c>
      <c r="CG9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BORD'!$B$13:$B$2000,0),9)))*T992/$P$18)</f>
        <v>406.35042202010396</v>
      </c>
      <c r="CI992" t="str">
        <f>'[3]TABLEAU DE BORD'!B990</f>
        <v/>
      </c>
      <c r="CJ992" t="e">
        <f>'[3]TABLEAU DE BORD'!E990-'[3]TABLEAU DE BORD'!C990</f>
        <v>#VALUE!</v>
      </c>
      <c r="CL992" t="str">
        <f>'[3]TABLEAU DE BORD'!H990</f>
        <v/>
      </c>
      <c r="CM992" t="e">
        <f>'[3]TABLEAU DE BORD'!K990-'[3]TABLEAU DE BORD'!I990</f>
        <v>#VALUE!</v>
      </c>
    </row>
    <row r="993" spans="72:91" x14ac:dyDescent="0.25">
      <c r="BT99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BORD'!$B$13:$B$2000,0),11))*T993/INDEX('[3]TABLEAU DE BORD'!$B$13:$R$2000,MATCH('Formalisme RTE'!$H$2,'[3]TABLEAU DE BORD'!$B$13:$B$2000,0),12)</f>
        <v>3.102830965870556</v>
      </c>
      <c r="BU993">
        <f t="shared" si="85"/>
        <v>0.93577891975241945</v>
      </c>
      <c r="BX993">
        <f t="shared" si="83"/>
        <v>0.60748217536470928</v>
      </c>
      <c r="BZ993">
        <f>IF($BZ$6="","",IF(ISERROR(INDEX([3]Base!$A$2:$C$207,MATCH($BZ$6,[3]Base!$A$2:$A$207,0),2))=TRUE,"CABLE INCONNU",(INDEX([3]Base!$A$2:$C$207,MATCH($BZ$6,[3]Base!$A$2:$A$207,0),3))))</f>
        <v>19.600000000000001</v>
      </c>
      <c r="CB993">
        <f>IF($BZ$6="","",IF(ISERROR(INDEX([3]Base!$A$2:$C$207,MATCH($BZ$6,[3]Base!$A$2:$A$207,0),2))=TRUE,"CABLE INCONNU",(INDEX([3]Base!$A$2:$C$207,MATCH($BZ$6,[3]Base!$A$2:$A$207,0),2))))</f>
        <v>0.627</v>
      </c>
      <c r="CD993">
        <f t="shared" si="84"/>
        <v>1.5404220201039038</v>
      </c>
      <c r="CF993">
        <f t="shared" si="82"/>
        <v>404.81000000000006</v>
      </c>
      <c r="CG9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BORD'!$B$13:$B$2000,0),9)))*T993/$P$18)</f>
        <v>406.35042202010396</v>
      </c>
      <c r="CI993" t="str">
        <f>'[3]TABLEAU DE BORD'!B991</f>
        <v/>
      </c>
      <c r="CJ993" t="e">
        <f>'[3]TABLEAU DE BORD'!E991-'[3]TABLEAU DE BORD'!C991</f>
        <v>#VALUE!</v>
      </c>
      <c r="CL993" t="str">
        <f>'[3]TABLEAU DE BORD'!H991</f>
        <v/>
      </c>
      <c r="CM993" t="e">
        <f>'[3]TABLEAU DE BORD'!K991-'[3]TABLEAU DE BORD'!I991</f>
        <v>#VALUE!</v>
      </c>
    </row>
    <row r="994" spans="72:91" x14ac:dyDescent="0.25">
      <c r="BT99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BORD'!$B$13:$B$2000,0),11))*T994/INDEX('[3]TABLEAU DE BORD'!$B$13:$R$2000,MATCH('Formalisme RTE'!$H$2,'[3]TABLEAU DE BORD'!$B$13:$B$2000,0),12)</f>
        <v>3.102830965870556</v>
      </c>
      <c r="BU994">
        <f t="shared" si="85"/>
        <v>0.93577891975241945</v>
      </c>
      <c r="BX994">
        <f t="shared" si="83"/>
        <v>0.60748217536470928</v>
      </c>
      <c r="BZ994">
        <f>IF($BZ$6="","",IF(ISERROR(INDEX([3]Base!$A$2:$C$207,MATCH($BZ$6,[3]Base!$A$2:$A$207,0),2))=TRUE,"CABLE INCONNU",(INDEX([3]Base!$A$2:$C$207,MATCH($BZ$6,[3]Base!$A$2:$A$207,0),3))))</f>
        <v>19.600000000000001</v>
      </c>
      <c r="CB994">
        <f>IF($BZ$6="","",IF(ISERROR(INDEX([3]Base!$A$2:$C$207,MATCH($BZ$6,[3]Base!$A$2:$A$207,0),2))=TRUE,"CABLE INCONNU",(INDEX([3]Base!$A$2:$C$207,MATCH($BZ$6,[3]Base!$A$2:$A$207,0),2))))</f>
        <v>0.627</v>
      </c>
      <c r="CD994">
        <f t="shared" si="84"/>
        <v>1.5404220201039038</v>
      </c>
      <c r="CF994">
        <f t="shared" si="82"/>
        <v>404.81000000000006</v>
      </c>
      <c r="CG9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BORD'!$B$13:$B$2000,0),9)))*T994/$P$18)</f>
        <v>406.35042202010396</v>
      </c>
      <c r="CI994" t="str">
        <f>'[3]TABLEAU DE BORD'!B992</f>
        <v/>
      </c>
      <c r="CJ994" t="e">
        <f>'[3]TABLEAU DE BORD'!E992-'[3]TABLEAU DE BORD'!C992</f>
        <v>#VALUE!</v>
      </c>
      <c r="CL994" t="str">
        <f>'[3]TABLEAU DE BORD'!H992</f>
        <v/>
      </c>
      <c r="CM994" t="e">
        <f>'[3]TABLEAU DE BORD'!K992-'[3]TABLEAU DE BORD'!I992</f>
        <v>#VALUE!</v>
      </c>
    </row>
    <row r="995" spans="72:91" x14ac:dyDescent="0.25">
      <c r="BT99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BORD'!$B$13:$B$2000,0),11))*T995/INDEX('[3]TABLEAU DE BORD'!$B$13:$R$2000,MATCH('Formalisme RTE'!$H$2,'[3]TABLEAU DE BORD'!$B$13:$B$2000,0),12)</f>
        <v>3.102830965870556</v>
      </c>
      <c r="BU995">
        <f t="shared" si="85"/>
        <v>0.93577891975241945</v>
      </c>
      <c r="BX995">
        <f t="shared" si="83"/>
        <v>0.60748217536470928</v>
      </c>
      <c r="BZ995">
        <f>IF($BZ$6="","",IF(ISERROR(INDEX([3]Base!$A$2:$C$207,MATCH($BZ$6,[3]Base!$A$2:$A$207,0),2))=TRUE,"CABLE INCONNU",(INDEX([3]Base!$A$2:$C$207,MATCH($BZ$6,[3]Base!$A$2:$A$207,0),3))))</f>
        <v>19.600000000000001</v>
      </c>
      <c r="CB995">
        <f>IF($BZ$6="","",IF(ISERROR(INDEX([3]Base!$A$2:$C$207,MATCH($BZ$6,[3]Base!$A$2:$A$207,0),2))=TRUE,"CABLE INCONNU",(INDEX([3]Base!$A$2:$C$207,MATCH($BZ$6,[3]Base!$A$2:$A$207,0),2))))</f>
        <v>0.627</v>
      </c>
      <c r="CD995">
        <f t="shared" si="84"/>
        <v>1.5404220201039038</v>
      </c>
      <c r="CF995">
        <f t="shared" si="82"/>
        <v>404.81000000000006</v>
      </c>
      <c r="CG9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BORD'!$B$13:$B$2000,0),9)))*T995/$P$18)</f>
        <v>406.35042202010396</v>
      </c>
      <c r="CI995" t="str">
        <f>'[3]TABLEAU DE BORD'!B993</f>
        <v/>
      </c>
      <c r="CJ995" t="e">
        <f>'[3]TABLEAU DE BORD'!E993-'[3]TABLEAU DE BORD'!C993</f>
        <v>#VALUE!</v>
      </c>
      <c r="CL995" t="str">
        <f>'[3]TABLEAU DE BORD'!H993</f>
        <v/>
      </c>
      <c r="CM995" t="e">
        <f>'[3]TABLEAU DE BORD'!K993-'[3]TABLEAU DE BORD'!I993</f>
        <v>#VALUE!</v>
      </c>
    </row>
    <row r="996" spans="72:91" x14ac:dyDescent="0.25">
      <c r="BT99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BORD'!$B$13:$B$2000,0),11))*T996/INDEX('[3]TABLEAU DE BORD'!$B$13:$R$2000,MATCH('Formalisme RTE'!$H$2,'[3]TABLEAU DE BORD'!$B$13:$B$2000,0),12)</f>
        <v>3.102830965870556</v>
      </c>
      <c r="BU996">
        <f t="shared" si="85"/>
        <v>0.93577891975241945</v>
      </c>
      <c r="BX996">
        <f t="shared" si="83"/>
        <v>0.60748217536470928</v>
      </c>
      <c r="BZ996">
        <f>IF($BZ$6="","",IF(ISERROR(INDEX([3]Base!$A$2:$C$207,MATCH($BZ$6,[3]Base!$A$2:$A$207,0),2))=TRUE,"CABLE INCONNU",(INDEX([3]Base!$A$2:$C$207,MATCH($BZ$6,[3]Base!$A$2:$A$207,0),3))))</f>
        <v>19.600000000000001</v>
      </c>
      <c r="CB996">
        <f>IF($BZ$6="","",IF(ISERROR(INDEX([3]Base!$A$2:$C$207,MATCH($BZ$6,[3]Base!$A$2:$A$207,0),2))=TRUE,"CABLE INCONNU",(INDEX([3]Base!$A$2:$C$207,MATCH($BZ$6,[3]Base!$A$2:$A$207,0),2))))</f>
        <v>0.627</v>
      </c>
      <c r="CD996">
        <f t="shared" si="84"/>
        <v>1.5404220201039038</v>
      </c>
      <c r="CF996">
        <f t="shared" si="82"/>
        <v>404.81000000000006</v>
      </c>
      <c r="CG9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BORD'!$B$13:$B$2000,0),9)))*T996/$P$18)</f>
        <v>406.35042202010396</v>
      </c>
      <c r="CI996" t="str">
        <f>'[3]TABLEAU DE BORD'!B994</f>
        <v/>
      </c>
      <c r="CJ996" t="e">
        <f>'[3]TABLEAU DE BORD'!E994-'[3]TABLEAU DE BORD'!C994</f>
        <v>#VALUE!</v>
      </c>
      <c r="CL996" t="str">
        <f>'[3]TABLEAU DE BORD'!H994</f>
        <v/>
      </c>
      <c r="CM996" t="e">
        <f>'[3]TABLEAU DE BORD'!K994-'[3]TABLEAU DE BORD'!I994</f>
        <v>#VALUE!</v>
      </c>
    </row>
    <row r="997" spans="72:91" x14ac:dyDescent="0.25">
      <c r="BT99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BORD'!$B$13:$B$2000,0),11))*T997/INDEX('[3]TABLEAU DE BORD'!$B$13:$R$2000,MATCH('Formalisme RTE'!$H$2,'[3]TABLEAU DE BORD'!$B$13:$B$2000,0),12)</f>
        <v>3.102830965870556</v>
      </c>
      <c r="BU997">
        <f t="shared" si="85"/>
        <v>0.93577891975241945</v>
      </c>
      <c r="BX997">
        <f t="shared" si="83"/>
        <v>0.60748217536470928</v>
      </c>
      <c r="BZ997">
        <f>IF($BZ$6="","",IF(ISERROR(INDEX([3]Base!$A$2:$C$207,MATCH($BZ$6,[3]Base!$A$2:$A$207,0),2))=TRUE,"CABLE INCONNU",(INDEX([3]Base!$A$2:$C$207,MATCH($BZ$6,[3]Base!$A$2:$A$207,0),3))))</f>
        <v>19.600000000000001</v>
      </c>
      <c r="CB997">
        <f>IF($BZ$6="","",IF(ISERROR(INDEX([3]Base!$A$2:$C$207,MATCH($BZ$6,[3]Base!$A$2:$A$207,0),2))=TRUE,"CABLE INCONNU",(INDEX([3]Base!$A$2:$C$207,MATCH($BZ$6,[3]Base!$A$2:$A$207,0),2))))</f>
        <v>0.627</v>
      </c>
      <c r="CD997">
        <f t="shared" si="84"/>
        <v>1.5404220201039038</v>
      </c>
      <c r="CF997">
        <f t="shared" si="82"/>
        <v>404.81000000000006</v>
      </c>
      <c r="CG9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BORD'!$B$13:$B$2000,0),9)))*T997/$P$18)</f>
        <v>406.35042202010396</v>
      </c>
      <c r="CI997" t="str">
        <f>'[3]TABLEAU DE BORD'!B995</f>
        <v/>
      </c>
      <c r="CJ997" t="e">
        <f>'[3]TABLEAU DE BORD'!E995-'[3]TABLEAU DE BORD'!C995</f>
        <v>#VALUE!</v>
      </c>
      <c r="CL997" t="str">
        <f>'[3]TABLEAU DE BORD'!H995</f>
        <v/>
      </c>
      <c r="CM997" t="e">
        <f>'[3]TABLEAU DE BORD'!K995-'[3]TABLEAU DE BORD'!I995</f>
        <v>#VALUE!</v>
      </c>
    </row>
    <row r="998" spans="72:91" x14ac:dyDescent="0.25">
      <c r="BT99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BORD'!$B$13:$B$2000,0),11))*T998/INDEX('[3]TABLEAU DE BORD'!$B$13:$R$2000,MATCH('Formalisme RTE'!$H$2,'[3]TABLEAU DE BORD'!$B$13:$B$2000,0),12)</f>
        <v>3.102830965870556</v>
      </c>
      <c r="BU998">
        <f t="shared" si="85"/>
        <v>0.93577891975241945</v>
      </c>
      <c r="BX998">
        <f t="shared" si="83"/>
        <v>0.60748217536470928</v>
      </c>
      <c r="BZ998">
        <f>IF($BZ$6="","",IF(ISERROR(INDEX([3]Base!$A$2:$C$207,MATCH($BZ$6,[3]Base!$A$2:$A$207,0),2))=TRUE,"CABLE INCONNU",(INDEX([3]Base!$A$2:$C$207,MATCH($BZ$6,[3]Base!$A$2:$A$207,0),3))))</f>
        <v>19.600000000000001</v>
      </c>
      <c r="CB998">
        <f>IF($BZ$6="","",IF(ISERROR(INDEX([3]Base!$A$2:$C$207,MATCH($BZ$6,[3]Base!$A$2:$A$207,0),2))=TRUE,"CABLE INCONNU",(INDEX([3]Base!$A$2:$C$207,MATCH($BZ$6,[3]Base!$A$2:$A$207,0),2))))</f>
        <v>0.627</v>
      </c>
      <c r="CD998">
        <f t="shared" si="84"/>
        <v>1.5404220201039038</v>
      </c>
      <c r="CF998">
        <f t="shared" si="82"/>
        <v>404.81000000000006</v>
      </c>
      <c r="CG9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BORD'!$B$13:$B$2000,0),9)))*T998/$P$18)</f>
        <v>406.35042202010396</v>
      </c>
      <c r="CI998" t="str">
        <f>'[3]TABLEAU DE BORD'!B996</f>
        <v/>
      </c>
      <c r="CJ998" t="e">
        <f>'[3]TABLEAU DE BORD'!E996-'[3]TABLEAU DE BORD'!C996</f>
        <v>#VALUE!</v>
      </c>
      <c r="CL998" t="str">
        <f>'[3]TABLEAU DE BORD'!H996</f>
        <v/>
      </c>
      <c r="CM998" t="e">
        <f>'[3]TABLEAU DE BORD'!K996-'[3]TABLEAU DE BORD'!I996</f>
        <v>#VALUE!</v>
      </c>
    </row>
    <row r="999" spans="72:91" x14ac:dyDescent="0.25">
      <c r="BT99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BORD'!$B$13:$B$2000,0),11))*T999/INDEX('[3]TABLEAU DE BORD'!$B$13:$R$2000,MATCH('Formalisme RTE'!$H$2,'[3]TABLEAU DE BORD'!$B$13:$B$2000,0),12)</f>
        <v>3.102830965870556</v>
      </c>
      <c r="BU999">
        <f t="shared" si="85"/>
        <v>0.93577891975241945</v>
      </c>
      <c r="BX999">
        <f t="shared" si="83"/>
        <v>0.60748217536470928</v>
      </c>
      <c r="BZ999">
        <f>IF($BZ$6="","",IF(ISERROR(INDEX([3]Base!$A$2:$C$207,MATCH($BZ$6,[3]Base!$A$2:$A$207,0),2))=TRUE,"CABLE INCONNU",(INDEX([3]Base!$A$2:$C$207,MATCH($BZ$6,[3]Base!$A$2:$A$207,0),3))))</f>
        <v>19.600000000000001</v>
      </c>
      <c r="CB999">
        <f>IF($BZ$6="","",IF(ISERROR(INDEX([3]Base!$A$2:$C$207,MATCH($BZ$6,[3]Base!$A$2:$A$207,0),2))=TRUE,"CABLE INCONNU",(INDEX([3]Base!$A$2:$C$207,MATCH($BZ$6,[3]Base!$A$2:$A$207,0),2))))</f>
        <v>0.627</v>
      </c>
      <c r="CD999">
        <f t="shared" si="84"/>
        <v>1.5404220201039038</v>
      </c>
      <c r="CF999">
        <f t="shared" si="82"/>
        <v>404.81000000000006</v>
      </c>
      <c r="CG9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BORD'!$B$13:$B$2000,0),9)))*T999/$P$18)</f>
        <v>406.35042202010396</v>
      </c>
      <c r="CI999" t="str">
        <f>'[3]TABLEAU DE BORD'!B997</f>
        <v/>
      </c>
      <c r="CJ999" t="e">
        <f>'[3]TABLEAU DE BORD'!E997-'[3]TABLEAU DE BORD'!C997</f>
        <v>#VALUE!</v>
      </c>
      <c r="CL999" t="str">
        <f>'[3]TABLEAU DE BORD'!H997</f>
        <v/>
      </c>
      <c r="CM999" t="e">
        <f>'[3]TABLEAU DE BORD'!K997-'[3]TABLEAU DE BORD'!I997</f>
        <v>#VALUE!</v>
      </c>
    </row>
    <row r="1000" spans="72:91" x14ac:dyDescent="0.25">
      <c r="BT100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BORD'!$B$13:$B$2000,0),11))*T1000/INDEX('[3]TABLEAU DE BORD'!$B$13:$R$2000,MATCH('Formalisme RTE'!$H$2,'[3]TABLEAU DE BORD'!$B$13:$B$2000,0),12)</f>
        <v>3.102830965870556</v>
      </c>
      <c r="BU1000">
        <f t="shared" si="85"/>
        <v>0.93577891975241945</v>
      </c>
      <c r="BX1000">
        <f t="shared" si="83"/>
        <v>0.60748217536470928</v>
      </c>
      <c r="BZ1000">
        <f>IF($BZ$6="","",IF(ISERROR(INDEX([3]Base!$A$2:$C$207,MATCH($BZ$6,[3]Base!$A$2:$A$207,0),2))=TRUE,"CABLE INCONNU",(INDEX([3]Base!$A$2:$C$207,MATCH($BZ$6,[3]Base!$A$2:$A$207,0),3))))</f>
        <v>19.600000000000001</v>
      </c>
      <c r="CB1000">
        <f>IF($BZ$6="","",IF(ISERROR(INDEX([3]Base!$A$2:$C$207,MATCH($BZ$6,[3]Base!$A$2:$A$207,0),2))=TRUE,"CABLE INCONNU",(INDEX([3]Base!$A$2:$C$207,MATCH($BZ$6,[3]Base!$A$2:$A$207,0),2))))</f>
        <v>0.627</v>
      </c>
      <c r="CD1000">
        <f t="shared" si="84"/>
        <v>1.5404220201039038</v>
      </c>
      <c r="CF1000">
        <f t="shared" si="82"/>
        <v>404.81000000000006</v>
      </c>
      <c r="CG10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BORD'!$B$13:$B$2000,0),9)))*T1000/$P$18)</f>
        <v>406.35042202010396</v>
      </c>
      <c r="CI1000" t="str">
        <f>'[3]TABLEAU DE BORD'!B998</f>
        <v/>
      </c>
      <c r="CJ1000" t="e">
        <f>'[3]TABLEAU DE BORD'!E998-'[3]TABLEAU DE BORD'!C998</f>
        <v>#VALUE!</v>
      </c>
      <c r="CL1000" t="str">
        <f>'[3]TABLEAU DE BORD'!H998</f>
        <v/>
      </c>
      <c r="CM1000" t="e">
        <f>'[3]TABLEAU DE BORD'!K998-'[3]TABLEAU DE BORD'!I998</f>
        <v>#VALUE!</v>
      </c>
    </row>
    <row r="1001" spans="72:91" x14ac:dyDescent="0.25">
      <c r="BT100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BORD'!$B$13:$B$2000,0),11))*T1001/INDEX('[3]TABLEAU DE BORD'!$B$13:$R$2000,MATCH('Formalisme RTE'!$H$2,'[3]TABLEAU DE BORD'!$B$13:$B$2000,0),12)</f>
        <v>3.102830965870556</v>
      </c>
      <c r="BU1001">
        <f t="shared" si="85"/>
        <v>0.93577891975241945</v>
      </c>
      <c r="BX1001">
        <f t="shared" si="83"/>
        <v>0.60748217536470928</v>
      </c>
      <c r="BZ1001">
        <f>IF($BZ$6="","",IF(ISERROR(INDEX([3]Base!$A$2:$C$207,MATCH($BZ$6,[3]Base!$A$2:$A$207,0),2))=TRUE,"CABLE INCONNU",(INDEX([3]Base!$A$2:$C$207,MATCH($BZ$6,[3]Base!$A$2:$A$207,0),3))))</f>
        <v>19.600000000000001</v>
      </c>
      <c r="CB1001">
        <f>IF($BZ$6="","",IF(ISERROR(INDEX([3]Base!$A$2:$C$207,MATCH($BZ$6,[3]Base!$A$2:$A$207,0),2))=TRUE,"CABLE INCONNU",(INDEX([3]Base!$A$2:$C$207,MATCH($BZ$6,[3]Base!$A$2:$A$207,0),2))))</f>
        <v>0.627</v>
      </c>
      <c r="CD1001">
        <f t="shared" si="84"/>
        <v>1.5404220201039038</v>
      </c>
      <c r="CF1001">
        <f t="shared" si="82"/>
        <v>404.81000000000006</v>
      </c>
      <c r="CG10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BORD'!$B$13:$B$2000,0),9)))*T1001/$P$18)</f>
        <v>406.35042202010396</v>
      </c>
      <c r="CI1001" t="str">
        <f>'[3]TABLEAU DE BORD'!B999</f>
        <v/>
      </c>
      <c r="CJ1001" t="e">
        <f>'[3]TABLEAU DE BORD'!E999-'[3]TABLEAU DE BORD'!C999</f>
        <v>#VALUE!</v>
      </c>
      <c r="CL1001" t="str">
        <f>'[3]TABLEAU DE BORD'!H999</f>
        <v/>
      </c>
      <c r="CM1001" t="e">
        <f>'[3]TABLEAU DE BORD'!K999-'[3]TABLEAU DE BORD'!I999</f>
        <v>#VALUE!</v>
      </c>
    </row>
    <row r="1002" spans="72:91" x14ac:dyDescent="0.25">
      <c r="BT100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BORD'!$B$13:$B$2000,0),11))*T1002/INDEX('[3]TABLEAU DE BORD'!$B$13:$R$2000,MATCH('Formalisme RTE'!$H$2,'[3]TABLEAU DE BORD'!$B$13:$B$2000,0),12)</f>
        <v>3.102830965870556</v>
      </c>
      <c r="BU1002">
        <f t="shared" si="85"/>
        <v>0.93577891975241945</v>
      </c>
      <c r="BX1002">
        <f t="shared" si="83"/>
        <v>0.60748217536470928</v>
      </c>
      <c r="BZ1002">
        <f>IF($BZ$6="","",IF(ISERROR(INDEX([3]Base!$A$2:$C$207,MATCH($BZ$6,[3]Base!$A$2:$A$207,0),2))=TRUE,"CABLE INCONNU",(INDEX([3]Base!$A$2:$C$207,MATCH($BZ$6,[3]Base!$A$2:$A$207,0),3))))</f>
        <v>19.600000000000001</v>
      </c>
      <c r="CB1002">
        <f>IF($BZ$6="","",IF(ISERROR(INDEX([3]Base!$A$2:$C$207,MATCH($BZ$6,[3]Base!$A$2:$A$207,0),2))=TRUE,"CABLE INCONNU",(INDEX([3]Base!$A$2:$C$207,MATCH($BZ$6,[3]Base!$A$2:$A$207,0),2))))</f>
        <v>0.627</v>
      </c>
      <c r="CD1002">
        <f t="shared" si="84"/>
        <v>1.5404220201039038</v>
      </c>
      <c r="CF1002">
        <f t="shared" si="82"/>
        <v>404.81000000000006</v>
      </c>
      <c r="CG10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BORD'!$B$13:$B$2000,0),9)))*T1002/$P$18)</f>
        <v>406.35042202010396</v>
      </c>
      <c r="CI1002" t="str">
        <f>'[3]TABLEAU DE BORD'!B1000</f>
        <v/>
      </c>
      <c r="CJ1002" t="e">
        <f>'[3]TABLEAU DE BORD'!E1000-'[3]TABLEAU DE BORD'!C1000</f>
        <v>#VALUE!</v>
      </c>
      <c r="CL1002" t="str">
        <f>'[3]TABLEAU DE BORD'!H1000</f>
        <v/>
      </c>
      <c r="CM1002" t="e">
        <f>'[3]TABLEAU DE BORD'!K1000-'[3]TABLEAU DE BORD'!I1000</f>
        <v>#VALUE!</v>
      </c>
    </row>
    <row r="1003" spans="72:91" x14ac:dyDescent="0.25">
      <c r="BT100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BORD'!$B$13:$B$2000,0),11))*T1003/INDEX('[3]TABLEAU DE BORD'!$B$13:$R$2000,MATCH('Formalisme RTE'!$H$2,'[3]TABLEAU DE BORD'!$B$13:$B$2000,0),12)</f>
        <v>3.102830965870556</v>
      </c>
      <c r="BU1003">
        <f t="shared" si="85"/>
        <v>0.93577891975241945</v>
      </c>
      <c r="BX1003">
        <f t="shared" si="83"/>
        <v>0.60748217536470928</v>
      </c>
      <c r="BZ1003">
        <f>IF($BZ$6="","",IF(ISERROR(INDEX([3]Base!$A$2:$C$207,MATCH($BZ$6,[3]Base!$A$2:$A$207,0),2))=TRUE,"CABLE INCONNU",(INDEX([3]Base!$A$2:$C$207,MATCH($BZ$6,[3]Base!$A$2:$A$207,0),3))))</f>
        <v>19.600000000000001</v>
      </c>
      <c r="CB1003">
        <f>IF($BZ$6="","",IF(ISERROR(INDEX([3]Base!$A$2:$C$207,MATCH($BZ$6,[3]Base!$A$2:$A$207,0),2))=TRUE,"CABLE INCONNU",(INDEX([3]Base!$A$2:$C$207,MATCH($BZ$6,[3]Base!$A$2:$A$207,0),2))))</f>
        <v>0.627</v>
      </c>
      <c r="CD1003">
        <f t="shared" si="84"/>
        <v>1.5404220201039038</v>
      </c>
      <c r="CF1003">
        <f t="shared" si="82"/>
        <v>404.81000000000006</v>
      </c>
      <c r="CG10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BORD'!$B$13:$B$2000,0),9)))*T1003/$P$18)</f>
        <v>406.35042202010396</v>
      </c>
      <c r="CI1003" t="str">
        <f>'[3]TABLEAU DE BORD'!B1001</f>
        <v/>
      </c>
      <c r="CJ1003" t="e">
        <f>'[3]TABLEAU DE BORD'!E1001-'[3]TABLEAU DE BORD'!C1001</f>
        <v>#VALUE!</v>
      </c>
      <c r="CL1003" t="str">
        <f>'[3]TABLEAU DE BORD'!H1001</f>
        <v/>
      </c>
      <c r="CM1003" t="e">
        <f>'[3]TABLEAU DE BORD'!K1001-'[3]TABLEAU DE BORD'!I1001</f>
        <v>#VALUE!</v>
      </c>
    </row>
    <row r="1004" spans="72:91" x14ac:dyDescent="0.25">
      <c r="BT100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BORD'!$B$13:$B$2000,0),11))*T1004/INDEX('[3]TABLEAU DE BORD'!$B$13:$R$2000,MATCH('Formalisme RTE'!$H$2,'[3]TABLEAU DE BORD'!$B$13:$B$2000,0),12)</f>
        <v>3.102830965870556</v>
      </c>
      <c r="BU1004">
        <f t="shared" si="85"/>
        <v>0.93577891975241945</v>
      </c>
      <c r="BX1004">
        <f t="shared" si="83"/>
        <v>0.60748217536470928</v>
      </c>
      <c r="BZ1004">
        <f>IF($BZ$6="","",IF(ISERROR(INDEX([3]Base!$A$2:$C$207,MATCH($BZ$6,[3]Base!$A$2:$A$207,0),2))=TRUE,"CABLE INCONNU",(INDEX([3]Base!$A$2:$C$207,MATCH($BZ$6,[3]Base!$A$2:$A$207,0),3))))</f>
        <v>19.600000000000001</v>
      </c>
      <c r="CB1004">
        <f>IF($BZ$6="","",IF(ISERROR(INDEX([3]Base!$A$2:$C$207,MATCH($BZ$6,[3]Base!$A$2:$A$207,0),2))=TRUE,"CABLE INCONNU",(INDEX([3]Base!$A$2:$C$207,MATCH($BZ$6,[3]Base!$A$2:$A$207,0),2))))</f>
        <v>0.627</v>
      </c>
      <c r="CD1004">
        <f t="shared" si="84"/>
        <v>1.5404220201039038</v>
      </c>
      <c r="CF1004">
        <f t="shared" si="82"/>
        <v>404.81000000000006</v>
      </c>
      <c r="CG10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BORD'!$B$13:$B$2000,0),9)))*T1004/$P$18)</f>
        <v>406.35042202010396</v>
      </c>
      <c r="CI1004" t="str">
        <f>'[3]TABLEAU DE BORD'!B1002</f>
        <v/>
      </c>
      <c r="CJ1004" t="e">
        <f>'[3]TABLEAU DE BORD'!E1002-'[3]TABLEAU DE BORD'!C1002</f>
        <v>#VALUE!</v>
      </c>
      <c r="CL1004" t="str">
        <f>'[3]TABLEAU DE BORD'!H1002</f>
        <v/>
      </c>
      <c r="CM1004" t="e">
        <f>'[3]TABLEAU DE BORD'!K1002-'[3]TABLEAU DE BORD'!I1002</f>
        <v>#VALUE!</v>
      </c>
    </row>
    <row r="1005" spans="72:91" x14ac:dyDescent="0.25">
      <c r="BT100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BORD'!$B$13:$B$2000,0),11))*T1005/INDEX('[3]TABLEAU DE BORD'!$B$13:$R$2000,MATCH('Formalisme RTE'!$H$2,'[3]TABLEAU DE BORD'!$B$13:$B$2000,0),12)</f>
        <v>3.102830965870556</v>
      </c>
      <c r="BU1005">
        <f t="shared" si="85"/>
        <v>0.93577891975241945</v>
      </c>
      <c r="BX1005">
        <f t="shared" si="83"/>
        <v>0.60748217536470928</v>
      </c>
      <c r="BZ1005">
        <f>IF($BZ$6="","",IF(ISERROR(INDEX([3]Base!$A$2:$C$207,MATCH($BZ$6,[3]Base!$A$2:$A$207,0),2))=TRUE,"CABLE INCONNU",(INDEX([3]Base!$A$2:$C$207,MATCH($BZ$6,[3]Base!$A$2:$A$207,0),3))))</f>
        <v>19.600000000000001</v>
      </c>
      <c r="CB1005">
        <f>IF($BZ$6="","",IF(ISERROR(INDEX([3]Base!$A$2:$C$207,MATCH($BZ$6,[3]Base!$A$2:$A$207,0),2))=TRUE,"CABLE INCONNU",(INDEX([3]Base!$A$2:$C$207,MATCH($BZ$6,[3]Base!$A$2:$A$207,0),2))))</f>
        <v>0.627</v>
      </c>
      <c r="CD1005">
        <f t="shared" si="84"/>
        <v>1.5404220201039038</v>
      </c>
      <c r="CF1005">
        <f t="shared" si="82"/>
        <v>404.81000000000006</v>
      </c>
      <c r="CG10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BORD'!$B$13:$B$2000,0),9)))*T1005/$P$18)</f>
        <v>406.35042202010396</v>
      </c>
      <c r="CI1005" t="str">
        <f>'[3]TABLEAU DE BORD'!B1003</f>
        <v/>
      </c>
      <c r="CJ1005" t="e">
        <f>'[3]TABLEAU DE BORD'!E1003-'[3]TABLEAU DE BORD'!C1003</f>
        <v>#VALUE!</v>
      </c>
      <c r="CL1005" t="str">
        <f>'[3]TABLEAU DE BORD'!H1003</f>
        <v/>
      </c>
      <c r="CM1005" t="e">
        <f>'[3]TABLEAU DE BORD'!K1003-'[3]TABLEAU DE BORD'!I1003</f>
        <v>#VALUE!</v>
      </c>
    </row>
    <row r="1006" spans="72:91" x14ac:dyDescent="0.25">
      <c r="BT100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BORD'!$B$13:$B$2000,0),11))*T1006/INDEX('[3]TABLEAU DE BORD'!$B$13:$R$2000,MATCH('Formalisme RTE'!$H$2,'[3]TABLEAU DE BORD'!$B$13:$B$2000,0),12)</f>
        <v>3.102830965870556</v>
      </c>
      <c r="BU1006">
        <f t="shared" si="85"/>
        <v>0.93577891975241945</v>
      </c>
      <c r="BX1006">
        <f t="shared" si="83"/>
        <v>0.60748217536470928</v>
      </c>
      <c r="BZ1006">
        <f>IF($BZ$6="","",IF(ISERROR(INDEX([3]Base!$A$2:$C$207,MATCH($BZ$6,[3]Base!$A$2:$A$207,0),2))=TRUE,"CABLE INCONNU",(INDEX([3]Base!$A$2:$C$207,MATCH($BZ$6,[3]Base!$A$2:$A$207,0),3))))</f>
        <v>19.600000000000001</v>
      </c>
      <c r="CB1006">
        <f>IF($BZ$6="","",IF(ISERROR(INDEX([3]Base!$A$2:$C$207,MATCH($BZ$6,[3]Base!$A$2:$A$207,0),2))=TRUE,"CABLE INCONNU",(INDEX([3]Base!$A$2:$C$207,MATCH($BZ$6,[3]Base!$A$2:$A$207,0),2))))</f>
        <v>0.627</v>
      </c>
      <c r="CD1006">
        <f t="shared" si="84"/>
        <v>1.5404220201039038</v>
      </c>
      <c r="CF1006">
        <f t="shared" si="82"/>
        <v>404.81000000000006</v>
      </c>
      <c r="CG100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BORD'!$B$13:$B$2000,0),9)))*T1006/$P$18)</f>
        <v>406.35042202010396</v>
      </c>
      <c r="CI1006" t="str">
        <f>'[3]TABLEAU DE BORD'!B1004</f>
        <v/>
      </c>
      <c r="CJ1006" t="e">
        <f>'[3]TABLEAU DE BORD'!E1004-'[3]TABLEAU DE BORD'!C1004</f>
        <v>#VALUE!</v>
      </c>
      <c r="CL1006" t="str">
        <f>'[3]TABLEAU DE BORD'!H1004</f>
        <v/>
      </c>
      <c r="CM1006" t="e">
        <f>'[3]TABLEAU DE BORD'!K1004-'[3]TABLEAU DE BORD'!I1004</f>
        <v>#VALUE!</v>
      </c>
    </row>
    <row r="1007" spans="72:91" x14ac:dyDescent="0.25">
      <c r="BT100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BORD'!$B$13:$B$2000,0),11))*T1007/INDEX('[3]TABLEAU DE BORD'!$B$13:$R$2000,MATCH('Formalisme RTE'!$H$2,'[3]TABLEAU DE BORD'!$B$13:$B$2000,0),12)</f>
        <v>3.102830965870556</v>
      </c>
      <c r="BU1007">
        <f t="shared" si="85"/>
        <v>0.93577891975241945</v>
      </c>
      <c r="BX1007">
        <f t="shared" si="83"/>
        <v>0.60748217536470928</v>
      </c>
      <c r="BZ1007">
        <f>IF($BZ$6="","",IF(ISERROR(INDEX([3]Base!$A$2:$C$207,MATCH($BZ$6,[3]Base!$A$2:$A$207,0),2))=TRUE,"CABLE INCONNU",(INDEX([3]Base!$A$2:$C$207,MATCH($BZ$6,[3]Base!$A$2:$A$207,0),3))))</f>
        <v>19.600000000000001</v>
      </c>
      <c r="CB1007">
        <f>IF($BZ$6="","",IF(ISERROR(INDEX([3]Base!$A$2:$C$207,MATCH($BZ$6,[3]Base!$A$2:$A$207,0),2))=TRUE,"CABLE INCONNU",(INDEX([3]Base!$A$2:$C$207,MATCH($BZ$6,[3]Base!$A$2:$A$207,0),2))))</f>
        <v>0.627</v>
      </c>
      <c r="CD1007">
        <f t="shared" si="84"/>
        <v>1.5404220201039038</v>
      </c>
      <c r="CF1007">
        <f t="shared" si="82"/>
        <v>404.81000000000006</v>
      </c>
      <c r="CG100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BORD'!$B$13:$B$2000,0),9)))*T1007/$P$18)</f>
        <v>406.35042202010396</v>
      </c>
      <c r="CI1007" t="str">
        <f>'[3]TABLEAU DE BORD'!B1005</f>
        <v/>
      </c>
      <c r="CJ1007" t="e">
        <f>'[3]TABLEAU DE BORD'!E1005-'[3]TABLEAU DE BORD'!C1005</f>
        <v>#VALUE!</v>
      </c>
      <c r="CL1007" t="str">
        <f>'[3]TABLEAU DE BORD'!H1005</f>
        <v/>
      </c>
      <c r="CM1007" t="e">
        <f>'[3]TABLEAU DE BORD'!K1005-'[3]TABLEAU DE BORD'!I1005</f>
        <v>#VALUE!</v>
      </c>
    </row>
    <row r="1008" spans="72:91" x14ac:dyDescent="0.25">
      <c r="BT100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BORD'!$B$13:$B$2000,0),11))*T1008/INDEX('[3]TABLEAU DE BORD'!$B$13:$R$2000,MATCH('Formalisme RTE'!$H$2,'[3]TABLEAU DE BORD'!$B$13:$B$2000,0),12)</f>
        <v>3.102830965870556</v>
      </c>
      <c r="BU1008">
        <f t="shared" si="85"/>
        <v>0.93577891975241945</v>
      </c>
      <c r="BX1008">
        <f t="shared" si="83"/>
        <v>0.60748217536470928</v>
      </c>
      <c r="BZ1008">
        <f>IF($BZ$6="","",IF(ISERROR(INDEX([3]Base!$A$2:$C$207,MATCH($BZ$6,[3]Base!$A$2:$A$207,0),2))=TRUE,"CABLE INCONNU",(INDEX([3]Base!$A$2:$C$207,MATCH($BZ$6,[3]Base!$A$2:$A$207,0),3))))</f>
        <v>19.600000000000001</v>
      </c>
      <c r="CB1008">
        <f>IF($BZ$6="","",IF(ISERROR(INDEX([3]Base!$A$2:$C$207,MATCH($BZ$6,[3]Base!$A$2:$A$207,0),2))=TRUE,"CABLE INCONNU",(INDEX([3]Base!$A$2:$C$207,MATCH($BZ$6,[3]Base!$A$2:$A$207,0),2))))</f>
        <v>0.627</v>
      </c>
      <c r="CD1008">
        <f t="shared" si="84"/>
        <v>1.5404220201039038</v>
      </c>
      <c r="CF1008">
        <f t="shared" si="82"/>
        <v>404.81000000000006</v>
      </c>
      <c r="CG100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BORD'!$B$13:$B$2000,0),9)))*T1008/$P$18)</f>
        <v>406.35042202010396</v>
      </c>
      <c r="CI1008" t="str">
        <f>'[3]TABLEAU DE BORD'!B1006</f>
        <v/>
      </c>
      <c r="CJ1008" t="e">
        <f>'[3]TABLEAU DE BORD'!E1006-'[3]TABLEAU DE BORD'!C1006</f>
        <v>#VALUE!</v>
      </c>
      <c r="CL1008" t="str">
        <f>'[3]TABLEAU DE BORD'!H1006</f>
        <v/>
      </c>
      <c r="CM1008" t="e">
        <f>'[3]TABLEAU DE BORD'!K1006-'[3]TABLEAU DE BORD'!I1006</f>
        <v>#VALUE!</v>
      </c>
    </row>
    <row r="1009" spans="72:91" x14ac:dyDescent="0.25">
      <c r="BT100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BORD'!$B$13:$B$2000,0),11))*T1009/INDEX('[3]TABLEAU DE BORD'!$B$13:$R$2000,MATCH('Formalisme RTE'!$H$2,'[3]TABLEAU DE BORD'!$B$13:$B$2000,0),12)</f>
        <v>3.102830965870556</v>
      </c>
      <c r="BU1009">
        <f t="shared" si="85"/>
        <v>0.93577891975241945</v>
      </c>
      <c r="BX1009">
        <f t="shared" si="83"/>
        <v>0.60748217536470928</v>
      </c>
      <c r="BZ1009">
        <f>IF($BZ$6="","",IF(ISERROR(INDEX([3]Base!$A$2:$C$207,MATCH($BZ$6,[3]Base!$A$2:$A$207,0),2))=TRUE,"CABLE INCONNU",(INDEX([3]Base!$A$2:$C$207,MATCH($BZ$6,[3]Base!$A$2:$A$207,0),3))))</f>
        <v>19.600000000000001</v>
      </c>
      <c r="CB1009">
        <f>IF($BZ$6="","",IF(ISERROR(INDEX([3]Base!$A$2:$C$207,MATCH($BZ$6,[3]Base!$A$2:$A$207,0),2))=TRUE,"CABLE INCONNU",(INDEX([3]Base!$A$2:$C$207,MATCH($BZ$6,[3]Base!$A$2:$A$207,0),2))))</f>
        <v>0.627</v>
      </c>
      <c r="CD1009">
        <f t="shared" si="84"/>
        <v>1.5404220201039038</v>
      </c>
      <c r="CF1009">
        <f t="shared" si="82"/>
        <v>404.81000000000006</v>
      </c>
      <c r="CG100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BORD'!$B$13:$B$2000,0),9)))*T1009/$P$18)</f>
        <v>406.35042202010396</v>
      </c>
      <c r="CI1009" t="str">
        <f>'[3]TABLEAU DE BORD'!B1007</f>
        <v/>
      </c>
      <c r="CJ1009" t="e">
        <f>'[3]TABLEAU DE BORD'!E1007-'[3]TABLEAU DE BORD'!C1007</f>
        <v>#VALUE!</v>
      </c>
      <c r="CL1009" t="str">
        <f>'[3]TABLEAU DE BORD'!H1007</f>
        <v/>
      </c>
      <c r="CM1009" t="e">
        <f>'[3]TABLEAU DE BORD'!K1007-'[3]TABLEAU DE BORD'!I1007</f>
        <v>#VALUE!</v>
      </c>
    </row>
    <row r="1010" spans="72:91" x14ac:dyDescent="0.25">
      <c r="BT101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BORD'!$B$13:$B$2000,0),11))*T1010/INDEX('[3]TABLEAU DE BORD'!$B$13:$R$2000,MATCH('Formalisme RTE'!$H$2,'[3]TABLEAU DE BORD'!$B$13:$B$2000,0),12)</f>
        <v>3.102830965870556</v>
      </c>
      <c r="BU1010">
        <f t="shared" si="85"/>
        <v>0.93577891975241945</v>
      </c>
      <c r="BX1010">
        <f t="shared" si="83"/>
        <v>0.60748217536470928</v>
      </c>
      <c r="BZ1010">
        <f>IF($BZ$6="","",IF(ISERROR(INDEX([3]Base!$A$2:$C$207,MATCH($BZ$6,[3]Base!$A$2:$A$207,0),2))=TRUE,"CABLE INCONNU",(INDEX([3]Base!$A$2:$C$207,MATCH($BZ$6,[3]Base!$A$2:$A$207,0),3))))</f>
        <v>19.600000000000001</v>
      </c>
      <c r="CB1010">
        <f>IF($BZ$6="","",IF(ISERROR(INDEX([3]Base!$A$2:$C$207,MATCH($BZ$6,[3]Base!$A$2:$A$207,0),2))=TRUE,"CABLE INCONNU",(INDEX([3]Base!$A$2:$C$207,MATCH($BZ$6,[3]Base!$A$2:$A$207,0),2))))</f>
        <v>0.627</v>
      </c>
      <c r="CD1010">
        <f t="shared" si="84"/>
        <v>1.5404220201039038</v>
      </c>
      <c r="CF1010">
        <f t="shared" si="82"/>
        <v>404.81000000000006</v>
      </c>
      <c r="CG101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BORD'!$B$13:$B$2000,0),9)))*T1010/$P$18)</f>
        <v>406.35042202010396</v>
      </c>
      <c r="CI1010" t="str">
        <f>'[3]TABLEAU DE BORD'!B1008</f>
        <v/>
      </c>
      <c r="CJ1010" t="e">
        <f>'[3]TABLEAU DE BORD'!E1008-'[3]TABLEAU DE BORD'!C1008</f>
        <v>#VALUE!</v>
      </c>
      <c r="CL1010" t="str">
        <f>'[3]TABLEAU DE BORD'!H1008</f>
        <v/>
      </c>
      <c r="CM1010" t="e">
        <f>'[3]TABLEAU DE BORD'!K1008-'[3]TABLEAU DE BORD'!I1008</f>
        <v>#VALUE!</v>
      </c>
    </row>
    <row r="1011" spans="72:91" x14ac:dyDescent="0.25">
      <c r="BT101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BORD'!$B$13:$B$2000,0),11))*T1011/INDEX('[3]TABLEAU DE BORD'!$B$13:$R$2000,MATCH('Formalisme RTE'!$H$2,'[3]TABLEAU DE BORD'!$B$13:$B$2000,0),12)</f>
        <v>3.102830965870556</v>
      </c>
      <c r="BU1011">
        <f t="shared" si="85"/>
        <v>0.93577891975241945</v>
      </c>
      <c r="BX1011">
        <f t="shared" si="83"/>
        <v>0.60748217536470928</v>
      </c>
      <c r="BZ1011">
        <f>IF($BZ$6="","",IF(ISERROR(INDEX([3]Base!$A$2:$C$207,MATCH($BZ$6,[3]Base!$A$2:$A$207,0),2))=TRUE,"CABLE INCONNU",(INDEX([3]Base!$A$2:$C$207,MATCH($BZ$6,[3]Base!$A$2:$A$207,0),3))))</f>
        <v>19.600000000000001</v>
      </c>
      <c r="CB1011">
        <f>IF($BZ$6="","",IF(ISERROR(INDEX([3]Base!$A$2:$C$207,MATCH($BZ$6,[3]Base!$A$2:$A$207,0),2))=TRUE,"CABLE INCONNU",(INDEX([3]Base!$A$2:$C$207,MATCH($BZ$6,[3]Base!$A$2:$A$207,0),2))))</f>
        <v>0.627</v>
      </c>
      <c r="CD1011">
        <f t="shared" si="84"/>
        <v>1.5404220201039038</v>
      </c>
      <c r="CF1011">
        <f t="shared" si="82"/>
        <v>404.81000000000006</v>
      </c>
      <c r="CG101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BORD'!$B$13:$B$2000,0),9)))*T1011/$P$18)</f>
        <v>406.35042202010396</v>
      </c>
      <c r="CI1011" t="str">
        <f>'[3]TABLEAU DE BORD'!B1009</f>
        <v/>
      </c>
      <c r="CJ1011" t="e">
        <f>'[3]TABLEAU DE BORD'!E1009-'[3]TABLEAU DE BORD'!C1009</f>
        <v>#VALUE!</v>
      </c>
      <c r="CL1011" t="str">
        <f>'[3]TABLEAU DE BORD'!H1009</f>
        <v/>
      </c>
      <c r="CM1011" t="e">
        <f>'[3]TABLEAU DE BORD'!K1009-'[3]TABLEAU DE BORD'!I1009</f>
        <v>#VALUE!</v>
      </c>
    </row>
    <row r="1012" spans="72:91" x14ac:dyDescent="0.25">
      <c r="BT101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BORD'!$B$13:$B$2000,0),11))*T1012/INDEX('[3]TABLEAU DE BORD'!$B$13:$R$2000,MATCH('Formalisme RTE'!$H$2,'[3]TABLEAU DE BORD'!$B$13:$B$2000,0),12)</f>
        <v>3.102830965870556</v>
      </c>
      <c r="BU1012">
        <f t="shared" si="85"/>
        <v>0.93577891975241945</v>
      </c>
      <c r="BX1012">
        <f t="shared" si="83"/>
        <v>0.60748217536470928</v>
      </c>
      <c r="BZ1012">
        <f>IF($BZ$6="","",IF(ISERROR(INDEX([3]Base!$A$2:$C$207,MATCH($BZ$6,[3]Base!$A$2:$A$207,0),2))=TRUE,"CABLE INCONNU",(INDEX([3]Base!$A$2:$C$207,MATCH($BZ$6,[3]Base!$A$2:$A$207,0),3))))</f>
        <v>19.600000000000001</v>
      </c>
      <c r="CB1012">
        <f>IF($BZ$6="","",IF(ISERROR(INDEX([3]Base!$A$2:$C$207,MATCH($BZ$6,[3]Base!$A$2:$A$207,0),2))=TRUE,"CABLE INCONNU",(INDEX([3]Base!$A$2:$C$207,MATCH($BZ$6,[3]Base!$A$2:$A$207,0),2))))</f>
        <v>0.627</v>
      </c>
      <c r="CD1012">
        <f t="shared" si="84"/>
        <v>1.5404220201039038</v>
      </c>
      <c r="CF1012">
        <f t="shared" si="82"/>
        <v>404.81000000000006</v>
      </c>
      <c r="CG101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BORD'!$B$13:$B$2000,0),9)))*T1012/$P$18)</f>
        <v>406.35042202010396</v>
      </c>
      <c r="CI1012" t="str">
        <f>'[3]TABLEAU DE BORD'!B1010</f>
        <v/>
      </c>
      <c r="CJ1012" t="e">
        <f>'[3]TABLEAU DE BORD'!E1010-'[3]TABLEAU DE BORD'!C1010</f>
        <v>#VALUE!</v>
      </c>
      <c r="CL1012" t="str">
        <f>'[3]TABLEAU DE BORD'!H1010</f>
        <v/>
      </c>
      <c r="CM1012" t="e">
        <f>'[3]TABLEAU DE BORD'!K1010-'[3]TABLEAU DE BORD'!I1010</f>
        <v>#VALUE!</v>
      </c>
    </row>
    <row r="1013" spans="72:91" x14ac:dyDescent="0.25">
      <c r="BT101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BORD'!$B$13:$B$2000,0),11))*T1013/INDEX('[3]TABLEAU DE BORD'!$B$13:$R$2000,MATCH('Formalisme RTE'!$H$2,'[3]TABLEAU DE BORD'!$B$13:$B$2000,0),12)</f>
        <v>3.102830965870556</v>
      </c>
      <c r="BU1013">
        <f t="shared" si="85"/>
        <v>0.93577891975241945</v>
      </c>
      <c r="BX1013">
        <f t="shared" si="83"/>
        <v>0.60748217536470928</v>
      </c>
      <c r="BZ1013">
        <f>IF($BZ$6="","",IF(ISERROR(INDEX([3]Base!$A$2:$C$207,MATCH($BZ$6,[3]Base!$A$2:$A$207,0),2))=TRUE,"CABLE INCONNU",(INDEX([3]Base!$A$2:$C$207,MATCH($BZ$6,[3]Base!$A$2:$A$207,0),3))))</f>
        <v>19.600000000000001</v>
      </c>
      <c r="CB1013">
        <f>IF($BZ$6="","",IF(ISERROR(INDEX([3]Base!$A$2:$C$207,MATCH($BZ$6,[3]Base!$A$2:$A$207,0),2))=TRUE,"CABLE INCONNU",(INDEX([3]Base!$A$2:$C$207,MATCH($BZ$6,[3]Base!$A$2:$A$207,0),2))))</f>
        <v>0.627</v>
      </c>
      <c r="CD1013">
        <f t="shared" si="84"/>
        <v>1.5404220201039038</v>
      </c>
      <c r="CF1013">
        <f t="shared" si="82"/>
        <v>404.81000000000006</v>
      </c>
      <c r="CG101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BORD'!$B$13:$B$2000,0),9)))*T1013/$P$18)</f>
        <v>406.35042202010396</v>
      </c>
      <c r="CI1013" t="str">
        <f>'[3]TABLEAU DE BORD'!B1011</f>
        <v/>
      </c>
      <c r="CJ1013" t="e">
        <f>'[3]TABLEAU DE BORD'!E1011-'[3]TABLEAU DE BORD'!C1011</f>
        <v>#VALUE!</v>
      </c>
      <c r="CL1013" t="str">
        <f>'[3]TABLEAU DE BORD'!H1011</f>
        <v/>
      </c>
      <c r="CM1013" t="e">
        <f>'[3]TABLEAU DE BORD'!K1011-'[3]TABLEAU DE BORD'!I1011</f>
        <v>#VALUE!</v>
      </c>
    </row>
    <row r="1014" spans="72:91" x14ac:dyDescent="0.25">
      <c r="BT101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BORD'!$B$13:$B$2000,0),11))*T1014/INDEX('[3]TABLEAU DE BORD'!$B$13:$R$2000,MATCH('Formalisme RTE'!$H$2,'[3]TABLEAU DE BORD'!$B$13:$B$2000,0),12)</f>
        <v>3.102830965870556</v>
      </c>
      <c r="BU1014">
        <f t="shared" si="85"/>
        <v>0.93577891975241945</v>
      </c>
      <c r="BX1014">
        <f t="shared" si="83"/>
        <v>0.60748217536470928</v>
      </c>
      <c r="BZ1014">
        <f>IF($BZ$6="","",IF(ISERROR(INDEX([3]Base!$A$2:$C$207,MATCH($BZ$6,[3]Base!$A$2:$A$207,0),2))=TRUE,"CABLE INCONNU",(INDEX([3]Base!$A$2:$C$207,MATCH($BZ$6,[3]Base!$A$2:$A$207,0),3))))</f>
        <v>19.600000000000001</v>
      </c>
      <c r="CB1014">
        <f>IF($BZ$6="","",IF(ISERROR(INDEX([3]Base!$A$2:$C$207,MATCH($BZ$6,[3]Base!$A$2:$A$207,0),2))=TRUE,"CABLE INCONNU",(INDEX([3]Base!$A$2:$C$207,MATCH($BZ$6,[3]Base!$A$2:$A$207,0),2))))</f>
        <v>0.627</v>
      </c>
      <c r="CD1014">
        <f t="shared" si="84"/>
        <v>1.5404220201039038</v>
      </c>
      <c r="CF1014">
        <f t="shared" si="82"/>
        <v>404.81000000000006</v>
      </c>
      <c r="CG101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BORD'!$B$13:$B$2000,0),9)))*T1014/$P$18)</f>
        <v>406.35042202010396</v>
      </c>
      <c r="CI1014" t="str">
        <f>'[3]TABLEAU DE BORD'!B1012</f>
        <v/>
      </c>
      <c r="CJ1014" t="e">
        <f>'[3]TABLEAU DE BORD'!E1012-'[3]TABLEAU DE BORD'!C1012</f>
        <v>#VALUE!</v>
      </c>
      <c r="CL1014" t="str">
        <f>'[3]TABLEAU DE BORD'!H1012</f>
        <v/>
      </c>
      <c r="CM1014" t="e">
        <f>'[3]TABLEAU DE BORD'!K1012-'[3]TABLEAU DE BORD'!I1012</f>
        <v>#VALUE!</v>
      </c>
    </row>
    <row r="1015" spans="72:91" x14ac:dyDescent="0.25">
      <c r="BT101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BORD'!$B$13:$B$2000,0),11))*T1015/INDEX('[3]TABLEAU DE BORD'!$B$13:$R$2000,MATCH('Formalisme RTE'!$H$2,'[3]TABLEAU DE BORD'!$B$13:$B$2000,0),12)</f>
        <v>3.102830965870556</v>
      </c>
      <c r="BU1015">
        <f t="shared" si="85"/>
        <v>0.93577891975241945</v>
      </c>
      <c r="BX1015">
        <f t="shared" si="83"/>
        <v>0.60748217536470928</v>
      </c>
      <c r="BZ1015">
        <f>IF($BZ$6="","",IF(ISERROR(INDEX([3]Base!$A$2:$C$207,MATCH($BZ$6,[3]Base!$A$2:$A$207,0),2))=TRUE,"CABLE INCONNU",(INDEX([3]Base!$A$2:$C$207,MATCH($BZ$6,[3]Base!$A$2:$A$207,0),3))))</f>
        <v>19.600000000000001</v>
      </c>
      <c r="CB1015">
        <f>IF($BZ$6="","",IF(ISERROR(INDEX([3]Base!$A$2:$C$207,MATCH($BZ$6,[3]Base!$A$2:$A$207,0),2))=TRUE,"CABLE INCONNU",(INDEX([3]Base!$A$2:$C$207,MATCH($BZ$6,[3]Base!$A$2:$A$207,0),2))))</f>
        <v>0.627</v>
      </c>
      <c r="CD1015">
        <f t="shared" si="84"/>
        <v>1.5404220201039038</v>
      </c>
      <c r="CF1015">
        <f t="shared" si="82"/>
        <v>404.81000000000006</v>
      </c>
      <c r="CG101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BORD'!$B$13:$B$2000,0),9)))*T1015/$P$18)</f>
        <v>406.35042202010396</v>
      </c>
      <c r="CI1015" t="str">
        <f>'[3]TABLEAU DE BORD'!B1013</f>
        <v/>
      </c>
      <c r="CJ1015" t="e">
        <f>'[3]TABLEAU DE BORD'!E1013-'[3]TABLEAU DE BORD'!C1013</f>
        <v>#VALUE!</v>
      </c>
      <c r="CL1015" t="str">
        <f>'[3]TABLEAU DE BORD'!H1013</f>
        <v/>
      </c>
      <c r="CM1015" t="e">
        <f>'[3]TABLEAU DE BORD'!K1013-'[3]TABLEAU DE BORD'!I1013</f>
        <v>#VALUE!</v>
      </c>
    </row>
    <row r="1016" spans="72:91" x14ac:dyDescent="0.25">
      <c r="BT101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BORD'!$B$13:$B$2000,0),11))*T1016/INDEX('[3]TABLEAU DE BORD'!$B$13:$R$2000,MATCH('Formalisme RTE'!$H$2,'[3]TABLEAU DE BORD'!$B$13:$B$2000,0),12)</f>
        <v>3.102830965870556</v>
      </c>
      <c r="BU1016">
        <f t="shared" si="85"/>
        <v>0.93577891975241945</v>
      </c>
      <c r="BX1016">
        <f t="shared" si="83"/>
        <v>0.60748217536470928</v>
      </c>
      <c r="BZ1016">
        <f>IF($BZ$6="","",IF(ISERROR(INDEX([3]Base!$A$2:$C$207,MATCH($BZ$6,[3]Base!$A$2:$A$207,0),2))=TRUE,"CABLE INCONNU",(INDEX([3]Base!$A$2:$C$207,MATCH($BZ$6,[3]Base!$A$2:$A$207,0),3))))</f>
        <v>19.600000000000001</v>
      </c>
      <c r="CB1016">
        <f>IF($BZ$6="","",IF(ISERROR(INDEX([3]Base!$A$2:$C$207,MATCH($BZ$6,[3]Base!$A$2:$A$207,0),2))=TRUE,"CABLE INCONNU",(INDEX([3]Base!$A$2:$C$207,MATCH($BZ$6,[3]Base!$A$2:$A$207,0),2))))</f>
        <v>0.627</v>
      </c>
      <c r="CD1016">
        <f t="shared" si="84"/>
        <v>1.5404220201039038</v>
      </c>
      <c r="CF1016">
        <f t="shared" si="82"/>
        <v>404.81000000000006</v>
      </c>
      <c r="CG10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BORD'!$B$13:$B$2000,0),9)))*T1016/$P$18)</f>
        <v>406.35042202010396</v>
      </c>
      <c r="CI1016" t="str">
        <f>'[3]TABLEAU DE BORD'!B1014</f>
        <v/>
      </c>
      <c r="CJ1016" t="e">
        <f>'[3]TABLEAU DE BORD'!E1014-'[3]TABLEAU DE BORD'!C1014</f>
        <v>#VALUE!</v>
      </c>
      <c r="CL1016" t="str">
        <f>'[3]TABLEAU DE BORD'!H1014</f>
        <v/>
      </c>
      <c r="CM1016" t="e">
        <f>'[3]TABLEAU DE BORD'!K1014-'[3]TABLEAU DE BORD'!I1014</f>
        <v>#VALUE!</v>
      </c>
    </row>
    <row r="1017" spans="72:91" x14ac:dyDescent="0.25">
      <c r="BT101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BORD'!$B$13:$B$2000,0),11))*T1017/INDEX('[3]TABLEAU DE BORD'!$B$13:$R$2000,MATCH('Formalisme RTE'!$H$2,'[3]TABLEAU DE BORD'!$B$13:$B$2000,0),12)</f>
        <v>3.102830965870556</v>
      </c>
      <c r="BU1017">
        <f t="shared" si="85"/>
        <v>0.93577891975241945</v>
      </c>
      <c r="BX1017">
        <f t="shared" si="83"/>
        <v>0.60748217536470928</v>
      </c>
      <c r="BZ1017">
        <f>IF($BZ$6="","",IF(ISERROR(INDEX([3]Base!$A$2:$C$207,MATCH($BZ$6,[3]Base!$A$2:$A$207,0),2))=TRUE,"CABLE INCONNU",(INDEX([3]Base!$A$2:$C$207,MATCH($BZ$6,[3]Base!$A$2:$A$207,0),3))))</f>
        <v>19.600000000000001</v>
      </c>
      <c r="CB1017">
        <f>IF($BZ$6="","",IF(ISERROR(INDEX([3]Base!$A$2:$C$207,MATCH($BZ$6,[3]Base!$A$2:$A$207,0),2))=TRUE,"CABLE INCONNU",(INDEX([3]Base!$A$2:$C$207,MATCH($BZ$6,[3]Base!$A$2:$A$207,0),2))))</f>
        <v>0.627</v>
      </c>
      <c r="CD1017">
        <f t="shared" si="84"/>
        <v>1.5404220201039038</v>
      </c>
      <c r="CF1017">
        <f t="shared" si="82"/>
        <v>404.81000000000006</v>
      </c>
      <c r="CG10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BORD'!$B$13:$B$2000,0),9)))*T1017/$P$18)</f>
        <v>406.35042202010396</v>
      </c>
      <c r="CI1017" t="str">
        <f>'[3]TABLEAU DE BORD'!B1015</f>
        <v/>
      </c>
      <c r="CJ1017" t="e">
        <f>'[3]TABLEAU DE BORD'!E1015-'[3]TABLEAU DE BORD'!C1015</f>
        <v>#VALUE!</v>
      </c>
      <c r="CL1017" t="str">
        <f>'[3]TABLEAU DE BORD'!H1015</f>
        <v/>
      </c>
      <c r="CM1017" t="e">
        <f>'[3]TABLEAU DE BORD'!K1015-'[3]TABLEAU DE BORD'!I1015</f>
        <v>#VALUE!</v>
      </c>
    </row>
    <row r="1018" spans="72:91" x14ac:dyDescent="0.25">
      <c r="BT101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BORD'!$B$13:$B$2000,0),11))*T1018/INDEX('[3]TABLEAU DE BORD'!$B$13:$R$2000,MATCH('Formalisme RTE'!$H$2,'[3]TABLEAU DE BORD'!$B$13:$B$2000,0),12)</f>
        <v>3.102830965870556</v>
      </c>
      <c r="BU1018">
        <f t="shared" si="85"/>
        <v>0.93577891975241945</v>
      </c>
      <c r="BX1018">
        <f t="shared" si="83"/>
        <v>0.60748217536470928</v>
      </c>
      <c r="BZ1018">
        <f>IF($BZ$6="","",IF(ISERROR(INDEX([3]Base!$A$2:$C$207,MATCH($BZ$6,[3]Base!$A$2:$A$207,0),2))=TRUE,"CABLE INCONNU",(INDEX([3]Base!$A$2:$C$207,MATCH($BZ$6,[3]Base!$A$2:$A$207,0),3))))</f>
        <v>19.600000000000001</v>
      </c>
      <c r="CB1018">
        <f>IF($BZ$6="","",IF(ISERROR(INDEX([3]Base!$A$2:$C$207,MATCH($BZ$6,[3]Base!$A$2:$A$207,0),2))=TRUE,"CABLE INCONNU",(INDEX([3]Base!$A$2:$C$207,MATCH($BZ$6,[3]Base!$A$2:$A$207,0),2))))</f>
        <v>0.627</v>
      </c>
      <c r="CD1018">
        <f t="shared" si="84"/>
        <v>1.5404220201039038</v>
      </c>
      <c r="CF1018">
        <f t="shared" si="82"/>
        <v>404.81000000000006</v>
      </c>
      <c r="CG10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BORD'!$B$13:$B$2000,0),9)))*T1018/$P$18)</f>
        <v>406.35042202010396</v>
      </c>
      <c r="CI1018" t="str">
        <f>'[3]TABLEAU DE BORD'!B1016</f>
        <v/>
      </c>
      <c r="CJ1018" t="e">
        <f>'[3]TABLEAU DE BORD'!E1016-'[3]TABLEAU DE BORD'!C1016</f>
        <v>#VALUE!</v>
      </c>
      <c r="CL1018" t="str">
        <f>'[3]TABLEAU DE BORD'!H1016</f>
        <v/>
      </c>
      <c r="CM1018" t="e">
        <f>'[3]TABLEAU DE BORD'!K1016-'[3]TABLEAU DE BORD'!I1016</f>
        <v>#VALUE!</v>
      </c>
    </row>
    <row r="1019" spans="72:91" x14ac:dyDescent="0.25">
      <c r="BT101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BORD'!$B$13:$B$2000,0),11))*T1019/INDEX('[3]TABLEAU DE BORD'!$B$13:$R$2000,MATCH('Formalisme RTE'!$H$2,'[3]TABLEAU DE BORD'!$B$13:$B$2000,0),12)</f>
        <v>3.102830965870556</v>
      </c>
      <c r="BU1019">
        <f t="shared" si="85"/>
        <v>0.93577891975241945</v>
      </c>
      <c r="BX1019">
        <f t="shared" si="83"/>
        <v>0.60748217536470928</v>
      </c>
      <c r="BZ1019">
        <f>IF($BZ$6="","",IF(ISERROR(INDEX([3]Base!$A$2:$C$207,MATCH($BZ$6,[3]Base!$A$2:$A$207,0),2))=TRUE,"CABLE INCONNU",(INDEX([3]Base!$A$2:$C$207,MATCH($BZ$6,[3]Base!$A$2:$A$207,0),3))))</f>
        <v>19.600000000000001</v>
      </c>
      <c r="CB1019">
        <f>IF($BZ$6="","",IF(ISERROR(INDEX([3]Base!$A$2:$C$207,MATCH($BZ$6,[3]Base!$A$2:$A$207,0),2))=TRUE,"CABLE INCONNU",(INDEX([3]Base!$A$2:$C$207,MATCH($BZ$6,[3]Base!$A$2:$A$207,0),2))))</f>
        <v>0.627</v>
      </c>
      <c r="CD1019">
        <f t="shared" si="84"/>
        <v>1.5404220201039038</v>
      </c>
      <c r="CF1019">
        <f t="shared" si="82"/>
        <v>404.81000000000006</v>
      </c>
      <c r="CG10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BORD'!$B$13:$B$2000,0),9)))*T1019/$P$18)</f>
        <v>406.35042202010396</v>
      </c>
      <c r="CI1019" t="str">
        <f>'[3]TABLEAU DE BORD'!B1017</f>
        <v/>
      </c>
      <c r="CJ1019" t="e">
        <f>'[3]TABLEAU DE BORD'!E1017-'[3]TABLEAU DE BORD'!C1017</f>
        <v>#VALUE!</v>
      </c>
      <c r="CL1019" t="str">
        <f>'[3]TABLEAU DE BORD'!H1017</f>
        <v/>
      </c>
      <c r="CM1019" t="e">
        <f>'[3]TABLEAU DE BORD'!K1017-'[3]TABLEAU DE BORD'!I1017</f>
        <v>#VALUE!</v>
      </c>
    </row>
    <row r="1020" spans="72:91" x14ac:dyDescent="0.25">
      <c r="BT102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BORD'!$B$13:$B$2000,0),11))*T1020/INDEX('[3]TABLEAU DE BORD'!$B$13:$R$2000,MATCH('Formalisme RTE'!$H$2,'[3]TABLEAU DE BORD'!$B$13:$B$2000,0),12)</f>
        <v>3.102830965870556</v>
      </c>
      <c r="BU1020">
        <f t="shared" si="85"/>
        <v>0.93577891975241945</v>
      </c>
      <c r="BX1020">
        <f t="shared" si="83"/>
        <v>0.60748217536470928</v>
      </c>
      <c r="BZ1020">
        <f>IF($BZ$6="","",IF(ISERROR(INDEX([3]Base!$A$2:$C$207,MATCH($BZ$6,[3]Base!$A$2:$A$207,0),2))=TRUE,"CABLE INCONNU",(INDEX([3]Base!$A$2:$C$207,MATCH($BZ$6,[3]Base!$A$2:$A$207,0),3))))</f>
        <v>19.600000000000001</v>
      </c>
      <c r="CB1020">
        <f>IF($BZ$6="","",IF(ISERROR(INDEX([3]Base!$A$2:$C$207,MATCH($BZ$6,[3]Base!$A$2:$A$207,0),2))=TRUE,"CABLE INCONNU",(INDEX([3]Base!$A$2:$C$207,MATCH($BZ$6,[3]Base!$A$2:$A$207,0),2))))</f>
        <v>0.627</v>
      </c>
      <c r="CD1020">
        <f t="shared" si="84"/>
        <v>1.5404220201039038</v>
      </c>
      <c r="CF1020">
        <f t="shared" si="82"/>
        <v>404.81000000000006</v>
      </c>
      <c r="CG10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BORD'!$B$13:$B$2000,0),9)))*T1020/$P$18)</f>
        <v>406.35042202010396</v>
      </c>
      <c r="CI1020" t="str">
        <f>'[3]TABLEAU DE BORD'!B1018</f>
        <v/>
      </c>
      <c r="CJ1020" t="e">
        <f>'[3]TABLEAU DE BORD'!E1018-'[3]TABLEAU DE BORD'!C1018</f>
        <v>#VALUE!</v>
      </c>
      <c r="CL1020" t="str">
        <f>'[3]TABLEAU DE BORD'!H1018</f>
        <v/>
      </c>
      <c r="CM1020" t="e">
        <f>'[3]TABLEAU DE BORD'!K1018-'[3]TABLEAU DE BORD'!I1018</f>
        <v>#VALUE!</v>
      </c>
    </row>
    <row r="1021" spans="72:91" x14ac:dyDescent="0.25">
      <c r="BT102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BORD'!$B$13:$B$2000,0),11))*T1021/INDEX('[3]TABLEAU DE BORD'!$B$13:$R$2000,MATCH('Formalisme RTE'!$H$2,'[3]TABLEAU DE BORD'!$B$13:$B$2000,0),12)</f>
        <v>3.102830965870556</v>
      </c>
      <c r="BU1021">
        <f t="shared" si="85"/>
        <v>0.93577891975241945</v>
      </c>
      <c r="BX1021">
        <f t="shared" si="83"/>
        <v>0.60748217536470928</v>
      </c>
      <c r="BZ1021">
        <f>IF($BZ$6="","",IF(ISERROR(INDEX([3]Base!$A$2:$C$207,MATCH($BZ$6,[3]Base!$A$2:$A$207,0),2))=TRUE,"CABLE INCONNU",(INDEX([3]Base!$A$2:$C$207,MATCH($BZ$6,[3]Base!$A$2:$A$207,0),3))))</f>
        <v>19.600000000000001</v>
      </c>
      <c r="CB1021">
        <f>IF($BZ$6="","",IF(ISERROR(INDEX([3]Base!$A$2:$C$207,MATCH($BZ$6,[3]Base!$A$2:$A$207,0),2))=TRUE,"CABLE INCONNU",(INDEX([3]Base!$A$2:$C$207,MATCH($BZ$6,[3]Base!$A$2:$A$207,0),2))))</f>
        <v>0.627</v>
      </c>
      <c r="CD1021">
        <f t="shared" si="84"/>
        <v>1.5404220201039038</v>
      </c>
      <c r="CF1021">
        <f t="shared" si="82"/>
        <v>404.81000000000006</v>
      </c>
      <c r="CG10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BORD'!$B$13:$B$2000,0),9)))*T1021/$P$18)</f>
        <v>406.35042202010396</v>
      </c>
      <c r="CI1021" t="str">
        <f>'[3]TABLEAU DE BORD'!B1019</f>
        <v/>
      </c>
      <c r="CJ1021" t="e">
        <f>'[3]TABLEAU DE BORD'!E1019-'[3]TABLEAU DE BORD'!C1019</f>
        <v>#VALUE!</v>
      </c>
      <c r="CL1021" t="str">
        <f>'[3]TABLEAU DE BORD'!H1019</f>
        <v/>
      </c>
      <c r="CM1021" t="e">
        <f>'[3]TABLEAU DE BORD'!K1019-'[3]TABLEAU DE BORD'!I1019</f>
        <v>#VALUE!</v>
      </c>
    </row>
    <row r="1022" spans="72:91" x14ac:dyDescent="0.25">
      <c r="BT102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BORD'!$B$13:$B$2000,0),11))*T1022/INDEX('[3]TABLEAU DE BORD'!$B$13:$R$2000,MATCH('Formalisme RTE'!$H$2,'[3]TABLEAU DE BORD'!$B$13:$B$2000,0),12)</f>
        <v>3.102830965870556</v>
      </c>
      <c r="BU1022">
        <f t="shared" si="85"/>
        <v>0.93577891975241945</v>
      </c>
      <c r="BX1022">
        <f t="shared" si="83"/>
        <v>0.60748217536470928</v>
      </c>
      <c r="BZ1022">
        <f>IF($BZ$6="","",IF(ISERROR(INDEX([3]Base!$A$2:$C$207,MATCH($BZ$6,[3]Base!$A$2:$A$207,0),2))=TRUE,"CABLE INCONNU",(INDEX([3]Base!$A$2:$C$207,MATCH($BZ$6,[3]Base!$A$2:$A$207,0),3))))</f>
        <v>19.600000000000001</v>
      </c>
      <c r="CB1022">
        <f>IF($BZ$6="","",IF(ISERROR(INDEX([3]Base!$A$2:$C$207,MATCH($BZ$6,[3]Base!$A$2:$A$207,0),2))=TRUE,"CABLE INCONNU",(INDEX([3]Base!$A$2:$C$207,MATCH($BZ$6,[3]Base!$A$2:$A$207,0),2))))</f>
        <v>0.627</v>
      </c>
      <c r="CD1022">
        <f t="shared" si="84"/>
        <v>1.5404220201039038</v>
      </c>
      <c r="CF1022">
        <f t="shared" si="82"/>
        <v>404.81000000000006</v>
      </c>
      <c r="CG10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BORD'!$B$13:$B$2000,0),9)))*T1022/$P$18)</f>
        <v>406.35042202010396</v>
      </c>
      <c r="CI1022" t="str">
        <f>'[3]TABLEAU DE BORD'!B1020</f>
        <v/>
      </c>
      <c r="CJ1022" t="e">
        <f>'[3]TABLEAU DE BORD'!E1020-'[3]TABLEAU DE BORD'!C1020</f>
        <v>#VALUE!</v>
      </c>
      <c r="CL1022" t="str">
        <f>'[3]TABLEAU DE BORD'!H1020</f>
        <v/>
      </c>
      <c r="CM1022" t="e">
        <f>'[3]TABLEAU DE BORD'!K1020-'[3]TABLEAU DE BORD'!I1020</f>
        <v>#VALUE!</v>
      </c>
    </row>
    <row r="1023" spans="72:91" x14ac:dyDescent="0.25">
      <c r="BT102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BORD'!$B$13:$B$2000,0),11))*T1023/INDEX('[3]TABLEAU DE BORD'!$B$13:$R$2000,MATCH('Formalisme RTE'!$H$2,'[3]TABLEAU DE BORD'!$B$13:$B$2000,0),12)</f>
        <v>3.102830965870556</v>
      </c>
      <c r="BU1023">
        <f t="shared" si="85"/>
        <v>0.93577891975241945</v>
      </c>
      <c r="BX1023">
        <f t="shared" si="83"/>
        <v>0.60748217536470928</v>
      </c>
      <c r="BZ1023">
        <f>IF($BZ$6="","",IF(ISERROR(INDEX([3]Base!$A$2:$C$207,MATCH($BZ$6,[3]Base!$A$2:$A$207,0),2))=TRUE,"CABLE INCONNU",(INDEX([3]Base!$A$2:$C$207,MATCH($BZ$6,[3]Base!$A$2:$A$207,0),3))))</f>
        <v>19.600000000000001</v>
      </c>
      <c r="CB1023">
        <f>IF($BZ$6="","",IF(ISERROR(INDEX([3]Base!$A$2:$C$207,MATCH($BZ$6,[3]Base!$A$2:$A$207,0),2))=TRUE,"CABLE INCONNU",(INDEX([3]Base!$A$2:$C$207,MATCH($BZ$6,[3]Base!$A$2:$A$207,0),2))))</f>
        <v>0.627</v>
      </c>
      <c r="CD1023">
        <f t="shared" si="84"/>
        <v>1.5404220201039038</v>
      </c>
      <c r="CF1023">
        <f t="shared" si="82"/>
        <v>404.81000000000006</v>
      </c>
      <c r="CG10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BORD'!$B$13:$B$2000,0),9)))*T1023/$P$18)</f>
        <v>406.35042202010396</v>
      </c>
      <c r="CI1023" t="str">
        <f>'[3]TABLEAU DE BORD'!B1021</f>
        <v/>
      </c>
      <c r="CJ1023" t="e">
        <f>'[3]TABLEAU DE BORD'!E1021-'[3]TABLEAU DE BORD'!C1021</f>
        <v>#VALUE!</v>
      </c>
      <c r="CL1023" t="str">
        <f>'[3]TABLEAU DE BORD'!H1021</f>
        <v/>
      </c>
      <c r="CM1023" t="e">
        <f>'[3]TABLEAU DE BORD'!K1021-'[3]TABLEAU DE BORD'!I1021</f>
        <v>#VALUE!</v>
      </c>
    </row>
    <row r="1024" spans="72:91" x14ac:dyDescent="0.25">
      <c r="BT102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BORD'!$B$13:$B$2000,0),11))*T1024/INDEX('[3]TABLEAU DE BORD'!$B$13:$R$2000,MATCH('Formalisme RTE'!$H$2,'[3]TABLEAU DE BORD'!$B$13:$B$2000,0),12)</f>
        <v>3.102830965870556</v>
      </c>
      <c r="BU1024">
        <f t="shared" si="85"/>
        <v>0.93577891975241945</v>
      </c>
      <c r="BX1024">
        <f t="shared" si="83"/>
        <v>0.60748217536470928</v>
      </c>
      <c r="BZ1024">
        <f>IF($BZ$6="","",IF(ISERROR(INDEX([3]Base!$A$2:$C$207,MATCH($BZ$6,[3]Base!$A$2:$A$207,0),2))=TRUE,"CABLE INCONNU",(INDEX([3]Base!$A$2:$C$207,MATCH($BZ$6,[3]Base!$A$2:$A$207,0),3))))</f>
        <v>19.600000000000001</v>
      </c>
      <c r="CB1024">
        <f>IF($BZ$6="","",IF(ISERROR(INDEX([3]Base!$A$2:$C$207,MATCH($BZ$6,[3]Base!$A$2:$A$207,0),2))=TRUE,"CABLE INCONNU",(INDEX([3]Base!$A$2:$C$207,MATCH($BZ$6,[3]Base!$A$2:$A$207,0),2))))</f>
        <v>0.627</v>
      </c>
      <c r="CD1024">
        <f t="shared" si="84"/>
        <v>1.5404220201039038</v>
      </c>
      <c r="CF1024">
        <f t="shared" si="82"/>
        <v>404.81000000000006</v>
      </c>
      <c r="CG102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BORD'!$B$13:$B$2000,0),9)))*T1024/$P$18)</f>
        <v>406.35042202010396</v>
      </c>
      <c r="CI1024" t="str">
        <f>'[3]TABLEAU DE BORD'!B1022</f>
        <v/>
      </c>
      <c r="CJ1024" t="e">
        <f>'[3]TABLEAU DE BORD'!E1022-'[3]TABLEAU DE BORD'!C1022</f>
        <v>#VALUE!</v>
      </c>
      <c r="CL1024" t="str">
        <f>'[3]TABLEAU DE BORD'!H1022</f>
        <v/>
      </c>
      <c r="CM1024" t="e">
        <f>'[3]TABLEAU DE BORD'!K1022-'[3]TABLEAU DE BORD'!I1022</f>
        <v>#VALUE!</v>
      </c>
    </row>
    <row r="1025" spans="72:91" x14ac:dyDescent="0.25">
      <c r="BT102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BORD'!$B$13:$B$2000,0),11))*T1025/INDEX('[3]TABLEAU DE BORD'!$B$13:$R$2000,MATCH('Formalisme RTE'!$H$2,'[3]TABLEAU DE BORD'!$B$13:$B$2000,0),12)</f>
        <v>3.102830965870556</v>
      </c>
      <c r="BU1025">
        <f t="shared" si="85"/>
        <v>0.93577891975241945</v>
      </c>
      <c r="BX1025">
        <f t="shared" si="83"/>
        <v>0.60748217536470928</v>
      </c>
      <c r="BZ1025">
        <f>IF($BZ$6="","",IF(ISERROR(INDEX([3]Base!$A$2:$C$207,MATCH($BZ$6,[3]Base!$A$2:$A$207,0),2))=TRUE,"CABLE INCONNU",(INDEX([3]Base!$A$2:$C$207,MATCH($BZ$6,[3]Base!$A$2:$A$207,0),3))))</f>
        <v>19.600000000000001</v>
      </c>
      <c r="CB1025">
        <f>IF($BZ$6="","",IF(ISERROR(INDEX([3]Base!$A$2:$C$207,MATCH($BZ$6,[3]Base!$A$2:$A$207,0),2))=TRUE,"CABLE INCONNU",(INDEX([3]Base!$A$2:$C$207,MATCH($BZ$6,[3]Base!$A$2:$A$207,0),2))))</f>
        <v>0.627</v>
      </c>
      <c r="CD1025">
        <f t="shared" si="84"/>
        <v>1.5404220201039038</v>
      </c>
      <c r="CF1025">
        <f t="shared" si="82"/>
        <v>404.81000000000006</v>
      </c>
      <c r="CG102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BORD'!$B$13:$B$2000,0),9)))*T1025/$P$18)</f>
        <v>406.35042202010396</v>
      </c>
      <c r="CI1025" t="str">
        <f>'[3]TABLEAU DE BORD'!B1023</f>
        <v/>
      </c>
      <c r="CJ1025" t="e">
        <f>'[3]TABLEAU DE BORD'!E1023-'[3]TABLEAU DE BORD'!C1023</f>
        <v>#VALUE!</v>
      </c>
      <c r="CL1025" t="str">
        <f>'[3]TABLEAU DE BORD'!H1023</f>
        <v/>
      </c>
      <c r="CM1025" t="e">
        <f>'[3]TABLEAU DE BORD'!K1023-'[3]TABLEAU DE BORD'!I1023</f>
        <v>#VALUE!</v>
      </c>
    </row>
    <row r="1026" spans="72:91" x14ac:dyDescent="0.25">
      <c r="BT102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BORD'!$B$13:$B$2000,0),11))*T1026/INDEX('[3]TABLEAU DE BORD'!$B$13:$R$2000,MATCH('Formalisme RTE'!$H$2,'[3]TABLEAU DE BORD'!$B$13:$B$2000,0),12)</f>
        <v>3.102830965870556</v>
      </c>
      <c r="BU1026">
        <f t="shared" si="85"/>
        <v>0.93577891975241945</v>
      </c>
      <c r="BX1026">
        <f t="shared" si="83"/>
        <v>0.60748217536470928</v>
      </c>
      <c r="BZ1026">
        <f>IF($BZ$6="","",IF(ISERROR(INDEX([3]Base!$A$2:$C$207,MATCH($BZ$6,[3]Base!$A$2:$A$207,0),2))=TRUE,"CABLE INCONNU",(INDEX([3]Base!$A$2:$C$207,MATCH($BZ$6,[3]Base!$A$2:$A$207,0),3))))</f>
        <v>19.600000000000001</v>
      </c>
      <c r="CB1026">
        <f>IF($BZ$6="","",IF(ISERROR(INDEX([3]Base!$A$2:$C$207,MATCH($BZ$6,[3]Base!$A$2:$A$207,0),2))=TRUE,"CABLE INCONNU",(INDEX([3]Base!$A$2:$C$207,MATCH($BZ$6,[3]Base!$A$2:$A$207,0),2))))</f>
        <v>0.627</v>
      </c>
      <c r="CD1026">
        <f t="shared" si="84"/>
        <v>1.5404220201039038</v>
      </c>
      <c r="CF1026">
        <f t="shared" si="82"/>
        <v>404.81000000000006</v>
      </c>
      <c r="CG102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BORD'!$B$13:$B$2000,0),9)))*T1026/$P$18)</f>
        <v>406.35042202010396</v>
      </c>
      <c r="CI1026" t="str">
        <f>'[3]TABLEAU DE BORD'!B1024</f>
        <v/>
      </c>
      <c r="CJ1026" t="e">
        <f>'[3]TABLEAU DE BORD'!E1024-'[3]TABLEAU DE BORD'!C1024</f>
        <v>#VALUE!</v>
      </c>
      <c r="CL1026" t="str">
        <f>'[3]TABLEAU DE BORD'!H1024</f>
        <v/>
      </c>
      <c r="CM1026" t="e">
        <f>'[3]TABLEAU DE BORD'!K1024-'[3]TABLEAU DE BORD'!I1024</f>
        <v>#VALUE!</v>
      </c>
    </row>
    <row r="1027" spans="72:91" x14ac:dyDescent="0.25">
      <c r="BT102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BORD'!$B$13:$B$2000,0),11))*T1027/INDEX('[3]TABLEAU DE BORD'!$B$13:$R$2000,MATCH('Formalisme RTE'!$H$2,'[3]TABLEAU DE BORD'!$B$13:$B$2000,0),12)</f>
        <v>3.102830965870556</v>
      </c>
      <c r="BU1027">
        <f t="shared" si="85"/>
        <v>0.93577891975241945</v>
      </c>
      <c r="BX1027">
        <f t="shared" si="83"/>
        <v>0.60748217536470928</v>
      </c>
      <c r="BZ1027">
        <f>IF($BZ$6="","",IF(ISERROR(INDEX([3]Base!$A$2:$C$207,MATCH($BZ$6,[3]Base!$A$2:$A$207,0),2))=TRUE,"CABLE INCONNU",(INDEX([3]Base!$A$2:$C$207,MATCH($BZ$6,[3]Base!$A$2:$A$207,0),3))))</f>
        <v>19.600000000000001</v>
      </c>
      <c r="CB1027">
        <f>IF($BZ$6="","",IF(ISERROR(INDEX([3]Base!$A$2:$C$207,MATCH($BZ$6,[3]Base!$A$2:$A$207,0),2))=TRUE,"CABLE INCONNU",(INDEX([3]Base!$A$2:$C$207,MATCH($BZ$6,[3]Base!$A$2:$A$207,0),2))))</f>
        <v>0.627</v>
      </c>
      <c r="CD1027">
        <f t="shared" si="84"/>
        <v>1.5404220201039038</v>
      </c>
      <c r="CF1027">
        <f t="shared" si="82"/>
        <v>404.81000000000006</v>
      </c>
      <c r="CG102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BORD'!$B$13:$B$2000,0),9)))*T1027/$P$18)</f>
        <v>406.35042202010396</v>
      </c>
      <c r="CI1027" t="str">
        <f>'[3]TABLEAU DE BORD'!B1025</f>
        <v/>
      </c>
      <c r="CJ1027" t="e">
        <f>'[3]TABLEAU DE BORD'!E1025-'[3]TABLEAU DE BORD'!C1025</f>
        <v>#VALUE!</v>
      </c>
      <c r="CL1027" t="str">
        <f>'[3]TABLEAU DE BORD'!H1025</f>
        <v/>
      </c>
      <c r="CM1027" t="e">
        <f>'[3]TABLEAU DE BORD'!K1025-'[3]TABLEAU DE BORD'!I1025</f>
        <v>#VALUE!</v>
      </c>
    </row>
    <row r="1028" spans="72:91" x14ac:dyDescent="0.25">
      <c r="BT102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BORD'!$B$13:$B$2000,0),11))*T1028/INDEX('[3]TABLEAU DE BORD'!$B$13:$R$2000,MATCH('Formalisme RTE'!$H$2,'[3]TABLEAU DE BORD'!$B$13:$B$2000,0),12)</f>
        <v>3.102830965870556</v>
      </c>
      <c r="BU1028">
        <f t="shared" si="85"/>
        <v>0.93577891975241945</v>
      </c>
      <c r="BX1028">
        <f t="shared" si="83"/>
        <v>0.60748217536470928</v>
      </c>
      <c r="BZ1028">
        <f>IF($BZ$6="","",IF(ISERROR(INDEX([3]Base!$A$2:$C$207,MATCH($BZ$6,[3]Base!$A$2:$A$207,0),2))=TRUE,"CABLE INCONNU",(INDEX([3]Base!$A$2:$C$207,MATCH($BZ$6,[3]Base!$A$2:$A$207,0),3))))</f>
        <v>19.600000000000001</v>
      </c>
      <c r="CB1028">
        <f>IF($BZ$6="","",IF(ISERROR(INDEX([3]Base!$A$2:$C$207,MATCH($BZ$6,[3]Base!$A$2:$A$207,0),2))=TRUE,"CABLE INCONNU",(INDEX([3]Base!$A$2:$C$207,MATCH($BZ$6,[3]Base!$A$2:$A$207,0),2))))</f>
        <v>0.627</v>
      </c>
      <c r="CD1028">
        <f t="shared" si="84"/>
        <v>1.5404220201039038</v>
      </c>
      <c r="CF1028">
        <f t="shared" si="82"/>
        <v>404.81000000000006</v>
      </c>
      <c r="CG102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BORD'!$B$13:$B$2000,0),9)))*T1028/$P$18)</f>
        <v>406.35042202010396</v>
      </c>
      <c r="CI1028" t="str">
        <f>'[3]TABLEAU DE BORD'!B1026</f>
        <v/>
      </c>
      <c r="CJ1028" t="e">
        <f>'[3]TABLEAU DE BORD'!E1026-'[3]TABLEAU DE BORD'!C1026</f>
        <v>#VALUE!</v>
      </c>
      <c r="CL1028" t="str">
        <f>'[3]TABLEAU DE BORD'!H1026</f>
        <v/>
      </c>
      <c r="CM1028" t="e">
        <f>'[3]TABLEAU DE BORD'!K1026-'[3]TABLEAU DE BORD'!I1026</f>
        <v>#VALUE!</v>
      </c>
    </row>
    <row r="1029" spans="72:91" x14ac:dyDescent="0.25">
      <c r="BT102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BORD'!$B$13:$B$2000,0),11))*T1029/INDEX('[3]TABLEAU DE BORD'!$B$13:$R$2000,MATCH('Formalisme RTE'!$H$2,'[3]TABLEAU DE BORD'!$B$13:$B$2000,0),12)</f>
        <v>3.102830965870556</v>
      </c>
      <c r="BU1029">
        <f t="shared" si="85"/>
        <v>0.93577891975241945</v>
      </c>
      <c r="BX1029">
        <f t="shared" si="83"/>
        <v>0.60748217536470928</v>
      </c>
      <c r="BZ1029">
        <f>IF($BZ$6="","",IF(ISERROR(INDEX([3]Base!$A$2:$C$207,MATCH($BZ$6,[3]Base!$A$2:$A$207,0),2))=TRUE,"CABLE INCONNU",(INDEX([3]Base!$A$2:$C$207,MATCH($BZ$6,[3]Base!$A$2:$A$207,0),3))))</f>
        <v>19.600000000000001</v>
      </c>
      <c r="CB1029">
        <f>IF($BZ$6="","",IF(ISERROR(INDEX([3]Base!$A$2:$C$207,MATCH($BZ$6,[3]Base!$A$2:$A$207,0),2))=TRUE,"CABLE INCONNU",(INDEX([3]Base!$A$2:$C$207,MATCH($BZ$6,[3]Base!$A$2:$A$207,0),2))))</f>
        <v>0.627</v>
      </c>
      <c r="CD1029">
        <f t="shared" si="84"/>
        <v>1.5404220201039038</v>
      </c>
      <c r="CF1029">
        <f t="shared" si="82"/>
        <v>404.81000000000006</v>
      </c>
      <c r="CG102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BORD'!$B$13:$B$2000,0),9)))*T1029/$P$18)</f>
        <v>406.35042202010396</v>
      </c>
      <c r="CI1029" t="str">
        <f>'[3]TABLEAU DE BORD'!B1027</f>
        <v/>
      </c>
      <c r="CJ1029" t="e">
        <f>'[3]TABLEAU DE BORD'!E1027-'[3]TABLEAU DE BORD'!C1027</f>
        <v>#VALUE!</v>
      </c>
      <c r="CL1029" t="str">
        <f>'[3]TABLEAU DE BORD'!H1027</f>
        <v/>
      </c>
      <c r="CM1029" t="e">
        <f>'[3]TABLEAU DE BORD'!K1027-'[3]TABLEAU DE BORD'!I1027</f>
        <v>#VALUE!</v>
      </c>
    </row>
    <row r="1030" spans="72:91" x14ac:dyDescent="0.25">
      <c r="BT103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BORD'!$B$13:$B$2000,0),11))*T1030/INDEX('[3]TABLEAU DE BORD'!$B$13:$R$2000,MATCH('Formalisme RTE'!$H$2,'[3]TABLEAU DE BORD'!$B$13:$B$2000,0),12)</f>
        <v>3.102830965870556</v>
      </c>
      <c r="BU1030">
        <f t="shared" si="85"/>
        <v>0.93577891975241945</v>
      </c>
      <c r="BX1030">
        <f t="shared" si="83"/>
        <v>0.60748217536470928</v>
      </c>
      <c r="BZ1030">
        <f>IF($BZ$6="","",IF(ISERROR(INDEX([3]Base!$A$2:$C$207,MATCH($BZ$6,[3]Base!$A$2:$A$207,0),2))=TRUE,"CABLE INCONNU",(INDEX([3]Base!$A$2:$C$207,MATCH($BZ$6,[3]Base!$A$2:$A$207,0),3))))</f>
        <v>19.600000000000001</v>
      </c>
      <c r="CB1030">
        <f>IF($BZ$6="","",IF(ISERROR(INDEX([3]Base!$A$2:$C$207,MATCH($BZ$6,[3]Base!$A$2:$A$207,0),2))=TRUE,"CABLE INCONNU",(INDEX([3]Base!$A$2:$C$207,MATCH($BZ$6,[3]Base!$A$2:$A$207,0),2))))</f>
        <v>0.627</v>
      </c>
      <c r="CD1030">
        <f t="shared" si="84"/>
        <v>1.5404220201039038</v>
      </c>
      <c r="CF1030">
        <f t="shared" si="82"/>
        <v>404.81000000000006</v>
      </c>
      <c r="CG103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BORD'!$B$13:$B$2000,0),9)))*T1030/$P$18)</f>
        <v>406.35042202010396</v>
      </c>
      <c r="CI1030" t="str">
        <f>'[3]TABLEAU DE BORD'!B1028</f>
        <v/>
      </c>
      <c r="CJ1030" t="e">
        <f>'[3]TABLEAU DE BORD'!E1028-'[3]TABLEAU DE BORD'!C1028</f>
        <v>#VALUE!</v>
      </c>
      <c r="CL1030" t="str">
        <f>'[3]TABLEAU DE BORD'!H1028</f>
        <v/>
      </c>
      <c r="CM1030" t="e">
        <f>'[3]TABLEAU DE BORD'!K1028-'[3]TABLEAU DE BORD'!I1028</f>
        <v>#VALUE!</v>
      </c>
    </row>
    <row r="1031" spans="72:91" x14ac:dyDescent="0.25">
      <c r="BT103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BORD'!$B$13:$B$2000,0),11))*T1031/INDEX('[3]TABLEAU DE BORD'!$B$13:$R$2000,MATCH('Formalisme RTE'!$H$2,'[3]TABLEAU DE BORD'!$B$13:$B$2000,0),12)</f>
        <v>3.102830965870556</v>
      </c>
      <c r="BU1031">
        <f t="shared" si="85"/>
        <v>0.93577891975241945</v>
      </c>
      <c r="BX1031">
        <f t="shared" si="83"/>
        <v>0.60748217536470928</v>
      </c>
      <c r="BZ1031">
        <f>IF($BZ$6="","",IF(ISERROR(INDEX([3]Base!$A$2:$C$207,MATCH($BZ$6,[3]Base!$A$2:$A$207,0),2))=TRUE,"CABLE INCONNU",(INDEX([3]Base!$A$2:$C$207,MATCH($BZ$6,[3]Base!$A$2:$A$207,0),3))))</f>
        <v>19.600000000000001</v>
      </c>
      <c r="CB1031">
        <f>IF($BZ$6="","",IF(ISERROR(INDEX([3]Base!$A$2:$C$207,MATCH($BZ$6,[3]Base!$A$2:$A$207,0),2))=TRUE,"CABLE INCONNU",(INDEX([3]Base!$A$2:$C$207,MATCH($BZ$6,[3]Base!$A$2:$A$207,0),2))))</f>
        <v>0.627</v>
      </c>
      <c r="CD1031">
        <f t="shared" si="84"/>
        <v>1.5404220201039038</v>
      </c>
      <c r="CF1031">
        <f t="shared" si="82"/>
        <v>404.81000000000006</v>
      </c>
      <c r="CG103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BORD'!$B$13:$B$2000,0),9)))*T1031/$P$18)</f>
        <v>406.35042202010396</v>
      </c>
      <c r="CI1031" t="str">
        <f>'[3]TABLEAU DE BORD'!B1029</f>
        <v/>
      </c>
      <c r="CJ1031" t="e">
        <f>'[3]TABLEAU DE BORD'!E1029-'[3]TABLEAU DE BORD'!C1029</f>
        <v>#VALUE!</v>
      </c>
      <c r="CL1031" t="str">
        <f>'[3]TABLEAU DE BORD'!H1029</f>
        <v/>
      </c>
      <c r="CM1031" t="e">
        <f>'[3]TABLEAU DE BORD'!K1029-'[3]TABLEAU DE BORD'!I1029</f>
        <v>#VALUE!</v>
      </c>
    </row>
    <row r="1032" spans="72:91" x14ac:dyDescent="0.25">
      <c r="BT103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BORD'!$B$13:$B$2000,0),11))*T1032/INDEX('[3]TABLEAU DE BORD'!$B$13:$R$2000,MATCH('Formalisme RTE'!$H$2,'[3]TABLEAU DE BORD'!$B$13:$B$2000,0),12)</f>
        <v>3.102830965870556</v>
      </c>
      <c r="BU1032">
        <f t="shared" si="85"/>
        <v>0.93577891975241945</v>
      </c>
      <c r="BX1032">
        <f t="shared" si="83"/>
        <v>0.60748217536470928</v>
      </c>
      <c r="BZ1032">
        <f>IF($BZ$6="","",IF(ISERROR(INDEX([3]Base!$A$2:$C$207,MATCH($BZ$6,[3]Base!$A$2:$A$207,0),2))=TRUE,"CABLE INCONNU",(INDEX([3]Base!$A$2:$C$207,MATCH($BZ$6,[3]Base!$A$2:$A$207,0),3))))</f>
        <v>19.600000000000001</v>
      </c>
      <c r="CB1032">
        <f>IF($BZ$6="","",IF(ISERROR(INDEX([3]Base!$A$2:$C$207,MATCH($BZ$6,[3]Base!$A$2:$A$207,0),2))=TRUE,"CABLE INCONNU",(INDEX([3]Base!$A$2:$C$207,MATCH($BZ$6,[3]Base!$A$2:$A$207,0),2))))</f>
        <v>0.627</v>
      </c>
      <c r="CD1032">
        <f t="shared" si="84"/>
        <v>1.5404220201039038</v>
      </c>
      <c r="CF1032">
        <f t="shared" si="82"/>
        <v>404.81000000000006</v>
      </c>
      <c r="CG103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BORD'!$B$13:$B$2000,0),9)))*T1032/$P$18)</f>
        <v>406.35042202010396</v>
      </c>
      <c r="CI1032" t="str">
        <f>'[3]TABLEAU DE BORD'!B1030</f>
        <v/>
      </c>
      <c r="CJ1032" t="e">
        <f>'[3]TABLEAU DE BORD'!E1030-'[3]TABLEAU DE BORD'!C1030</f>
        <v>#VALUE!</v>
      </c>
      <c r="CL1032" t="str">
        <f>'[3]TABLEAU DE BORD'!H1030</f>
        <v/>
      </c>
      <c r="CM1032" t="e">
        <f>'[3]TABLEAU DE BORD'!K1030-'[3]TABLEAU DE BORD'!I1030</f>
        <v>#VALUE!</v>
      </c>
    </row>
    <row r="1033" spans="72:91" x14ac:dyDescent="0.25">
      <c r="BT103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BORD'!$B$13:$B$2000,0),11))*T1033/INDEX('[3]TABLEAU DE BORD'!$B$13:$R$2000,MATCH('Formalisme RTE'!$H$2,'[3]TABLEAU DE BORD'!$B$13:$B$2000,0),12)</f>
        <v>3.102830965870556</v>
      </c>
      <c r="BU1033">
        <f t="shared" si="85"/>
        <v>0.93577891975241945</v>
      </c>
      <c r="BX1033">
        <f t="shared" si="83"/>
        <v>0.60748217536470928</v>
      </c>
      <c r="BZ1033">
        <f>IF($BZ$6="","",IF(ISERROR(INDEX([3]Base!$A$2:$C$207,MATCH($BZ$6,[3]Base!$A$2:$A$207,0),2))=TRUE,"CABLE INCONNU",(INDEX([3]Base!$A$2:$C$207,MATCH($BZ$6,[3]Base!$A$2:$A$207,0),3))))</f>
        <v>19.600000000000001</v>
      </c>
      <c r="CB1033">
        <f>IF($BZ$6="","",IF(ISERROR(INDEX([3]Base!$A$2:$C$207,MATCH($BZ$6,[3]Base!$A$2:$A$207,0),2))=TRUE,"CABLE INCONNU",(INDEX([3]Base!$A$2:$C$207,MATCH($BZ$6,[3]Base!$A$2:$A$207,0),2))))</f>
        <v>0.627</v>
      </c>
      <c r="CD1033">
        <f t="shared" si="84"/>
        <v>1.5404220201039038</v>
      </c>
      <c r="CF1033">
        <f t="shared" si="82"/>
        <v>404.81000000000006</v>
      </c>
      <c r="CG103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BORD'!$B$13:$B$2000,0),9)))*T1033/$P$18)</f>
        <v>406.35042202010396</v>
      </c>
      <c r="CI1033" t="str">
        <f>'[3]TABLEAU DE BORD'!B1031</f>
        <v/>
      </c>
      <c r="CJ1033" t="e">
        <f>'[3]TABLEAU DE BORD'!E1031-'[3]TABLEAU DE BORD'!C1031</f>
        <v>#VALUE!</v>
      </c>
      <c r="CL1033" t="str">
        <f>'[3]TABLEAU DE BORD'!H1031</f>
        <v/>
      </c>
      <c r="CM1033" t="e">
        <f>'[3]TABLEAU DE BORD'!K1031-'[3]TABLEAU DE BORD'!I1031</f>
        <v>#VALUE!</v>
      </c>
    </row>
    <row r="1034" spans="72:91" x14ac:dyDescent="0.25">
      <c r="BT103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BORD'!$B$13:$B$2000,0),11))*T1034/INDEX('[3]TABLEAU DE BORD'!$B$13:$R$2000,MATCH('Formalisme RTE'!$H$2,'[3]TABLEAU DE BORD'!$B$13:$B$2000,0),12)</f>
        <v>3.102830965870556</v>
      </c>
      <c r="BU1034">
        <f t="shared" si="85"/>
        <v>0.93577891975241945</v>
      </c>
      <c r="BX1034">
        <f t="shared" si="83"/>
        <v>0.60748217536470928</v>
      </c>
      <c r="BZ1034">
        <f>IF($BZ$6="","",IF(ISERROR(INDEX([3]Base!$A$2:$C$207,MATCH($BZ$6,[3]Base!$A$2:$A$207,0),2))=TRUE,"CABLE INCONNU",(INDEX([3]Base!$A$2:$C$207,MATCH($BZ$6,[3]Base!$A$2:$A$207,0),3))))</f>
        <v>19.600000000000001</v>
      </c>
      <c r="CB1034">
        <f>IF($BZ$6="","",IF(ISERROR(INDEX([3]Base!$A$2:$C$207,MATCH($BZ$6,[3]Base!$A$2:$A$207,0),2))=TRUE,"CABLE INCONNU",(INDEX([3]Base!$A$2:$C$207,MATCH($BZ$6,[3]Base!$A$2:$A$207,0),2))))</f>
        <v>0.627</v>
      </c>
      <c r="CD1034">
        <f t="shared" si="84"/>
        <v>1.5404220201039038</v>
      </c>
      <c r="CF1034">
        <f t="shared" si="82"/>
        <v>404.81000000000006</v>
      </c>
      <c r="CG103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BORD'!$B$13:$B$2000,0),9)))*T1034/$P$18)</f>
        <v>406.35042202010396</v>
      </c>
      <c r="CI1034" t="str">
        <f>'[3]TABLEAU DE BORD'!B1032</f>
        <v/>
      </c>
      <c r="CJ1034" t="e">
        <f>'[3]TABLEAU DE BORD'!E1032-'[3]TABLEAU DE BORD'!C1032</f>
        <v>#VALUE!</v>
      </c>
      <c r="CL1034" t="str">
        <f>'[3]TABLEAU DE BORD'!H1032</f>
        <v/>
      </c>
      <c r="CM1034" t="e">
        <f>'[3]TABLEAU DE BORD'!K1032-'[3]TABLEAU DE BORD'!I1032</f>
        <v>#VALUE!</v>
      </c>
    </row>
    <row r="1035" spans="72:91" x14ac:dyDescent="0.25">
      <c r="BT103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BORD'!$B$13:$B$2000,0),11))*T1035/INDEX('[3]TABLEAU DE BORD'!$B$13:$R$2000,MATCH('Formalisme RTE'!$H$2,'[3]TABLEAU DE BORD'!$B$13:$B$2000,0),12)</f>
        <v>3.102830965870556</v>
      </c>
      <c r="BU1035">
        <f t="shared" si="85"/>
        <v>0.93577891975241945</v>
      </c>
      <c r="BX1035">
        <f t="shared" si="83"/>
        <v>0.60748217536470928</v>
      </c>
      <c r="BZ1035">
        <f>IF($BZ$6="","",IF(ISERROR(INDEX([3]Base!$A$2:$C$207,MATCH($BZ$6,[3]Base!$A$2:$A$207,0),2))=TRUE,"CABLE INCONNU",(INDEX([3]Base!$A$2:$C$207,MATCH($BZ$6,[3]Base!$A$2:$A$207,0),3))))</f>
        <v>19.600000000000001</v>
      </c>
      <c r="CB1035">
        <f>IF($BZ$6="","",IF(ISERROR(INDEX([3]Base!$A$2:$C$207,MATCH($BZ$6,[3]Base!$A$2:$A$207,0),2))=TRUE,"CABLE INCONNU",(INDEX([3]Base!$A$2:$C$207,MATCH($BZ$6,[3]Base!$A$2:$A$207,0),2))))</f>
        <v>0.627</v>
      </c>
      <c r="CD1035">
        <f t="shared" si="84"/>
        <v>1.5404220201039038</v>
      </c>
      <c r="CF1035">
        <f t="shared" si="82"/>
        <v>404.81000000000006</v>
      </c>
      <c r="CG103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BORD'!$B$13:$B$2000,0),9)))*T1035/$P$18)</f>
        <v>406.35042202010396</v>
      </c>
      <c r="CI1035" t="str">
        <f>'[3]TABLEAU DE BORD'!B1033</f>
        <v/>
      </c>
      <c r="CJ1035" t="e">
        <f>'[3]TABLEAU DE BORD'!E1033-'[3]TABLEAU DE BORD'!C1033</f>
        <v>#VALUE!</v>
      </c>
      <c r="CL1035" t="str">
        <f>'[3]TABLEAU DE BORD'!H1033</f>
        <v/>
      </c>
      <c r="CM1035" t="e">
        <f>'[3]TABLEAU DE BORD'!K1033-'[3]TABLEAU DE BORD'!I1033</f>
        <v>#VALUE!</v>
      </c>
    </row>
    <row r="1036" spans="72:91" x14ac:dyDescent="0.25">
      <c r="BT103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BORD'!$B$13:$B$2000,0),11))*T1036/INDEX('[3]TABLEAU DE BORD'!$B$13:$R$2000,MATCH('Formalisme RTE'!$H$2,'[3]TABLEAU DE BORD'!$B$13:$B$2000,0),12)</f>
        <v>3.102830965870556</v>
      </c>
      <c r="BU1036">
        <f t="shared" si="85"/>
        <v>0.93577891975241945</v>
      </c>
      <c r="BX1036">
        <f t="shared" si="83"/>
        <v>0.60748217536470928</v>
      </c>
      <c r="BZ1036">
        <f>IF($BZ$6="","",IF(ISERROR(INDEX([3]Base!$A$2:$C$207,MATCH($BZ$6,[3]Base!$A$2:$A$207,0),2))=TRUE,"CABLE INCONNU",(INDEX([3]Base!$A$2:$C$207,MATCH($BZ$6,[3]Base!$A$2:$A$207,0),3))))</f>
        <v>19.600000000000001</v>
      </c>
      <c r="CB1036">
        <f>IF($BZ$6="","",IF(ISERROR(INDEX([3]Base!$A$2:$C$207,MATCH($BZ$6,[3]Base!$A$2:$A$207,0),2))=TRUE,"CABLE INCONNU",(INDEX([3]Base!$A$2:$C$207,MATCH($BZ$6,[3]Base!$A$2:$A$207,0),2))))</f>
        <v>0.627</v>
      </c>
      <c r="CD1036">
        <f t="shared" si="84"/>
        <v>1.5404220201039038</v>
      </c>
      <c r="CF1036">
        <f t="shared" si="82"/>
        <v>404.81000000000006</v>
      </c>
      <c r="CG103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BORD'!$B$13:$B$2000,0),9)))*T1036/$P$18)</f>
        <v>406.35042202010396</v>
      </c>
      <c r="CI1036" t="str">
        <f>'[3]TABLEAU DE BORD'!B1034</f>
        <v/>
      </c>
      <c r="CJ1036" t="e">
        <f>'[3]TABLEAU DE BORD'!E1034-'[3]TABLEAU DE BORD'!C1034</f>
        <v>#VALUE!</v>
      </c>
      <c r="CL1036" t="str">
        <f>'[3]TABLEAU DE BORD'!H1034</f>
        <v/>
      </c>
      <c r="CM1036" t="e">
        <f>'[3]TABLEAU DE BORD'!K1034-'[3]TABLEAU DE BORD'!I1034</f>
        <v>#VALUE!</v>
      </c>
    </row>
    <row r="1037" spans="72:91" x14ac:dyDescent="0.25">
      <c r="BT103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BORD'!$B$13:$B$2000,0),11))*T1037/INDEX('[3]TABLEAU DE BORD'!$B$13:$R$2000,MATCH('Formalisme RTE'!$H$2,'[3]TABLEAU DE BORD'!$B$13:$B$2000,0),12)</f>
        <v>3.102830965870556</v>
      </c>
      <c r="BU1037">
        <f t="shared" si="85"/>
        <v>0.93577891975241945</v>
      </c>
      <c r="BX1037">
        <f t="shared" si="83"/>
        <v>0.60748217536470928</v>
      </c>
      <c r="BZ1037">
        <f>IF($BZ$6="","",IF(ISERROR(INDEX([3]Base!$A$2:$C$207,MATCH($BZ$6,[3]Base!$A$2:$A$207,0),2))=TRUE,"CABLE INCONNU",(INDEX([3]Base!$A$2:$C$207,MATCH($BZ$6,[3]Base!$A$2:$A$207,0),3))))</f>
        <v>19.600000000000001</v>
      </c>
      <c r="CB1037">
        <f>IF($BZ$6="","",IF(ISERROR(INDEX([3]Base!$A$2:$C$207,MATCH($BZ$6,[3]Base!$A$2:$A$207,0),2))=TRUE,"CABLE INCONNU",(INDEX([3]Base!$A$2:$C$207,MATCH($BZ$6,[3]Base!$A$2:$A$207,0),2))))</f>
        <v>0.627</v>
      </c>
      <c r="CD1037">
        <f t="shared" si="84"/>
        <v>1.5404220201039038</v>
      </c>
      <c r="CF1037">
        <f t="shared" si="82"/>
        <v>404.81000000000006</v>
      </c>
      <c r="CG103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BORD'!$B$13:$B$2000,0),9)))*T1037/$P$18)</f>
        <v>406.35042202010396</v>
      </c>
      <c r="CI1037" t="str">
        <f>'[3]TABLEAU DE BORD'!B1035</f>
        <v/>
      </c>
      <c r="CJ1037" t="e">
        <f>'[3]TABLEAU DE BORD'!E1035-'[3]TABLEAU DE BORD'!C1035</f>
        <v>#VALUE!</v>
      </c>
      <c r="CL1037" t="str">
        <f>'[3]TABLEAU DE BORD'!H1035</f>
        <v/>
      </c>
      <c r="CM1037" t="e">
        <f>'[3]TABLEAU DE BORD'!K1035-'[3]TABLEAU DE BORD'!I1035</f>
        <v>#VALUE!</v>
      </c>
    </row>
    <row r="1038" spans="72:91" x14ac:dyDescent="0.25">
      <c r="BT103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BORD'!$B$13:$B$2000,0),11))*T1038/INDEX('[3]TABLEAU DE BORD'!$B$13:$R$2000,MATCH('Formalisme RTE'!$H$2,'[3]TABLEAU DE BORD'!$B$13:$B$2000,0),12)</f>
        <v>3.102830965870556</v>
      </c>
      <c r="BU1038">
        <f t="shared" si="85"/>
        <v>0.93577891975241945</v>
      </c>
      <c r="BX1038">
        <f t="shared" si="83"/>
        <v>0.60748217536470928</v>
      </c>
      <c r="BZ1038">
        <f>IF($BZ$6="","",IF(ISERROR(INDEX([3]Base!$A$2:$C$207,MATCH($BZ$6,[3]Base!$A$2:$A$207,0),2))=TRUE,"CABLE INCONNU",(INDEX([3]Base!$A$2:$C$207,MATCH($BZ$6,[3]Base!$A$2:$A$207,0),3))))</f>
        <v>19.600000000000001</v>
      </c>
      <c r="CB1038">
        <f>IF($BZ$6="","",IF(ISERROR(INDEX([3]Base!$A$2:$C$207,MATCH($BZ$6,[3]Base!$A$2:$A$207,0),2))=TRUE,"CABLE INCONNU",(INDEX([3]Base!$A$2:$C$207,MATCH($BZ$6,[3]Base!$A$2:$A$207,0),2))))</f>
        <v>0.627</v>
      </c>
      <c r="CD1038">
        <f t="shared" si="84"/>
        <v>1.5404220201039038</v>
      </c>
      <c r="CF1038">
        <f t="shared" si="82"/>
        <v>404.81000000000006</v>
      </c>
      <c r="CG103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BORD'!$B$13:$B$2000,0),9)))*T1038/$P$18)</f>
        <v>406.35042202010396</v>
      </c>
      <c r="CI1038" t="str">
        <f>'[3]TABLEAU DE BORD'!B1036</f>
        <v/>
      </c>
      <c r="CJ1038" t="e">
        <f>'[3]TABLEAU DE BORD'!E1036-'[3]TABLEAU DE BORD'!C1036</f>
        <v>#VALUE!</v>
      </c>
      <c r="CL1038" t="str">
        <f>'[3]TABLEAU DE BORD'!H1036</f>
        <v/>
      </c>
      <c r="CM1038" t="e">
        <f>'[3]TABLEAU DE BORD'!K1036-'[3]TABLEAU DE BORD'!I1036</f>
        <v>#VALUE!</v>
      </c>
    </row>
    <row r="1039" spans="72:91" x14ac:dyDescent="0.25">
      <c r="BT103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BORD'!$B$13:$B$2000,0),11))*T1039/INDEX('[3]TABLEAU DE BORD'!$B$13:$R$2000,MATCH('Formalisme RTE'!$H$2,'[3]TABLEAU DE BORD'!$B$13:$B$2000,0),12)</f>
        <v>3.102830965870556</v>
      </c>
      <c r="BU1039">
        <f t="shared" si="85"/>
        <v>0.93577891975241945</v>
      </c>
      <c r="BX1039">
        <f t="shared" si="83"/>
        <v>0.60748217536470928</v>
      </c>
      <c r="BZ1039">
        <f>IF($BZ$6="","",IF(ISERROR(INDEX([3]Base!$A$2:$C$207,MATCH($BZ$6,[3]Base!$A$2:$A$207,0),2))=TRUE,"CABLE INCONNU",(INDEX([3]Base!$A$2:$C$207,MATCH($BZ$6,[3]Base!$A$2:$A$207,0),3))))</f>
        <v>19.600000000000001</v>
      </c>
      <c r="CB1039">
        <f>IF($BZ$6="","",IF(ISERROR(INDEX([3]Base!$A$2:$C$207,MATCH($BZ$6,[3]Base!$A$2:$A$207,0),2))=TRUE,"CABLE INCONNU",(INDEX([3]Base!$A$2:$C$207,MATCH($BZ$6,[3]Base!$A$2:$A$207,0),2))))</f>
        <v>0.627</v>
      </c>
      <c r="CD1039">
        <f t="shared" si="84"/>
        <v>1.5404220201039038</v>
      </c>
      <c r="CF1039">
        <f t="shared" ref="CF1039:CF1102" si="86">$BE$28+$D$10*((EXP(($BE$26-T1039)/$D$10)+EXP(-($BE$26-T1039)/$D$10))/2-1)</f>
        <v>404.81000000000006</v>
      </c>
      <c r="CG103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BORD'!$B$13:$B$2000,0),9)))*T1039/$P$18)</f>
        <v>406.35042202010396</v>
      </c>
      <c r="CI1039" t="str">
        <f>'[3]TABLEAU DE BORD'!B1037</f>
        <v/>
      </c>
      <c r="CJ1039" t="e">
        <f>'[3]TABLEAU DE BORD'!E1037-'[3]TABLEAU DE BORD'!C1037</f>
        <v>#VALUE!</v>
      </c>
      <c r="CL1039" t="str">
        <f>'[3]TABLEAU DE BORD'!H1037</f>
        <v/>
      </c>
      <c r="CM1039" t="e">
        <f>'[3]TABLEAU DE BORD'!K1037-'[3]TABLEAU DE BORD'!I1037</f>
        <v>#VALUE!</v>
      </c>
    </row>
    <row r="1040" spans="72:91" x14ac:dyDescent="0.25">
      <c r="BT104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BORD'!$B$13:$B$2000,0),11))*T1040/INDEX('[3]TABLEAU DE BORD'!$B$13:$R$2000,MATCH('Formalisme RTE'!$H$2,'[3]TABLEAU DE BORD'!$B$13:$B$2000,0),12)</f>
        <v>3.102830965870556</v>
      </c>
      <c r="BU1040">
        <f t="shared" si="85"/>
        <v>0.93577891975241945</v>
      </c>
      <c r="BX1040">
        <f t="shared" ref="BX1040:BX1103" si="87">SQRT(1-(1/(SQRT((CB1040*0.981)^2+(($B$30/10)*BZ1040*0.001)^2)/(CB1040*0.981))^2))</f>
        <v>0.60748217536470928</v>
      </c>
      <c r="BZ1040">
        <f>IF($BZ$6="","",IF(ISERROR(INDEX([3]Base!$A$2:$C$207,MATCH($BZ$6,[3]Base!$A$2:$A$207,0),2))=TRUE,"CABLE INCONNU",(INDEX([3]Base!$A$2:$C$207,MATCH($BZ$6,[3]Base!$A$2:$A$207,0),3))))</f>
        <v>19.600000000000001</v>
      </c>
      <c r="CB1040">
        <f>IF($BZ$6="","",IF(ISERROR(INDEX([3]Base!$A$2:$C$207,MATCH($BZ$6,[3]Base!$A$2:$A$207,0),2))=TRUE,"CABLE INCONNU",(INDEX([3]Base!$A$2:$C$207,MATCH($BZ$6,[3]Base!$A$2:$A$207,0),2))))</f>
        <v>0.627</v>
      </c>
      <c r="CD1040">
        <f t="shared" si="84"/>
        <v>1.5404220201039038</v>
      </c>
      <c r="CF1040">
        <f t="shared" si="86"/>
        <v>404.81000000000006</v>
      </c>
      <c r="CG104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BORD'!$B$13:$B$2000,0),9)))*T1040/$P$18)</f>
        <v>406.35042202010396</v>
      </c>
      <c r="CI1040" t="str">
        <f>'[3]TABLEAU DE BORD'!B1038</f>
        <v/>
      </c>
      <c r="CJ1040" t="e">
        <f>'[3]TABLEAU DE BORD'!E1038-'[3]TABLEAU DE BORD'!C1038</f>
        <v>#VALUE!</v>
      </c>
      <c r="CL1040" t="str">
        <f>'[3]TABLEAU DE BORD'!H1038</f>
        <v/>
      </c>
      <c r="CM1040" t="e">
        <f>'[3]TABLEAU DE BORD'!K1038-'[3]TABLEAU DE BORD'!I1038</f>
        <v>#VALUE!</v>
      </c>
    </row>
    <row r="1041" spans="72:91" x14ac:dyDescent="0.25">
      <c r="BT104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BORD'!$B$13:$B$2000,0),11))*T1041/INDEX('[3]TABLEAU DE BORD'!$B$13:$R$2000,MATCH('Formalisme RTE'!$H$2,'[3]TABLEAU DE BORD'!$B$13:$B$2000,0),12)</f>
        <v>3.102830965870556</v>
      </c>
      <c r="BU1041">
        <f t="shared" si="85"/>
        <v>0.93577891975241945</v>
      </c>
      <c r="BX1041">
        <f t="shared" si="87"/>
        <v>0.60748217536470928</v>
      </c>
      <c r="BZ1041">
        <f>IF($BZ$6="","",IF(ISERROR(INDEX([3]Base!$A$2:$C$207,MATCH($BZ$6,[3]Base!$A$2:$A$207,0),2))=TRUE,"CABLE INCONNU",(INDEX([3]Base!$A$2:$C$207,MATCH($BZ$6,[3]Base!$A$2:$A$207,0),3))))</f>
        <v>19.600000000000001</v>
      </c>
      <c r="CB1041">
        <f>IF($BZ$6="","",IF(ISERROR(INDEX([3]Base!$A$2:$C$207,MATCH($BZ$6,[3]Base!$A$2:$A$207,0),2))=TRUE,"CABLE INCONNU",(INDEX([3]Base!$A$2:$C$207,MATCH($BZ$6,[3]Base!$A$2:$A$207,0),2))))</f>
        <v>0.627</v>
      </c>
      <c r="CD1041">
        <f t="shared" ref="CD1041:CD1104" si="88">CG1041-CF1041</f>
        <v>1.5404220201039038</v>
      </c>
      <c r="CF1041">
        <f t="shared" si="86"/>
        <v>404.81000000000006</v>
      </c>
      <c r="CG104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BORD'!$B$13:$B$2000,0),9)))*T1041/$P$18)</f>
        <v>406.35042202010396</v>
      </c>
      <c r="CI1041" t="str">
        <f>'[3]TABLEAU DE BORD'!B1039</f>
        <v/>
      </c>
      <c r="CJ1041" t="e">
        <f>'[3]TABLEAU DE BORD'!E1039-'[3]TABLEAU DE BORD'!C1039</f>
        <v>#VALUE!</v>
      </c>
      <c r="CL1041" t="str">
        <f>'[3]TABLEAU DE BORD'!H1039</f>
        <v/>
      </c>
      <c r="CM1041" t="e">
        <f>'[3]TABLEAU DE BORD'!K1039-'[3]TABLEAU DE BORD'!I1039</f>
        <v>#VALUE!</v>
      </c>
    </row>
    <row r="1042" spans="72:91" x14ac:dyDescent="0.25">
      <c r="BT104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BORD'!$B$13:$B$2000,0),11))*T1042/INDEX('[3]TABLEAU DE BORD'!$B$13:$R$2000,MATCH('Formalisme RTE'!$H$2,'[3]TABLEAU DE BORD'!$B$13:$B$2000,0),12)</f>
        <v>3.102830965870556</v>
      </c>
      <c r="BU1042">
        <f t="shared" ref="BU1042:BU1105" si="89">BX1042*CD1042</f>
        <v>0.93577891975241945</v>
      </c>
      <c r="BX1042">
        <f t="shared" si="87"/>
        <v>0.60748217536470928</v>
      </c>
      <c r="BZ1042">
        <f>IF($BZ$6="","",IF(ISERROR(INDEX([3]Base!$A$2:$C$207,MATCH($BZ$6,[3]Base!$A$2:$A$207,0),2))=TRUE,"CABLE INCONNU",(INDEX([3]Base!$A$2:$C$207,MATCH($BZ$6,[3]Base!$A$2:$A$207,0),3))))</f>
        <v>19.600000000000001</v>
      </c>
      <c r="CB1042">
        <f>IF($BZ$6="","",IF(ISERROR(INDEX([3]Base!$A$2:$C$207,MATCH($BZ$6,[3]Base!$A$2:$A$207,0),2))=TRUE,"CABLE INCONNU",(INDEX([3]Base!$A$2:$C$207,MATCH($BZ$6,[3]Base!$A$2:$A$207,0),2))))</f>
        <v>0.627</v>
      </c>
      <c r="CD1042">
        <f t="shared" si="88"/>
        <v>1.5404220201039038</v>
      </c>
      <c r="CF1042">
        <f t="shared" si="86"/>
        <v>404.81000000000006</v>
      </c>
      <c r="CG104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BORD'!$B$13:$B$2000,0),9)))*T1042/$P$18)</f>
        <v>406.35042202010396</v>
      </c>
      <c r="CI1042" t="str">
        <f>'[3]TABLEAU DE BORD'!B1040</f>
        <v/>
      </c>
      <c r="CJ1042" t="e">
        <f>'[3]TABLEAU DE BORD'!E1040-'[3]TABLEAU DE BORD'!C1040</f>
        <v>#VALUE!</v>
      </c>
      <c r="CL1042" t="str">
        <f>'[3]TABLEAU DE BORD'!H1040</f>
        <v/>
      </c>
      <c r="CM1042" t="e">
        <f>'[3]TABLEAU DE BORD'!K1040-'[3]TABLEAU DE BORD'!I1040</f>
        <v>#VALUE!</v>
      </c>
    </row>
    <row r="1043" spans="72:91" x14ac:dyDescent="0.25">
      <c r="BT10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BORD'!$B$13:$B$2000,0),11))*T1043/INDEX('[3]TABLEAU DE BORD'!$B$13:$R$2000,MATCH('Formalisme RTE'!$H$2,'[3]TABLEAU DE BORD'!$B$13:$B$2000,0),12)</f>
        <v>3.102830965870556</v>
      </c>
      <c r="BU1043">
        <f t="shared" si="89"/>
        <v>0.93577891975241945</v>
      </c>
      <c r="BX1043">
        <f t="shared" si="87"/>
        <v>0.60748217536470928</v>
      </c>
      <c r="BZ1043">
        <f>IF($BZ$6="","",IF(ISERROR(INDEX([3]Base!$A$2:$C$207,MATCH($BZ$6,[3]Base!$A$2:$A$207,0),2))=TRUE,"CABLE INCONNU",(INDEX([3]Base!$A$2:$C$207,MATCH($BZ$6,[3]Base!$A$2:$A$207,0),3))))</f>
        <v>19.600000000000001</v>
      </c>
      <c r="CB1043">
        <f>IF($BZ$6="","",IF(ISERROR(INDEX([3]Base!$A$2:$C$207,MATCH($BZ$6,[3]Base!$A$2:$A$207,0),2))=TRUE,"CABLE INCONNU",(INDEX([3]Base!$A$2:$C$207,MATCH($BZ$6,[3]Base!$A$2:$A$207,0),2))))</f>
        <v>0.627</v>
      </c>
      <c r="CD1043">
        <f t="shared" si="88"/>
        <v>1.5404220201039038</v>
      </c>
      <c r="CF1043">
        <f t="shared" si="86"/>
        <v>404.81000000000006</v>
      </c>
      <c r="CG104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BORD'!$B$13:$B$2000,0),9)))*T1043/$P$18)</f>
        <v>406.35042202010396</v>
      </c>
      <c r="CI1043" t="str">
        <f>'[3]TABLEAU DE BORD'!B1041</f>
        <v/>
      </c>
      <c r="CJ1043" t="e">
        <f>'[3]TABLEAU DE BORD'!E1041-'[3]TABLEAU DE BORD'!C1041</f>
        <v>#VALUE!</v>
      </c>
      <c r="CL1043" t="str">
        <f>'[3]TABLEAU DE BORD'!H1041</f>
        <v/>
      </c>
      <c r="CM1043" t="e">
        <f>'[3]TABLEAU DE BORD'!K1041-'[3]TABLEAU DE BORD'!I1041</f>
        <v>#VALUE!</v>
      </c>
    </row>
    <row r="1044" spans="72:91" x14ac:dyDescent="0.25">
      <c r="BT104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BORD'!$B$13:$B$2000,0),11))*T1044/INDEX('[3]TABLEAU DE BORD'!$B$13:$R$2000,MATCH('Formalisme RTE'!$H$2,'[3]TABLEAU DE BORD'!$B$13:$B$2000,0),12)</f>
        <v>3.102830965870556</v>
      </c>
      <c r="BU1044">
        <f t="shared" si="89"/>
        <v>0.93577891975241945</v>
      </c>
      <c r="BX1044">
        <f t="shared" si="87"/>
        <v>0.60748217536470928</v>
      </c>
      <c r="BZ1044">
        <f>IF($BZ$6="","",IF(ISERROR(INDEX([3]Base!$A$2:$C$207,MATCH($BZ$6,[3]Base!$A$2:$A$207,0),2))=TRUE,"CABLE INCONNU",(INDEX([3]Base!$A$2:$C$207,MATCH($BZ$6,[3]Base!$A$2:$A$207,0),3))))</f>
        <v>19.600000000000001</v>
      </c>
      <c r="CB1044">
        <f>IF($BZ$6="","",IF(ISERROR(INDEX([3]Base!$A$2:$C$207,MATCH($BZ$6,[3]Base!$A$2:$A$207,0),2))=TRUE,"CABLE INCONNU",(INDEX([3]Base!$A$2:$C$207,MATCH($BZ$6,[3]Base!$A$2:$A$207,0),2))))</f>
        <v>0.627</v>
      </c>
      <c r="CD1044">
        <f t="shared" si="88"/>
        <v>1.5404220201039038</v>
      </c>
      <c r="CF1044">
        <f t="shared" si="86"/>
        <v>404.81000000000006</v>
      </c>
      <c r="CG10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BORD'!$B$13:$B$2000,0),9)))*T1044/$P$18)</f>
        <v>406.35042202010396</v>
      </c>
      <c r="CI1044" t="str">
        <f>'[3]TABLEAU DE BORD'!B1042</f>
        <v/>
      </c>
      <c r="CJ1044" t="e">
        <f>'[3]TABLEAU DE BORD'!E1042-'[3]TABLEAU DE BORD'!C1042</f>
        <v>#VALUE!</v>
      </c>
      <c r="CL1044" t="str">
        <f>'[3]TABLEAU DE BORD'!H1042</f>
        <v/>
      </c>
      <c r="CM1044" t="e">
        <f>'[3]TABLEAU DE BORD'!K1042-'[3]TABLEAU DE BORD'!I1042</f>
        <v>#VALUE!</v>
      </c>
    </row>
    <row r="1045" spans="72:91" x14ac:dyDescent="0.25">
      <c r="BT104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BORD'!$B$13:$B$2000,0),11))*T1045/INDEX('[3]TABLEAU DE BORD'!$B$13:$R$2000,MATCH('Formalisme RTE'!$H$2,'[3]TABLEAU DE BORD'!$B$13:$B$2000,0),12)</f>
        <v>3.102830965870556</v>
      </c>
      <c r="BU1045">
        <f t="shared" si="89"/>
        <v>0.93577891975241945</v>
      </c>
      <c r="BX1045">
        <f t="shared" si="87"/>
        <v>0.60748217536470928</v>
      </c>
      <c r="BZ1045">
        <f>IF($BZ$6="","",IF(ISERROR(INDEX([3]Base!$A$2:$C$207,MATCH($BZ$6,[3]Base!$A$2:$A$207,0),2))=TRUE,"CABLE INCONNU",(INDEX([3]Base!$A$2:$C$207,MATCH($BZ$6,[3]Base!$A$2:$A$207,0),3))))</f>
        <v>19.600000000000001</v>
      </c>
      <c r="CB1045">
        <f>IF($BZ$6="","",IF(ISERROR(INDEX([3]Base!$A$2:$C$207,MATCH($BZ$6,[3]Base!$A$2:$A$207,0),2))=TRUE,"CABLE INCONNU",(INDEX([3]Base!$A$2:$C$207,MATCH($BZ$6,[3]Base!$A$2:$A$207,0),2))))</f>
        <v>0.627</v>
      </c>
      <c r="CD1045">
        <f t="shared" si="88"/>
        <v>1.5404220201039038</v>
      </c>
      <c r="CF1045">
        <f t="shared" si="86"/>
        <v>404.81000000000006</v>
      </c>
      <c r="CG10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BORD'!$B$13:$B$2000,0),9)))*T1045/$P$18)</f>
        <v>406.35042202010396</v>
      </c>
      <c r="CI1045" t="str">
        <f>'[3]TABLEAU DE BORD'!B1043</f>
        <v/>
      </c>
      <c r="CJ1045" t="e">
        <f>'[3]TABLEAU DE BORD'!E1043-'[3]TABLEAU DE BORD'!C1043</f>
        <v>#VALUE!</v>
      </c>
      <c r="CL1045" t="str">
        <f>'[3]TABLEAU DE BORD'!H1043</f>
        <v/>
      </c>
      <c r="CM1045" t="e">
        <f>'[3]TABLEAU DE BORD'!K1043-'[3]TABLEAU DE BORD'!I1043</f>
        <v>#VALUE!</v>
      </c>
    </row>
    <row r="1046" spans="72:91" x14ac:dyDescent="0.25">
      <c r="BT104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BORD'!$B$13:$B$2000,0),11))*T1046/INDEX('[3]TABLEAU DE BORD'!$B$13:$R$2000,MATCH('Formalisme RTE'!$H$2,'[3]TABLEAU DE BORD'!$B$13:$B$2000,0),12)</f>
        <v>3.102830965870556</v>
      </c>
      <c r="BU1046">
        <f t="shared" si="89"/>
        <v>0.93577891975241945</v>
      </c>
      <c r="BX1046">
        <f t="shared" si="87"/>
        <v>0.60748217536470928</v>
      </c>
      <c r="BZ1046">
        <f>IF($BZ$6="","",IF(ISERROR(INDEX([3]Base!$A$2:$C$207,MATCH($BZ$6,[3]Base!$A$2:$A$207,0),2))=TRUE,"CABLE INCONNU",(INDEX([3]Base!$A$2:$C$207,MATCH($BZ$6,[3]Base!$A$2:$A$207,0),3))))</f>
        <v>19.600000000000001</v>
      </c>
      <c r="CB1046">
        <f>IF($BZ$6="","",IF(ISERROR(INDEX([3]Base!$A$2:$C$207,MATCH($BZ$6,[3]Base!$A$2:$A$207,0),2))=TRUE,"CABLE INCONNU",(INDEX([3]Base!$A$2:$C$207,MATCH($BZ$6,[3]Base!$A$2:$A$207,0),2))))</f>
        <v>0.627</v>
      </c>
      <c r="CD1046">
        <f t="shared" si="88"/>
        <v>1.5404220201039038</v>
      </c>
      <c r="CF1046">
        <f t="shared" si="86"/>
        <v>404.81000000000006</v>
      </c>
      <c r="CG10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BORD'!$B$13:$B$2000,0),9)))*T1046/$P$18)</f>
        <v>406.35042202010396</v>
      </c>
      <c r="CI1046" t="str">
        <f>'[3]TABLEAU DE BORD'!B1044</f>
        <v/>
      </c>
      <c r="CJ1046" t="e">
        <f>'[3]TABLEAU DE BORD'!E1044-'[3]TABLEAU DE BORD'!C1044</f>
        <v>#VALUE!</v>
      </c>
      <c r="CL1046" t="str">
        <f>'[3]TABLEAU DE BORD'!H1044</f>
        <v/>
      </c>
      <c r="CM1046" t="e">
        <f>'[3]TABLEAU DE BORD'!K1044-'[3]TABLEAU DE BORD'!I1044</f>
        <v>#VALUE!</v>
      </c>
    </row>
    <row r="1047" spans="72:91" x14ac:dyDescent="0.25">
      <c r="BT104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BORD'!$B$13:$B$2000,0),11))*T1047/INDEX('[3]TABLEAU DE BORD'!$B$13:$R$2000,MATCH('Formalisme RTE'!$H$2,'[3]TABLEAU DE BORD'!$B$13:$B$2000,0),12)</f>
        <v>3.102830965870556</v>
      </c>
      <c r="BU1047">
        <f t="shared" si="89"/>
        <v>0.93577891975241945</v>
      </c>
      <c r="BX1047">
        <f t="shared" si="87"/>
        <v>0.60748217536470928</v>
      </c>
      <c r="BZ1047">
        <f>IF($BZ$6="","",IF(ISERROR(INDEX([3]Base!$A$2:$C$207,MATCH($BZ$6,[3]Base!$A$2:$A$207,0),2))=TRUE,"CABLE INCONNU",(INDEX([3]Base!$A$2:$C$207,MATCH($BZ$6,[3]Base!$A$2:$A$207,0),3))))</f>
        <v>19.600000000000001</v>
      </c>
      <c r="CB1047">
        <f>IF($BZ$6="","",IF(ISERROR(INDEX([3]Base!$A$2:$C$207,MATCH($BZ$6,[3]Base!$A$2:$A$207,0),2))=TRUE,"CABLE INCONNU",(INDEX([3]Base!$A$2:$C$207,MATCH($BZ$6,[3]Base!$A$2:$A$207,0),2))))</f>
        <v>0.627</v>
      </c>
      <c r="CD1047">
        <f t="shared" si="88"/>
        <v>1.5404220201039038</v>
      </c>
      <c r="CF1047">
        <f t="shared" si="86"/>
        <v>404.81000000000006</v>
      </c>
      <c r="CG10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BORD'!$B$13:$B$2000,0),9)))*T1047/$P$18)</f>
        <v>406.35042202010396</v>
      </c>
      <c r="CI1047" t="str">
        <f>'[3]TABLEAU DE BORD'!B1045</f>
        <v/>
      </c>
      <c r="CJ1047" t="e">
        <f>'[3]TABLEAU DE BORD'!E1045-'[3]TABLEAU DE BORD'!C1045</f>
        <v>#VALUE!</v>
      </c>
      <c r="CL1047" t="str">
        <f>'[3]TABLEAU DE BORD'!H1045</f>
        <v/>
      </c>
      <c r="CM1047" t="e">
        <f>'[3]TABLEAU DE BORD'!K1045-'[3]TABLEAU DE BORD'!I1045</f>
        <v>#VALUE!</v>
      </c>
    </row>
    <row r="1048" spans="72:91" x14ac:dyDescent="0.25">
      <c r="BT104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BORD'!$B$13:$B$2000,0),11))*T1048/INDEX('[3]TABLEAU DE BORD'!$B$13:$R$2000,MATCH('Formalisme RTE'!$H$2,'[3]TABLEAU DE BORD'!$B$13:$B$2000,0),12)</f>
        <v>3.102830965870556</v>
      </c>
      <c r="BU1048">
        <f t="shared" si="89"/>
        <v>0.93577891975241945</v>
      </c>
      <c r="BX1048">
        <f t="shared" si="87"/>
        <v>0.60748217536470928</v>
      </c>
      <c r="BZ1048">
        <f>IF($BZ$6="","",IF(ISERROR(INDEX([3]Base!$A$2:$C$207,MATCH($BZ$6,[3]Base!$A$2:$A$207,0),2))=TRUE,"CABLE INCONNU",(INDEX([3]Base!$A$2:$C$207,MATCH($BZ$6,[3]Base!$A$2:$A$207,0),3))))</f>
        <v>19.600000000000001</v>
      </c>
      <c r="CB1048">
        <f>IF($BZ$6="","",IF(ISERROR(INDEX([3]Base!$A$2:$C$207,MATCH($BZ$6,[3]Base!$A$2:$A$207,0),2))=TRUE,"CABLE INCONNU",(INDEX([3]Base!$A$2:$C$207,MATCH($BZ$6,[3]Base!$A$2:$A$207,0),2))))</f>
        <v>0.627</v>
      </c>
      <c r="CD1048">
        <f t="shared" si="88"/>
        <v>1.5404220201039038</v>
      </c>
      <c r="CF1048">
        <f t="shared" si="86"/>
        <v>404.81000000000006</v>
      </c>
      <c r="CG10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BORD'!$B$13:$B$2000,0),9)))*T1048/$P$18)</f>
        <v>406.35042202010396</v>
      </c>
      <c r="CI1048" t="str">
        <f>'[3]TABLEAU DE BORD'!B1046</f>
        <v/>
      </c>
      <c r="CJ1048" t="e">
        <f>'[3]TABLEAU DE BORD'!E1046-'[3]TABLEAU DE BORD'!C1046</f>
        <v>#VALUE!</v>
      </c>
      <c r="CL1048" t="str">
        <f>'[3]TABLEAU DE BORD'!H1046</f>
        <v/>
      </c>
      <c r="CM1048" t="e">
        <f>'[3]TABLEAU DE BORD'!K1046-'[3]TABLEAU DE BORD'!I1046</f>
        <v>#VALUE!</v>
      </c>
    </row>
    <row r="1049" spans="72:91" x14ac:dyDescent="0.25">
      <c r="BT104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BORD'!$B$13:$B$2000,0),11))*T1049/INDEX('[3]TABLEAU DE BORD'!$B$13:$R$2000,MATCH('Formalisme RTE'!$H$2,'[3]TABLEAU DE BORD'!$B$13:$B$2000,0),12)</f>
        <v>3.102830965870556</v>
      </c>
      <c r="BU1049">
        <f t="shared" si="89"/>
        <v>0.93577891975241945</v>
      </c>
      <c r="BX1049">
        <f t="shared" si="87"/>
        <v>0.60748217536470928</v>
      </c>
      <c r="BZ1049">
        <f>IF($BZ$6="","",IF(ISERROR(INDEX([3]Base!$A$2:$C$207,MATCH($BZ$6,[3]Base!$A$2:$A$207,0),2))=TRUE,"CABLE INCONNU",(INDEX([3]Base!$A$2:$C$207,MATCH($BZ$6,[3]Base!$A$2:$A$207,0),3))))</f>
        <v>19.600000000000001</v>
      </c>
      <c r="CB1049">
        <f>IF($BZ$6="","",IF(ISERROR(INDEX([3]Base!$A$2:$C$207,MATCH($BZ$6,[3]Base!$A$2:$A$207,0),2))=TRUE,"CABLE INCONNU",(INDEX([3]Base!$A$2:$C$207,MATCH($BZ$6,[3]Base!$A$2:$A$207,0),2))))</f>
        <v>0.627</v>
      </c>
      <c r="CD1049">
        <f t="shared" si="88"/>
        <v>1.5404220201039038</v>
      </c>
      <c r="CF1049">
        <f t="shared" si="86"/>
        <v>404.81000000000006</v>
      </c>
      <c r="CG10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BORD'!$B$13:$B$2000,0),9)))*T1049/$P$18)</f>
        <v>406.35042202010396</v>
      </c>
      <c r="CI1049" t="str">
        <f>'[3]TABLEAU DE BORD'!B1047</f>
        <v/>
      </c>
      <c r="CJ1049" t="e">
        <f>'[3]TABLEAU DE BORD'!E1047-'[3]TABLEAU DE BORD'!C1047</f>
        <v>#VALUE!</v>
      </c>
      <c r="CL1049" t="str">
        <f>'[3]TABLEAU DE BORD'!H1047</f>
        <v/>
      </c>
      <c r="CM1049" t="e">
        <f>'[3]TABLEAU DE BORD'!K1047-'[3]TABLEAU DE BORD'!I1047</f>
        <v>#VALUE!</v>
      </c>
    </row>
    <row r="1050" spans="72:91" x14ac:dyDescent="0.25">
      <c r="BT105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BORD'!$B$13:$B$2000,0),11))*T1050/INDEX('[3]TABLEAU DE BORD'!$B$13:$R$2000,MATCH('Formalisme RTE'!$H$2,'[3]TABLEAU DE BORD'!$B$13:$B$2000,0),12)</f>
        <v>3.102830965870556</v>
      </c>
      <c r="BU1050">
        <f t="shared" si="89"/>
        <v>0.93577891975241945</v>
      </c>
      <c r="BX1050">
        <f t="shared" si="87"/>
        <v>0.60748217536470928</v>
      </c>
      <c r="BZ1050">
        <f>IF($BZ$6="","",IF(ISERROR(INDEX([3]Base!$A$2:$C$207,MATCH($BZ$6,[3]Base!$A$2:$A$207,0),2))=TRUE,"CABLE INCONNU",(INDEX([3]Base!$A$2:$C$207,MATCH($BZ$6,[3]Base!$A$2:$A$207,0),3))))</f>
        <v>19.600000000000001</v>
      </c>
      <c r="CB1050">
        <f>IF($BZ$6="","",IF(ISERROR(INDEX([3]Base!$A$2:$C$207,MATCH($BZ$6,[3]Base!$A$2:$A$207,0),2))=TRUE,"CABLE INCONNU",(INDEX([3]Base!$A$2:$C$207,MATCH($BZ$6,[3]Base!$A$2:$A$207,0),2))))</f>
        <v>0.627</v>
      </c>
      <c r="CD1050">
        <f t="shared" si="88"/>
        <v>1.5404220201039038</v>
      </c>
      <c r="CF1050">
        <f t="shared" si="86"/>
        <v>404.81000000000006</v>
      </c>
      <c r="CG10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BORD'!$B$13:$B$2000,0),9)))*T1050/$P$18)</f>
        <v>406.35042202010396</v>
      </c>
      <c r="CI1050" t="str">
        <f>'[3]TABLEAU DE BORD'!B1048</f>
        <v/>
      </c>
      <c r="CJ1050" t="e">
        <f>'[3]TABLEAU DE BORD'!E1048-'[3]TABLEAU DE BORD'!C1048</f>
        <v>#VALUE!</v>
      </c>
      <c r="CL1050" t="str">
        <f>'[3]TABLEAU DE BORD'!H1048</f>
        <v/>
      </c>
      <c r="CM1050" t="e">
        <f>'[3]TABLEAU DE BORD'!K1048-'[3]TABLEAU DE BORD'!I1048</f>
        <v>#VALUE!</v>
      </c>
    </row>
    <row r="1051" spans="72:91" x14ac:dyDescent="0.25">
      <c r="BT105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BORD'!$B$13:$B$2000,0),11))*T1051/INDEX('[3]TABLEAU DE BORD'!$B$13:$R$2000,MATCH('Formalisme RTE'!$H$2,'[3]TABLEAU DE BORD'!$B$13:$B$2000,0),12)</f>
        <v>3.102830965870556</v>
      </c>
      <c r="BU1051">
        <f t="shared" si="89"/>
        <v>0.93577891975241945</v>
      </c>
      <c r="BX1051">
        <f t="shared" si="87"/>
        <v>0.60748217536470928</v>
      </c>
      <c r="BZ1051">
        <f>IF($BZ$6="","",IF(ISERROR(INDEX([3]Base!$A$2:$C$207,MATCH($BZ$6,[3]Base!$A$2:$A$207,0),2))=TRUE,"CABLE INCONNU",(INDEX([3]Base!$A$2:$C$207,MATCH($BZ$6,[3]Base!$A$2:$A$207,0),3))))</f>
        <v>19.600000000000001</v>
      </c>
      <c r="CB1051">
        <f>IF($BZ$6="","",IF(ISERROR(INDEX([3]Base!$A$2:$C$207,MATCH($BZ$6,[3]Base!$A$2:$A$207,0),2))=TRUE,"CABLE INCONNU",(INDEX([3]Base!$A$2:$C$207,MATCH($BZ$6,[3]Base!$A$2:$A$207,0),2))))</f>
        <v>0.627</v>
      </c>
      <c r="CD1051">
        <f t="shared" si="88"/>
        <v>1.5404220201039038</v>
      </c>
      <c r="CF1051">
        <f t="shared" si="86"/>
        <v>404.81000000000006</v>
      </c>
      <c r="CG10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BORD'!$B$13:$B$2000,0),9)))*T1051/$P$18)</f>
        <v>406.35042202010396</v>
      </c>
      <c r="CI1051" t="str">
        <f>'[3]TABLEAU DE BORD'!B1049</f>
        <v/>
      </c>
      <c r="CJ1051" t="e">
        <f>'[3]TABLEAU DE BORD'!E1049-'[3]TABLEAU DE BORD'!C1049</f>
        <v>#VALUE!</v>
      </c>
      <c r="CL1051" t="str">
        <f>'[3]TABLEAU DE BORD'!H1049</f>
        <v/>
      </c>
      <c r="CM1051" t="e">
        <f>'[3]TABLEAU DE BORD'!K1049-'[3]TABLEAU DE BORD'!I1049</f>
        <v>#VALUE!</v>
      </c>
    </row>
    <row r="1052" spans="72:91" x14ac:dyDescent="0.25">
      <c r="BT105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BORD'!$B$13:$B$2000,0),11))*T1052/INDEX('[3]TABLEAU DE BORD'!$B$13:$R$2000,MATCH('Formalisme RTE'!$H$2,'[3]TABLEAU DE BORD'!$B$13:$B$2000,0),12)</f>
        <v>3.102830965870556</v>
      </c>
      <c r="BU1052">
        <f t="shared" si="89"/>
        <v>0.93577891975241945</v>
      </c>
      <c r="BX1052">
        <f t="shared" si="87"/>
        <v>0.60748217536470928</v>
      </c>
      <c r="BZ1052">
        <f>IF($BZ$6="","",IF(ISERROR(INDEX([3]Base!$A$2:$C$207,MATCH($BZ$6,[3]Base!$A$2:$A$207,0),2))=TRUE,"CABLE INCONNU",(INDEX([3]Base!$A$2:$C$207,MATCH($BZ$6,[3]Base!$A$2:$A$207,0),3))))</f>
        <v>19.600000000000001</v>
      </c>
      <c r="CB1052">
        <f>IF($BZ$6="","",IF(ISERROR(INDEX([3]Base!$A$2:$C$207,MATCH($BZ$6,[3]Base!$A$2:$A$207,0),2))=TRUE,"CABLE INCONNU",(INDEX([3]Base!$A$2:$C$207,MATCH($BZ$6,[3]Base!$A$2:$A$207,0),2))))</f>
        <v>0.627</v>
      </c>
      <c r="CD1052">
        <f t="shared" si="88"/>
        <v>1.5404220201039038</v>
      </c>
      <c r="CF1052">
        <f t="shared" si="86"/>
        <v>404.81000000000006</v>
      </c>
      <c r="CG10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BORD'!$B$13:$B$2000,0),9)))*T1052/$P$18)</f>
        <v>406.35042202010396</v>
      </c>
      <c r="CI1052" t="str">
        <f>'[3]TABLEAU DE BORD'!B1050</f>
        <v/>
      </c>
      <c r="CJ1052" t="e">
        <f>'[3]TABLEAU DE BORD'!E1050-'[3]TABLEAU DE BORD'!C1050</f>
        <v>#VALUE!</v>
      </c>
      <c r="CL1052" t="str">
        <f>'[3]TABLEAU DE BORD'!H1050</f>
        <v/>
      </c>
      <c r="CM1052" t="e">
        <f>'[3]TABLEAU DE BORD'!K1050-'[3]TABLEAU DE BORD'!I1050</f>
        <v>#VALUE!</v>
      </c>
    </row>
    <row r="1053" spans="72:91" x14ac:dyDescent="0.25">
      <c r="BT105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BORD'!$B$13:$B$2000,0),11))*T1053/INDEX('[3]TABLEAU DE BORD'!$B$13:$R$2000,MATCH('Formalisme RTE'!$H$2,'[3]TABLEAU DE BORD'!$B$13:$B$2000,0),12)</f>
        <v>3.102830965870556</v>
      </c>
      <c r="BU1053">
        <f t="shared" si="89"/>
        <v>0.93577891975241945</v>
      </c>
      <c r="BX1053">
        <f t="shared" si="87"/>
        <v>0.60748217536470928</v>
      </c>
      <c r="BZ1053">
        <f>IF($BZ$6="","",IF(ISERROR(INDEX([3]Base!$A$2:$C$207,MATCH($BZ$6,[3]Base!$A$2:$A$207,0),2))=TRUE,"CABLE INCONNU",(INDEX([3]Base!$A$2:$C$207,MATCH($BZ$6,[3]Base!$A$2:$A$207,0),3))))</f>
        <v>19.600000000000001</v>
      </c>
      <c r="CB1053">
        <f>IF($BZ$6="","",IF(ISERROR(INDEX([3]Base!$A$2:$C$207,MATCH($BZ$6,[3]Base!$A$2:$A$207,0),2))=TRUE,"CABLE INCONNU",(INDEX([3]Base!$A$2:$C$207,MATCH($BZ$6,[3]Base!$A$2:$A$207,0),2))))</f>
        <v>0.627</v>
      </c>
      <c r="CD1053">
        <f t="shared" si="88"/>
        <v>1.5404220201039038</v>
      </c>
      <c r="CF1053">
        <f t="shared" si="86"/>
        <v>404.81000000000006</v>
      </c>
      <c r="CG10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BORD'!$B$13:$B$2000,0),9)))*T1053/$P$18)</f>
        <v>406.35042202010396</v>
      </c>
      <c r="CI1053" t="str">
        <f>'[3]TABLEAU DE BORD'!B1051</f>
        <v/>
      </c>
      <c r="CJ1053" t="e">
        <f>'[3]TABLEAU DE BORD'!E1051-'[3]TABLEAU DE BORD'!C1051</f>
        <v>#VALUE!</v>
      </c>
      <c r="CL1053" t="str">
        <f>'[3]TABLEAU DE BORD'!H1051</f>
        <v/>
      </c>
      <c r="CM1053" t="e">
        <f>'[3]TABLEAU DE BORD'!K1051-'[3]TABLEAU DE BORD'!I1051</f>
        <v>#VALUE!</v>
      </c>
    </row>
    <row r="1054" spans="72:91" x14ac:dyDescent="0.25">
      <c r="BT105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BORD'!$B$13:$B$2000,0),11))*T1054/INDEX('[3]TABLEAU DE BORD'!$B$13:$R$2000,MATCH('Formalisme RTE'!$H$2,'[3]TABLEAU DE BORD'!$B$13:$B$2000,0),12)</f>
        <v>3.102830965870556</v>
      </c>
      <c r="BU1054">
        <f t="shared" si="89"/>
        <v>0.93577891975241945</v>
      </c>
      <c r="BX1054">
        <f t="shared" si="87"/>
        <v>0.60748217536470928</v>
      </c>
      <c r="BZ1054">
        <f>IF($BZ$6="","",IF(ISERROR(INDEX([3]Base!$A$2:$C$207,MATCH($BZ$6,[3]Base!$A$2:$A$207,0),2))=TRUE,"CABLE INCONNU",(INDEX([3]Base!$A$2:$C$207,MATCH($BZ$6,[3]Base!$A$2:$A$207,0),3))))</f>
        <v>19.600000000000001</v>
      </c>
      <c r="CB1054">
        <f>IF($BZ$6="","",IF(ISERROR(INDEX([3]Base!$A$2:$C$207,MATCH($BZ$6,[3]Base!$A$2:$A$207,0),2))=TRUE,"CABLE INCONNU",(INDEX([3]Base!$A$2:$C$207,MATCH($BZ$6,[3]Base!$A$2:$A$207,0),2))))</f>
        <v>0.627</v>
      </c>
      <c r="CD1054">
        <f t="shared" si="88"/>
        <v>1.5404220201039038</v>
      </c>
      <c r="CF1054">
        <f t="shared" si="86"/>
        <v>404.81000000000006</v>
      </c>
      <c r="CG10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BORD'!$B$13:$B$2000,0),9)))*T1054/$P$18)</f>
        <v>406.35042202010396</v>
      </c>
      <c r="CI1054" t="str">
        <f>'[3]TABLEAU DE BORD'!B1052</f>
        <v/>
      </c>
      <c r="CJ1054" t="e">
        <f>'[3]TABLEAU DE BORD'!E1052-'[3]TABLEAU DE BORD'!C1052</f>
        <v>#VALUE!</v>
      </c>
      <c r="CL1054" t="str">
        <f>'[3]TABLEAU DE BORD'!H1052</f>
        <v/>
      </c>
      <c r="CM1054" t="e">
        <f>'[3]TABLEAU DE BORD'!K1052-'[3]TABLEAU DE BORD'!I1052</f>
        <v>#VALUE!</v>
      </c>
    </row>
    <row r="1055" spans="72:91" x14ac:dyDescent="0.25">
      <c r="BT105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BORD'!$B$13:$B$2000,0),11))*T1055/INDEX('[3]TABLEAU DE BORD'!$B$13:$R$2000,MATCH('Formalisme RTE'!$H$2,'[3]TABLEAU DE BORD'!$B$13:$B$2000,0),12)</f>
        <v>3.102830965870556</v>
      </c>
      <c r="BU1055">
        <f t="shared" si="89"/>
        <v>0.93577891975241945</v>
      </c>
      <c r="BX1055">
        <f t="shared" si="87"/>
        <v>0.60748217536470928</v>
      </c>
      <c r="BZ1055">
        <f>IF($BZ$6="","",IF(ISERROR(INDEX([3]Base!$A$2:$C$207,MATCH($BZ$6,[3]Base!$A$2:$A$207,0),2))=TRUE,"CABLE INCONNU",(INDEX([3]Base!$A$2:$C$207,MATCH($BZ$6,[3]Base!$A$2:$A$207,0),3))))</f>
        <v>19.600000000000001</v>
      </c>
      <c r="CB1055">
        <f>IF($BZ$6="","",IF(ISERROR(INDEX([3]Base!$A$2:$C$207,MATCH($BZ$6,[3]Base!$A$2:$A$207,0),2))=TRUE,"CABLE INCONNU",(INDEX([3]Base!$A$2:$C$207,MATCH($BZ$6,[3]Base!$A$2:$A$207,0),2))))</f>
        <v>0.627</v>
      </c>
      <c r="CD1055">
        <f t="shared" si="88"/>
        <v>1.5404220201039038</v>
      </c>
      <c r="CF1055">
        <f t="shared" si="86"/>
        <v>404.81000000000006</v>
      </c>
      <c r="CG10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BORD'!$B$13:$B$2000,0),9)))*T1055/$P$18)</f>
        <v>406.35042202010396</v>
      </c>
      <c r="CI1055" t="str">
        <f>'[3]TABLEAU DE BORD'!B1053</f>
        <v/>
      </c>
      <c r="CJ1055" t="e">
        <f>'[3]TABLEAU DE BORD'!E1053-'[3]TABLEAU DE BORD'!C1053</f>
        <v>#VALUE!</v>
      </c>
      <c r="CL1055" t="str">
        <f>'[3]TABLEAU DE BORD'!H1053</f>
        <v/>
      </c>
      <c r="CM1055" t="e">
        <f>'[3]TABLEAU DE BORD'!K1053-'[3]TABLEAU DE BORD'!I1053</f>
        <v>#VALUE!</v>
      </c>
    </row>
    <row r="1056" spans="72:91" x14ac:dyDescent="0.25">
      <c r="BT105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BORD'!$B$13:$B$2000,0),11))*T1056/INDEX('[3]TABLEAU DE BORD'!$B$13:$R$2000,MATCH('Formalisme RTE'!$H$2,'[3]TABLEAU DE BORD'!$B$13:$B$2000,0),12)</f>
        <v>3.102830965870556</v>
      </c>
      <c r="BU1056">
        <f t="shared" si="89"/>
        <v>0.93577891975241945</v>
      </c>
      <c r="BX1056">
        <f t="shared" si="87"/>
        <v>0.60748217536470928</v>
      </c>
      <c r="BZ1056">
        <f>IF($BZ$6="","",IF(ISERROR(INDEX([3]Base!$A$2:$C$207,MATCH($BZ$6,[3]Base!$A$2:$A$207,0),2))=TRUE,"CABLE INCONNU",(INDEX([3]Base!$A$2:$C$207,MATCH($BZ$6,[3]Base!$A$2:$A$207,0),3))))</f>
        <v>19.600000000000001</v>
      </c>
      <c r="CB1056">
        <f>IF($BZ$6="","",IF(ISERROR(INDEX([3]Base!$A$2:$C$207,MATCH($BZ$6,[3]Base!$A$2:$A$207,0),2))=TRUE,"CABLE INCONNU",(INDEX([3]Base!$A$2:$C$207,MATCH($BZ$6,[3]Base!$A$2:$A$207,0),2))))</f>
        <v>0.627</v>
      </c>
      <c r="CD1056">
        <f t="shared" si="88"/>
        <v>1.5404220201039038</v>
      </c>
      <c r="CF1056">
        <f t="shared" si="86"/>
        <v>404.81000000000006</v>
      </c>
      <c r="CG10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BORD'!$B$13:$B$2000,0),9)))*T1056/$P$18)</f>
        <v>406.35042202010396</v>
      </c>
      <c r="CI1056" t="str">
        <f>'[3]TABLEAU DE BORD'!B1054</f>
        <v/>
      </c>
      <c r="CJ1056" t="e">
        <f>'[3]TABLEAU DE BORD'!E1054-'[3]TABLEAU DE BORD'!C1054</f>
        <v>#VALUE!</v>
      </c>
      <c r="CL1056" t="str">
        <f>'[3]TABLEAU DE BORD'!H1054</f>
        <v/>
      </c>
      <c r="CM1056" t="e">
        <f>'[3]TABLEAU DE BORD'!K1054-'[3]TABLEAU DE BORD'!I1054</f>
        <v>#VALUE!</v>
      </c>
    </row>
    <row r="1057" spans="72:91" x14ac:dyDescent="0.25">
      <c r="BT105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BORD'!$B$13:$B$2000,0),11))*T1057/INDEX('[3]TABLEAU DE BORD'!$B$13:$R$2000,MATCH('Formalisme RTE'!$H$2,'[3]TABLEAU DE BORD'!$B$13:$B$2000,0),12)</f>
        <v>3.102830965870556</v>
      </c>
      <c r="BU1057">
        <f t="shared" si="89"/>
        <v>0.93577891975241945</v>
      </c>
      <c r="BX1057">
        <f t="shared" si="87"/>
        <v>0.60748217536470928</v>
      </c>
      <c r="BZ1057">
        <f>IF($BZ$6="","",IF(ISERROR(INDEX([3]Base!$A$2:$C$207,MATCH($BZ$6,[3]Base!$A$2:$A$207,0),2))=TRUE,"CABLE INCONNU",(INDEX([3]Base!$A$2:$C$207,MATCH($BZ$6,[3]Base!$A$2:$A$207,0),3))))</f>
        <v>19.600000000000001</v>
      </c>
      <c r="CB1057">
        <f>IF($BZ$6="","",IF(ISERROR(INDEX([3]Base!$A$2:$C$207,MATCH($BZ$6,[3]Base!$A$2:$A$207,0),2))=TRUE,"CABLE INCONNU",(INDEX([3]Base!$A$2:$C$207,MATCH($BZ$6,[3]Base!$A$2:$A$207,0),2))))</f>
        <v>0.627</v>
      </c>
      <c r="CD1057">
        <f t="shared" si="88"/>
        <v>1.5404220201039038</v>
      </c>
      <c r="CF1057">
        <f t="shared" si="86"/>
        <v>404.81000000000006</v>
      </c>
      <c r="CG10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BORD'!$B$13:$B$2000,0),9)))*T1057/$P$18)</f>
        <v>406.35042202010396</v>
      </c>
      <c r="CI1057" t="str">
        <f>'[3]TABLEAU DE BORD'!B1055</f>
        <v/>
      </c>
      <c r="CJ1057" t="e">
        <f>'[3]TABLEAU DE BORD'!E1055-'[3]TABLEAU DE BORD'!C1055</f>
        <v>#VALUE!</v>
      </c>
      <c r="CL1057" t="str">
        <f>'[3]TABLEAU DE BORD'!H1055</f>
        <v/>
      </c>
      <c r="CM1057" t="e">
        <f>'[3]TABLEAU DE BORD'!K1055-'[3]TABLEAU DE BORD'!I1055</f>
        <v>#VALUE!</v>
      </c>
    </row>
    <row r="1058" spans="72:91" x14ac:dyDescent="0.25">
      <c r="BT105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BORD'!$B$13:$B$2000,0),11))*T1058/INDEX('[3]TABLEAU DE BORD'!$B$13:$R$2000,MATCH('Formalisme RTE'!$H$2,'[3]TABLEAU DE BORD'!$B$13:$B$2000,0),12)</f>
        <v>3.102830965870556</v>
      </c>
      <c r="BU1058">
        <f t="shared" si="89"/>
        <v>0.93577891975241945</v>
      </c>
      <c r="BX1058">
        <f t="shared" si="87"/>
        <v>0.60748217536470928</v>
      </c>
      <c r="BZ1058">
        <f>IF($BZ$6="","",IF(ISERROR(INDEX([3]Base!$A$2:$C$207,MATCH($BZ$6,[3]Base!$A$2:$A$207,0),2))=TRUE,"CABLE INCONNU",(INDEX([3]Base!$A$2:$C$207,MATCH($BZ$6,[3]Base!$A$2:$A$207,0),3))))</f>
        <v>19.600000000000001</v>
      </c>
      <c r="CB1058">
        <f>IF($BZ$6="","",IF(ISERROR(INDEX([3]Base!$A$2:$C$207,MATCH($BZ$6,[3]Base!$A$2:$A$207,0),2))=TRUE,"CABLE INCONNU",(INDEX([3]Base!$A$2:$C$207,MATCH($BZ$6,[3]Base!$A$2:$A$207,0),2))))</f>
        <v>0.627</v>
      </c>
      <c r="CD1058">
        <f t="shared" si="88"/>
        <v>1.5404220201039038</v>
      </c>
      <c r="CF1058">
        <f t="shared" si="86"/>
        <v>404.81000000000006</v>
      </c>
      <c r="CG10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BORD'!$B$13:$B$2000,0),9)))*T1058/$P$18)</f>
        <v>406.35042202010396</v>
      </c>
      <c r="CI1058" t="str">
        <f>'[3]TABLEAU DE BORD'!B1056</f>
        <v/>
      </c>
      <c r="CJ1058" t="e">
        <f>'[3]TABLEAU DE BORD'!E1056-'[3]TABLEAU DE BORD'!C1056</f>
        <v>#VALUE!</v>
      </c>
      <c r="CL1058" t="str">
        <f>'[3]TABLEAU DE BORD'!H1056</f>
        <v/>
      </c>
      <c r="CM1058" t="e">
        <f>'[3]TABLEAU DE BORD'!K1056-'[3]TABLEAU DE BORD'!I1056</f>
        <v>#VALUE!</v>
      </c>
    </row>
    <row r="1059" spans="72:91" x14ac:dyDescent="0.25">
      <c r="BT105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BORD'!$B$13:$B$2000,0),11))*T1059/INDEX('[3]TABLEAU DE BORD'!$B$13:$R$2000,MATCH('Formalisme RTE'!$H$2,'[3]TABLEAU DE BORD'!$B$13:$B$2000,0),12)</f>
        <v>3.102830965870556</v>
      </c>
      <c r="BU1059">
        <f t="shared" si="89"/>
        <v>0.93577891975241945</v>
      </c>
      <c r="BX1059">
        <f t="shared" si="87"/>
        <v>0.60748217536470928</v>
      </c>
      <c r="BZ1059">
        <f>IF($BZ$6="","",IF(ISERROR(INDEX([3]Base!$A$2:$C$207,MATCH($BZ$6,[3]Base!$A$2:$A$207,0),2))=TRUE,"CABLE INCONNU",(INDEX([3]Base!$A$2:$C$207,MATCH($BZ$6,[3]Base!$A$2:$A$207,0),3))))</f>
        <v>19.600000000000001</v>
      </c>
      <c r="CB1059">
        <f>IF($BZ$6="","",IF(ISERROR(INDEX([3]Base!$A$2:$C$207,MATCH($BZ$6,[3]Base!$A$2:$A$207,0),2))=TRUE,"CABLE INCONNU",(INDEX([3]Base!$A$2:$C$207,MATCH($BZ$6,[3]Base!$A$2:$A$207,0),2))))</f>
        <v>0.627</v>
      </c>
      <c r="CD1059">
        <f t="shared" si="88"/>
        <v>1.5404220201039038</v>
      </c>
      <c r="CF1059">
        <f t="shared" si="86"/>
        <v>404.81000000000006</v>
      </c>
      <c r="CG10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BORD'!$B$13:$B$2000,0),9)))*T1059/$P$18)</f>
        <v>406.35042202010396</v>
      </c>
      <c r="CI1059" t="str">
        <f>'[3]TABLEAU DE BORD'!B1057</f>
        <v/>
      </c>
      <c r="CJ1059" t="e">
        <f>'[3]TABLEAU DE BORD'!E1057-'[3]TABLEAU DE BORD'!C1057</f>
        <v>#VALUE!</v>
      </c>
      <c r="CL1059" t="str">
        <f>'[3]TABLEAU DE BORD'!H1057</f>
        <v/>
      </c>
      <c r="CM1059" t="e">
        <f>'[3]TABLEAU DE BORD'!K1057-'[3]TABLEAU DE BORD'!I1057</f>
        <v>#VALUE!</v>
      </c>
    </row>
    <row r="1060" spans="72:91" x14ac:dyDescent="0.25">
      <c r="BT106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BORD'!$B$13:$B$2000,0),11))*T1060/INDEX('[3]TABLEAU DE BORD'!$B$13:$R$2000,MATCH('Formalisme RTE'!$H$2,'[3]TABLEAU DE BORD'!$B$13:$B$2000,0),12)</f>
        <v>3.102830965870556</v>
      </c>
      <c r="BU1060">
        <f t="shared" si="89"/>
        <v>0.93577891975241945</v>
      </c>
      <c r="BX1060">
        <f t="shared" si="87"/>
        <v>0.60748217536470928</v>
      </c>
      <c r="BZ1060">
        <f>IF($BZ$6="","",IF(ISERROR(INDEX([3]Base!$A$2:$C$207,MATCH($BZ$6,[3]Base!$A$2:$A$207,0),2))=TRUE,"CABLE INCONNU",(INDEX([3]Base!$A$2:$C$207,MATCH($BZ$6,[3]Base!$A$2:$A$207,0),3))))</f>
        <v>19.600000000000001</v>
      </c>
      <c r="CB1060">
        <f>IF($BZ$6="","",IF(ISERROR(INDEX([3]Base!$A$2:$C$207,MATCH($BZ$6,[3]Base!$A$2:$A$207,0),2))=TRUE,"CABLE INCONNU",(INDEX([3]Base!$A$2:$C$207,MATCH($BZ$6,[3]Base!$A$2:$A$207,0),2))))</f>
        <v>0.627</v>
      </c>
      <c r="CD1060">
        <f t="shared" si="88"/>
        <v>1.5404220201039038</v>
      </c>
      <c r="CF1060">
        <f t="shared" si="86"/>
        <v>404.81000000000006</v>
      </c>
      <c r="CG10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BORD'!$B$13:$B$2000,0),9)))*T1060/$P$18)</f>
        <v>406.35042202010396</v>
      </c>
      <c r="CI1060" t="str">
        <f>'[3]TABLEAU DE BORD'!B1058</f>
        <v/>
      </c>
      <c r="CJ1060" t="e">
        <f>'[3]TABLEAU DE BORD'!E1058-'[3]TABLEAU DE BORD'!C1058</f>
        <v>#VALUE!</v>
      </c>
      <c r="CL1060" t="str">
        <f>'[3]TABLEAU DE BORD'!H1058</f>
        <v/>
      </c>
      <c r="CM1060" t="e">
        <f>'[3]TABLEAU DE BORD'!K1058-'[3]TABLEAU DE BORD'!I1058</f>
        <v>#VALUE!</v>
      </c>
    </row>
    <row r="1061" spans="72:91" x14ac:dyDescent="0.25">
      <c r="BT106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BORD'!$B$13:$B$2000,0),11))*T1061/INDEX('[3]TABLEAU DE BORD'!$B$13:$R$2000,MATCH('Formalisme RTE'!$H$2,'[3]TABLEAU DE BORD'!$B$13:$B$2000,0),12)</f>
        <v>3.102830965870556</v>
      </c>
      <c r="BU1061">
        <f t="shared" si="89"/>
        <v>0.93577891975241945</v>
      </c>
      <c r="BX1061">
        <f t="shared" si="87"/>
        <v>0.60748217536470928</v>
      </c>
      <c r="BZ1061">
        <f>IF($BZ$6="","",IF(ISERROR(INDEX([3]Base!$A$2:$C$207,MATCH($BZ$6,[3]Base!$A$2:$A$207,0),2))=TRUE,"CABLE INCONNU",(INDEX([3]Base!$A$2:$C$207,MATCH($BZ$6,[3]Base!$A$2:$A$207,0),3))))</f>
        <v>19.600000000000001</v>
      </c>
      <c r="CB1061">
        <f>IF($BZ$6="","",IF(ISERROR(INDEX([3]Base!$A$2:$C$207,MATCH($BZ$6,[3]Base!$A$2:$A$207,0),2))=TRUE,"CABLE INCONNU",(INDEX([3]Base!$A$2:$C$207,MATCH($BZ$6,[3]Base!$A$2:$A$207,0),2))))</f>
        <v>0.627</v>
      </c>
      <c r="CD1061">
        <f t="shared" si="88"/>
        <v>1.5404220201039038</v>
      </c>
      <c r="CF1061">
        <f t="shared" si="86"/>
        <v>404.81000000000006</v>
      </c>
      <c r="CG10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BORD'!$B$13:$B$2000,0),9)))*T1061/$P$18)</f>
        <v>406.35042202010396</v>
      </c>
      <c r="CI1061" t="str">
        <f>'[3]TABLEAU DE BORD'!B1059</f>
        <v/>
      </c>
      <c r="CJ1061" t="e">
        <f>'[3]TABLEAU DE BORD'!E1059-'[3]TABLEAU DE BORD'!C1059</f>
        <v>#VALUE!</v>
      </c>
      <c r="CL1061" t="str">
        <f>'[3]TABLEAU DE BORD'!H1059</f>
        <v/>
      </c>
      <c r="CM1061" t="e">
        <f>'[3]TABLEAU DE BORD'!K1059-'[3]TABLEAU DE BORD'!I1059</f>
        <v>#VALUE!</v>
      </c>
    </row>
    <row r="1062" spans="72:91" x14ac:dyDescent="0.25">
      <c r="BT106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BORD'!$B$13:$B$2000,0),11))*T1062/INDEX('[3]TABLEAU DE BORD'!$B$13:$R$2000,MATCH('Formalisme RTE'!$H$2,'[3]TABLEAU DE BORD'!$B$13:$B$2000,0),12)</f>
        <v>3.102830965870556</v>
      </c>
      <c r="BU1062">
        <f t="shared" si="89"/>
        <v>0.93577891975241945</v>
      </c>
      <c r="BX1062">
        <f t="shared" si="87"/>
        <v>0.60748217536470928</v>
      </c>
      <c r="BZ1062">
        <f>IF($BZ$6="","",IF(ISERROR(INDEX([3]Base!$A$2:$C$207,MATCH($BZ$6,[3]Base!$A$2:$A$207,0),2))=TRUE,"CABLE INCONNU",(INDEX([3]Base!$A$2:$C$207,MATCH($BZ$6,[3]Base!$A$2:$A$207,0),3))))</f>
        <v>19.600000000000001</v>
      </c>
      <c r="CB1062">
        <f>IF($BZ$6="","",IF(ISERROR(INDEX([3]Base!$A$2:$C$207,MATCH($BZ$6,[3]Base!$A$2:$A$207,0),2))=TRUE,"CABLE INCONNU",(INDEX([3]Base!$A$2:$C$207,MATCH($BZ$6,[3]Base!$A$2:$A$207,0),2))))</f>
        <v>0.627</v>
      </c>
      <c r="CD1062">
        <f t="shared" si="88"/>
        <v>1.5404220201039038</v>
      </c>
      <c r="CF1062">
        <f t="shared" si="86"/>
        <v>404.81000000000006</v>
      </c>
      <c r="CG10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BORD'!$B$13:$B$2000,0),9)))*T1062/$P$18)</f>
        <v>406.35042202010396</v>
      </c>
      <c r="CI1062" t="str">
        <f>'[3]TABLEAU DE BORD'!B1060</f>
        <v/>
      </c>
      <c r="CJ1062" t="e">
        <f>'[3]TABLEAU DE BORD'!E1060-'[3]TABLEAU DE BORD'!C1060</f>
        <v>#VALUE!</v>
      </c>
      <c r="CL1062" t="str">
        <f>'[3]TABLEAU DE BORD'!H1060</f>
        <v/>
      </c>
      <c r="CM1062" t="e">
        <f>'[3]TABLEAU DE BORD'!K1060-'[3]TABLEAU DE BORD'!I1060</f>
        <v>#VALUE!</v>
      </c>
    </row>
    <row r="1063" spans="72:91" x14ac:dyDescent="0.25">
      <c r="BT106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BORD'!$B$13:$B$2000,0),11))*T1063/INDEX('[3]TABLEAU DE BORD'!$B$13:$R$2000,MATCH('Formalisme RTE'!$H$2,'[3]TABLEAU DE BORD'!$B$13:$B$2000,0),12)</f>
        <v>3.102830965870556</v>
      </c>
      <c r="BU1063">
        <f t="shared" si="89"/>
        <v>0.93577891975241945</v>
      </c>
      <c r="BX1063">
        <f t="shared" si="87"/>
        <v>0.60748217536470928</v>
      </c>
      <c r="BZ1063">
        <f>IF($BZ$6="","",IF(ISERROR(INDEX([3]Base!$A$2:$C$207,MATCH($BZ$6,[3]Base!$A$2:$A$207,0),2))=TRUE,"CABLE INCONNU",(INDEX([3]Base!$A$2:$C$207,MATCH($BZ$6,[3]Base!$A$2:$A$207,0),3))))</f>
        <v>19.600000000000001</v>
      </c>
      <c r="CB1063">
        <f>IF($BZ$6="","",IF(ISERROR(INDEX([3]Base!$A$2:$C$207,MATCH($BZ$6,[3]Base!$A$2:$A$207,0),2))=TRUE,"CABLE INCONNU",(INDEX([3]Base!$A$2:$C$207,MATCH($BZ$6,[3]Base!$A$2:$A$207,0),2))))</f>
        <v>0.627</v>
      </c>
      <c r="CD1063">
        <f t="shared" si="88"/>
        <v>1.5404220201039038</v>
      </c>
      <c r="CF1063">
        <f t="shared" si="86"/>
        <v>404.81000000000006</v>
      </c>
      <c r="CG10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BORD'!$B$13:$B$2000,0),9)))*T1063/$P$18)</f>
        <v>406.35042202010396</v>
      </c>
      <c r="CI1063" t="str">
        <f>'[3]TABLEAU DE BORD'!B1061</f>
        <v/>
      </c>
      <c r="CJ1063" t="e">
        <f>'[3]TABLEAU DE BORD'!E1061-'[3]TABLEAU DE BORD'!C1061</f>
        <v>#VALUE!</v>
      </c>
      <c r="CL1063" t="str">
        <f>'[3]TABLEAU DE BORD'!H1061</f>
        <v/>
      </c>
      <c r="CM1063" t="e">
        <f>'[3]TABLEAU DE BORD'!K1061-'[3]TABLEAU DE BORD'!I1061</f>
        <v>#VALUE!</v>
      </c>
    </row>
    <row r="1064" spans="72:91" x14ac:dyDescent="0.25">
      <c r="BT106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BORD'!$B$13:$B$2000,0),11))*T1064/INDEX('[3]TABLEAU DE BORD'!$B$13:$R$2000,MATCH('Formalisme RTE'!$H$2,'[3]TABLEAU DE BORD'!$B$13:$B$2000,0),12)</f>
        <v>3.102830965870556</v>
      </c>
      <c r="BU1064">
        <f t="shared" si="89"/>
        <v>0.93577891975241945</v>
      </c>
      <c r="BX1064">
        <f t="shared" si="87"/>
        <v>0.60748217536470928</v>
      </c>
      <c r="BZ1064">
        <f>IF($BZ$6="","",IF(ISERROR(INDEX([3]Base!$A$2:$C$207,MATCH($BZ$6,[3]Base!$A$2:$A$207,0),2))=TRUE,"CABLE INCONNU",(INDEX([3]Base!$A$2:$C$207,MATCH($BZ$6,[3]Base!$A$2:$A$207,0),3))))</f>
        <v>19.600000000000001</v>
      </c>
      <c r="CB1064">
        <f>IF($BZ$6="","",IF(ISERROR(INDEX([3]Base!$A$2:$C$207,MATCH($BZ$6,[3]Base!$A$2:$A$207,0),2))=TRUE,"CABLE INCONNU",(INDEX([3]Base!$A$2:$C$207,MATCH($BZ$6,[3]Base!$A$2:$A$207,0),2))))</f>
        <v>0.627</v>
      </c>
      <c r="CD1064">
        <f t="shared" si="88"/>
        <v>1.5404220201039038</v>
      </c>
      <c r="CF1064">
        <f t="shared" si="86"/>
        <v>404.81000000000006</v>
      </c>
      <c r="CG10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BORD'!$B$13:$B$2000,0),9)))*T1064/$P$18)</f>
        <v>406.35042202010396</v>
      </c>
      <c r="CI1064" t="str">
        <f>'[3]TABLEAU DE BORD'!B1062</f>
        <v/>
      </c>
      <c r="CJ1064" t="e">
        <f>'[3]TABLEAU DE BORD'!E1062-'[3]TABLEAU DE BORD'!C1062</f>
        <v>#VALUE!</v>
      </c>
      <c r="CL1064" t="str">
        <f>'[3]TABLEAU DE BORD'!H1062</f>
        <v/>
      </c>
      <c r="CM1064" t="e">
        <f>'[3]TABLEAU DE BORD'!K1062-'[3]TABLEAU DE BORD'!I1062</f>
        <v>#VALUE!</v>
      </c>
    </row>
    <row r="1065" spans="72:91" x14ac:dyDescent="0.25">
      <c r="BT106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BORD'!$B$13:$B$2000,0),11))*T1065/INDEX('[3]TABLEAU DE BORD'!$B$13:$R$2000,MATCH('Formalisme RTE'!$H$2,'[3]TABLEAU DE BORD'!$B$13:$B$2000,0),12)</f>
        <v>3.102830965870556</v>
      </c>
      <c r="BU1065">
        <f t="shared" si="89"/>
        <v>0.93577891975241945</v>
      </c>
      <c r="BX1065">
        <f t="shared" si="87"/>
        <v>0.60748217536470928</v>
      </c>
      <c r="BZ1065">
        <f>IF($BZ$6="","",IF(ISERROR(INDEX([3]Base!$A$2:$C$207,MATCH($BZ$6,[3]Base!$A$2:$A$207,0),2))=TRUE,"CABLE INCONNU",(INDEX([3]Base!$A$2:$C$207,MATCH($BZ$6,[3]Base!$A$2:$A$207,0),3))))</f>
        <v>19.600000000000001</v>
      </c>
      <c r="CB1065">
        <f>IF($BZ$6="","",IF(ISERROR(INDEX([3]Base!$A$2:$C$207,MATCH($BZ$6,[3]Base!$A$2:$A$207,0),2))=TRUE,"CABLE INCONNU",(INDEX([3]Base!$A$2:$C$207,MATCH($BZ$6,[3]Base!$A$2:$A$207,0),2))))</f>
        <v>0.627</v>
      </c>
      <c r="CD1065">
        <f t="shared" si="88"/>
        <v>1.5404220201039038</v>
      </c>
      <c r="CF1065">
        <f t="shared" si="86"/>
        <v>404.81000000000006</v>
      </c>
      <c r="CG10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BORD'!$B$13:$B$2000,0),9)))*T1065/$P$18)</f>
        <v>406.35042202010396</v>
      </c>
      <c r="CI1065" t="str">
        <f>'[3]TABLEAU DE BORD'!B1063</f>
        <v/>
      </c>
      <c r="CJ1065" t="e">
        <f>'[3]TABLEAU DE BORD'!E1063-'[3]TABLEAU DE BORD'!C1063</f>
        <v>#VALUE!</v>
      </c>
      <c r="CL1065" t="str">
        <f>'[3]TABLEAU DE BORD'!H1063</f>
        <v/>
      </c>
      <c r="CM1065" t="e">
        <f>'[3]TABLEAU DE BORD'!K1063-'[3]TABLEAU DE BORD'!I1063</f>
        <v>#VALUE!</v>
      </c>
    </row>
    <row r="1066" spans="72:91" x14ac:dyDescent="0.25">
      <c r="BT106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BORD'!$B$13:$B$2000,0),11))*T1066/INDEX('[3]TABLEAU DE BORD'!$B$13:$R$2000,MATCH('Formalisme RTE'!$H$2,'[3]TABLEAU DE BORD'!$B$13:$B$2000,0),12)</f>
        <v>3.102830965870556</v>
      </c>
      <c r="BU1066">
        <f t="shared" si="89"/>
        <v>0.93577891975241945</v>
      </c>
      <c r="BX1066">
        <f t="shared" si="87"/>
        <v>0.60748217536470928</v>
      </c>
      <c r="BZ1066">
        <f>IF($BZ$6="","",IF(ISERROR(INDEX([3]Base!$A$2:$C$207,MATCH($BZ$6,[3]Base!$A$2:$A$207,0),2))=TRUE,"CABLE INCONNU",(INDEX([3]Base!$A$2:$C$207,MATCH($BZ$6,[3]Base!$A$2:$A$207,0),3))))</f>
        <v>19.600000000000001</v>
      </c>
      <c r="CB1066">
        <f>IF($BZ$6="","",IF(ISERROR(INDEX([3]Base!$A$2:$C$207,MATCH($BZ$6,[3]Base!$A$2:$A$207,0),2))=TRUE,"CABLE INCONNU",(INDEX([3]Base!$A$2:$C$207,MATCH($BZ$6,[3]Base!$A$2:$A$207,0),2))))</f>
        <v>0.627</v>
      </c>
      <c r="CD1066">
        <f t="shared" si="88"/>
        <v>1.5404220201039038</v>
      </c>
      <c r="CF1066">
        <f t="shared" si="86"/>
        <v>404.81000000000006</v>
      </c>
      <c r="CG10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BORD'!$B$13:$B$2000,0),9)))*T1066/$P$18)</f>
        <v>406.35042202010396</v>
      </c>
      <c r="CI1066" t="str">
        <f>'[3]TABLEAU DE BORD'!B1064</f>
        <v/>
      </c>
      <c r="CJ1066" t="e">
        <f>'[3]TABLEAU DE BORD'!E1064-'[3]TABLEAU DE BORD'!C1064</f>
        <v>#VALUE!</v>
      </c>
      <c r="CL1066" t="str">
        <f>'[3]TABLEAU DE BORD'!H1064</f>
        <v/>
      </c>
      <c r="CM1066" t="e">
        <f>'[3]TABLEAU DE BORD'!K1064-'[3]TABLEAU DE BORD'!I1064</f>
        <v>#VALUE!</v>
      </c>
    </row>
    <row r="1067" spans="72:91" x14ac:dyDescent="0.25">
      <c r="BT106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BORD'!$B$13:$B$2000,0),11))*T1067/INDEX('[3]TABLEAU DE BORD'!$B$13:$R$2000,MATCH('Formalisme RTE'!$H$2,'[3]TABLEAU DE BORD'!$B$13:$B$2000,0),12)</f>
        <v>3.102830965870556</v>
      </c>
      <c r="BU1067">
        <f t="shared" si="89"/>
        <v>0.93577891975241945</v>
      </c>
      <c r="BX1067">
        <f t="shared" si="87"/>
        <v>0.60748217536470928</v>
      </c>
      <c r="BZ1067">
        <f>IF($BZ$6="","",IF(ISERROR(INDEX([3]Base!$A$2:$C$207,MATCH($BZ$6,[3]Base!$A$2:$A$207,0),2))=TRUE,"CABLE INCONNU",(INDEX([3]Base!$A$2:$C$207,MATCH($BZ$6,[3]Base!$A$2:$A$207,0),3))))</f>
        <v>19.600000000000001</v>
      </c>
      <c r="CB1067">
        <f>IF($BZ$6="","",IF(ISERROR(INDEX([3]Base!$A$2:$C$207,MATCH($BZ$6,[3]Base!$A$2:$A$207,0),2))=TRUE,"CABLE INCONNU",(INDEX([3]Base!$A$2:$C$207,MATCH($BZ$6,[3]Base!$A$2:$A$207,0),2))))</f>
        <v>0.627</v>
      </c>
      <c r="CD1067">
        <f t="shared" si="88"/>
        <v>1.5404220201039038</v>
      </c>
      <c r="CF1067">
        <f t="shared" si="86"/>
        <v>404.81000000000006</v>
      </c>
      <c r="CG10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BORD'!$B$13:$B$2000,0),9)))*T1067/$P$18)</f>
        <v>406.35042202010396</v>
      </c>
      <c r="CI1067" t="str">
        <f>'[3]TABLEAU DE BORD'!B1065</f>
        <v/>
      </c>
      <c r="CJ1067" t="e">
        <f>'[3]TABLEAU DE BORD'!E1065-'[3]TABLEAU DE BORD'!C1065</f>
        <v>#VALUE!</v>
      </c>
      <c r="CL1067" t="str">
        <f>'[3]TABLEAU DE BORD'!H1065</f>
        <v/>
      </c>
      <c r="CM1067" t="e">
        <f>'[3]TABLEAU DE BORD'!K1065-'[3]TABLEAU DE BORD'!I1065</f>
        <v>#VALUE!</v>
      </c>
    </row>
    <row r="1068" spans="72:91" x14ac:dyDescent="0.25">
      <c r="BT106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BORD'!$B$13:$B$2000,0),11))*T1068/INDEX('[3]TABLEAU DE BORD'!$B$13:$R$2000,MATCH('Formalisme RTE'!$H$2,'[3]TABLEAU DE BORD'!$B$13:$B$2000,0),12)</f>
        <v>3.102830965870556</v>
      </c>
      <c r="BU1068">
        <f t="shared" si="89"/>
        <v>0.93577891975241945</v>
      </c>
      <c r="BX1068">
        <f t="shared" si="87"/>
        <v>0.60748217536470928</v>
      </c>
      <c r="BZ1068">
        <f>IF($BZ$6="","",IF(ISERROR(INDEX([3]Base!$A$2:$C$207,MATCH($BZ$6,[3]Base!$A$2:$A$207,0),2))=TRUE,"CABLE INCONNU",(INDEX([3]Base!$A$2:$C$207,MATCH($BZ$6,[3]Base!$A$2:$A$207,0),3))))</f>
        <v>19.600000000000001</v>
      </c>
      <c r="CB1068">
        <f>IF($BZ$6="","",IF(ISERROR(INDEX([3]Base!$A$2:$C$207,MATCH($BZ$6,[3]Base!$A$2:$A$207,0),2))=TRUE,"CABLE INCONNU",(INDEX([3]Base!$A$2:$C$207,MATCH($BZ$6,[3]Base!$A$2:$A$207,0),2))))</f>
        <v>0.627</v>
      </c>
      <c r="CD1068">
        <f t="shared" si="88"/>
        <v>1.5404220201039038</v>
      </c>
      <c r="CF1068">
        <f t="shared" si="86"/>
        <v>404.81000000000006</v>
      </c>
      <c r="CG10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BORD'!$B$13:$B$2000,0),9)))*T1068/$P$18)</f>
        <v>406.35042202010396</v>
      </c>
      <c r="CI1068" t="str">
        <f>'[3]TABLEAU DE BORD'!B1066</f>
        <v/>
      </c>
      <c r="CJ1068" t="e">
        <f>'[3]TABLEAU DE BORD'!E1066-'[3]TABLEAU DE BORD'!C1066</f>
        <v>#VALUE!</v>
      </c>
      <c r="CL1068" t="str">
        <f>'[3]TABLEAU DE BORD'!H1066</f>
        <v/>
      </c>
      <c r="CM1068" t="e">
        <f>'[3]TABLEAU DE BORD'!K1066-'[3]TABLEAU DE BORD'!I1066</f>
        <v>#VALUE!</v>
      </c>
    </row>
    <row r="1069" spans="72:91" x14ac:dyDescent="0.25">
      <c r="BT106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BORD'!$B$13:$B$2000,0),11))*T1069/INDEX('[3]TABLEAU DE BORD'!$B$13:$R$2000,MATCH('Formalisme RTE'!$H$2,'[3]TABLEAU DE BORD'!$B$13:$B$2000,0),12)</f>
        <v>3.102830965870556</v>
      </c>
      <c r="BU1069">
        <f t="shared" si="89"/>
        <v>0.93577891975241945</v>
      </c>
      <c r="BX1069">
        <f t="shared" si="87"/>
        <v>0.60748217536470928</v>
      </c>
      <c r="BZ1069">
        <f>IF($BZ$6="","",IF(ISERROR(INDEX([3]Base!$A$2:$C$207,MATCH($BZ$6,[3]Base!$A$2:$A$207,0),2))=TRUE,"CABLE INCONNU",(INDEX([3]Base!$A$2:$C$207,MATCH($BZ$6,[3]Base!$A$2:$A$207,0),3))))</f>
        <v>19.600000000000001</v>
      </c>
      <c r="CB1069">
        <f>IF($BZ$6="","",IF(ISERROR(INDEX([3]Base!$A$2:$C$207,MATCH($BZ$6,[3]Base!$A$2:$A$207,0),2))=TRUE,"CABLE INCONNU",(INDEX([3]Base!$A$2:$C$207,MATCH($BZ$6,[3]Base!$A$2:$A$207,0),2))))</f>
        <v>0.627</v>
      </c>
      <c r="CD1069">
        <f t="shared" si="88"/>
        <v>1.5404220201039038</v>
      </c>
      <c r="CF1069">
        <f t="shared" si="86"/>
        <v>404.81000000000006</v>
      </c>
      <c r="CG10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BORD'!$B$13:$B$2000,0),9)))*T1069/$P$18)</f>
        <v>406.35042202010396</v>
      </c>
      <c r="CI1069" t="str">
        <f>'[3]TABLEAU DE BORD'!B1067</f>
        <v/>
      </c>
      <c r="CJ1069" t="e">
        <f>'[3]TABLEAU DE BORD'!E1067-'[3]TABLEAU DE BORD'!C1067</f>
        <v>#VALUE!</v>
      </c>
      <c r="CL1069" t="str">
        <f>'[3]TABLEAU DE BORD'!H1067</f>
        <v/>
      </c>
      <c r="CM1069" t="e">
        <f>'[3]TABLEAU DE BORD'!K1067-'[3]TABLEAU DE BORD'!I1067</f>
        <v>#VALUE!</v>
      </c>
    </row>
    <row r="1070" spans="72:91" x14ac:dyDescent="0.25">
      <c r="BT107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BORD'!$B$13:$B$2000,0),11))*T1070/INDEX('[3]TABLEAU DE BORD'!$B$13:$R$2000,MATCH('Formalisme RTE'!$H$2,'[3]TABLEAU DE BORD'!$B$13:$B$2000,0),12)</f>
        <v>3.102830965870556</v>
      </c>
      <c r="BU1070">
        <f t="shared" si="89"/>
        <v>0.93577891975241945</v>
      </c>
      <c r="BX1070">
        <f t="shared" si="87"/>
        <v>0.60748217536470928</v>
      </c>
      <c r="BZ1070">
        <f>IF($BZ$6="","",IF(ISERROR(INDEX([3]Base!$A$2:$C$207,MATCH($BZ$6,[3]Base!$A$2:$A$207,0),2))=TRUE,"CABLE INCONNU",(INDEX([3]Base!$A$2:$C$207,MATCH($BZ$6,[3]Base!$A$2:$A$207,0),3))))</f>
        <v>19.600000000000001</v>
      </c>
      <c r="CB1070">
        <f>IF($BZ$6="","",IF(ISERROR(INDEX([3]Base!$A$2:$C$207,MATCH($BZ$6,[3]Base!$A$2:$A$207,0),2))=TRUE,"CABLE INCONNU",(INDEX([3]Base!$A$2:$C$207,MATCH($BZ$6,[3]Base!$A$2:$A$207,0),2))))</f>
        <v>0.627</v>
      </c>
      <c r="CD1070">
        <f t="shared" si="88"/>
        <v>1.5404220201039038</v>
      </c>
      <c r="CF1070">
        <f t="shared" si="86"/>
        <v>404.81000000000006</v>
      </c>
      <c r="CG10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BORD'!$B$13:$B$2000,0),9)))*T1070/$P$18)</f>
        <v>406.35042202010396</v>
      </c>
      <c r="CI1070" t="str">
        <f>'[3]TABLEAU DE BORD'!B1068</f>
        <v/>
      </c>
      <c r="CJ1070" t="e">
        <f>'[3]TABLEAU DE BORD'!E1068-'[3]TABLEAU DE BORD'!C1068</f>
        <v>#VALUE!</v>
      </c>
      <c r="CL1070" t="str">
        <f>'[3]TABLEAU DE BORD'!H1068</f>
        <v/>
      </c>
      <c r="CM1070" t="e">
        <f>'[3]TABLEAU DE BORD'!K1068-'[3]TABLEAU DE BORD'!I1068</f>
        <v>#VALUE!</v>
      </c>
    </row>
    <row r="1071" spans="72:91" x14ac:dyDescent="0.25">
      <c r="BT107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BORD'!$B$13:$B$2000,0),11))*T1071/INDEX('[3]TABLEAU DE BORD'!$B$13:$R$2000,MATCH('Formalisme RTE'!$H$2,'[3]TABLEAU DE BORD'!$B$13:$B$2000,0),12)</f>
        <v>3.102830965870556</v>
      </c>
      <c r="BU1071">
        <f t="shared" si="89"/>
        <v>0.93577891975241945</v>
      </c>
      <c r="BX1071">
        <f t="shared" si="87"/>
        <v>0.60748217536470928</v>
      </c>
      <c r="BZ1071">
        <f>IF($BZ$6="","",IF(ISERROR(INDEX([3]Base!$A$2:$C$207,MATCH($BZ$6,[3]Base!$A$2:$A$207,0),2))=TRUE,"CABLE INCONNU",(INDEX([3]Base!$A$2:$C$207,MATCH($BZ$6,[3]Base!$A$2:$A$207,0),3))))</f>
        <v>19.600000000000001</v>
      </c>
      <c r="CB1071">
        <f>IF($BZ$6="","",IF(ISERROR(INDEX([3]Base!$A$2:$C$207,MATCH($BZ$6,[3]Base!$A$2:$A$207,0),2))=TRUE,"CABLE INCONNU",(INDEX([3]Base!$A$2:$C$207,MATCH($BZ$6,[3]Base!$A$2:$A$207,0),2))))</f>
        <v>0.627</v>
      </c>
      <c r="CD1071">
        <f t="shared" si="88"/>
        <v>1.5404220201039038</v>
      </c>
      <c r="CF1071">
        <f t="shared" si="86"/>
        <v>404.81000000000006</v>
      </c>
      <c r="CG10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BORD'!$B$13:$B$2000,0),9)))*T1071/$P$18)</f>
        <v>406.35042202010396</v>
      </c>
      <c r="CI1071" t="str">
        <f>'[3]TABLEAU DE BORD'!B1069</f>
        <v/>
      </c>
      <c r="CJ1071" t="e">
        <f>'[3]TABLEAU DE BORD'!E1069-'[3]TABLEAU DE BORD'!C1069</f>
        <v>#VALUE!</v>
      </c>
      <c r="CL1071" t="str">
        <f>'[3]TABLEAU DE BORD'!H1069</f>
        <v/>
      </c>
      <c r="CM1071" t="e">
        <f>'[3]TABLEAU DE BORD'!K1069-'[3]TABLEAU DE BORD'!I1069</f>
        <v>#VALUE!</v>
      </c>
    </row>
    <row r="1072" spans="72:91" x14ac:dyDescent="0.25">
      <c r="BT107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BORD'!$B$13:$B$2000,0),11))*T1072/INDEX('[3]TABLEAU DE BORD'!$B$13:$R$2000,MATCH('Formalisme RTE'!$H$2,'[3]TABLEAU DE BORD'!$B$13:$B$2000,0),12)</f>
        <v>3.102830965870556</v>
      </c>
      <c r="BU1072">
        <f t="shared" si="89"/>
        <v>0.93577891975241945</v>
      </c>
      <c r="BX1072">
        <f t="shared" si="87"/>
        <v>0.60748217536470928</v>
      </c>
      <c r="BZ1072">
        <f>IF($BZ$6="","",IF(ISERROR(INDEX([3]Base!$A$2:$C$207,MATCH($BZ$6,[3]Base!$A$2:$A$207,0),2))=TRUE,"CABLE INCONNU",(INDEX([3]Base!$A$2:$C$207,MATCH($BZ$6,[3]Base!$A$2:$A$207,0),3))))</f>
        <v>19.600000000000001</v>
      </c>
      <c r="CB1072">
        <f>IF($BZ$6="","",IF(ISERROR(INDEX([3]Base!$A$2:$C$207,MATCH($BZ$6,[3]Base!$A$2:$A$207,0),2))=TRUE,"CABLE INCONNU",(INDEX([3]Base!$A$2:$C$207,MATCH($BZ$6,[3]Base!$A$2:$A$207,0),2))))</f>
        <v>0.627</v>
      </c>
      <c r="CD1072">
        <f t="shared" si="88"/>
        <v>1.5404220201039038</v>
      </c>
      <c r="CF1072">
        <f t="shared" si="86"/>
        <v>404.81000000000006</v>
      </c>
      <c r="CG10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BORD'!$B$13:$B$2000,0),9)))*T1072/$P$18)</f>
        <v>406.35042202010396</v>
      </c>
      <c r="CI1072" t="str">
        <f>'[3]TABLEAU DE BORD'!B1070</f>
        <v/>
      </c>
      <c r="CJ1072" t="e">
        <f>'[3]TABLEAU DE BORD'!E1070-'[3]TABLEAU DE BORD'!C1070</f>
        <v>#VALUE!</v>
      </c>
      <c r="CL1072" t="str">
        <f>'[3]TABLEAU DE BORD'!H1070</f>
        <v/>
      </c>
      <c r="CM1072" t="e">
        <f>'[3]TABLEAU DE BORD'!K1070-'[3]TABLEAU DE BORD'!I1070</f>
        <v>#VALUE!</v>
      </c>
    </row>
    <row r="1073" spans="72:91" x14ac:dyDescent="0.25">
      <c r="BT107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BORD'!$B$13:$B$2000,0),11))*T1073/INDEX('[3]TABLEAU DE BORD'!$B$13:$R$2000,MATCH('Formalisme RTE'!$H$2,'[3]TABLEAU DE BORD'!$B$13:$B$2000,0),12)</f>
        <v>3.102830965870556</v>
      </c>
      <c r="BU1073">
        <f t="shared" si="89"/>
        <v>0.93577891975241945</v>
      </c>
      <c r="BX1073">
        <f t="shared" si="87"/>
        <v>0.60748217536470928</v>
      </c>
      <c r="BZ1073">
        <f>IF($BZ$6="","",IF(ISERROR(INDEX([3]Base!$A$2:$C$207,MATCH($BZ$6,[3]Base!$A$2:$A$207,0),2))=TRUE,"CABLE INCONNU",(INDEX([3]Base!$A$2:$C$207,MATCH($BZ$6,[3]Base!$A$2:$A$207,0),3))))</f>
        <v>19.600000000000001</v>
      </c>
      <c r="CB1073">
        <f>IF($BZ$6="","",IF(ISERROR(INDEX([3]Base!$A$2:$C$207,MATCH($BZ$6,[3]Base!$A$2:$A$207,0),2))=TRUE,"CABLE INCONNU",(INDEX([3]Base!$A$2:$C$207,MATCH($BZ$6,[3]Base!$A$2:$A$207,0),2))))</f>
        <v>0.627</v>
      </c>
      <c r="CD1073">
        <f t="shared" si="88"/>
        <v>1.5404220201039038</v>
      </c>
      <c r="CF1073">
        <f t="shared" si="86"/>
        <v>404.81000000000006</v>
      </c>
      <c r="CG10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BORD'!$B$13:$B$2000,0),9)))*T1073/$P$18)</f>
        <v>406.35042202010396</v>
      </c>
      <c r="CI1073" t="str">
        <f>'[3]TABLEAU DE BORD'!B1071</f>
        <v/>
      </c>
      <c r="CJ1073" t="e">
        <f>'[3]TABLEAU DE BORD'!E1071-'[3]TABLEAU DE BORD'!C1071</f>
        <v>#VALUE!</v>
      </c>
      <c r="CL1073" t="str">
        <f>'[3]TABLEAU DE BORD'!H1071</f>
        <v/>
      </c>
      <c r="CM1073" t="e">
        <f>'[3]TABLEAU DE BORD'!K1071-'[3]TABLEAU DE BORD'!I1071</f>
        <v>#VALUE!</v>
      </c>
    </row>
    <row r="1074" spans="72:91" x14ac:dyDescent="0.25">
      <c r="BT107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BORD'!$B$13:$B$2000,0),11))*T1074/INDEX('[3]TABLEAU DE BORD'!$B$13:$R$2000,MATCH('Formalisme RTE'!$H$2,'[3]TABLEAU DE BORD'!$B$13:$B$2000,0),12)</f>
        <v>3.102830965870556</v>
      </c>
      <c r="BU1074">
        <f t="shared" si="89"/>
        <v>0.93577891975241945</v>
      </c>
      <c r="BX1074">
        <f t="shared" si="87"/>
        <v>0.60748217536470928</v>
      </c>
      <c r="BZ1074">
        <f>IF($BZ$6="","",IF(ISERROR(INDEX([3]Base!$A$2:$C$207,MATCH($BZ$6,[3]Base!$A$2:$A$207,0),2))=TRUE,"CABLE INCONNU",(INDEX([3]Base!$A$2:$C$207,MATCH($BZ$6,[3]Base!$A$2:$A$207,0),3))))</f>
        <v>19.600000000000001</v>
      </c>
      <c r="CB1074">
        <f>IF($BZ$6="","",IF(ISERROR(INDEX([3]Base!$A$2:$C$207,MATCH($BZ$6,[3]Base!$A$2:$A$207,0),2))=TRUE,"CABLE INCONNU",(INDEX([3]Base!$A$2:$C$207,MATCH($BZ$6,[3]Base!$A$2:$A$207,0),2))))</f>
        <v>0.627</v>
      </c>
      <c r="CD1074">
        <f t="shared" si="88"/>
        <v>1.5404220201039038</v>
      </c>
      <c r="CF1074">
        <f t="shared" si="86"/>
        <v>404.81000000000006</v>
      </c>
      <c r="CG10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BORD'!$B$13:$B$2000,0),9)))*T1074/$P$18)</f>
        <v>406.35042202010396</v>
      </c>
      <c r="CI1074" t="str">
        <f>'[3]TABLEAU DE BORD'!B1072</f>
        <v/>
      </c>
      <c r="CJ1074" t="e">
        <f>'[3]TABLEAU DE BORD'!E1072-'[3]TABLEAU DE BORD'!C1072</f>
        <v>#VALUE!</v>
      </c>
      <c r="CL1074" t="str">
        <f>'[3]TABLEAU DE BORD'!H1072</f>
        <v/>
      </c>
      <c r="CM1074" t="e">
        <f>'[3]TABLEAU DE BORD'!K1072-'[3]TABLEAU DE BORD'!I1072</f>
        <v>#VALUE!</v>
      </c>
    </row>
    <row r="1075" spans="72:91" x14ac:dyDescent="0.25">
      <c r="BT107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BORD'!$B$13:$B$2000,0),11))*T1075/INDEX('[3]TABLEAU DE BORD'!$B$13:$R$2000,MATCH('Formalisme RTE'!$H$2,'[3]TABLEAU DE BORD'!$B$13:$B$2000,0),12)</f>
        <v>3.102830965870556</v>
      </c>
      <c r="BU1075">
        <f t="shared" si="89"/>
        <v>0.93577891975241945</v>
      </c>
      <c r="BX1075">
        <f t="shared" si="87"/>
        <v>0.60748217536470928</v>
      </c>
      <c r="BZ1075">
        <f>IF($BZ$6="","",IF(ISERROR(INDEX([3]Base!$A$2:$C$207,MATCH($BZ$6,[3]Base!$A$2:$A$207,0),2))=TRUE,"CABLE INCONNU",(INDEX([3]Base!$A$2:$C$207,MATCH($BZ$6,[3]Base!$A$2:$A$207,0),3))))</f>
        <v>19.600000000000001</v>
      </c>
      <c r="CB1075">
        <f>IF($BZ$6="","",IF(ISERROR(INDEX([3]Base!$A$2:$C$207,MATCH($BZ$6,[3]Base!$A$2:$A$207,0),2))=TRUE,"CABLE INCONNU",(INDEX([3]Base!$A$2:$C$207,MATCH($BZ$6,[3]Base!$A$2:$A$207,0),2))))</f>
        <v>0.627</v>
      </c>
      <c r="CD1075">
        <f t="shared" si="88"/>
        <v>1.5404220201039038</v>
      </c>
      <c r="CF1075">
        <f t="shared" si="86"/>
        <v>404.81000000000006</v>
      </c>
      <c r="CG10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BORD'!$B$13:$B$2000,0),9)))*T1075/$P$18)</f>
        <v>406.35042202010396</v>
      </c>
      <c r="CI1075" t="str">
        <f>'[3]TABLEAU DE BORD'!B1073</f>
        <v/>
      </c>
      <c r="CJ1075" t="e">
        <f>'[3]TABLEAU DE BORD'!E1073-'[3]TABLEAU DE BORD'!C1073</f>
        <v>#VALUE!</v>
      </c>
      <c r="CL1075" t="str">
        <f>'[3]TABLEAU DE BORD'!H1073</f>
        <v/>
      </c>
      <c r="CM1075" t="e">
        <f>'[3]TABLEAU DE BORD'!K1073-'[3]TABLEAU DE BORD'!I1073</f>
        <v>#VALUE!</v>
      </c>
    </row>
    <row r="1076" spans="72:91" x14ac:dyDescent="0.25">
      <c r="BT107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BORD'!$B$13:$B$2000,0),11))*T1076/INDEX('[3]TABLEAU DE BORD'!$B$13:$R$2000,MATCH('Formalisme RTE'!$H$2,'[3]TABLEAU DE BORD'!$B$13:$B$2000,0),12)</f>
        <v>3.102830965870556</v>
      </c>
      <c r="BU1076">
        <f t="shared" si="89"/>
        <v>0.93577891975241945</v>
      </c>
      <c r="BX1076">
        <f t="shared" si="87"/>
        <v>0.60748217536470928</v>
      </c>
      <c r="BZ1076">
        <f>IF($BZ$6="","",IF(ISERROR(INDEX([3]Base!$A$2:$C$207,MATCH($BZ$6,[3]Base!$A$2:$A$207,0),2))=TRUE,"CABLE INCONNU",(INDEX([3]Base!$A$2:$C$207,MATCH($BZ$6,[3]Base!$A$2:$A$207,0),3))))</f>
        <v>19.600000000000001</v>
      </c>
      <c r="CB1076">
        <f>IF($BZ$6="","",IF(ISERROR(INDEX([3]Base!$A$2:$C$207,MATCH($BZ$6,[3]Base!$A$2:$A$207,0),2))=TRUE,"CABLE INCONNU",(INDEX([3]Base!$A$2:$C$207,MATCH($BZ$6,[3]Base!$A$2:$A$207,0),2))))</f>
        <v>0.627</v>
      </c>
      <c r="CD1076">
        <f t="shared" si="88"/>
        <v>1.5404220201039038</v>
      </c>
      <c r="CF1076">
        <f t="shared" si="86"/>
        <v>404.81000000000006</v>
      </c>
      <c r="CG10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BORD'!$B$13:$B$2000,0),9)))*T1076/$P$18)</f>
        <v>406.35042202010396</v>
      </c>
      <c r="CI1076" t="str">
        <f>'[3]TABLEAU DE BORD'!B1074</f>
        <v/>
      </c>
      <c r="CJ1076" t="e">
        <f>'[3]TABLEAU DE BORD'!E1074-'[3]TABLEAU DE BORD'!C1074</f>
        <v>#VALUE!</v>
      </c>
      <c r="CL1076" t="str">
        <f>'[3]TABLEAU DE BORD'!H1074</f>
        <v/>
      </c>
      <c r="CM1076" t="e">
        <f>'[3]TABLEAU DE BORD'!K1074-'[3]TABLEAU DE BORD'!I1074</f>
        <v>#VALUE!</v>
      </c>
    </row>
    <row r="1077" spans="72:91" x14ac:dyDescent="0.25">
      <c r="BT107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BORD'!$B$13:$B$2000,0),11))*T1077/INDEX('[3]TABLEAU DE BORD'!$B$13:$R$2000,MATCH('Formalisme RTE'!$H$2,'[3]TABLEAU DE BORD'!$B$13:$B$2000,0),12)</f>
        <v>3.102830965870556</v>
      </c>
      <c r="BU1077">
        <f t="shared" si="89"/>
        <v>0.93577891975241945</v>
      </c>
      <c r="BX1077">
        <f t="shared" si="87"/>
        <v>0.60748217536470928</v>
      </c>
      <c r="BZ1077">
        <f>IF($BZ$6="","",IF(ISERROR(INDEX([3]Base!$A$2:$C$207,MATCH($BZ$6,[3]Base!$A$2:$A$207,0),2))=TRUE,"CABLE INCONNU",(INDEX([3]Base!$A$2:$C$207,MATCH($BZ$6,[3]Base!$A$2:$A$207,0),3))))</f>
        <v>19.600000000000001</v>
      </c>
      <c r="CB1077">
        <f>IF($BZ$6="","",IF(ISERROR(INDEX([3]Base!$A$2:$C$207,MATCH($BZ$6,[3]Base!$A$2:$A$207,0),2))=TRUE,"CABLE INCONNU",(INDEX([3]Base!$A$2:$C$207,MATCH($BZ$6,[3]Base!$A$2:$A$207,0),2))))</f>
        <v>0.627</v>
      </c>
      <c r="CD1077">
        <f t="shared" si="88"/>
        <v>1.5404220201039038</v>
      </c>
      <c r="CF1077">
        <f t="shared" si="86"/>
        <v>404.81000000000006</v>
      </c>
      <c r="CG10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BORD'!$B$13:$B$2000,0),9)))*T1077/$P$18)</f>
        <v>406.35042202010396</v>
      </c>
      <c r="CI1077" t="str">
        <f>'[3]TABLEAU DE BORD'!B1075</f>
        <v/>
      </c>
      <c r="CJ1077" t="e">
        <f>'[3]TABLEAU DE BORD'!E1075-'[3]TABLEAU DE BORD'!C1075</f>
        <v>#VALUE!</v>
      </c>
      <c r="CL1077" t="str">
        <f>'[3]TABLEAU DE BORD'!H1075</f>
        <v/>
      </c>
      <c r="CM1077" t="e">
        <f>'[3]TABLEAU DE BORD'!K1075-'[3]TABLEAU DE BORD'!I1075</f>
        <v>#VALUE!</v>
      </c>
    </row>
    <row r="1078" spans="72:91" x14ac:dyDescent="0.25">
      <c r="BT107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BORD'!$B$13:$B$2000,0),11))*T1078/INDEX('[3]TABLEAU DE BORD'!$B$13:$R$2000,MATCH('Formalisme RTE'!$H$2,'[3]TABLEAU DE BORD'!$B$13:$B$2000,0),12)</f>
        <v>3.102830965870556</v>
      </c>
      <c r="BU1078">
        <f t="shared" si="89"/>
        <v>0.93577891975241945</v>
      </c>
      <c r="BX1078">
        <f t="shared" si="87"/>
        <v>0.60748217536470928</v>
      </c>
      <c r="BZ1078">
        <f>IF($BZ$6="","",IF(ISERROR(INDEX([3]Base!$A$2:$C$207,MATCH($BZ$6,[3]Base!$A$2:$A$207,0),2))=TRUE,"CABLE INCONNU",(INDEX([3]Base!$A$2:$C$207,MATCH($BZ$6,[3]Base!$A$2:$A$207,0),3))))</f>
        <v>19.600000000000001</v>
      </c>
      <c r="CB1078">
        <f>IF($BZ$6="","",IF(ISERROR(INDEX([3]Base!$A$2:$C$207,MATCH($BZ$6,[3]Base!$A$2:$A$207,0),2))=TRUE,"CABLE INCONNU",(INDEX([3]Base!$A$2:$C$207,MATCH($BZ$6,[3]Base!$A$2:$A$207,0),2))))</f>
        <v>0.627</v>
      </c>
      <c r="CD1078">
        <f t="shared" si="88"/>
        <v>1.5404220201039038</v>
      </c>
      <c r="CF1078">
        <f t="shared" si="86"/>
        <v>404.81000000000006</v>
      </c>
      <c r="CG10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BORD'!$B$13:$B$2000,0),9)))*T1078/$P$18)</f>
        <v>406.35042202010396</v>
      </c>
      <c r="CI1078" t="str">
        <f>'[3]TABLEAU DE BORD'!B1076</f>
        <v/>
      </c>
      <c r="CJ1078" t="e">
        <f>'[3]TABLEAU DE BORD'!E1076-'[3]TABLEAU DE BORD'!C1076</f>
        <v>#VALUE!</v>
      </c>
      <c r="CL1078" t="str">
        <f>'[3]TABLEAU DE BORD'!H1076</f>
        <v/>
      </c>
      <c r="CM1078" t="e">
        <f>'[3]TABLEAU DE BORD'!K1076-'[3]TABLEAU DE BORD'!I1076</f>
        <v>#VALUE!</v>
      </c>
    </row>
    <row r="1079" spans="72:91" x14ac:dyDescent="0.25">
      <c r="BT107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BORD'!$B$13:$B$2000,0),11))*T1079/INDEX('[3]TABLEAU DE BORD'!$B$13:$R$2000,MATCH('Formalisme RTE'!$H$2,'[3]TABLEAU DE BORD'!$B$13:$B$2000,0),12)</f>
        <v>3.102830965870556</v>
      </c>
      <c r="BU1079">
        <f t="shared" si="89"/>
        <v>0.93577891975241945</v>
      </c>
      <c r="BX1079">
        <f t="shared" si="87"/>
        <v>0.60748217536470928</v>
      </c>
      <c r="BZ1079">
        <f>IF($BZ$6="","",IF(ISERROR(INDEX([3]Base!$A$2:$C$207,MATCH($BZ$6,[3]Base!$A$2:$A$207,0),2))=TRUE,"CABLE INCONNU",(INDEX([3]Base!$A$2:$C$207,MATCH($BZ$6,[3]Base!$A$2:$A$207,0),3))))</f>
        <v>19.600000000000001</v>
      </c>
      <c r="CB1079">
        <f>IF($BZ$6="","",IF(ISERROR(INDEX([3]Base!$A$2:$C$207,MATCH($BZ$6,[3]Base!$A$2:$A$207,0),2))=TRUE,"CABLE INCONNU",(INDEX([3]Base!$A$2:$C$207,MATCH($BZ$6,[3]Base!$A$2:$A$207,0),2))))</f>
        <v>0.627</v>
      </c>
      <c r="CD1079">
        <f t="shared" si="88"/>
        <v>1.5404220201039038</v>
      </c>
      <c r="CF1079">
        <f t="shared" si="86"/>
        <v>404.81000000000006</v>
      </c>
      <c r="CG10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BORD'!$B$13:$B$2000,0),9)))*T1079/$P$18)</f>
        <v>406.35042202010396</v>
      </c>
      <c r="CI1079" t="str">
        <f>'[3]TABLEAU DE BORD'!B1077</f>
        <v/>
      </c>
      <c r="CJ1079" t="e">
        <f>'[3]TABLEAU DE BORD'!E1077-'[3]TABLEAU DE BORD'!C1077</f>
        <v>#VALUE!</v>
      </c>
      <c r="CL1079" t="str">
        <f>'[3]TABLEAU DE BORD'!H1077</f>
        <v/>
      </c>
      <c r="CM1079" t="e">
        <f>'[3]TABLEAU DE BORD'!K1077-'[3]TABLEAU DE BORD'!I1077</f>
        <v>#VALUE!</v>
      </c>
    </row>
    <row r="1080" spans="72:91" x14ac:dyDescent="0.25">
      <c r="BT108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BORD'!$B$13:$B$2000,0),11))*T1080/INDEX('[3]TABLEAU DE BORD'!$B$13:$R$2000,MATCH('Formalisme RTE'!$H$2,'[3]TABLEAU DE BORD'!$B$13:$B$2000,0),12)</f>
        <v>3.102830965870556</v>
      </c>
      <c r="BU1080">
        <f t="shared" si="89"/>
        <v>0.93577891975241945</v>
      </c>
      <c r="BX1080">
        <f t="shared" si="87"/>
        <v>0.60748217536470928</v>
      </c>
      <c r="BZ1080">
        <f>IF($BZ$6="","",IF(ISERROR(INDEX([3]Base!$A$2:$C$207,MATCH($BZ$6,[3]Base!$A$2:$A$207,0),2))=TRUE,"CABLE INCONNU",(INDEX([3]Base!$A$2:$C$207,MATCH($BZ$6,[3]Base!$A$2:$A$207,0),3))))</f>
        <v>19.600000000000001</v>
      </c>
      <c r="CB1080">
        <f>IF($BZ$6="","",IF(ISERROR(INDEX([3]Base!$A$2:$C$207,MATCH($BZ$6,[3]Base!$A$2:$A$207,0),2))=TRUE,"CABLE INCONNU",(INDEX([3]Base!$A$2:$C$207,MATCH($BZ$6,[3]Base!$A$2:$A$207,0),2))))</f>
        <v>0.627</v>
      </c>
      <c r="CD1080">
        <f t="shared" si="88"/>
        <v>1.5404220201039038</v>
      </c>
      <c r="CF1080">
        <f t="shared" si="86"/>
        <v>404.81000000000006</v>
      </c>
      <c r="CG10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BORD'!$B$13:$B$2000,0),9)))*T1080/$P$18)</f>
        <v>406.35042202010396</v>
      </c>
      <c r="CI1080" t="str">
        <f>'[3]TABLEAU DE BORD'!B1078</f>
        <v/>
      </c>
      <c r="CJ1080" t="e">
        <f>'[3]TABLEAU DE BORD'!E1078-'[3]TABLEAU DE BORD'!C1078</f>
        <v>#VALUE!</v>
      </c>
      <c r="CL1080" t="str">
        <f>'[3]TABLEAU DE BORD'!H1078</f>
        <v/>
      </c>
      <c r="CM1080" t="e">
        <f>'[3]TABLEAU DE BORD'!K1078-'[3]TABLEAU DE BORD'!I1078</f>
        <v>#VALUE!</v>
      </c>
    </row>
    <row r="1081" spans="72:91" x14ac:dyDescent="0.25">
      <c r="BT108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BORD'!$B$13:$B$2000,0),11))*T1081/INDEX('[3]TABLEAU DE BORD'!$B$13:$R$2000,MATCH('Formalisme RTE'!$H$2,'[3]TABLEAU DE BORD'!$B$13:$B$2000,0),12)</f>
        <v>3.102830965870556</v>
      </c>
      <c r="BU1081">
        <f t="shared" si="89"/>
        <v>0.93577891975241945</v>
      </c>
      <c r="BX1081">
        <f t="shared" si="87"/>
        <v>0.60748217536470928</v>
      </c>
      <c r="BZ1081">
        <f>IF($BZ$6="","",IF(ISERROR(INDEX([3]Base!$A$2:$C$207,MATCH($BZ$6,[3]Base!$A$2:$A$207,0),2))=TRUE,"CABLE INCONNU",(INDEX([3]Base!$A$2:$C$207,MATCH($BZ$6,[3]Base!$A$2:$A$207,0),3))))</f>
        <v>19.600000000000001</v>
      </c>
      <c r="CB1081">
        <f>IF($BZ$6="","",IF(ISERROR(INDEX([3]Base!$A$2:$C$207,MATCH($BZ$6,[3]Base!$A$2:$A$207,0),2))=TRUE,"CABLE INCONNU",(INDEX([3]Base!$A$2:$C$207,MATCH($BZ$6,[3]Base!$A$2:$A$207,0),2))))</f>
        <v>0.627</v>
      </c>
      <c r="CD1081">
        <f t="shared" si="88"/>
        <v>1.5404220201039038</v>
      </c>
      <c r="CF1081">
        <f t="shared" si="86"/>
        <v>404.81000000000006</v>
      </c>
      <c r="CG10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BORD'!$B$13:$B$2000,0),9)))*T1081/$P$18)</f>
        <v>406.35042202010396</v>
      </c>
      <c r="CI1081" t="str">
        <f>'[3]TABLEAU DE BORD'!B1079</f>
        <v/>
      </c>
      <c r="CJ1081" t="e">
        <f>'[3]TABLEAU DE BORD'!E1079-'[3]TABLEAU DE BORD'!C1079</f>
        <v>#VALUE!</v>
      </c>
      <c r="CL1081" t="str">
        <f>'[3]TABLEAU DE BORD'!H1079</f>
        <v/>
      </c>
      <c r="CM1081" t="e">
        <f>'[3]TABLEAU DE BORD'!K1079-'[3]TABLEAU DE BORD'!I1079</f>
        <v>#VALUE!</v>
      </c>
    </row>
    <row r="1082" spans="72:91" x14ac:dyDescent="0.25">
      <c r="BT108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BORD'!$B$13:$B$2000,0),11))*T1082/INDEX('[3]TABLEAU DE BORD'!$B$13:$R$2000,MATCH('Formalisme RTE'!$H$2,'[3]TABLEAU DE BORD'!$B$13:$B$2000,0),12)</f>
        <v>3.102830965870556</v>
      </c>
      <c r="BU1082">
        <f t="shared" si="89"/>
        <v>0.93577891975241945</v>
      </c>
      <c r="BX1082">
        <f t="shared" si="87"/>
        <v>0.60748217536470928</v>
      </c>
      <c r="BZ1082">
        <f>IF($BZ$6="","",IF(ISERROR(INDEX([3]Base!$A$2:$C$207,MATCH($BZ$6,[3]Base!$A$2:$A$207,0),2))=TRUE,"CABLE INCONNU",(INDEX([3]Base!$A$2:$C$207,MATCH($BZ$6,[3]Base!$A$2:$A$207,0),3))))</f>
        <v>19.600000000000001</v>
      </c>
      <c r="CB1082">
        <f>IF($BZ$6="","",IF(ISERROR(INDEX([3]Base!$A$2:$C$207,MATCH($BZ$6,[3]Base!$A$2:$A$207,0),2))=TRUE,"CABLE INCONNU",(INDEX([3]Base!$A$2:$C$207,MATCH($BZ$6,[3]Base!$A$2:$A$207,0),2))))</f>
        <v>0.627</v>
      </c>
      <c r="CD1082">
        <f t="shared" si="88"/>
        <v>1.5404220201039038</v>
      </c>
      <c r="CF1082">
        <f t="shared" si="86"/>
        <v>404.81000000000006</v>
      </c>
      <c r="CG10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BORD'!$B$13:$B$2000,0),9)))*T1082/$P$18)</f>
        <v>406.35042202010396</v>
      </c>
      <c r="CI1082" t="str">
        <f>'[3]TABLEAU DE BORD'!B1080</f>
        <v/>
      </c>
      <c r="CJ1082" t="e">
        <f>'[3]TABLEAU DE BORD'!E1080-'[3]TABLEAU DE BORD'!C1080</f>
        <v>#VALUE!</v>
      </c>
      <c r="CL1082" t="str">
        <f>'[3]TABLEAU DE BORD'!H1080</f>
        <v/>
      </c>
      <c r="CM1082" t="e">
        <f>'[3]TABLEAU DE BORD'!K1080-'[3]TABLEAU DE BORD'!I1080</f>
        <v>#VALUE!</v>
      </c>
    </row>
    <row r="1083" spans="72:91" x14ac:dyDescent="0.25">
      <c r="BT108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BORD'!$B$13:$B$2000,0),11))*T1083/INDEX('[3]TABLEAU DE BORD'!$B$13:$R$2000,MATCH('Formalisme RTE'!$H$2,'[3]TABLEAU DE BORD'!$B$13:$B$2000,0),12)</f>
        <v>3.102830965870556</v>
      </c>
      <c r="BU1083">
        <f t="shared" si="89"/>
        <v>0.93577891975241945</v>
      </c>
      <c r="BX1083">
        <f t="shared" si="87"/>
        <v>0.60748217536470928</v>
      </c>
      <c r="BZ1083">
        <f>IF($BZ$6="","",IF(ISERROR(INDEX([3]Base!$A$2:$C$207,MATCH($BZ$6,[3]Base!$A$2:$A$207,0),2))=TRUE,"CABLE INCONNU",(INDEX([3]Base!$A$2:$C$207,MATCH($BZ$6,[3]Base!$A$2:$A$207,0),3))))</f>
        <v>19.600000000000001</v>
      </c>
      <c r="CB1083">
        <f>IF($BZ$6="","",IF(ISERROR(INDEX([3]Base!$A$2:$C$207,MATCH($BZ$6,[3]Base!$A$2:$A$207,0),2))=TRUE,"CABLE INCONNU",(INDEX([3]Base!$A$2:$C$207,MATCH($BZ$6,[3]Base!$A$2:$A$207,0),2))))</f>
        <v>0.627</v>
      </c>
      <c r="CD1083">
        <f t="shared" si="88"/>
        <v>1.5404220201039038</v>
      </c>
      <c r="CF1083">
        <f t="shared" si="86"/>
        <v>404.81000000000006</v>
      </c>
      <c r="CG10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BORD'!$B$13:$B$2000,0),9)))*T1083/$P$18)</f>
        <v>406.35042202010396</v>
      </c>
      <c r="CI1083" t="str">
        <f>'[3]TABLEAU DE BORD'!B1081</f>
        <v/>
      </c>
      <c r="CJ1083" t="e">
        <f>'[3]TABLEAU DE BORD'!E1081-'[3]TABLEAU DE BORD'!C1081</f>
        <v>#VALUE!</v>
      </c>
      <c r="CL1083" t="str">
        <f>'[3]TABLEAU DE BORD'!H1081</f>
        <v/>
      </c>
      <c r="CM1083" t="e">
        <f>'[3]TABLEAU DE BORD'!K1081-'[3]TABLEAU DE BORD'!I1081</f>
        <v>#VALUE!</v>
      </c>
    </row>
    <row r="1084" spans="72:91" x14ac:dyDescent="0.25">
      <c r="BT108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BORD'!$B$13:$B$2000,0),11))*T1084/INDEX('[3]TABLEAU DE BORD'!$B$13:$R$2000,MATCH('Formalisme RTE'!$H$2,'[3]TABLEAU DE BORD'!$B$13:$B$2000,0),12)</f>
        <v>3.102830965870556</v>
      </c>
      <c r="BU1084">
        <f t="shared" si="89"/>
        <v>0.93577891975241945</v>
      </c>
      <c r="BX1084">
        <f t="shared" si="87"/>
        <v>0.60748217536470928</v>
      </c>
      <c r="BZ1084">
        <f>IF($BZ$6="","",IF(ISERROR(INDEX([3]Base!$A$2:$C$207,MATCH($BZ$6,[3]Base!$A$2:$A$207,0),2))=TRUE,"CABLE INCONNU",(INDEX([3]Base!$A$2:$C$207,MATCH($BZ$6,[3]Base!$A$2:$A$207,0),3))))</f>
        <v>19.600000000000001</v>
      </c>
      <c r="CB1084">
        <f>IF($BZ$6="","",IF(ISERROR(INDEX([3]Base!$A$2:$C$207,MATCH($BZ$6,[3]Base!$A$2:$A$207,0),2))=TRUE,"CABLE INCONNU",(INDEX([3]Base!$A$2:$C$207,MATCH($BZ$6,[3]Base!$A$2:$A$207,0),2))))</f>
        <v>0.627</v>
      </c>
      <c r="CD1084">
        <f t="shared" si="88"/>
        <v>1.5404220201039038</v>
      </c>
      <c r="CF1084">
        <f t="shared" si="86"/>
        <v>404.81000000000006</v>
      </c>
      <c r="CG10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BORD'!$B$13:$B$2000,0),9)))*T1084/$P$18)</f>
        <v>406.35042202010396</v>
      </c>
      <c r="CI1084" t="str">
        <f>'[3]TABLEAU DE BORD'!B1082</f>
        <v/>
      </c>
      <c r="CJ1084" t="e">
        <f>'[3]TABLEAU DE BORD'!E1082-'[3]TABLEAU DE BORD'!C1082</f>
        <v>#VALUE!</v>
      </c>
      <c r="CL1084" t="str">
        <f>'[3]TABLEAU DE BORD'!H1082</f>
        <v/>
      </c>
      <c r="CM1084" t="e">
        <f>'[3]TABLEAU DE BORD'!K1082-'[3]TABLEAU DE BORD'!I1082</f>
        <v>#VALUE!</v>
      </c>
    </row>
    <row r="1085" spans="72:91" x14ac:dyDescent="0.25">
      <c r="BT108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BORD'!$B$13:$B$2000,0),11))*T1085/INDEX('[3]TABLEAU DE BORD'!$B$13:$R$2000,MATCH('Formalisme RTE'!$H$2,'[3]TABLEAU DE BORD'!$B$13:$B$2000,0),12)</f>
        <v>3.102830965870556</v>
      </c>
      <c r="BU1085">
        <f t="shared" si="89"/>
        <v>0.93577891975241945</v>
      </c>
      <c r="BX1085">
        <f t="shared" si="87"/>
        <v>0.60748217536470928</v>
      </c>
      <c r="BZ1085">
        <f>IF($BZ$6="","",IF(ISERROR(INDEX([3]Base!$A$2:$C$207,MATCH($BZ$6,[3]Base!$A$2:$A$207,0),2))=TRUE,"CABLE INCONNU",(INDEX([3]Base!$A$2:$C$207,MATCH($BZ$6,[3]Base!$A$2:$A$207,0),3))))</f>
        <v>19.600000000000001</v>
      </c>
      <c r="CB1085">
        <f>IF($BZ$6="","",IF(ISERROR(INDEX([3]Base!$A$2:$C$207,MATCH($BZ$6,[3]Base!$A$2:$A$207,0),2))=TRUE,"CABLE INCONNU",(INDEX([3]Base!$A$2:$C$207,MATCH($BZ$6,[3]Base!$A$2:$A$207,0),2))))</f>
        <v>0.627</v>
      </c>
      <c r="CD1085">
        <f t="shared" si="88"/>
        <v>1.5404220201039038</v>
      </c>
      <c r="CF1085">
        <f t="shared" si="86"/>
        <v>404.81000000000006</v>
      </c>
      <c r="CG10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BORD'!$B$13:$B$2000,0),9)))*T1085/$P$18)</f>
        <v>406.35042202010396</v>
      </c>
      <c r="CI1085" t="str">
        <f>'[3]TABLEAU DE BORD'!B1083</f>
        <v/>
      </c>
      <c r="CJ1085" t="e">
        <f>'[3]TABLEAU DE BORD'!E1083-'[3]TABLEAU DE BORD'!C1083</f>
        <v>#VALUE!</v>
      </c>
      <c r="CL1085" t="str">
        <f>'[3]TABLEAU DE BORD'!H1083</f>
        <v/>
      </c>
      <c r="CM1085" t="e">
        <f>'[3]TABLEAU DE BORD'!K1083-'[3]TABLEAU DE BORD'!I1083</f>
        <v>#VALUE!</v>
      </c>
    </row>
    <row r="1086" spans="72:91" x14ac:dyDescent="0.25">
      <c r="BT108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BORD'!$B$13:$B$2000,0),11))*T1086/INDEX('[3]TABLEAU DE BORD'!$B$13:$R$2000,MATCH('Formalisme RTE'!$H$2,'[3]TABLEAU DE BORD'!$B$13:$B$2000,0),12)</f>
        <v>3.102830965870556</v>
      </c>
      <c r="BU1086">
        <f t="shared" si="89"/>
        <v>0.93577891975241945</v>
      </c>
      <c r="BX1086">
        <f t="shared" si="87"/>
        <v>0.60748217536470928</v>
      </c>
      <c r="BZ1086">
        <f>IF($BZ$6="","",IF(ISERROR(INDEX([3]Base!$A$2:$C$207,MATCH($BZ$6,[3]Base!$A$2:$A$207,0),2))=TRUE,"CABLE INCONNU",(INDEX([3]Base!$A$2:$C$207,MATCH($BZ$6,[3]Base!$A$2:$A$207,0),3))))</f>
        <v>19.600000000000001</v>
      </c>
      <c r="CB1086">
        <f>IF($BZ$6="","",IF(ISERROR(INDEX([3]Base!$A$2:$C$207,MATCH($BZ$6,[3]Base!$A$2:$A$207,0),2))=TRUE,"CABLE INCONNU",(INDEX([3]Base!$A$2:$C$207,MATCH($BZ$6,[3]Base!$A$2:$A$207,0),2))))</f>
        <v>0.627</v>
      </c>
      <c r="CD1086">
        <f t="shared" si="88"/>
        <v>1.5404220201039038</v>
      </c>
      <c r="CF1086">
        <f t="shared" si="86"/>
        <v>404.81000000000006</v>
      </c>
      <c r="CG10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BORD'!$B$13:$B$2000,0),9)))*T1086/$P$18)</f>
        <v>406.35042202010396</v>
      </c>
      <c r="CI1086" t="str">
        <f>'[3]TABLEAU DE BORD'!B1084</f>
        <v/>
      </c>
      <c r="CJ1086" t="e">
        <f>'[3]TABLEAU DE BORD'!E1084-'[3]TABLEAU DE BORD'!C1084</f>
        <v>#VALUE!</v>
      </c>
      <c r="CL1086" t="str">
        <f>'[3]TABLEAU DE BORD'!H1084</f>
        <v/>
      </c>
      <c r="CM1086" t="e">
        <f>'[3]TABLEAU DE BORD'!K1084-'[3]TABLEAU DE BORD'!I1084</f>
        <v>#VALUE!</v>
      </c>
    </row>
    <row r="1087" spans="72:91" x14ac:dyDescent="0.25">
      <c r="BT108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BORD'!$B$13:$B$2000,0),11))*T1087/INDEX('[3]TABLEAU DE BORD'!$B$13:$R$2000,MATCH('Formalisme RTE'!$H$2,'[3]TABLEAU DE BORD'!$B$13:$B$2000,0),12)</f>
        <v>3.102830965870556</v>
      </c>
      <c r="BU1087">
        <f t="shared" si="89"/>
        <v>0.93577891975241945</v>
      </c>
      <c r="BX1087">
        <f t="shared" si="87"/>
        <v>0.60748217536470928</v>
      </c>
      <c r="BZ1087">
        <f>IF($BZ$6="","",IF(ISERROR(INDEX([3]Base!$A$2:$C$207,MATCH($BZ$6,[3]Base!$A$2:$A$207,0),2))=TRUE,"CABLE INCONNU",(INDEX([3]Base!$A$2:$C$207,MATCH($BZ$6,[3]Base!$A$2:$A$207,0),3))))</f>
        <v>19.600000000000001</v>
      </c>
      <c r="CB1087">
        <f>IF($BZ$6="","",IF(ISERROR(INDEX([3]Base!$A$2:$C$207,MATCH($BZ$6,[3]Base!$A$2:$A$207,0),2))=TRUE,"CABLE INCONNU",(INDEX([3]Base!$A$2:$C$207,MATCH($BZ$6,[3]Base!$A$2:$A$207,0),2))))</f>
        <v>0.627</v>
      </c>
      <c r="CD1087">
        <f t="shared" si="88"/>
        <v>1.5404220201039038</v>
      </c>
      <c r="CF1087">
        <f t="shared" si="86"/>
        <v>404.81000000000006</v>
      </c>
      <c r="CG10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BORD'!$B$13:$B$2000,0),9)))*T1087/$P$18)</f>
        <v>406.35042202010396</v>
      </c>
      <c r="CI1087" t="str">
        <f>'[3]TABLEAU DE BORD'!B1085</f>
        <v/>
      </c>
      <c r="CJ1087" t="e">
        <f>'[3]TABLEAU DE BORD'!E1085-'[3]TABLEAU DE BORD'!C1085</f>
        <v>#VALUE!</v>
      </c>
      <c r="CL1087" t="str">
        <f>'[3]TABLEAU DE BORD'!H1085</f>
        <v/>
      </c>
      <c r="CM1087" t="e">
        <f>'[3]TABLEAU DE BORD'!K1085-'[3]TABLEAU DE BORD'!I1085</f>
        <v>#VALUE!</v>
      </c>
    </row>
    <row r="1088" spans="72:91" x14ac:dyDescent="0.25">
      <c r="BT108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BORD'!$B$13:$B$2000,0),11))*T1088/INDEX('[3]TABLEAU DE BORD'!$B$13:$R$2000,MATCH('Formalisme RTE'!$H$2,'[3]TABLEAU DE BORD'!$B$13:$B$2000,0),12)</f>
        <v>3.102830965870556</v>
      </c>
      <c r="BU1088">
        <f t="shared" si="89"/>
        <v>0.93577891975241945</v>
      </c>
      <c r="BX1088">
        <f t="shared" si="87"/>
        <v>0.60748217536470928</v>
      </c>
      <c r="BZ1088">
        <f>IF($BZ$6="","",IF(ISERROR(INDEX([3]Base!$A$2:$C$207,MATCH($BZ$6,[3]Base!$A$2:$A$207,0),2))=TRUE,"CABLE INCONNU",(INDEX([3]Base!$A$2:$C$207,MATCH($BZ$6,[3]Base!$A$2:$A$207,0),3))))</f>
        <v>19.600000000000001</v>
      </c>
      <c r="CB1088">
        <f>IF($BZ$6="","",IF(ISERROR(INDEX([3]Base!$A$2:$C$207,MATCH($BZ$6,[3]Base!$A$2:$A$207,0),2))=TRUE,"CABLE INCONNU",(INDEX([3]Base!$A$2:$C$207,MATCH($BZ$6,[3]Base!$A$2:$A$207,0),2))))</f>
        <v>0.627</v>
      </c>
      <c r="CD1088">
        <f t="shared" si="88"/>
        <v>1.5404220201039038</v>
      </c>
      <c r="CF1088">
        <f t="shared" si="86"/>
        <v>404.81000000000006</v>
      </c>
      <c r="CG10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BORD'!$B$13:$B$2000,0),9)))*T1088/$P$18)</f>
        <v>406.35042202010396</v>
      </c>
      <c r="CI1088" t="str">
        <f>'[3]TABLEAU DE BORD'!B1086</f>
        <v/>
      </c>
      <c r="CJ1088" t="e">
        <f>'[3]TABLEAU DE BORD'!E1086-'[3]TABLEAU DE BORD'!C1086</f>
        <v>#VALUE!</v>
      </c>
      <c r="CL1088" t="str">
        <f>'[3]TABLEAU DE BORD'!H1086</f>
        <v/>
      </c>
      <c r="CM1088" t="e">
        <f>'[3]TABLEAU DE BORD'!K1086-'[3]TABLEAU DE BORD'!I1086</f>
        <v>#VALUE!</v>
      </c>
    </row>
    <row r="1089" spans="72:91" x14ac:dyDescent="0.25">
      <c r="BT108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BORD'!$B$13:$B$2000,0),11))*T1089/INDEX('[3]TABLEAU DE BORD'!$B$13:$R$2000,MATCH('Formalisme RTE'!$H$2,'[3]TABLEAU DE BORD'!$B$13:$B$2000,0),12)</f>
        <v>3.102830965870556</v>
      </c>
      <c r="BU1089">
        <f t="shared" si="89"/>
        <v>0.93577891975241945</v>
      </c>
      <c r="BX1089">
        <f t="shared" si="87"/>
        <v>0.60748217536470928</v>
      </c>
      <c r="BZ1089">
        <f>IF($BZ$6="","",IF(ISERROR(INDEX([3]Base!$A$2:$C$207,MATCH($BZ$6,[3]Base!$A$2:$A$207,0),2))=TRUE,"CABLE INCONNU",(INDEX([3]Base!$A$2:$C$207,MATCH($BZ$6,[3]Base!$A$2:$A$207,0),3))))</f>
        <v>19.600000000000001</v>
      </c>
      <c r="CB1089">
        <f>IF($BZ$6="","",IF(ISERROR(INDEX([3]Base!$A$2:$C$207,MATCH($BZ$6,[3]Base!$A$2:$A$207,0),2))=TRUE,"CABLE INCONNU",(INDEX([3]Base!$A$2:$C$207,MATCH($BZ$6,[3]Base!$A$2:$A$207,0),2))))</f>
        <v>0.627</v>
      </c>
      <c r="CD1089">
        <f t="shared" si="88"/>
        <v>1.5404220201039038</v>
      </c>
      <c r="CF1089">
        <f t="shared" si="86"/>
        <v>404.81000000000006</v>
      </c>
      <c r="CG10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BORD'!$B$13:$B$2000,0),9)))*T1089/$P$18)</f>
        <v>406.35042202010396</v>
      </c>
      <c r="CI1089" t="str">
        <f>'[3]TABLEAU DE BORD'!B1087</f>
        <v/>
      </c>
      <c r="CJ1089" t="e">
        <f>'[3]TABLEAU DE BORD'!E1087-'[3]TABLEAU DE BORD'!C1087</f>
        <v>#VALUE!</v>
      </c>
      <c r="CL1089" t="str">
        <f>'[3]TABLEAU DE BORD'!H1087</f>
        <v/>
      </c>
      <c r="CM1089" t="e">
        <f>'[3]TABLEAU DE BORD'!K1087-'[3]TABLEAU DE BORD'!I1087</f>
        <v>#VALUE!</v>
      </c>
    </row>
    <row r="1090" spans="72:91" x14ac:dyDescent="0.25">
      <c r="BT109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BORD'!$B$13:$B$2000,0),11))*T1090/INDEX('[3]TABLEAU DE BORD'!$B$13:$R$2000,MATCH('Formalisme RTE'!$H$2,'[3]TABLEAU DE BORD'!$B$13:$B$2000,0),12)</f>
        <v>3.102830965870556</v>
      </c>
      <c r="BU1090">
        <f t="shared" si="89"/>
        <v>0.93577891975241945</v>
      </c>
      <c r="BX1090">
        <f t="shared" si="87"/>
        <v>0.60748217536470928</v>
      </c>
      <c r="BZ1090">
        <f>IF($BZ$6="","",IF(ISERROR(INDEX([3]Base!$A$2:$C$207,MATCH($BZ$6,[3]Base!$A$2:$A$207,0),2))=TRUE,"CABLE INCONNU",(INDEX([3]Base!$A$2:$C$207,MATCH($BZ$6,[3]Base!$A$2:$A$207,0),3))))</f>
        <v>19.600000000000001</v>
      </c>
      <c r="CB1090">
        <f>IF($BZ$6="","",IF(ISERROR(INDEX([3]Base!$A$2:$C$207,MATCH($BZ$6,[3]Base!$A$2:$A$207,0),2))=TRUE,"CABLE INCONNU",(INDEX([3]Base!$A$2:$C$207,MATCH($BZ$6,[3]Base!$A$2:$A$207,0),2))))</f>
        <v>0.627</v>
      </c>
      <c r="CD1090">
        <f t="shared" si="88"/>
        <v>1.5404220201039038</v>
      </c>
      <c r="CF1090">
        <f t="shared" si="86"/>
        <v>404.81000000000006</v>
      </c>
      <c r="CG10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BORD'!$B$13:$B$2000,0),9)))*T1090/$P$18)</f>
        <v>406.35042202010396</v>
      </c>
      <c r="CI1090" t="str">
        <f>'[3]TABLEAU DE BORD'!B1088</f>
        <v/>
      </c>
      <c r="CJ1090" t="e">
        <f>'[3]TABLEAU DE BORD'!E1088-'[3]TABLEAU DE BORD'!C1088</f>
        <v>#VALUE!</v>
      </c>
      <c r="CL1090" t="str">
        <f>'[3]TABLEAU DE BORD'!H1088</f>
        <v/>
      </c>
      <c r="CM1090" t="e">
        <f>'[3]TABLEAU DE BORD'!K1088-'[3]TABLEAU DE BORD'!I1088</f>
        <v>#VALUE!</v>
      </c>
    </row>
    <row r="1091" spans="72:91" x14ac:dyDescent="0.25">
      <c r="BT109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BORD'!$B$13:$B$2000,0),11))*T1091/INDEX('[3]TABLEAU DE BORD'!$B$13:$R$2000,MATCH('Formalisme RTE'!$H$2,'[3]TABLEAU DE BORD'!$B$13:$B$2000,0),12)</f>
        <v>3.102830965870556</v>
      </c>
      <c r="BU1091">
        <f t="shared" si="89"/>
        <v>0.93577891975241945</v>
      </c>
      <c r="BX1091">
        <f t="shared" si="87"/>
        <v>0.60748217536470928</v>
      </c>
      <c r="BZ1091">
        <f>IF($BZ$6="","",IF(ISERROR(INDEX([3]Base!$A$2:$C$207,MATCH($BZ$6,[3]Base!$A$2:$A$207,0),2))=TRUE,"CABLE INCONNU",(INDEX([3]Base!$A$2:$C$207,MATCH($BZ$6,[3]Base!$A$2:$A$207,0),3))))</f>
        <v>19.600000000000001</v>
      </c>
      <c r="CB1091">
        <f>IF($BZ$6="","",IF(ISERROR(INDEX([3]Base!$A$2:$C$207,MATCH($BZ$6,[3]Base!$A$2:$A$207,0),2))=TRUE,"CABLE INCONNU",(INDEX([3]Base!$A$2:$C$207,MATCH($BZ$6,[3]Base!$A$2:$A$207,0),2))))</f>
        <v>0.627</v>
      </c>
      <c r="CD1091">
        <f t="shared" si="88"/>
        <v>1.5404220201039038</v>
      </c>
      <c r="CF1091">
        <f t="shared" si="86"/>
        <v>404.81000000000006</v>
      </c>
      <c r="CG10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BORD'!$B$13:$B$2000,0),9)))*T1091/$P$18)</f>
        <v>406.35042202010396</v>
      </c>
      <c r="CI1091" t="str">
        <f>'[3]TABLEAU DE BORD'!B1089</f>
        <v/>
      </c>
      <c r="CJ1091" t="e">
        <f>'[3]TABLEAU DE BORD'!E1089-'[3]TABLEAU DE BORD'!C1089</f>
        <v>#VALUE!</v>
      </c>
      <c r="CL1091" t="str">
        <f>'[3]TABLEAU DE BORD'!H1089</f>
        <v/>
      </c>
      <c r="CM1091" t="e">
        <f>'[3]TABLEAU DE BORD'!K1089-'[3]TABLEAU DE BORD'!I1089</f>
        <v>#VALUE!</v>
      </c>
    </row>
    <row r="1092" spans="72:91" x14ac:dyDescent="0.25">
      <c r="BT109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BORD'!$B$13:$B$2000,0),11))*T1092/INDEX('[3]TABLEAU DE BORD'!$B$13:$R$2000,MATCH('Formalisme RTE'!$H$2,'[3]TABLEAU DE BORD'!$B$13:$B$2000,0),12)</f>
        <v>3.102830965870556</v>
      </c>
      <c r="BU1092">
        <f t="shared" si="89"/>
        <v>0.93577891975241945</v>
      </c>
      <c r="BX1092">
        <f t="shared" si="87"/>
        <v>0.60748217536470928</v>
      </c>
      <c r="BZ1092">
        <f>IF($BZ$6="","",IF(ISERROR(INDEX([3]Base!$A$2:$C$207,MATCH($BZ$6,[3]Base!$A$2:$A$207,0),2))=TRUE,"CABLE INCONNU",(INDEX([3]Base!$A$2:$C$207,MATCH($BZ$6,[3]Base!$A$2:$A$207,0),3))))</f>
        <v>19.600000000000001</v>
      </c>
      <c r="CB1092">
        <f>IF($BZ$6="","",IF(ISERROR(INDEX([3]Base!$A$2:$C$207,MATCH($BZ$6,[3]Base!$A$2:$A$207,0),2))=TRUE,"CABLE INCONNU",(INDEX([3]Base!$A$2:$C$207,MATCH($BZ$6,[3]Base!$A$2:$A$207,0),2))))</f>
        <v>0.627</v>
      </c>
      <c r="CD1092">
        <f t="shared" si="88"/>
        <v>1.5404220201039038</v>
      </c>
      <c r="CF1092">
        <f t="shared" si="86"/>
        <v>404.81000000000006</v>
      </c>
      <c r="CG10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BORD'!$B$13:$B$2000,0),9)))*T1092/$P$18)</f>
        <v>406.35042202010396</v>
      </c>
      <c r="CI1092" t="str">
        <f>'[3]TABLEAU DE BORD'!B1090</f>
        <v/>
      </c>
      <c r="CJ1092" t="e">
        <f>'[3]TABLEAU DE BORD'!E1090-'[3]TABLEAU DE BORD'!C1090</f>
        <v>#VALUE!</v>
      </c>
      <c r="CL1092" t="str">
        <f>'[3]TABLEAU DE BORD'!H1090</f>
        <v/>
      </c>
      <c r="CM1092" t="e">
        <f>'[3]TABLEAU DE BORD'!K1090-'[3]TABLEAU DE BORD'!I1090</f>
        <v>#VALUE!</v>
      </c>
    </row>
    <row r="1093" spans="72:91" x14ac:dyDescent="0.25">
      <c r="BT109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BORD'!$B$13:$B$2000,0),11))*T1093/INDEX('[3]TABLEAU DE BORD'!$B$13:$R$2000,MATCH('Formalisme RTE'!$H$2,'[3]TABLEAU DE BORD'!$B$13:$B$2000,0),12)</f>
        <v>3.102830965870556</v>
      </c>
      <c r="BU1093">
        <f t="shared" si="89"/>
        <v>0.93577891975241945</v>
      </c>
      <c r="BX1093">
        <f t="shared" si="87"/>
        <v>0.60748217536470928</v>
      </c>
      <c r="BZ1093">
        <f>IF($BZ$6="","",IF(ISERROR(INDEX([3]Base!$A$2:$C$207,MATCH($BZ$6,[3]Base!$A$2:$A$207,0),2))=TRUE,"CABLE INCONNU",(INDEX([3]Base!$A$2:$C$207,MATCH($BZ$6,[3]Base!$A$2:$A$207,0),3))))</f>
        <v>19.600000000000001</v>
      </c>
      <c r="CB1093">
        <f>IF($BZ$6="","",IF(ISERROR(INDEX([3]Base!$A$2:$C$207,MATCH($BZ$6,[3]Base!$A$2:$A$207,0),2))=TRUE,"CABLE INCONNU",(INDEX([3]Base!$A$2:$C$207,MATCH($BZ$6,[3]Base!$A$2:$A$207,0),2))))</f>
        <v>0.627</v>
      </c>
      <c r="CD1093">
        <f t="shared" si="88"/>
        <v>1.5404220201039038</v>
      </c>
      <c r="CF1093">
        <f t="shared" si="86"/>
        <v>404.81000000000006</v>
      </c>
      <c r="CG10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BORD'!$B$13:$B$2000,0),9)))*T1093/$P$18)</f>
        <v>406.35042202010396</v>
      </c>
      <c r="CI1093" t="str">
        <f>'[3]TABLEAU DE BORD'!B1091</f>
        <v/>
      </c>
      <c r="CJ1093" t="e">
        <f>'[3]TABLEAU DE BORD'!E1091-'[3]TABLEAU DE BORD'!C1091</f>
        <v>#VALUE!</v>
      </c>
      <c r="CL1093" t="str">
        <f>'[3]TABLEAU DE BORD'!H1091</f>
        <v/>
      </c>
      <c r="CM1093" t="e">
        <f>'[3]TABLEAU DE BORD'!K1091-'[3]TABLEAU DE BORD'!I1091</f>
        <v>#VALUE!</v>
      </c>
    </row>
    <row r="1094" spans="72:91" x14ac:dyDescent="0.25">
      <c r="BT109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BORD'!$B$13:$B$2000,0),11))*T1094/INDEX('[3]TABLEAU DE BORD'!$B$13:$R$2000,MATCH('Formalisme RTE'!$H$2,'[3]TABLEAU DE BORD'!$B$13:$B$2000,0),12)</f>
        <v>3.102830965870556</v>
      </c>
      <c r="BU1094">
        <f t="shared" si="89"/>
        <v>0.93577891975241945</v>
      </c>
      <c r="BX1094">
        <f t="shared" si="87"/>
        <v>0.60748217536470928</v>
      </c>
      <c r="BZ1094">
        <f>IF($BZ$6="","",IF(ISERROR(INDEX([3]Base!$A$2:$C$207,MATCH($BZ$6,[3]Base!$A$2:$A$207,0),2))=TRUE,"CABLE INCONNU",(INDEX([3]Base!$A$2:$C$207,MATCH($BZ$6,[3]Base!$A$2:$A$207,0),3))))</f>
        <v>19.600000000000001</v>
      </c>
      <c r="CB1094">
        <f>IF($BZ$6="","",IF(ISERROR(INDEX([3]Base!$A$2:$C$207,MATCH($BZ$6,[3]Base!$A$2:$A$207,0),2))=TRUE,"CABLE INCONNU",(INDEX([3]Base!$A$2:$C$207,MATCH($BZ$6,[3]Base!$A$2:$A$207,0),2))))</f>
        <v>0.627</v>
      </c>
      <c r="CD1094">
        <f t="shared" si="88"/>
        <v>1.5404220201039038</v>
      </c>
      <c r="CF1094">
        <f t="shared" si="86"/>
        <v>404.81000000000006</v>
      </c>
      <c r="CG10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BORD'!$B$13:$B$2000,0),9)))*T1094/$P$18)</f>
        <v>406.35042202010396</v>
      </c>
      <c r="CI1094" t="str">
        <f>'[3]TABLEAU DE BORD'!B1092</f>
        <v/>
      </c>
      <c r="CJ1094" t="e">
        <f>'[3]TABLEAU DE BORD'!E1092-'[3]TABLEAU DE BORD'!C1092</f>
        <v>#VALUE!</v>
      </c>
      <c r="CL1094" t="str">
        <f>'[3]TABLEAU DE BORD'!H1092</f>
        <v/>
      </c>
      <c r="CM1094" t="e">
        <f>'[3]TABLEAU DE BORD'!K1092-'[3]TABLEAU DE BORD'!I1092</f>
        <v>#VALUE!</v>
      </c>
    </row>
    <row r="1095" spans="72:91" x14ac:dyDescent="0.25">
      <c r="BT109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BORD'!$B$13:$B$2000,0),11))*T1095/INDEX('[3]TABLEAU DE BORD'!$B$13:$R$2000,MATCH('Formalisme RTE'!$H$2,'[3]TABLEAU DE BORD'!$B$13:$B$2000,0),12)</f>
        <v>3.102830965870556</v>
      </c>
      <c r="BU1095">
        <f t="shared" si="89"/>
        <v>0.93577891975241945</v>
      </c>
      <c r="BX1095">
        <f t="shared" si="87"/>
        <v>0.60748217536470928</v>
      </c>
      <c r="BZ1095">
        <f>IF($BZ$6="","",IF(ISERROR(INDEX([3]Base!$A$2:$C$207,MATCH($BZ$6,[3]Base!$A$2:$A$207,0),2))=TRUE,"CABLE INCONNU",(INDEX([3]Base!$A$2:$C$207,MATCH($BZ$6,[3]Base!$A$2:$A$207,0),3))))</f>
        <v>19.600000000000001</v>
      </c>
      <c r="CB1095">
        <f>IF($BZ$6="","",IF(ISERROR(INDEX([3]Base!$A$2:$C$207,MATCH($BZ$6,[3]Base!$A$2:$A$207,0),2))=TRUE,"CABLE INCONNU",(INDEX([3]Base!$A$2:$C$207,MATCH($BZ$6,[3]Base!$A$2:$A$207,0),2))))</f>
        <v>0.627</v>
      </c>
      <c r="CD1095">
        <f t="shared" si="88"/>
        <v>1.5404220201039038</v>
      </c>
      <c r="CF1095">
        <f t="shared" si="86"/>
        <v>404.81000000000006</v>
      </c>
      <c r="CG10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BORD'!$B$13:$B$2000,0),9)))*T1095/$P$18)</f>
        <v>406.35042202010396</v>
      </c>
      <c r="CI1095" t="str">
        <f>'[3]TABLEAU DE BORD'!B1093</f>
        <v/>
      </c>
      <c r="CJ1095" t="e">
        <f>'[3]TABLEAU DE BORD'!E1093-'[3]TABLEAU DE BORD'!C1093</f>
        <v>#VALUE!</v>
      </c>
      <c r="CL1095" t="str">
        <f>'[3]TABLEAU DE BORD'!H1093</f>
        <v/>
      </c>
      <c r="CM1095" t="e">
        <f>'[3]TABLEAU DE BORD'!K1093-'[3]TABLEAU DE BORD'!I1093</f>
        <v>#VALUE!</v>
      </c>
    </row>
    <row r="1096" spans="72:91" x14ac:dyDescent="0.25">
      <c r="BT109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BORD'!$B$13:$B$2000,0),11))*T1096/INDEX('[3]TABLEAU DE BORD'!$B$13:$R$2000,MATCH('Formalisme RTE'!$H$2,'[3]TABLEAU DE BORD'!$B$13:$B$2000,0),12)</f>
        <v>3.102830965870556</v>
      </c>
      <c r="BU1096">
        <f t="shared" si="89"/>
        <v>0.93577891975241945</v>
      </c>
      <c r="BX1096">
        <f t="shared" si="87"/>
        <v>0.60748217536470928</v>
      </c>
      <c r="BZ1096">
        <f>IF($BZ$6="","",IF(ISERROR(INDEX([3]Base!$A$2:$C$207,MATCH($BZ$6,[3]Base!$A$2:$A$207,0),2))=TRUE,"CABLE INCONNU",(INDEX([3]Base!$A$2:$C$207,MATCH($BZ$6,[3]Base!$A$2:$A$207,0),3))))</f>
        <v>19.600000000000001</v>
      </c>
      <c r="CB1096">
        <f>IF($BZ$6="","",IF(ISERROR(INDEX([3]Base!$A$2:$C$207,MATCH($BZ$6,[3]Base!$A$2:$A$207,0),2))=TRUE,"CABLE INCONNU",(INDEX([3]Base!$A$2:$C$207,MATCH($BZ$6,[3]Base!$A$2:$A$207,0),2))))</f>
        <v>0.627</v>
      </c>
      <c r="CD1096">
        <f t="shared" si="88"/>
        <v>1.5404220201039038</v>
      </c>
      <c r="CF1096">
        <f t="shared" si="86"/>
        <v>404.81000000000006</v>
      </c>
      <c r="CG10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BORD'!$B$13:$B$2000,0),9)))*T1096/$P$18)</f>
        <v>406.35042202010396</v>
      </c>
      <c r="CI1096" t="str">
        <f>'[3]TABLEAU DE BORD'!B1094</f>
        <v/>
      </c>
      <c r="CJ1096" t="e">
        <f>'[3]TABLEAU DE BORD'!E1094-'[3]TABLEAU DE BORD'!C1094</f>
        <v>#VALUE!</v>
      </c>
      <c r="CL1096" t="str">
        <f>'[3]TABLEAU DE BORD'!H1094</f>
        <v/>
      </c>
      <c r="CM1096" t="e">
        <f>'[3]TABLEAU DE BORD'!K1094-'[3]TABLEAU DE BORD'!I1094</f>
        <v>#VALUE!</v>
      </c>
    </row>
    <row r="1097" spans="72:91" x14ac:dyDescent="0.25">
      <c r="BT109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BORD'!$B$13:$B$2000,0),11))*T1097/INDEX('[3]TABLEAU DE BORD'!$B$13:$R$2000,MATCH('Formalisme RTE'!$H$2,'[3]TABLEAU DE BORD'!$B$13:$B$2000,0),12)</f>
        <v>3.102830965870556</v>
      </c>
      <c r="BU1097">
        <f t="shared" si="89"/>
        <v>0.93577891975241945</v>
      </c>
      <c r="BX1097">
        <f t="shared" si="87"/>
        <v>0.60748217536470928</v>
      </c>
      <c r="BZ1097">
        <f>IF($BZ$6="","",IF(ISERROR(INDEX([3]Base!$A$2:$C$207,MATCH($BZ$6,[3]Base!$A$2:$A$207,0),2))=TRUE,"CABLE INCONNU",(INDEX([3]Base!$A$2:$C$207,MATCH($BZ$6,[3]Base!$A$2:$A$207,0),3))))</f>
        <v>19.600000000000001</v>
      </c>
      <c r="CB1097">
        <f>IF($BZ$6="","",IF(ISERROR(INDEX([3]Base!$A$2:$C$207,MATCH($BZ$6,[3]Base!$A$2:$A$207,0),2))=TRUE,"CABLE INCONNU",(INDEX([3]Base!$A$2:$C$207,MATCH($BZ$6,[3]Base!$A$2:$A$207,0),2))))</f>
        <v>0.627</v>
      </c>
      <c r="CD1097">
        <f t="shared" si="88"/>
        <v>1.5404220201039038</v>
      </c>
      <c r="CF1097">
        <f t="shared" si="86"/>
        <v>404.81000000000006</v>
      </c>
      <c r="CG10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BORD'!$B$13:$B$2000,0),9)))*T1097/$P$18)</f>
        <v>406.35042202010396</v>
      </c>
      <c r="CI1097" t="str">
        <f>'[3]TABLEAU DE BORD'!B1095</f>
        <v/>
      </c>
      <c r="CJ1097" t="e">
        <f>'[3]TABLEAU DE BORD'!E1095-'[3]TABLEAU DE BORD'!C1095</f>
        <v>#VALUE!</v>
      </c>
      <c r="CL1097" t="str">
        <f>'[3]TABLEAU DE BORD'!H1095</f>
        <v/>
      </c>
      <c r="CM1097" t="e">
        <f>'[3]TABLEAU DE BORD'!K1095-'[3]TABLEAU DE BORD'!I1095</f>
        <v>#VALUE!</v>
      </c>
    </row>
    <row r="1098" spans="72:91" x14ac:dyDescent="0.25">
      <c r="BT109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BORD'!$B$13:$B$2000,0),11))*T1098/INDEX('[3]TABLEAU DE BORD'!$B$13:$R$2000,MATCH('Formalisme RTE'!$H$2,'[3]TABLEAU DE BORD'!$B$13:$B$2000,0),12)</f>
        <v>3.102830965870556</v>
      </c>
      <c r="BU1098">
        <f t="shared" si="89"/>
        <v>0.93577891975241945</v>
      </c>
      <c r="BX1098">
        <f t="shared" si="87"/>
        <v>0.60748217536470928</v>
      </c>
      <c r="BZ1098">
        <f>IF($BZ$6="","",IF(ISERROR(INDEX([3]Base!$A$2:$C$207,MATCH($BZ$6,[3]Base!$A$2:$A$207,0),2))=TRUE,"CABLE INCONNU",(INDEX([3]Base!$A$2:$C$207,MATCH($BZ$6,[3]Base!$A$2:$A$207,0),3))))</f>
        <v>19.600000000000001</v>
      </c>
      <c r="CB1098">
        <f>IF($BZ$6="","",IF(ISERROR(INDEX([3]Base!$A$2:$C$207,MATCH($BZ$6,[3]Base!$A$2:$A$207,0),2))=TRUE,"CABLE INCONNU",(INDEX([3]Base!$A$2:$C$207,MATCH($BZ$6,[3]Base!$A$2:$A$207,0),2))))</f>
        <v>0.627</v>
      </c>
      <c r="CD1098">
        <f t="shared" si="88"/>
        <v>1.5404220201039038</v>
      </c>
      <c r="CF1098">
        <f t="shared" si="86"/>
        <v>404.81000000000006</v>
      </c>
      <c r="CG10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BORD'!$B$13:$B$2000,0),9)))*T1098/$P$18)</f>
        <v>406.35042202010396</v>
      </c>
      <c r="CI1098" t="str">
        <f>'[3]TABLEAU DE BORD'!B1096</f>
        <v/>
      </c>
      <c r="CJ1098" t="e">
        <f>'[3]TABLEAU DE BORD'!E1096-'[3]TABLEAU DE BORD'!C1096</f>
        <v>#VALUE!</v>
      </c>
      <c r="CL1098" t="str">
        <f>'[3]TABLEAU DE BORD'!H1096</f>
        <v/>
      </c>
      <c r="CM1098" t="e">
        <f>'[3]TABLEAU DE BORD'!K1096-'[3]TABLEAU DE BORD'!I1096</f>
        <v>#VALUE!</v>
      </c>
    </row>
    <row r="1099" spans="72:91" x14ac:dyDescent="0.25">
      <c r="BT109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BORD'!$B$13:$B$2000,0),11))*T1099/INDEX('[3]TABLEAU DE BORD'!$B$13:$R$2000,MATCH('Formalisme RTE'!$H$2,'[3]TABLEAU DE BORD'!$B$13:$B$2000,0),12)</f>
        <v>3.102830965870556</v>
      </c>
      <c r="BU1099">
        <f t="shared" si="89"/>
        <v>0.93577891975241945</v>
      </c>
      <c r="BX1099">
        <f t="shared" si="87"/>
        <v>0.60748217536470928</v>
      </c>
      <c r="BZ1099">
        <f>IF($BZ$6="","",IF(ISERROR(INDEX([3]Base!$A$2:$C$207,MATCH($BZ$6,[3]Base!$A$2:$A$207,0),2))=TRUE,"CABLE INCONNU",(INDEX([3]Base!$A$2:$C$207,MATCH($BZ$6,[3]Base!$A$2:$A$207,0),3))))</f>
        <v>19.600000000000001</v>
      </c>
      <c r="CB1099">
        <f>IF($BZ$6="","",IF(ISERROR(INDEX([3]Base!$A$2:$C$207,MATCH($BZ$6,[3]Base!$A$2:$A$207,0),2))=TRUE,"CABLE INCONNU",(INDEX([3]Base!$A$2:$C$207,MATCH($BZ$6,[3]Base!$A$2:$A$207,0),2))))</f>
        <v>0.627</v>
      </c>
      <c r="CD1099">
        <f t="shared" si="88"/>
        <v>1.5404220201039038</v>
      </c>
      <c r="CF1099">
        <f t="shared" si="86"/>
        <v>404.81000000000006</v>
      </c>
      <c r="CG10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BORD'!$B$13:$B$2000,0),9)))*T1099/$P$18)</f>
        <v>406.35042202010396</v>
      </c>
      <c r="CI1099" t="str">
        <f>'[3]TABLEAU DE BORD'!B1097</f>
        <v/>
      </c>
      <c r="CJ1099" t="e">
        <f>'[3]TABLEAU DE BORD'!E1097-'[3]TABLEAU DE BORD'!C1097</f>
        <v>#VALUE!</v>
      </c>
      <c r="CL1099" t="str">
        <f>'[3]TABLEAU DE BORD'!H1097</f>
        <v/>
      </c>
      <c r="CM1099" t="e">
        <f>'[3]TABLEAU DE BORD'!K1097-'[3]TABLEAU DE BORD'!I1097</f>
        <v>#VALUE!</v>
      </c>
    </row>
    <row r="1100" spans="72:91" x14ac:dyDescent="0.25">
      <c r="BT110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BORD'!$B$13:$B$2000,0),11))*T1100/INDEX('[3]TABLEAU DE BORD'!$B$13:$R$2000,MATCH('Formalisme RTE'!$H$2,'[3]TABLEAU DE BORD'!$B$13:$B$2000,0),12)</f>
        <v>3.102830965870556</v>
      </c>
      <c r="BU1100">
        <f t="shared" si="89"/>
        <v>0.93577891975241945</v>
      </c>
      <c r="BX1100">
        <f t="shared" si="87"/>
        <v>0.60748217536470928</v>
      </c>
      <c r="BZ1100">
        <f>IF($BZ$6="","",IF(ISERROR(INDEX([3]Base!$A$2:$C$207,MATCH($BZ$6,[3]Base!$A$2:$A$207,0),2))=TRUE,"CABLE INCONNU",(INDEX([3]Base!$A$2:$C$207,MATCH($BZ$6,[3]Base!$A$2:$A$207,0),3))))</f>
        <v>19.600000000000001</v>
      </c>
      <c r="CB1100">
        <f>IF($BZ$6="","",IF(ISERROR(INDEX([3]Base!$A$2:$C$207,MATCH($BZ$6,[3]Base!$A$2:$A$207,0),2))=TRUE,"CABLE INCONNU",(INDEX([3]Base!$A$2:$C$207,MATCH($BZ$6,[3]Base!$A$2:$A$207,0),2))))</f>
        <v>0.627</v>
      </c>
      <c r="CD1100">
        <f t="shared" si="88"/>
        <v>1.5404220201039038</v>
      </c>
      <c r="CF1100">
        <f t="shared" si="86"/>
        <v>404.81000000000006</v>
      </c>
      <c r="CG11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BORD'!$B$13:$B$2000,0),9)))*T1100/$P$18)</f>
        <v>406.35042202010396</v>
      </c>
      <c r="CI1100" t="str">
        <f>'[3]TABLEAU DE BORD'!B1098</f>
        <v/>
      </c>
      <c r="CJ1100" t="e">
        <f>'[3]TABLEAU DE BORD'!E1098-'[3]TABLEAU DE BORD'!C1098</f>
        <v>#VALUE!</v>
      </c>
      <c r="CL1100" t="str">
        <f>'[3]TABLEAU DE BORD'!H1098</f>
        <v/>
      </c>
      <c r="CM1100" t="e">
        <f>'[3]TABLEAU DE BORD'!K1098-'[3]TABLEAU DE BORD'!I1098</f>
        <v>#VALUE!</v>
      </c>
    </row>
    <row r="1101" spans="72:91" x14ac:dyDescent="0.25">
      <c r="BT110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BORD'!$B$13:$B$2000,0),11))*T1101/INDEX('[3]TABLEAU DE BORD'!$B$13:$R$2000,MATCH('Formalisme RTE'!$H$2,'[3]TABLEAU DE BORD'!$B$13:$B$2000,0),12)</f>
        <v>3.102830965870556</v>
      </c>
      <c r="BU1101">
        <f t="shared" si="89"/>
        <v>0.93577891975241945</v>
      </c>
      <c r="BX1101">
        <f t="shared" si="87"/>
        <v>0.60748217536470928</v>
      </c>
      <c r="BZ1101">
        <f>IF($BZ$6="","",IF(ISERROR(INDEX([3]Base!$A$2:$C$207,MATCH($BZ$6,[3]Base!$A$2:$A$207,0),2))=TRUE,"CABLE INCONNU",(INDEX([3]Base!$A$2:$C$207,MATCH($BZ$6,[3]Base!$A$2:$A$207,0),3))))</f>
        <v>19.600000000000001</v>
      </c>
      <c r="CB1101">
        <f>IF($BZ$6="","",IF(ISERROR(INDEX([3]Base!$A$2:$C$207,MATCH($BZ$6,[3]Base!$A$2:$A$207,0),2))=TRUE,"CABLE INCONNU",(INDEX([3]Base!$A$2:$C$207,MATCH($BZ$6,[3]Base!$A$2:$A$207,0),2))))</f>
        <v>0.627</v>
      </c>
      <c r="CD1101">
        <f t="shared" si="88"/>
        <v>1.5404220201039038</v>
      </c>
      <c r="CF1101">
        <f t="shared" si="86"/>
        <v>404.81000000000006</v>
      </c>
      <c r="CG11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BORD'!$B$13:$B$2000,0),9)))*T1101/$P$18)</f>
        <v>406.35042202010396</v>
      </c>
      <c r="CI1101" t="str">
        <f>'[3]TABLEAU DE BORD'!B1099</f>
        <v/>
      </c>
      <c r="CJ1101" t="e">
        <f>'[3]TABLEAU DE BORD'!E1099-'[3]TABLEAU DE BORD'!C1099</f>
        <v>#VALUE!</v>
      </c>
      <c r="CL1101" t="str">
        <f>'[3]TABLEAU DE BORD'!H1099</f>
        <v/>
      </c>
      <c r="CM1101" t="e">
        <f>'[3]TABLEAU DE BORD'!K1099-'[3]TABLEAU DE BORD'!I1099</f>
        <v>#VALUE!</v>
      </c>
    </row>
    <row r="1102" spans="72:91" x14ac:dyDescent="0.25">
      <c r="BT110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BORD'!$B$13:$B$2000,0),11))*T1102/INDEX('[3]TABLEAU DE BORD'!$B$13:$R$2000,MATCH('Formalisme RTE'!$H$2,'[3]TABLEAU DE BORD'!$B$13:$B$2000,0),12)</f>
        <v>3.102830965870556</v>
      </c>
      <c r="BU1102">
        <f t="shared" si="89"/>
        <v>0.93577891975241945</v>
      </c>
      <c r="BX1102">
        <f t="shared" si="87"/>
        <v>0.60748217536470928</v>
      </c>
      <c r="BZ1102">
        <f>IF($BZ$6="","",IF(ISERROR(INDEX([3]Base!$A$2:$C$207,MATCH($BZ$6,[3]Base!$A$2:$A$207,0),2))=TRUE,"CABLE INCONNU",(INDEX([3]Base!$A$2:$C$207,MATCH($BZ$6,[3]Base!$A$2:$A$207,0),3))))</f>
        <v>19.600000000000001</v>
      </c>
      <c r="CB1102">
        <f>IF($BZ$6="","",IF(ISERROR(INDEX([3]Base!$A$2:$C$207,MATCH($BZ$6,[3]Base!$A$2:$A$207,0),2))=TRUE,"CABLE INCONNU",(INDEX([3]Base!$A$2:$C$207,MATCH($BZ$6,[3]Base!$A$2:$A$207,0),2))))</f>
        <v>0.627</v>
      </c>
      <c r="CD1102">
        <f t="shared" si="88"/>
        <v>1.5404220201039038</v>
      </c>
      <c r="CF1102">
        <f t="shared" si="86"/>
        <v>404.81000000000006</v>
      </c>
      <c r="CG11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BORD'!$B$13:$B$2000,0),9)))*T1102/$P$18)</f>
        <v>406.35042202010396</v>
      </c>
      <c r="CI1102" t="str">
        <f>'[3]TABLEAU DE BORD'!B1100</f>
        <v/>
      </c>
      <c r="CJ1102" t="e">
        <f>'[3]TABLEAU DE BORD'!E1100-'[3]TABLEAU DE BORD'!C1100</f>
        <v>#VALUE!</v>
      </c>
      <c r="CL1102" t="str">
        <f>'[3]TABLEAU DE BORD'!H1100</f>
        <v/>
      </c>
      <c r="CM1102" t="e">
        <f>'[3]TABLEAU DE BORD'!K1100-'[3]TABLEAU DE BORD'!I1100</f>
        <v>#VALUE!</v>
      </c>
    </row>
    <row r="1103" spans="72:91" x14ac:dyDescent="0.25">
      <c r="BT110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BORD'!$B$13:$B$2000,0),11))*T1103/INDEX('[3]TABLEAU DE BORD'!$B$13:$R$2000,MATCH('Formalisme RTE'!$H$2,'[3]TABLEAU DE BORD'!$B$13:$B$2000,0),12)</f>
        <v>3.102830965870556</v>
      </c>
      <c r="BU1103">
        <f t="shared" si="89"/>
        <v>0.93577891975241945</v>
      </c>
      <c r="BX1103">
        <f t="shared" si="87"/>
        <v>0.60748217536470928</v>
      </c>
      <c r="BZ1103">
        <f>IF($BZ$6="","",IF(ISERROR(INDEX([3]Base!$A$2:$C$207,MATCH($BZ$6,[3]Base!$A$2:$A$207,0),2))=TRUE,"CABLE INCONNU",(INDEX([3]Base!$A$2:$C$207,MATCH($BZ$6,[3]Base!$A$2:$A$207,0),3))))</f>
        <v>19.600000000000001</v>
      </c>
      <c r="CB1103">
        <f>IF($BZ$6="","",IF(ISERROR(INDEX([3]Base!$A$2:$C$207,MATCH($BZ$6,[3]Base!$A$2:$A$207,0),2))=TRUE,"CABLE INCONNU",(INDEX([3]Base!$A$2:$C$207,MATCH($BZ$6,[3]Base!$A$2:$A$207,0),2))))</f>
        <v>0.627</v>
      </c>
      <c r="CD1103">
        <f t="shared" si="88"/>
        <v>1.5404220201039038</v>
      </c>
      <c r="CF1103">
        <f t="shared" ref="CF1103:CF1166" si="90">$BE$28+$D$10*((EXP(($BE$26-T1103)/$D$10)+EXP(-($BE$26-T1103)/$D$10))/2-1)</f>
        <v>404.81000000000006</v>
      </c>
      <c r="CG11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BORD'!$B$13:$B$2000,0),9)))*T1103/$P$18)</f>
        <v>406.35042202010396</v>
      </c>
      <c r="CI1103" t="str">
        <f>'[3]TABLEAU DE BORD'!B1101</f>
        <v/>
      </c>
      <c r="CJ1103" t="e">
        <f>'[3]TABLEAU DE BORD'!E1101-'[3]TABLEAU DE BORD'!C1101</f>
        <v>#VALUE!</v>
      </c>
      <c r="CL1103" t="str">
        <f>'[3]TABLEAU DE BORD'!H1101</f>
        <v/>
      </c>
      <c r="CM1103" t="e">
        <f>'[3]TABLEAU DE BORD'!K1101-'[3]TABLEAU DE BORD'!I1101</f>
        <v>#VALUE!</v>
      </c>
    </row>
    <row r="1104" spans="72:91" x14ac:dyDescent="0.25">
      <c r="BT110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BORD'!$B$13:$B$2000,0),11))*T1104/INDEX('[3]TABLEAU DE BORD'!$B$13:$R$2000,MATCH('Formalisme RTE'!$H$2,'[3]TABLEAU DE BORD'!$B$13:$B$2000,0),12)</f>
        <v>3.102830965870556</v>
      </c>
      <c r="BU1104">
        <f t="shared" si="89"/>
        <v>0.93577891975241945</v>
      </c>
      <c r="BX1104">
        <f t="shared" ref="BX1104:BX1167" si="91">SQRT(1-(1/(SQRT((CB1104*0.981)^2+(($B$30/10)*BZ1104*0.001)^2)/(CB1104*0.981))^2))</f>
        <v>0.60748217536470928</v>
      </c>
      <c r="BZ1104">
        <f>IF($BZ$6="","",IF(ISERROR(INDEX([3]Base!$A$2:$C$207,MATCH($BZ$6,[3]Base!$A$2:$A$207,0),2))=TRUE,"CABLE INCONNU",(INDEX([3]Base!$A$2:$C$207,MATCH($BZ$6,[3]Base!$A$2:$A$207,0),3))))</f>
        <v>19.600000000000001</v>
      </c>
      <c r="CB1104">
        <f>IF($BZ$6="","",IF(ISERROR(INDEX([3]Base!$A$2:$C$207,MATCH($BZ$6,[3]Base!$A$2:$A$207,0),2))=TRUE,"CABLE INCONNU",(INDEX([3]Base!$A$2:$C$207,MATCH($BZ$6,[3]Base!$A$2:$A$207,0),2))))</f>
        <v>0.627</v>
      </c>
      <c r="CD1104">
        <f t="shared" si="88"/>
        <v>1.5404220201039038</v>
      </c>
      <c r="CF1104">
        <f t="shared" si="90"/>
        <v>404.81000000000006</v>
      </c>
      <c r="CG11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BORD'!$B$13:$B$2000,0),9)))*T1104/$P$18)</f>
        <v>406.35042202010396</v>
      </c>
      <c r="CI1104" t="str">
        <f>'[3]TABLEAU DE BORD'!B1102</f>
        <v/>
      </c>
      <c r="CJ1104" t="e">
        <f>'[3]TABLEAU DE BORD'!E1102-'[3]TABLEAU DE BORD'!C1102</f>
        <v>#VALUE!</v>
      </c>
      <c r="CL1104" t="str">
        <f>'[3]TABLEAU DE BORD'!H1102</f>
        <v/>
      </c>
      <c r="CM1104" t="e">
        <f>'[3]TABLEAU DE BORD'!K1102-'[3]TABLEAU DE BORD'!I1102</f>
        <v>#VALUE!</v>
      </c>
    </row>
    <row r="1105" spans="72:91" x14ac:dyDescent="0.25">
      <c r="BT110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BORD'!$B$13:$B$2000,0),11))*T1105/INDEX('[3]TABLEAU DE BORD'!$B$13:$R$2000,MATCH('Formalisme RTE'!$H$2,'[3]TABLEAU DE BORD'!$B$13:$B$2000,0),12)</f>
        <v>3.102830965870556</v>
      </c>
      <c r="BU1105">
        <f t="shared" si="89"/>
        <v>0.93577891975241945</v>
      </c>
      <c r="BX1105">
        <f t="shared" si="91"/>
        <v>0.60748217536470928</v>
      </c>
      <c r="BZ1105">
        <f>IF($BZ$6="","",IF(ISERROR(INDEX([3]Base!$A$2:$C$207,MATCH($BZ$6,[3]Base!$A$2:$A$207,0),2))=TRUE,"CABLE INCONNU",(INDEX([3]Base!$A$2:$C$207,MATCH($BZ$6,[3]Base!$A$2:$A$207,0),3))))</f>
        <v>19.600000000000001</v>
      </c>
      <c r="CB1105">
        <f>IF($BZ$6="","",IF(ISERROR(INDEX([3]Base!$A$2:$C$207,MATCH($BZ$6,[3]Base!$A$2:$A$207,0),2))=TRUE,"CABLE INCONNU",(INDEX([3]Base!$A$2:$C$207,MATCH($BZ$6,[3]Base!$A$2:$A$207,0),2))))</f>
        <v>0.627</v>
      </c>
      <c r="CD1105">
        <f t="shared" ref="CD1105:CD1168" si="92">CG1105-CF1105</f>
        <v>1.5404220201039038</v>
      </c>
      <c r="CF1105">
        <f t="shared" si="90"/>
        <v>404.81000000000006</v>
      </c>
      <c r="CG11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BORD'!$B$13:$B$2000,0),9)))*T1105/$P$18)</f>
        <v>406.35042202010396</v>
      </c>
      <c r="CI1105" t="str">
        <f>'[3]TABLEAU DE BORD'!B1103</f>
        <v/>
      </c>
      <c r="CJ1105" t="e">
        <f>'[3]TABLEAU DE BORD'!E1103-'[3]TABLEAU DE BORD'!C1103</f>
        <v>#VALUE!</v>
      </c>
      <c r="CL1105" t="str">
        <f>'[3]TABLEAU DE BORD'!H1103</f>
        <v/>
      </c>
      <c r="CM1105" t="e">
        <f>'[3]TABLEAU DE BORD'!K1103-'[3]TABLEAU DE BORD'!I1103</f>
        <v>#VALUE!</v>
      </c>
    </row>
    <row r="1106" spans="72:91" x14ac:dyDescent="0.25">
      <c r="BT110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BORD'!$B$13:$B$2000,0),11))*T1106/INDEX('[3]TABLEAU DE BORD'!$B$13:$R$2000,MATCH('Formalisme RTE'!$H$2,'[3]TABLEAU DE BORD'!$B$13:$B$2000,0),12)</f>
        <v>3.102830965870556</v>
      </c>
      <c r="BU1106">
        <f t="shared" ref="BU1106:BU1169" si="93">BX1106*CD1106</f>
        <v>0.93577891975241945</v>
      </c>
      <c r="BX1106">
        <f t="shared" si="91"/>
        <v>0.60748217536470928</v>
      </c>
      <c r="BZ1106">
        <f>IF($BZ$6="","",IF(ISERROR(INDEX([3]Base!$A$2:$C$207,MATCH($BZ$6,[3]Base!$A$2:$A$207,0),2))=TRUE,"CABLE INCONNU",(INDEX([3]Base!$A$2:$C$207,MATCH($BZ$6,[3]Base!$A$2:$A$207,0),3))))</f>
        <v>19.600000000000001</v>
      </c>
      <c r="CB1106">
        <f>IF($BZ$6="","",IF(ISERROR(INDEX([3]Base!$A$2:$C$207,MATCH($BZ$6,[3]Base!$A$2:$A$207,0),2))=TRUE,"CABLE INCONNU",(INDEX([3]Base!$A$2:$C$207,MATCH($BZ$6,[3]Base!$A$2:$A$207,0),2))))</f>
        <v>0.627</v>
      </c>
      <c r="CD1106">
        <f t="shared" si="92"/>
        <v>1.5404220201039038</v>
      </c>
      <c r="CF1106">
        <f t="shared" si="90"/>
        <v>404.81000000000006</v>
      </c>
      <c r="CG110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BORD'!$B$13:$B$2000,0),9)))*T1106/$P$18)</f>
        <v>406.35042202010396</v>
      </c>
      <c r="CI1106" t="str">
        <f>'[3]TABLEAU DE BORD'!B1104</f>
        <v/>
      </c>
      <c r="CJ1106" t="e">
        <f>'[3]TABLEAU DE BORD'!E1104-'[3]TABLEAU DE BORD'!C1104</f>
        <v>#VALUE!</v>
      </c>
      <c r="CL1106" t="str">
        <f>'[3]TABLEAU DE BORD'!H1104</f>
        <v/>
      </c>
      <c r="CM1106" t="e">
        <f>'[3]TABLEAU DE BORD'!K1104-'[3]TABLEAU DE BORD'!I1104</f>
        <v>#VALUE!</v>
      </c>
    </row>
    <row r="1107" spans="72:91" x14ac:dyDescent="0.25">
      <c r="BT110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BORD'!$B$13:$B$2000,0),11))*T1107/INDEX('[3]TABLEAU DE BORD'!$B$13:$R$2000,MATCH('Formalisme RTE'!$H$2,'[3]TABLEAU DE BORD'!$B$13:$B$2000,0),12)</f>
        <v>3.102830965870556</v>
      </c>
      <c r="BU1107">
        <f t="shared" si="93"/>
        <v>0.93577891975241945</v>
      </c>
      <c r="BX1107">
        <f t="shared" si="91"/>
        <v>0.60748217536470928</v>
      </c>
      <c r="BZ1107">
        <f>IF($BZ$6="","",IF(ISERROR(INDEX([3]Base!$A$2:$C$207,MATCH($BZ$6,[3]Base!$A$2:$A$207,0),2))=TRUE,"CABLE INCONNU",(INDEX([3]Base!$A$2:$C$207,MATCH($BZ$6,[3]Base!$A$2:$A$207,0),3))))</f>
        <v>19.600000000000001</v>
      </c>
      <c r="CB1107">
        <f>IF($BZ$6="","",IF(ISERROR(INDEX([3]Base!$A$2:$C$207,MATCH($BZ$6,[3]Base!$A$2:$A$207,0),2))=TRUE,"CABLE INCONNU",(INDEX([3]Base!$A$2:$C$207,MATCH($BZ$6,[3]Base!$A$2:$A$207,0),2))))</f>
        <v>0.627</v>
      </c>
      <c r="CD1107">
        <f t="shared" si="92"/>
        <v>1.5404220201039038</v>
      </c>
      <c r="CF1107">
        <f t="shared" si="90"/>
        <v>404.81000000000006</v>
      </c>
      <c r="CG110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BORD'!$B$13:$B$2000,0),9)))*T1107/$P$18)</f>
        <v>406.35042202010396</v>
      </c>
      <c r="CI1107" t="str">
        <f>'[3]TABLEAU DE BORD'!B1105</f>
        <v/>
      </c>
      <c r="CJ1107" t="e">
        <f>'[3]TABLEAU DE BORD'!E1105-'[3]TABLEAU DE BORD'!C1105</f>
        <v>#VALUE!</v>
      </c>
      <c r="CL1107" t="str">
        <f>'[3]TABLEAU DE BORD'!H1105</f>
        <v/>
      </c>
      <c r="CM1107" t="e">
        <f>'[3]TABLEAU DE BORD'!K1105-'[3]TABLEAU DE BORD'!I1105</f>
        <v>#VALUE!</v>
      </c>
    </row>
    <row r="1108" spans="72:91" x14ac:dyDescent="0.25">
      <c r="BT110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BORD'!$B$13:$B$2000,0),11))*T1108/INDEX('[3]TABLEAU DE BORD'!$B$13:$R$2000,MATCH('Formalisme RTE'!$H$2,'[3]TABLEAU DE BORD'!$B$13:$B$2000,0),12)</f>
        <v>3.102830965870556</v>
      </c>
      <c r="BU1108">
        <f t="shared" si="93"/>
        <v>0.93577891975241945</v>
      </c>
      <c r="BX1108">
        <f t="shared" si="91"/>
        <v>0.60748217536470928</v>
      </c>
      <c r="BZ1108">
        <f>IF($BZ$6="","",IF(ISERROR(INDEX([3]Base!$A$2:$C$207,MATCH($BZ$6,[3]Base!$A$2:$A$207,0),2))=TRUE,"CABLE INCONNU",(INDEX([3]Base!$A$2:$C$207,MATCH($BZ$6,[3]Base!$A$2:$A$207,0),3))))</f>
        <v>19.600000000000001</v>
      </c>
      <c r="CB1108">
        <f>IF($BZ$6="","",IF(ISERROR(INDEX([3]Base!$A$2:$C$207,MATCH($BZ$6,[3]Base!$A$2:$A$207,0),2))=TRUE,"CABLE INCONNU",(INDEX([3]Base!$A$2:$C$207,MATCH($BZ$6,[3]Base!$A$2:$A$207,0),2))))</f>
        <v>0.627</v>
      </c>
      <c r="CD1108">
        <f t="shared" si="92"/>
        <v>1.5404220201039038</v>
      </c>
      <c r="CF1108">
        <f t="shared" si="90"/>
        <v>404.81000000000006</v>
      </c>
      <c r="CG110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BORD'!$B$13:$B$2000,0),9)))*T1108/$P$18)</f>
        <v>406.35042202010396</v>
      </c>
      <c r="CI1108" t="str">
        <f>'[3]TABLEAU DE BORD'!B1106</f>
        <v/>
      </c>
      <c r="CJ1108" t="e">
        <f>'[3]TABLEAU DE BORD'!E1106-'[3]TABLEAU DE BORD'!C1106</f>
        <v>#VALUE!</v>
      </c>
      <c r="CL1108" t="str">
        <f>'[3]TABLEAU DE BORD'!H1106</f>
        <v/>
      </c>
      <c r="CM1108" t="e">
        <f>'[3]TABLEAU DE BORD'!K1106-'[3]TABLEAU DE BORD'!I1106</f>
        <v>#VALUE!</v>
      </c>
    </row>
    <row r="1109" spans="72:91" x14ac:dyDescent="0.25">
      <c r="BT110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BORD'!$B$13:$B$2000,0),11))*T1109/INDEX('[3]TABLEAU DE BORD'!$B$13:$R$2000,MATCH('Formalisme RTE'!$H$2,'[3]TABLEAU DE BORD'!$B$13:$B$2000,0),12)</f>
        <v>3.102830965870556</v>
      </c>
      <c r="BU1109">
        <f t="shared" si="93"/>
        <v>0.93577891975241945</v>
      </c>
      <c r="BX1109">
        <f t="shared" si="91"/>
        <v>0.60748217536470928</v>
      </c>
      <c r="BZ1109">
        <f>IF($BZ$6="","",IF(ISERROR(INDEX([3]Base!$A$2:$C$207,MATCH($BZ$6,[3]Base!$A$2:$A$207,0),2))=TRUE,"CABLE INCONNU",(INDEX([3]Base!$A$2:$C$207,MATCH($BZ$6,[3]Base!$A$2:$A$207,0),3))))</f>
        <v>19.600000000000001</v>
      </c>
      <c r="CB1109">
        <f>IF($BZ$6="","",IF(ISERROR(INDEX([3]Base!$A$2:$C$207,MATCH($BZ$6,[3]Base!$A$2:$A$207,0),2))=TRUE,"CABLE INCONNU",(INDEX([3]Base!$A$2:$C$207,MATCH($BZ$6,[3]Base!$A$2:$A$207,0),2))))</f>
        <v>0.627</v>
      </c>
      <c r="CD1109">
        <f t="shared" si="92"/>
        <v>1.5404220201039038</v>
      </c>
      <c r="CF1109">
        <f t="shared" si="90"/>
        <v>404.81000000000006</v>
      </c>
      <c r="CG110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BORD'!$B$13:$B$2000,0),9)))*T1109/$P$18)</f>
        <v>406.35042202010396</v>
      </c>
      <c r="CI1109" t="str">
        <f>'[3]TABLEAU DE BORD'!B1107</f>
        <v/>
      </c>
      <c r="CJ1109" t="e">
        <f>'[3]TABLEAU DE BORD'!E1107-'[3]TABLEAU DE BORD'!C1107</f>
        <v>#VALUE!</v>
      </c>
      <c r="CL1109" t="str">
        <f>'[3]TABLEAU DE BORD'!H1107</f>
        <v/>
      </c>
      <c r="CM1109" t="e">
        <f>'[3]TABLEAU DE BORD'!K1107-'[3]TABLEAU DE BORD'!I1107</f>
        <v>#VALUE!</v>
      </c>
    </row>
    <row r="1110" spans="72:91" x14ac:dyDescent="0.25">
      <c r="BT111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BORD'!$B$13:$B$2000,0),11))*T1110/INDEX('[3]TABLEAU DE BORD'!$B$13:$R$2000,MATCH('Formalisme RTE'!$H$2,'[3]TABLEAU DE BORD'!$B$13:$B$2000,0),12)</f>
        <v>3.102830965870556</v>
      </c>
      <c r="BU1110">
        <f t="shared" si="93"/>
        <v>0.93577891975241945</v>
      </c>
      <c r="BX1110">
        <f t="shared" si="91"/>
        <v>0.60748217536470928</v>
      </c>
      <c r="BZ1110">
        <f>IF($BZ$6="","",IF(ISERROR(INDEX([3]Base!$A$2:$C$207,MATCH($BZ$6,[3]Base!$A$2:$A$207,0),2))=TRUE,"CABLE INCONNU",(INDEX([3]Base!$A$2:$C$207,MATCH($BZ$6,[3]Base!$A$2:$A$207,0),3))))</f>
        <v>19.600000000000001</v>
      </c>
      <c r="CB1110">
        <f>IF($BZ$6="","",IF(ISERROR(INDEX([3]Base!$A$2:$C$207,MATCH($BZ$6,[3]Base!$A$2:$A$207,0),2))=TRUE,"CABLE INCONNU",(INDEX([3]Base!$A$2:$C$207,MATCH($BZ$6,[3]Base!$A$2:$A$207,0),2))))</f>
        <v>0.627</v>
      </c>
      <c r="CD1110">
        <f t="shared" si="92"/>
        <v>1.5404220201039038</v>
      </c>
      <c r="CF1110">
        <f t="shared" si="90"/>
        <v>404.81000000000006</v>
      </c>
      <c r="CG111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BORD'!$B$13:$B$2000,0),9)))*T1110/$P$18)</f>
        <v>406.35042202010396</v>
      </c>
      <c r="CI1110" t="str">
        <f>'[3]TABLEAU DE BORD'!B1108</f>
        <v/>
      </c>
      <c r="CJ1110" t="e">
        <f>'[3]TABLEAU DE BORD'!E1108-'[3]TABLEAU DE BORD'!C1108</f>
        <v>#VALUE!</v>
      </c>
      <c r="CL1110" t="str">
        <f>'[3]TABLEAU DE BORD'!H1108</f>
        <v/>
      </c>
      <c r="CM1110" t="e">
        <f>'[3]TABLEAU DE BORD'!K1108-'[3]TABLEAU DE BORD'!I1108</f>
        <v>#VALUE!</v>
      </c>
    </row>
    <row r="1111" spans="72:91" x14ac:dyDescent="0.25">
      <c r="BT111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BORD'!$B$13:$B$2000,0),11))*T1111/INDEX('[3]TABLEAU DE BORD'!$B$13:$R$2000,MATCH('Formalisme RTE'!$H$2,'[3]TABLEAU DE BORD'!$B$13:$B$2000,0),12)</f>
        <v>3.102830965870556</v>
      </c>
      <c r="BU1111">
        <f t="shared" si="93"/>
        <v>0.93577891975241945</v>
      </c>
      <c r="BX1111">
        <f t="shared" si="91"/>
        <v>0.60748217536470928</v>
      </c>
      <c r="BZ1111">
        <f>IF($BZ$6="","",IF(ISERROR(INDEX([3]Base!$A$2:$C$207,MATCH($BZ$6,[3]Base!$A$2:$A$207,0),2))=TRUE,"CABLE INCONNU",(INDEX([3]Base!$A$2:$C$207,MATCH($BZ$6,[3]Base!$A$2:$A$207,0),3))))</f>
        <v>19.600000000000001</v>
      </c>
      <c r="CB1111">
        <f>IF($BZ$6="","",IF(ISERROR(INDEX([3]Base!$A$2:$C$207,MATCH($BZ$6,[3]Base!$A$2:$A$207,0),2))=TRUE,"CABLE INCONNU",(INDEX([3]Base!$A$2:$C$207,MATCH($BZ$6,[3]Base!$A$2:$A$207,0),2))))</f>
        <v>0.627</v>
      </c>
      <c r="CD1111">
        <f t="shared" si="92"/>
        <v>1.5404220201039038</v>
      </c>
      <c r="CF1111">
        <f t="shared" si="90"/>
        <v>404.81000000000006</v>
      </c>
      <c r="CG111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BORD'!$B$13:$B$2000,0),9)))*T1111/$P$18)</f>
        <v>406.35042202010396</v>
      </c>
      <c r="CI1111" t="str">
        <f>'[3]TABLEAU DE BORD'!B1109</f>
        <v/>
      </c>
      <c r="CJ1111" t="e">
        <f>'[3]TABLEAU DE BORD'!E1109-'[3]TABLEAU DE BORD'!C1109</f>
        <v>#VALUE!</v>
      </c>
      <c r="CL1111" t="str">
        <f>'[3]TABLEAU DE BORD'!H1109</f>
        <v/>
      </c>
      <c r="CM1111" t="e">
        <f>'[3]TABLEAU DE BORD'!K1109-'[3]TABLEAU DE BORD'!I1109</f>
        <v>#VALUE!</v>
      </c>
    </row>
    <row r="1112" spans="72:91" x14ac:dyDescent="0.25">
      <c r="BT111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BORD'!$B$13:$B$2000,0),11))*T1112/INDEX('[3]TABLEAU DE BORD'!$B$13:$R$2000,MATCH('Formalisme RTE'!$H$2,'[3]TABLEAU DE BORD'!$B$13:$B$2000,0),12)</f>
        <v>3.102830965870556</v>
      </c>
      <c r="BU1112">
        <f t="shared" si="93"/>
        <v>0.93577891975241945</v>
      </c>
      <c r="BX1112">
        <f t="shared" si="91"/>
        <v>0.60748217536470928</v>
      </c>
      <c r="BZ1112">
        <f>IF($BZ$6="","",IF(ISERROR(INDEX([3]Base!$A$2:$C$207,MATCH($BZ$6,[3]Base!$A$2:$A$207,0),2))=TRUE,"CABLE INCONNU",(INDEX([3]Base!$A$2:$C$207,MATCH($BZ$6,[3]Base!$A$2:$A$207,0),3))))</f>
        <v>19.600000000000001</v>
      </c>
      <c r="CB1112">
        <f>IF($BZ$6="","",IF(ISERROR(INDEX([3]Base!$A$2:$C$207,MATCH($BZ$6,[3]Base!$A$2:$A$207,0),2))=TRUE,"CABLE INCONNU",(INDEX([3]Base!$A$2:$C$207,MATCH($BZ$6,[3]Base!$A$2:$A$207,0),2))))</f>
        <v>0.627</v>
      </c>
      <c r="CD1112">
        <f t="shared" si="92"/>
        <v>1.5404220201039038</v>
      </c>
      <c r="CF1112">
        <f t="shared" si="90"/>
        <v>404.81000000000006</v>
      </c>
      <c r="CG111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BORD'!$B$13:$B$2000,0),9)))*T1112/$P$18)</f>
        <v>406.35042202010396</v>
      </c>
      <c r="CI1112" t="str">
        <f>'[3]TABLEAU DE BORD'!B1110</f>
        <v/>
      </c>
      <c r="CJ1112" t="e">
        <f>'[3]TABLEAU DE BORD'!E1110-'[3]TABLEAU DE BORD'!C1110</f>
        <v>#VALUE!</v>
      </c>
      <c r="CL1112" t="str">
        <f>'[3]TABLEAU DE BORD'!H1110</f>
        <v/>
      </c>
      <c r="CM1112" t="e">
        <f>'[3]TABLEAU DE BORD'!K1110-'[3]TABLEAU DE BORD'!I1110</f>
        <v>#VALUE!</v>
      </c>
    </row>
    <row r="1113" spans="72:91" x14ac:dyDescent="0.25">
      <c r="BT111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BORD'!$B$13:$B$2000,0),11))*T1113/INDEX('[3]TABLEAU DE BORD'!$B$13:$R$2000,MATCH('Formalisme RTE'!$H$2,'[3]TABLEAU DE BORD'!$B$13:$B$2000,0),12)</f>
        <v>3.102830965870556</v>
      </c>
      <c r="BU1113">
        <f t="shared" si="93"/>
        <v>0.93577891975241945</v>
      </c>
      <c r="BX1113">
        <f t="shared" si="91"/>
        <v>0.60748217536470928</v>
      </c>
      <c r="BZ1113">
        <f>IF($BZ$6="","",IF(ISERROR(INDEX([3]Base!$A$2:$C$207,MATCH($BZ$6,[3]Base!$A$2:$A$207,0),2))=TRUE,"CABLE INCONNU",(INDEX([3]Base!$A$2:$C$207,MATCH($BZ$6,[3]Base!$A$2:$A$207,0),3))))</f>
        <v>19.600000000000001</v>
      </c>
      <c r="CB1113">
        <f>IF($BZ$6="","",IF(ISERROR(INDEX([3]Base!$A$2:$C$207,MATCH($BZ$6,[3]Base!$A$2:$A$207,0),2))=TRUE,"CABLE INCONNU",(INDEX([3]Base!$A$2:$C$207,MATCH($BZ$6,[3]Base!$A$2:$A$207,0),2))))</f>
        <v>0.627</v>
      </c>
      <c r="CD1113">
        <f t="shared" si="92"/>
        <v>1.5404220201039038</v>
      </c>
      <c r="CF1113">
        <f t="shared" si="90"/>
        <v>404.81000000000006</v>
      </c>
      <c r="CG111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BORD'!$B$13:$B$2000,0),9)))*T1113/$P$18)</f>
        <v>406.35042202010396</v>
      </c>
      <c r="CI1113" t="str">
        <f>'[3]TABLEAU DE BORD'!B1111</f>
        <v/>
      </c>
      <c r="CJ1113" t="e">
        <f>'[3]TABLEAU DE BORD'!E1111-'[3]TABLEAU DE BORD'!C1111</f>
        <v>#VALUE!</v>
      </c>
      <c r="CL1113" t="str">
        <f>'[3]TABLEAU DE BORD'!H1111</f>
        <v/>
      </c>
      <c r="CM1113" t="e">
        <f>'[3]TABLEAU DE BORD'!K1111-'[3]TABLEAU DE BORD'!I1111</f>
        <v>#VALUE!</v>
      </c>
    </row>
    <row r="1114" spans="72:91" x14ac:dyDescent="0.25">
      <c r="BT111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BORD'!$B$13:$B$2000,0),11))*T1114/INDEX('[3]TABLEAU DE BORD'!$B$13:$R$2000,MATCH('Formalisme RTE'!$H$2,'[3]TABLEAU DE BORD'!$B$13:$B$2000,0),12)</f>
        <v>3.102830965870556</v>
      </c>
      <c r="BU1114">
        <f t="shared" si="93"/>
        <v>0.93577891975241945</v>
      </c>
      <c r="BX1114">
        <f t="shared" si="91"/>
        <v>0.60748217536470928</v>
      </c>
      <c r="BZ1114">
        <f>IF($BZ$6="","",IF(ISERROR(INDEX([3]Base!$A$2:$C$207,MATCH($BZ$6,[3]Base!$A$2:$A$207,0),2))=TRUE,"CABLE INCONNU",(INDEX([3]Base!$A$2:$C$207,MATCH($BZ$6,[3]Base!$A$2:$A$207,0),3))))</f>
        <v>19.600000000000001</v>
      </c>
      <c r="CB1114">
        <f>IF($BZ$6="","",IF(ISERROR(INDEX([3]Base!$A$2:$C$207,MATCH($BZ$6,[3]Base!$A$2:$A$207,0),2))=TRUE,"CABLE INCONNU",(INDEX([3]Base!$A$2:$C$207,MATCH($BZ$6,[3]Base!$A$2:$A$207,0),2))))</f>
        <v>0.627</v>
      </c>
      <c r="CD1114">
        <f t="shared" si="92"/>
        <v>1.5404220201039038</v>
      </c>
      <c r="CF1114">
        <f t="shared" si="90"/>
        <v>404.81000000000006</v>
      </c>
      <c r="CG111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BORD'!$B$13:$B$2000,0),9)))*T1114/$P$18)</f>
        <v>406.35042202010396</v>
      </c>
      <c r="CI1114" t="str">
        <f>'[3]TABLEAU DE BORD'!B1112</f>
        <v/>
      </c>
      <c r="CJ1114" t="e">
        <f>'[3]TABLEAU DE BORD'!E1112-'[3]TABLEAU DE BORD'!C1112</f>
        <v>#VALUE!</v>
      </c>
      <c r="CL1114" t="str">
        <f>'[3]TABLEAU DE BORD'!H1112</f>
        <v/>
      </c>
      <c r="CM1114" t="e">
        <f>'[3]TABLEAU DE BORD'!K1112-'[3]TABLEAU DE BORD'!I1112</f>
        <v>#VALUE!</v>
      </c>
    </row>
    <row r="1115" spans="72:91" x14ac:dyDescent="0.25">
      <c r="BT111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BORD'!$B$13:$B$2000,0),11))*T1115/INDEX('[3]TABLEAU DE BORD'!$B$13:$R$2000,MATCH('Formalisme RTE'!$H$2,'[3]TABLEAU DE BORD'!$B$13:$B$2000,0),12)</f>
        <v>3.102830965870556</v>
      </c>
      <c r="BU1115">
        <f t="shared" si="93"/>
        <v>0.93577891975241945</v>
      </c>
      <c r="BX1115">
        <f t="shared" si="91"/>
        <v>0.60748217536470928</v>
      </c>
      <c r="BZ1115">
        <f>IF($BZ$6="","",IF(ISERROR(INDEX([3]Base!$A$2:$C$207,MATCH($BZ$6,[3]Base!$A$2:$A$207,0),2))=TRUE,"CABLE INCONNU",(INDEX([3]Base!$A$2:$C$207,MATCH($BZ$6,[3]Base!$A$2:$A$207,0),3))))</f>
        <v>19.600000000000001</v>
      </c>
      <c r="CB1115">
        <f>IF($BZ$6="","",IF(ISERROR(INDEX([3]Base!$A$2:$C$207,MATCH($BZ$6,[3]Base!$A$2:$A$207,0),2))=TRUE,"CABLE INCONNU",(INDEX([3]Base!$A$2:$C$207,MATCH($BZ$6,[3]Base!$A$2:$A$207,0),2))))</f>
        <v>0.627</v>
      </c>
      <c r="CD1115">
        <f t="shared" si="92"/>
        <v>1.5404220201039038</v>
      </c>
      <c r="CF1115">
        <f t="shared" si="90"/>
        <v>404.81000000000006</v>
      </c>
      <c r="CG111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BORD'!$B$13:$B$2000,0),9)))*T1115/$P$18)</f>
        <v>406.35042202010396</v>
      </c>
      <c r="CI1115" t="str">
        <f>'[3]TABLEAU DE BORD'!B1113</f>
        <v/>
      </c>
      <c r="CJ1115" t="e">
        <f>'[3]TABLEAU DE BORD'!E1113-'[3]TABLEAU DE BORD'!C1113</f>
        <v>#VALUE!</v>
      </c>
      <c r="CL1115" t="str">
        <f>'[3]TABLEAU DE BORD'!H1113</f>
        <v/>
      </c>
      <c r="CM1115" t="e">
        <f>'[3]TABLEAU DE BORD'!K1113-'[3]TABLEAU DE BORD'!I1113</f>
        <v>#VALUE!</v>
      </c>
    </row>
    <row r="1116" spans="72:91" x14ac:dyDescent="0.25">
      <c r="BT111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BORD'!$B$13:$B$2000,0),11))*T1116/INDEX('[3]TABLEAU DE BORD'!$B$13:$R$2000,MATCH('Formalisme RTE'!$H$2,'[3]TABLEAU DE BORD'!$B$13:$B$2000,0),12)</f>
        <v>3.102830965870556</v>
      </c>
      <c r="BU1116">
        <f t="shared" si="93"/>
        <v>0.93577891975241945</v>
      </c>
      <c r="BX1116">
        <f t="shared" si="91"/>
        <v>0.60748217536470928</v>
      </c>
      <c r="BZ1116">
        <f>IF($BZ$6="","",IF(ISERROR(INDEX([3]Base!$A$2:$C$207,MATCH($BZ$6,[3]Base!$A$2:$A$207,0),2))=TRUE,"CABLE INCONNU",(INDEX([3]Base!$A$2:$C$207,MATCH($BZ$6,[3]Base!$A$2:$A$207,0),3))))</f>
        <v>19.600000000000001</v>
      </c>
      <c r="CB1116">
        <f>IF($BZ$6="","",IF(ISERROR(INDEX([3]Base!$A$2:$C$207,MATCH($BZ$6,[3]Base!$A$2:$A$207,0),2))=TRUE,"CABLE INCONNU",(INDEX([3]Base!$A$2:$C$207,MATCH($BZ$6,[3]Base!$A$2:$A$207,0),2))))</f>
        <v>0.627</v>
      </c>
      <c r="CD1116">
        <f t="shared" si="92"/>
        <v>1.5404220201039038</v>
      </c>
      <c r="CF1116">
        <f t="shared" si="90"/>
        <v>404.81000000000006</v>
      </c>
      <c r="CG11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BORD'!$B$13:$B$2000,0),9)))*T1116/$P$18)</f>
        <v>406.35042202010396</v>
      </c>
      <c r="CI1116" t="str">
        <f>'[3]TABLEAU DE BORD'!B1114</f>
        <v/>
      </c>
      <c r="CJ1116" t="e">
        <f>'[3]TABLEAU DE BORD'!E1114-'[3]TABLEAU DE BORD'!C1114</f>
        <v>#VALUE!</v>
      </c>
      <c r="CL1116" t="str">
        <f>'[3]TABLEAU DE BORD'!H1114</f>
        <v/>
      </c>
      <c r="CM1116" t="e">
        <f>'[3]TABLEAU DE BORD'!K1114-'[3]TABLEAU DE BORD'!I1114</f>
        <v>#VALUE!</v>
      </c>
    </row>
    <row r="1117" spans="72:91" x14ac:dyDescent="0.25">
      <c r="BT111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BORD'!$B$13:$B$2000,0),11))*T1117/INDEX('[3]TABLEAU DE BORD'!$B$13:$R$2000,MATCH('Formalisme RTE'!$H$2,'[3]TABLEAU DE BORD'!$B$13:$B$2000,0),12)</f>
        <v>3.102830965870556</v>
      </c>
      <c r="BU1117">
        <f t="shared" si="93"/>
        <v>0.93577891975241945</v>
      </c>
      <c r="BX1117">
        <f t="shared" si="91"/>
        <v>0.60748217536470928</v>
      </c>
      <c r="BZ1117">
        <f>IF($BZ$6="","",IF(ISERROR(INDEX([3]Base!$A$2:$C$207,MATCH($BZ$6,[3]Base!$A$2:$A$207,0),2))=TRUE,"CABLE INCONNU",(INDEX([3]Base!$A$2:$C$207,MATCH($BZ$6,[3]Base!$A$2:$A$207,0),3))))</f>
        <v>19.600000000000001</v>
      </c>
      <c r="CB1117">
        <f>IF($BZ$6="","",IF(ISERROR(INDEX([3]Base!$A$2:$C$207,MATCH($BZ$6,[3]Base!$A$2:$A$207,0),2))=TRUE,"CABLE INCONNU",(INDEX([3]Base!$A$2:$C$207,MATCH($BZ$6,[3]Base!$A$2:$A$207,0),2))))</f>
        <v>0.627</v>
      </c>
      <c r="CD1117">
        <f t="shared" si="92"/>
        <v>1.5404220201039038</v>
      </c>
      <c r="CF1117">
        <f t="shared" si="90"/>
        <v>404.81000000000006</v>
      </c>
      <c r="CG11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BORD'!$B$13:$B$2000,0),9)))*T1117/$P$18)</f>
        <v>406.35042202010396</v>
      </c>
      <c r="CI1117" t="str">
        <f>'[3]TABLEAU DE BORD'!B1115</f>
        <v/>
      </c>
      <c r="CJ1117" t="e">
        <f>'[3]TABLEAU DE BORD'!E1115-'[3]TABLEAU DE BORD'!C1115</f>
        <v>#VALUE!</v>
      </c>
      <c r="CL1117" t="str">
        <f>'[3]TABLEAU DE BORD'!H1115</f>
        <v/>
      </c>
      <c r="CM1117" t="e">
        <f>'[3]TABLEAU DE BORD'!K1115-'[3]TABLEAU DE BORD'!I1115</f>
        <v>#VALUE!</v>
      </c>
    </row>
    <row r="1118" spans="72:91" x14ac:dyDescent="0.25">
      <c r="BT111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BORD'!$B$13:$B$2000,0),11))*T1118/INDEX('[3]TABLEAU DE BORD'!$B$13:$R$2000,MATCH('Formalisme RTE'!$H$2,'[3]TABLEAU DE BORD'!$B$13:$B$2000,0),12)</f>
        <v>3.102830965870556</v>
      </c>
      <c r="BU1118">
        <f t="shared" si="93"/>
        <v>0.93577891975241945</v>
      </c>
      <c r="BX1118">
        <f t="shared" si="91"/>
        <v>0.60748217536470928</v>
      </c>
      <c r="BZ1118">
        <f>IF($BZ$6="","",IF(ISERROR(INDEX([3]Base!$A$2:$C$207,MATCH($BZ$6,[3]Base!$A$2:$A$207,0),2))=TRUE,"CABLE INCONNU",(INDEX([3]Base!$A$2:$C$207,MATCH($BZ$6,[3]Base!$A$2:$A$207,0),3))))</f>
        <v>19.600000000000001</v>
      </c>
      <c r="CB1118">
        <f>IF($BZ$6="","",IF(ISERROR(INDEX([3]Base!$A$2:$C$207,MATCH($BZ$6,[3]Base!$A$2:$A$207,0),2))=TRUE,"CABLE INCONNU",(INDEX([3]Base!$A$2:$C$207,MATCH($BZ$6,[3]Base!$A$2:$A$207,0),2))))</f>
        <v>0.627</v>
      </c>
      <c r="CD1118">
        <f t="shared" si="92"/>
        <v>1.5404220201039038</v>
      </c>
      <c r="CF1118">
        <f t="shared" si="90"/>
        <v>404.81000000000006</v>
      </c>
      <c r="CG11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BORD'!$B$13:$B$2000,0),9)))*T1118/$P$18)</f>
        <v>406.35042202010396</v>
      </c>
      <c r="CI1118" t="str">
        <f>'[3]TABLEAU DE BORD'!B1116</f>
        <v/>
      </c>
      <c r="CJ1118" t="e">
        <f>'[3]TABLEAU DE BORD'!E1116-'[3]TABLEAU DE BORD'!C1116</f>
        <v>#VALUE!</v>
      </c>
      <c r="CL1118" t="str">
        <f>'[3]TABLEAU DE BORD'!H1116</f>
        <v/>
      </c>
      <c r="CM1118" t="e">
        <f>'[3]TABLEAU DE BORD'!K1116-'[3]TABLEAU DE BORD'!I1116</f>
        <v>#VALUE!</v>
      </c>
    </row>
    <row r="1119" spans="72:91" x14ac:dyDescent="0.25">
      <c r="BT111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BORD'!$B$13:$B$2000,0),11))*T1119/INDEX('[3]TABLEAU DE BORD'!$B$13:$R$2000,MATCH('Formalisme RTE'!$H$2,'[3]TABLEAU DE BORD'!$B$13:$B$2000,0),12)</f>
        <v>3.102830965870556</v>
      </c>
      <c r="BU1119">
        <f t="shared" si="93"/>
        <v>0.93577891975241945</v>
      </c>
      <c r="BX1119">
        <f t="shared" si="91"/>
        <v>0.60748217536470928</v>
      </c>
      <c r="BZ1119">
        <f>IF($BZ$6="","",IF(ISERROR(INDEX([3]Base!$A$2:$C$207,MATCH($BZ$6,[3]Base!$A$2:$A$207,0),2))=TRUE,"CABLE INCONNU",(INDEX([3]Base!$A$2:$C$207,MATCH($BZ$6,[3]Base!$A$2:$A$207,0),3))))</f>
        <v>19.600000000000001</v>
      </c>
      <c r="CB1119">
        <f>IF($BZ$6="","",IF(ISERROR(INDEX([3]Base!$A$2:$C$207,MATCH($BZ$6,[3]Base!$A$2:$A$207,0),2))=TRUE,"CABLE INCONNU",(INDEX([3]Base!$A$2:$C$207,MATCH($BZ$6,[3]Base!$A$2:$A$207,0),2))))</f>
        <v>0.627</v>
      </c>
      <c r="CD1119">
        <f t="shared" si="92"/>
        <v>1.5404220201039038</v>
      </c>
      <c r="CF1119">
        <f t="shared" si="90"/>
        <v>404.81000000000006</v>
      </c>
      <c r="CG11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BORD'!$B$13:$B$2000,0),9)))*T1119/$P$18)</f>
        <v>406.35042202010396</v>
      </c>
      <c r="CI1119" t="str">
        <f>'[3]TABLEAU DE BORD'!B1117</f>
        <v/>
      </c>
      <c r="CJ1119" t="e">
        <f>'[3]TABLEAU DE BORD'!E1117-'[3]TABLEAU DE BORD'!C1117</f>
        <v>#VALUE!</v>
      </c>
      <c r="CL1119" t="str">
        <f>'[3]TABLEAU DE BORD'!H1117</f>
        <v/>
      </c>
      <c r="CM1119" t="e">
        <f>'[3]TABLEAU DE BORD'!K1117-'[3]TABLEAU DE BORD'!I1117</f>
        <v>#VALUE!</v>
      </c>
    </row>
    <row r="1120" spans="72:91" x14ac:dyDescent="0.25">
      <c r="BT112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BORD'!$B$13:$B$2000,0),11))*T1120/INDEX('[3]TABLEAU DE BORD'!$B$13:$R$2000,MATCH('Formalisme RTE'!$H$2,'[3]TABLEAU DE BORD'!$B$13:$B$2000,0),12)</f>
        <v>3.102830965870556</v>
      </c>
      <c r="BU1120">
        <f t="shared" si="93"/>
        <v>0.93577891975241945</v>
      </c>
      <c r="BX1120">
        <f t="shared" si="91"/>
        <v>0.60748217536470928</v>
      </c>
      <c r="BZ1120">
        <f>IF($BZ$6="","",IF(ISERROR(INDEX([3]Base!$A$2:$C$207,MATCH($BZ$6,[3]Base!$A$2:$A$207,0),2))=TRUE,"CABLE INCONNU",(INDEX([3]Base!$A$2:$C$207,MATCH($BZ$6,[3]Base!$A$2:$A$207,0),3))))</f>
        <v>19.600000000000001</v>
      </c>
      <c r="CB1120">
        <f>IF($BZ$6="","",IF(ISERROR(INDEX([3]Base!$A$2:$C$207,MATCH($BZ$6,[3]Base!$A$2:$A$207,0),2))=TRUE,"CABLE INCONNU",(INDEX([3]Base!$A$2:$C$207,MATCH($BZ$6,[3]Base!$A$2:$A$207,0),2))))</f>
        <v>0.627</v>
      </c>
      <c r="CD1120">
        <f t="shared" si="92"/>
        <v>1.5404220201039038</v>
      </c>
      <c r="CF1120">
        <f t="shared" si="90"/>
        <v>404.81000000000006</v>
      </c>
      <c r="CG11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BORD'!$B$13:$B$2000,0),9)))*T1120/$P$18)</f>
        <v>406.35042202010396</v>
      </c>
      <c r="CI1120" t="str">
        <f>'[3]TABLEAU DE BORD'!B1118</f>
        <v/>
      </c>
      <c r="CJ1120" t="e">
        <f>'[3]TABLEAU DE BORD'!E1118-'[3]TABLEAU DE BORD'!C1118</f>
        <v>#VALUE!</v>
      </c>
      <c r="CL1120" t="str">
        <f>'[3]TABLEAU DE BORD'!H1118</f>
        <v/>
      </c>
      <c r="CM1120" t="e">
        <f>'[3]TABLEAU DE BORD'!K1118-'[3]TABLEAU DE BORD'!I1118</f>
        <v>#VALUE!</v>
      </c>
    </row>
    <row r="1121" spans="72:91" x14ac:dyDescent="0.25">
      <c r="BT112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BORD'!$B$13:$B$2000,0),11))*T1121/INDEX('[3]TABLEAU DE BORD'!$B$13:$R$2000,MATCH('Formalisme RTE'!$H$2,'[3]TABLEAU DE BORD'!$B$13:$B$2000,0),12)</f>
        <v>3.102830965870556</v>
      </c>
      <c r="BU1121">
        <f t="shared" si="93"/>
        <v>0.93577891975241945</v>
      </c>
      <c r="BX1121">
        <f t="shared" si="91"/>
        <v>0.60748217536470928</v>
      </c>
      <c r="BZ1121">
        <f>IF($BZ$6="","",IF(ISERROR(INDEX([3]Base!$A$2:$C$207,MATCH($BZ$6,[3]Base!$A$2:$A$207,0),2))=TRUE,"CABLE INCONNU",(INDEX([3]Base!$A$2:$C$207,MATCH($BZ$6,[3]Base!$A$2:$A$207,0),3))))</f>
        <v>19.600000000000001</v>
      </c>
      <c r="CB1121">
        <f>IF($BZ$6="","",IF(ISERROR(INDEX([3]Base!$A$2:$C$207,MATCH($BZ$6,[3]Base!$A$2:$A$207,0),2))=TRUE,"CABLE INCONNU",(INDEX([3]Base!$A$2:$C$207,MATCH($BZ$6,[3]Base!$A$2:$A$207,0),2))))</f>
        <v>0.627</v>
      </c>
      <c r="CD1121">
        <f t="shared" si="92"/>
        <v>1.5404220201039038</v>
      </c>
      <c r="CF1121">
        <f t="shared" si="90"/>
        <v>404.81000000000006</v>
      </c>
      <c r="CG11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BORD'!$B$13:$B$2000,0),9)))*T1121/$P$18)</f>
        <v>406.35042202010396</v>
      </c>
      <c r="CI1121" t="str">
        <f>'[3]TABLEAU DE BORD'!B1119</f>
        <v/>
      </c>
      <c r="CJ1121" t="e">
        <f>'[3]TABLEAU DE BORD'!E1119-'[3]TABLEAU DE BORD'!C1119</f>
        <v>#VALUE!</v>
      </c>
      <c r="CL1121" t="str">
        <f>'[3]TABLEAU DE BORD'!H1119</f>
        <v/>
      </c>
      <c r="CM1121" t="e">
        <f>'[3]TABLEAU DE BORD'!K1119-'[3]TABLEAU DE BORD'!I1119</f>
        <v>#VALUE!</v>
      </c>
    </row>
    <row r="1122" spans="72:91" x14ac:dyDescent="0.25">
      <c r="BT112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BORD'!$B$13:$B$2000,0),11))*T1122/INDEX('[3]TABLEAU DE BORD'!$B$13:$R$2000,MATCH('Formalisme RTE'!$H$2,'[3]TABLEAU DE BORD'!$B$13:$B$2000,0),12)</f>
        <v>3.102830965870556</v>
      </c>
      <c r="BU1122">
        <f t="shared" si="93"/>
        <v>0.93577891975241945</v>
      </c>
      <c r="BX1122">
        <f t="shared" si="91"/>
        <v>0.60748217536470928</v>
      </c>
      <c r="BZ1122">
        <f>IF($BZ$6="","",IF(ISERROR(INDEX([3]Base!$A$2:$C$207,MATCH($BZ$6,[3]Base!$A$2:$A$207,0),2))=TRUE,"CABLE INCONNU",(INDEX([3]Base!$A$2:$C$207,MATCH($BZ$6,[3]Base!$A$2:$A$207,0),3))))</f>
        <v>19.600000000000001</v>
      </c>
      <c r="CB1122">
        <f>IF($BZ$6="","",IF(ISERROR(INDEX([3]Base!$A$2:$C$207,MATCH($BZ$6,[3]Base!$A$2:$A$207,0),2))=TRUE,"CABLE INCONNU",(INDEX([3]Base!$A$2:$C$207,MATCH($BZ$6,[3]Base!$A$2:$A$207,0),2))))</f>
        <v>0.627</v>
      </c>
      <c r="CD1122">
        <f t="shared" si="92"/>
        <v>1.5404220201039038</v>
      </c>
      <c r="CF1122">
        <f t="shared" si="90"/>
        <v>404.81000000000006</v>
      </c>
      <c r="CG11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BORD'!$B$13:$B$2000,0),9)))*T1122/$P$18)</f>
        <v>406.35042202010396</v>
      </c>
      <c r="CI1122" t="str">
        <f>'[3]TABLEAU DE BORD'!B1120</f>
        <v/>
      </c>
      <c r="CJ1122" t="e">
        <f>'[3]TABLEAU DE BORD'!E1120-'[3]TABLEAU DE BORD'!C1120</f>
        <v>#VALUE!</v>
      </c>
      <c r="CL1122" t="str">
        <f>'[3]TABLEAU DE BORD'!H1120</f>
        <v/>
      </c>
      <c r="CM1122" t="e">
        <f>'[3]TABLEAU DE BORD'!K1120-'[3]TABLEAU DE BORD'!I1120</f>
        <v>#VALUE!</v>
      </c>
    </row>
    <row r="1123" spans="72:91" x14ac:dyDescent="0.25">
      <c r="BT112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BORD'!$B$13:$B$2000,0),11))*T1123/INDEX('[3]TABLEAU DE BORD'!$B$13:$R$2000,MATCH('Formalisme RTE'!$H$2,'[3]TABLEAU DE BORD'!$B$13:$B$2000,0),12)</f>
        <v>3.102830965870556</v>
      </c>
      <c r="BU1123">
        <f t="shared" si="93"/>
        <v>0.93577891975241945</v>
      </c>
      <c r="BX1123">
        <f t="shared" si="91"/>
        <v>0.60748217536470928</v>
      </c>
      <c r="BZ1123">
        <f>IF($BZ$6="","",IF(ISERROR(INDEX([3]Base!$A$2:$C$207,MATCH($BZ$6,[3]Base!$A$2:$A$207,0),2))=TRUE,"CABLE INCONNU",(INDEX([3]Base!$A$2:$C$207,MATCH($BZ$6,[3]Base!$A$2:$A$207,0),3))))</f>
        <v>19.600000000000001</v>
      </c>
      <c r="CB1123">
        <f>IF($BZ$6="","",IF(ISERROR(INDEX([3]Base!$A$2:$C$207,MATCH($BZ$6,[3]Base!$A$2:$A$207,0),2))=TRUE,"CABLE INCONNU",(INDEX([3]Base!$A$2:$C$207,MATCH($BZ$6,[3]Base!$A$2:$A$207,0),2))))</f>
        <v>0.627</v>
      </c>
      <c r="CD1123">
        <f t="shared" si="92"/>
        <v>1.5404220201039038</v>
      </c>
      <c r="CF1123">
        <f t="shared" si="90"/>
        <v>404.81000000000006</v>
      </c>
      <c r="CG11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BORD'!$B$13:$B$2000,0),9)))*T1123/$P$18)</f>
        <v>406.35042202010396</v>
      </c>
      <c r="CI1123" t="str">
        <f>'[3]TABLEAU DE BORD'!B1121</f>
        <v/>
      </c>
      <c r="CJ1123" t="e">
        <f>'[3]TABLEAU DE BORD'!E1121-'[3]TABLEAU DE BORD'!C1121</f>
        <v>#VALUE!</v>
      </c>
      <c r="CL1123" t="str">
        <f>'[3]TABLEAU DE BORD'!H1121</f>
        <v/>
      </c>
      <c r="CM1123" t="e">
        <f>'[3]TABLEAU DE BORD'!K1121-'[3]TABLEAU DE BORD'!I1121</f>
        <v>#VALUE!</v>
      </c>
    </row>
    <row r="1124" spans="72:91" x14ac:dyDescent="0.25">
      <c r="BT112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BORD'!$B$13:$B$2000,0),11))*T1124/INDEX('[3]TABLEAU DE BORD'!$B$13:$R$2000,MATCH('Formalisme RTE'!$H$2,'[3]TABLEAU DE BORD'!$B$13:$B$2000,0),12)</f>
        <v>3.102830965870556</v>
      </c>
      <c r="BU1124">
        <f t="shared" si="93"/>
        <v>0.93577891975241945</v>
      </c>
      <c r="BX1124">
        <f t="shared" si="91"/>
        <v>0.60748217536470928</v>
      </c>
      <c r="BZ1124">
        <f>IF($BZ$6="","",IF(ISERROR(INDEX([3]Base!$A$2:$C$207,MATCH($BZ$6,[3]Base!$A$2:$A$207,0),2))=TRUE,"CABLE INCONNU",(INDEX([3]Base!$A$2:$C$207,MATCH($BZ$6,[3]Base!$A$2:$A$207,0),3))))</f>
        <v>19.600000000000001</v>
      </c>
      <c r="CB1124">
        <f>IF($BZ$6="","",IF(ISERROR(INDEX([3]Base!$A$2:$C$207,MATCH($BZ$6,[3]Base!$A$2:$A$207,0),2))=TRUE,"CABLE INCONNU",(INDEX([3]Base!$A$2:$C$207,MATCH($BZ$6,[3]Base!$A$2:$A$207,0),2))))</f>
        <v>0.627</v>
      </c>
      <c r="CD1124">
        <f t="shared" si="92"/>
        <v>1.5404220201039038</v>
      </c>
      <c r="CF1124">
        <f t="shared" si="90"/>
        <v>404.81000000000006</v>
      </c>
      <c r="CG112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BORD'!$B$13:$B$2000,0),9)))*T1124/$P$18)</f>
        <v>406.35042202010396</v>
      </c>
      <c r="CI1124" t="str">
        <f>'[3]TABLEAU DE BORD'!B1122</f>
        <v/>
      </c>
      <c r="CJ1124" t="e">
        <f>'[3]TABLEAU DE BORD'!E1122-'[3]TABLEAU DE BORD'!C1122</f>
        <v>#VALUE!</v>
      </c>
      <c r="CL1124" t="str">
        <f>'[3]TABLEAU DE BORD'!H1122</f>
        <v/>
      </c>
      <c r="CM1124" t="e">
        <f>'[3]TABLEAU DE BORD'!K1122-'[3]TABLEAU DE BORD'!I1122</f>
        <v>#VALUE!</v>
      </c>
    </row>
    <row r="1125" spans="72:91" x14ac:dyDescent="0.25">
      <c r="BT112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BORD'!$B$13:$B$2000,0),11))*T1125/INDEX('[3]TABLEAU DE BORD'!$B$13:$R$2000,MATCH('Formalisme RTE'!$H$2,'[3]TABLEAU DE BORD'!$B$13:$B$2000,0),12)</f>
        <v>3.102830965870556</v>
      </c>
      <c r="BU1125">
        <f t="shared" si="93"/>
        <v>0.93577891975241945</v>
      </c>
      <c r="BX1125">
        <f t="shared" si="91"/>
        <v>0.60748217536470928</v>
      </c>
      <c r="BZ1125">
        <f>IF($BZ$6="","",IF(ISERROR(INDEX([3]Base!$A$2:$C$207,MATCH($BZ$6,[3]Base!$A$2:$A$207,0),2))=TRUE,"CABLE INCONNU",(INDEX([3]Base!$A$2:$C$207,MATCH($BZ$6,[3]Base!$A$2:$A$207,0),3))))</f>
        <v>19.600000000000001</v>
      </c>
      <c r="CB1125">
        <f>IF($BZ$6="","",IF(ISERROR(INDEX([3]Base!$A$2:$C$207,MATCH($BZ$6,[3]Base!$A$2:$A$207,0),2))=TRUE,"CABLE INCONNU",(INDEX([3]Base!$A$2:$C$207,MATCH($BZ$6,[3]Base!$A$2:$A$207,0),2))))</f>
        <v>0.627</v>
      </c>
      <c r="CD1125">
        <f t="shared" si="92"/>
        <v>1.5404220201039038</v>
      </c>
      <c r="CF1125">
        <f t="shared" si="90"/>
        <v>404.81000000000006</v>
      </c>
      <c r="CG112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BORD'!$B$13:$B$2000,0),9)))*T1125/$P$18)</f>
        <v>406.35042202010396</v>
      </c>
      <c r="CI1125" t="str">
        <f>'[3]TABLEAU DE BORD'!B1123</f>
        <v/>
      </c>
      <c r="CJ1125" t="e">
        <f>'[3]TABLEAU DE BORD'!E1123-'[3]TABLEAU DE BORD'!C1123</f>
        <v>#VALUE!</v>
      </c>
      <c r="CL1125" t="str">
        <f>'[3]TABLEAU DE BORD'!H1123</f>
        <v/>
      </c>
      <c r="CM1125" t="e">
        <f>'[3]TABLEAU DE BORD'!K1123-'[3]TABLEAU DE BORD'!I1123</f>
        <v>#VALUE!</v>
      </c>
    </row>
    <row r="1126" spans="72:91" x14ac:dyDescent="0.25">
      <c r="BT112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BORD'!$B$13:$B$2000,0),11))*T1126/INDEX('[3]TABLEAU DE BORD'!$B$13:$R$2000,MATCH('Formalisme RTE'!$H$2,'[3]TABLEAU DE BORD'!$B$13:$B$2000,0),12)</f>
        <v>3.102830965870556</v>
      </c>
      <c r="BU1126">
        <f t="shared" si="93"/>
        <v>0.93577891975241945</v>
      </c>
      <c r="BX1126">
        <f t="shared" si="91"/>
        <v>0.60748217536470928</v>
      </c>
      <c r="BZ1126">
        <f>IF($BZ$6="","",IF(ISERROR(INDEX([3]Base!$A$2:$C$207,MATCH($BZ$6,[3]Base!$A$2:$A$207,0),2))=TRUE,"CABLE INCONNU",(INDEX([3]Base!$A$2:$C$207,MATCH($BZ$6,[3]Base!$A$2:$A$207,0),3))))</f>
        <v>19.600000000000001</v>
      </c>
      <c r="CB1126">
        <f>IF($BZ$6="","",IF(ISERROR(INDEX([3]Base!$A$2:$C$207,MATCH($BZ$6,[3]Base!$A$2:$A$207,0),2))=TRUE,"CABLE INCONNU",(INDEX([3]Base!$A$2:$C$207,MATCH($BZ$6,[3]Base!$A$2:$A$207,0),2))))</f>
        <v>0.627</v>
      </c>
      <c r="CD1126">
        <f t="shared" si="92"/>
        <v>1.5404220201039038</v>
      </c>
      <c r="CF1126">
        <f t="shared" si="90"/>
        <v>404.81000000000006</v>
      </c>
      <c r="CG112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BORD'!$B$13:$B$2000,0),9)))*T1126/$P$18)</f>
        <v>406.35042202010396</v>
      </c>
      <c r="CI1126" t="str">
        <f>'[3]TABLEAU DE BORD'!B1124</f>
        <v/>
      </c>
      <c r="CJ1126" t="e">
        <f>'[3]TABLEAU DE BORD'!E1124-'[3]TABLEAU DE BORD'!C1124</f>
        <v>#VALUE!</v>
      </c>
      <c r="CL1126" t="str">
        <f>'[3]TABLEAU DE BORD'!H1124</f>
        <v/>
      </c>
      <c r="CM1126" t="e">
        <f>'[3]TABLEAU DE BORD'!K1124-'[3]TABLEAU DE BORD'!I1124</f>
        <v>#VALUE!</v>
      </c>
    </row>
    <row r="1127" spans="72:91" x14ac:dyDescent="0.25">
      <c r="BT112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BORD'!$B$13:$B$2000,0),11))*T1127/INDEX('[3]TABLEAU DE BORD'!$B$13:$R$2000,MATCH('Formalisme RTE'!$H$2,'[3]TABLEAU DE BORD'!$B$13:$B$2000,0),12)</f>
        <v>3.102830965870556</v>
      </c>
      <c r="BU1127">
        <f t="shared" si="93"/>
        <v>0.93577891975241945</v>
      </c>
      <c r="BX1127">
        <f t="shared" si="91"/>
        <v>0.60748217536470928</v>
      </c>
      <c r="BZ1127">
        <f>IF($BZ$6="","",IF(ISERROR(INDEX([3]Base!$A$2:$C$207,MATCH($BZ$6,[3]Base!$A$2:$A$207,0),2))=TRUE,"CABLE INCONNU",(INDEX([3]Base!$A$2:$C$207,MATCH($BZ$6,[3]Base!$A$2:$A$207,0),3))))</f>
        <v>19.600000000000001</v>
      </c>
      <c r="CB1127">
        <f>IF($BZ$6="","",IF(ISERROR(INDEX([3]Base!$A$2:$C$207,MATCH($BZ$6,[3]Base!$A$2:$A$207,0),2))=TRUE,"CABLE INCONNU",(INDEX([3]Base!$A$2:$C$207,MATCH($BZ$6,[3]Base!$A$2:$A$207,0),2))))</f>
        <v>0.627</v>
      </c>
      <c r="CD1127">
        <f t="shared" si="92"/>
        <v>1.5404220201039038</v>
      </c>
      <c r="CF1127">
        <f t="shared" si="90"/>
        <v>404.81000000000006</v>
      </c>
      <c r="CG112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BORD'!$B$13:$B$2000,0),9)))*T1127/$P$18)</f>
        <v>406.35042202010396</v>
      </c>
      <c r="CI1127" t="str">
        <f>'[3]TABLEAU DE BORD'!B1125</f>
        <v/>
      </c>
      <c r="CJ1127" t="e">
        <f>'[3]TABLEAU DE BORD'!E1125-'[3]TABLEAU DE BORD'!C1125</f>
        <v>#VALUE!</v>
      </c>
      <c r="CL1127" t="str">
        <f>'[3]TABLEAU DE BORD'!H1125</f>
        <v/>
      </c>
      <c r="CM1127" t="e">
        <f>'[3]TABLEAU DE BORD'!K1125-'[3]TABLEAU DE BORD'!I1125</f>
        <v>#VALUE!</v>
      </c>
    </row>
    <row r="1128" spans="72:91" x14ac:dyDescent="0.25">
      <c r="BT112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BORD'!$B$13:$B$2000,0),11))*T1128/INDEX('[3]TABLEAU DE BORD'!$B$13:$R$2000,MATCH('Formalisme RTE'!$H$2,'[3]TABLEAU DE BORD'!$B$13:$B$2000,0),12)</f>
        <v>3.102830965870556</v>
      </c>
      <c r="BU1128">
        <f t="shared" si="93"/>
        <v>0.93577891975241945</v>
      </c>
      <c r="BX1128">
        <f t="shared" si="91"/>
        <v>0.60748217536470928</v>
      </c>
      <c r="BZ1128">
        <f>IF($BZ$6="","",IF(ISERROR(INDEX([3]Base!$A$2:$C$207,MATCH($BZ$6,[3]Base!$A$2:$A$207,0),2))=TRUE,"CABLE INCONNU",(INDEX([3]Base!$A$2:$C$207,MATCH($BZ$6,[3]Base!$A$2:$A$207,0),3))))</f>
        <v>19.600000000000001</v>
      </c>
      <c r="CB1128">
        <f>IF($BZ$6="","",IF(ISERROR(INDEX([3]Base!$A$2:$C$207,MATCH($BZ$6,[3]Base!$A$2:$A$207,0),2))=TRUE,"CABLE INCONNU",(INDEX([3]Base!$A$2:$C$207,MATCH($BZ$6,[3]Base!$A$2:$A$207,0),2))))</f>
        <v>0.627</v>
      </c>
      <c r="CD1128">
        <f t="shared" si="92"/>
        <v>1.5404220201039038</v>
      </c>
      <c r="CF1128">
        <f t="shared" si="90"/>
        <v>404.81000000000006</v>
      </c>
      <c r="CG112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BORD'!$B$13:$B$2000,0),9)))*T1128/$P$18)</f>
        <v>406.35042202010396</v>
      </c>
      <c r="CI1128" t="str">
        <f>'[3]TABLEAU DE BORD'!B1126</f>
        <v/>
      </c>
      <c r="CJ1128" t="e">
        <f>'[3]TABLEAU DE BORD'!E1126-'[3]TABLEAU DE BORD'!C1126</f>
        <v>#VALUE!</v>
      </c>
      <c r="CL1128" t="str">
        <f>'[3]TABLEAU DE BORD'!H1126</f>
        <v/>
      </c>
      <c r="CM1128" t="e">
        <f>'[3]TABLEAU DE BORD'!K1126-'[3]TABLEAU DE BORD'!I1126</f>
        <v>#VALUE!</v>
      </c>
    </row>
    <row r="1129" spans="72:91" x14ac:dyDescent="0.25">
      <c r="BT112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BORD'!$B$13:$B$2000,0),11))*T1129/INDEX('[3]TABLEAU DE BORD'!$B$13:$R$2000,MATCH('Formalisme RTE'!$H$2,'[3]TABLEAU DE BORD'!$B$13:$B$2000,0),12)</f>
        <v>3.102830965870556</v>
      </c>
      <c r="BU1129">
        <f t="shared" si="93"/>
        <v>0.93577891975241945</v>
      </c>
      <c r="BX1129">
        <f t="shared" si="91"/>
        <v>0.60748217536470928</v>
      </c>
      <c r="BZ1129">
        <f>IF($BZ$6="","",IF(ISERROR(INDEX([3]Base!$A$2:$C$207,MATCH($BZ$6,[3]Base!$A$2:$A$207,0),2))=TRUE,"CABLE INCONNU",(INDEX([3]Base!$A$2:$C$207,MATCH($BZ$6,[3]Base!$A$2:$A$207,0),3))))</f>
        <v>19.600000000000001</v>
      </c>
      <c r="CB1129">
        <f>IF($BZ$6="","",IF(ISERROR(INDEX([3]Base!$A$2:$C$207,MATCH($BZ$6,[3]Base!$A$2:$A$207,0),2))=TRUE,"CABLE INCONNU",(INDEX([3]Base!$A$2:$C$207,MATCH($BZ$6,[3]Base!$A$2:$A$207,0),2))))</f>
        <v>0.627</v>
      </c>
      <c r="CD1129">
        <f t="shared" si="92"/>
        <v>1.5404220201039038</v>
      </c>
      <c r="CF1129">
        <f t="shared" si="90"/>
        <v>404.81000000000006</v>
      </c>
      <c r="CG112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BORD'!$B$13:$B$2000,0),9)))*T1129/$P$18)</f>
        <v>406.35042202010396</v>
      </c>
      <c r="CI1129" t="str">
        <f>'[3]TABLEAU DE BORD'!B1127</f>
        <v/>
      </c>
      <c r="CJ1129" t="e">
        <f>'[3]TABLEAU DE BORD'!E1127-'[3]TABLEAU DE BORD'!C1127</f>
        <v>#VALUE!</v>
      </c>
      <c r="CL1129" t="str">
        <f>'[3]TABLEAU DE BORD'!H1127</f>
        <v/>
      </c>
      <c r="CM1129" t="e">
        <f>'[3]TABLEAU DE BORD'!K1127-'[3]TABLEAU DE BORD'!I1127</f>
        <v>#VALUE!</v>
      </c>
    </row>
    <row r="1130" spans="72:91" x14ac:dyDescent="0.25">
      <c r="BT113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BORD'!$B$13:$B$2000,0),11))*T1130/INDEX('[3]TABLEAU DE BORD'!$B$13:$R$2000,MATCH('Formalisme RTE'!$H$2,'[3]TABLEAU DE BORD'!$B$13:$B$2000,0),12)</f>
        <v>3.102830965870556</v>
      </c>
      <c r="BU1130">
        <f t="shared" si="93"/>
        <v>0.93577891975241945</v>
      </c>
      <c r="BX1130">
        <f t="shared" si="91"/>
        <v>0.60748217536470928</v>
      </c>
      <c r="BZ1130">
        <f>IF($BZ$6="","",IF(ISERROR(INDEX([3]Base!$A$2:$C$207,MATCH($BZ$6,[3]Base!$A$2:$A$207,0),2))=TRUE,"CABLE INCONNU",(INDEX([3]Base!$A$2:$C$207,MATCH($BZ$6,[3]Base!$A$2:$A$207,0),3))))</f>
        <v>19.600000000000001</v>
      </c>
      <c r="CB1130">
        <f>IF($BZ$6="","",IF(ISERROR(INDEX([3]Base!$A$2:$C$207,MATCH($BZ$6,[3]Base!$A$2:$A$207,0),2))=TRUE,"CABLE INCONNU",(INDEX([3]Base!$A$2:$C$207,MATCH($BZ$6,[3]Base!$A$2:$A$207,0),2))))</f>
        <v>0.627</v>
      </c>
      <c r="CD1130">
        <f t="shared" si="92"/>
        <v>1.5404220201039038</v>
      </c>
      <c r="CF1130">
        <f t="shared" si="90"/>
        <v>404.81000000000006</v>
      </c>
      <c r="CG113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BORD'!$B$13:$B$2000,0),9)))*T1130/$P$18)</f>
        <v>406.35042202010396</v>
      </c>
      <c r="CI1130" t="str">
        <f>'[3]TABLEAU DE BORD'!B1128</f>
        <v/>
      </c>
      <c r="CJ1130" t="e">
        <f>'[3]TABLEAU DE BORD'!E1128-'[3]TABLEAU DE BORD'!C1128</f>
        <v>#VALUE!</v>
      </c>
      <c r="CL1130" t="str">
        <f>'[3]TABLEAU DE BORD'!H1128</f>
        <v/>
      </c>
      <c r="CM1130" t="e">
        <f>'[3]TABLEAU DE BORD'!K1128-'[3]TABLEAU DE BORD'!I1128</f>
        <v>#VALUE!</v>
      </c>
    </row>
    <row r="1131" spans="72:91" x14ac:dyDescent="0.25">
      <c r="BT113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BORD'!$B$13:$B$2000,0),11))*T1131/INDEX('[3]TABLEAU DE BORD'!$B$13:$R$2000,MATCH('Formalisme RTE'!$H$2,'[3]TABLEAU DE BORD'!$B$13:$B$2000,0),12)</f>
        <v>3.102830965870556</v>
      </c>
      <c r="BU1131">
        <f t="shared" si="93"/>
        <v>0.93577891975241945</v>
      </c>
      <c r="BX1131">
        <f t="shared" si="91"/>
        <v>0.60748217536470928</v>
      </c>
      <c r="BZ1131">
        <f>IF($BZ$6="","",IF(ISERROR(INDEX([3]Base!$A$2:$C$207,MATCH($BZ$6,[3]Base!$A$2:$A$207,0),2))=TRUE,"CABLE INCONNU",(INDEX([3]Base!$A$2:$C$207,MATCH($BZ$6,[3]Base!$A$2:$A$207,0),3))))</f>
        <v>19.600000000000001</v>
      </c>
      <c r="CB1131">
        <f>IF($BZ$6="","",IF(ISERROR(INDEX([3]Base!$A$2:$C$207,MATCH($BZ$6,[3]Base!$A$2:$A$207,0),2))=TRUE,"CABLE INCONNU",(INDEX([3]Base!$A$2:$C$207,MATCH($BZ$6,[3]Base!$A$2:$A$207,0),2))))</f>
        <v>0.627</v>
      </c>
      <c r="CD1131">
        <f t="shared" si="92"/>
        <v>1.5404220201039038</v>
      </c>
      <c r="CF1131">
        <f t="shared" si="90"/>
        <v>404.81000000000006</v>
      </c>
      <c r="CG113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BORD'!$B$13:$B$2000,0),9)))*T1131/$P$18)</f>
        <v>406.35042202010396</v>
      </c>
      <c r="CI1131" t="str">
        <f>'[3]TABLEAU DE BORD'!B1129</f>
        <v/>
      </c>
      <c r="CJ1131" t="e">
        <f>'[3]TABLEAU DE BORD'!E1129-'[3]TABLEAU DE BORD'!C1129</f>
        <v>#VALUE!</v>
      </c>
      <c r="CL1131" t="str">
        <f>'[3]TABLEAU DE BORD'!H1129</f>
        <v/>
      </c>
      <c r="CM1131" t="e">
        <f>'[3]TABLEAU DE BORD'!K1129-'[3]TABLEAU DE BORD'!I1129</f>
        <v>#VALUE!</v>
      </c>
    </row>
    <row r="1132" spans="72:91" x14ac:dyDescent="0.25">
      <c r="BT113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BORD'!$B$13:$B$2000,0),11))*T1132/INDEX('[3]TABLEAU DE BORD'!$B$13:$R$2000,MATCH('Formalisme RTE'!$H$2,'[3]TABLEAU DE BORD'!$B$13:$B$2000,0),12)</f>
        <v>3.102830965870556</v>
      </c>
      <c r="BU1132">
        <f t="shared" si="93"/>
        <v>0.93577891975241945</v>
      </c>
      <c r="BX1132">
        <f t="shared" si="91"/>
        <v>0.60748217536470928</v>
      </c>
      <c r="BZ1132">
        <f>IF($BZ$6="","",IF(ISERROR(INDEX([3]Base!$A$2:$C$207,MATCH($BZ$6,[3]Base!$A$2:$A$207,0),2))=TRUE,"CABLE INCONNU",(INDEX([3]Base!$A$2:$C$207,MATCH($BZ$6,[3]Base!$A$2:$A$207,0),3))))</f>
        <v>19.600000000000001</v>
      </c>
      <c r="CB1132">
        <f>IF($BZ$6="","",IF(ISERROR(INDEX([3]Base!$A$2:$C$207,MATCH($BZ$6,[3]Base!$A$2:$A$207,0),2))=TRUE,"CABLE INCONNU",(INDEX([3]Base!$A$2:$C$207,MATCH($BZ$6,[3]Base!$A$2:$A$207,0),2))))</f>
        <v>0.627</v>
      </c>
      <c r="CD1132">
        <f t="shared" si="92"/>
        <v>1.5404220201039038</v>
      </c>
      <c r="CF1132">
        <f t="shared" si="90"/>
        <v>404.81000000000006</v>
      </c>
      <c r="CG113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BORD'!$B$13:$B$2000,0),9)))*T1132/$P$18)</f>
        <v>406.35042202010396</v>
      </c>
      <c r="CI1132" t="str">
        <f>'[3]TABLEAU DE BORD'!B1130</f>
        <v/>
      </c>
      <c r="CJ1132" t="e">
        <f>'[3]TABLEAU DE BORD'!E1130-'[3]TABLEAU DE BORD'!C1130</f>
        <v>#VALUE!</v>
      </c>
      <c r="CL1132" t="str">
        <f>'[3]TABLEAU DE BORD'!H1130</f>
        <v/>
      </c>
      <c r="CM1132" t="e">
        <f>'[3]TABLEAU DE BORD'!K1130-'[3]TABLEAU DE BORD'!I1130</f>
        <v>#VALUE!</v>
      </c>
    </row>
    <row r="1133" spans="72:91" x14ac:dyDescent="0.25">
      <c r="BT113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BORD'!$B$13:$B$2000,0),11))*T1133/INDEX('[3]TABLEAU DE BORD'!$B$13:$R$2000,MATCH('Formalisme RTE'!$H$2,'[3]TABLEAU DE BORD'!$B$13:$B$2000,0),12)</f>
        <v>3.102830965870556</v>
      </c>
      <c r="BU1133">
        <f t="shared" si="93"/>
        <v>0.93577891975241945</v>
      </c>
      <c r="BX1133">
        <f t="shared" si="91"/>
        <v>0.60748217536470928</v>
      </c>
      <c r="BZ1133">
        <f>IF($BZ$6="","",IF(ISERROR(INDEX([3]Base!$A$2:$C$207,MATCH($BZ$6,[3]Base!$A$2:$A$207,0),2))=TRUE,"CABLE INCONNU",(INDEX([3]Base!$A$2:$C$207,MATCH($BZ$6,[3]Base!$A$2:$A$207,0),3))))</f>
        <v>19.600000000000001</v>
      </c>
      <c r="CB1133">
        <f>IF($BZ$6="","",IF(ISERROR(INDEX([3]Base!$A$2:$C$207,MATCH($BZ$6,[3]Base!$A$2:$A$207,0),2))=TRUE,"CABLE INCONNU",(INDEX([3]Base!$A$2:$C$207,MATCH($BZ$6,[3]Base!$A$2:$A$207,0),2))))</f>
        <v>0.627</v>
      </c>
      <c r="CD1133">
        <f t="shared" si="92"/>
        <v>1.5404220201039038</v>
      </c>
      <c r="CF1133">
        <f t="shared" si="90"/>
        <v>404.81000000000006</v>
      </c>
      <c r="CG113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BORD'!$B$13:$B$2000,0),9)))*T1133/$P$18)</f>
        <v>406.35042202010396</v>
      </c>
      <c r="CI1133" t="str">
        <f>'[3]TABLEAU DE BORD'!B1131</f>
        <v/>
      </c>
      <c r="CJ1133" t="e">
        <f>'[3]TABLEAU DE BORD'!E1131-'[3]TABLEAU DE BORD'!C1131</f>
        <v>#VALUE!</v>
      </c>
      <c r="CL1133" t="str">
        <f>'[3]TABLEAU DE BORD'!H1131</f>
        <v/>
      </c>
      <c r="CM1133" t="e">
        <f>'[3]TABLEAU DE BORD'!K1131-'[3]TABLEAU DE BORD'!I1131</f>
        <v>#VALUE!</v>
      </c>
    </row>
    <row r="1134" spans="72:91" x14ac:dyDescent="0.25">
      <c r="BT113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BORD'!$B$13:$B$2000,0),11))*T1134/INDEX('[3]TABLEAU DE BORD'!$B$13:$R$2000,MATCH('Formalisme RTE'!$H$2,'[3]TABLEAU DE BORD'!$B$13:$B$2000,0),12)</f>
        <v>3.102830965870556</v>
      </c>
      <c r="BU1134">
        <f t="shared" si="93"/>
        <v>0.93577891975241945</v>
      </c>
      <c r="BX1134">
        <f t="shared" si="91"/>
        <v>0.60748217536470928</v>
      </c>
      <c r="BZ1134">
        <f>IF($BZ$6="","",IF(ISERROR(INDEX([3]Base!$A$2:$C$207,MATCH($BZ$6,[3]Base!$A$2:$A$207,0),2))=TRUE,"CABLE INCONNU",(INDEX([3]Base!$A$2:$C$207,MATCH($BZ$6,[3]Base!$A$2:$A$207,0),3))))</f>
        <v>19.600000000000001</v>
      </c>
      <c r="CB1134">
        <f>IF($BZ$6="","",IF(ISERROR(INDEX([3]Base!$A$2:$C$207,MATCH($BZ$6,[3]Base!$A$2:$A$207,0),2))=TRUE,"CABLE INCONNU",(INDEX([3]Base!$A$2:$C$207,MATCH($BZ$6,[3]Base!$A$2:$A$207,0),2))))</f>
        <v>0.627</v>
      </c>
      <c r="CD1134">
        <f t="shared" si="92"/>
        <v>1.5404220201039038</v>
      </c>
      <c r="CF1134">
        <f t="shared" si="90"/>
        <v>404.81000000000006</v>
      </c>
      <c r="CG113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BORD'!$B$13:$B$2000,0),9)))*T1134/$P$18)</f>
        <v>406.35042202010396</v>
      </c>
      <c r="CI1134" t="str">
        <f>'[3]TABLEAU DE BORD'!B1132</f>
        <v/>
      </c>
      <c r="CJ1134" t="e">
        <f>'[3]TABLEAU DE BORD'!E1132-'[3]TABLEAU DE BORD'!C1132</f>
        <v>#VALUE!</v>
      </c>
      <c r="CL1134" t="str">
        <f>'[3]TABLEAU DE BORD'!H1132</f>
        <v/>
      </c>
      <c r="CM1134" t="e">
        <f>'[3]TABLEAU DE BORD'!K1132-'[3]TABLEAU DE BORD'!I1132</f>
        <v>#VALUE!</v>
      </c>
    </row>
    <row r="1135" spans="72:91" x14ac:dyDescent="0.25">
      <c r="BT113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BORD'!$B$13:$B$2000,0),11))*T1135/INDEX('[3]TABLEAU DE BORD'!$B$13:$R$2000,MATCH('Formalisme RTE'!$H$2,'[3]TABLEAU DE BORD'!$B$13:$B$2000,0),12)</f>
        <v>3.102830965870556</v>
      </c>
      <c r="BU1135">
        <f t="shared" si="93"/>
        <v>0.93577891975241945</v>
      </c>
      <c r="BX1135">
        <f t="shared" si="91"/>
        <v>0.60748217536470928</v>
      </c>
      <c r="BZ1135">
        <f>IF($BZ$6="","",IF(ISERROR(INDEX([3]Base!$A$2:$C$207,MATCH($BZ$6,[3]Base!$A$2:$A$207,0),2))=TRUE,"CABLE INCONNU",(INDEX([3]Base!$A$2:$C$207,MATCH($BZ$6,[3]Base!$A$2:$A$207,0),3))))</f>
        <v>19.600000000000001</v>
      </c>
      <c r="CB1135">
        <f>IF($BZ$6="","",IF(ISERROR(INDEX([3]Base!$A$2:$C$207,MATCH($BZ$6,[3]Base!$A$2:$A$207,0),2))=TRUE,"CABLE INCONNU",(INDEX([3]Base!$A$2:$C$207,MATCH($BZ$6,[3]Base!$A$2:$A$207,0),2))))</f>
        <v>0.627</v>
      </c>
      <c r="CD1135">
        <f t="shared" si="92"/>
        <v>1.5404220201039038</v>
      </c>
      <c r="CF1135">
        <f t="shared" si="90"/>
        <v>404.81000000000006</v>
      </c>
      <c r="CG113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BORD'!$B$13:$B$2000,0),9)))*T1135/$P$18)</f>
        <v>406.35042202010396</v>
      </c>
      <c r="CI1135">
        <f>'[3]TABLEAU DE BORD'!B1133</f>
        <v>0</v>
      </c>
      <c r="CJ1135">
        <f>'[3]TABLEAU DE BORD'!E1133-'[3]TABLEAU DE BORD'!C1133</f>
        <v>0</v>
      </c>
      <c r="CL1135">
        <f>'[3]TABLEAU DE BORD'!H1133</f>
        <v>0</v>
      </c>
      <c r="CM1135">
        <f>'[3]TABLEAU DE BORD'!K1133-'[3]TABLEAU DE BORD'!I1133</f>
        <v>0</v>
      </c>
    </row>
    <row r="1136" spans="72:91" x14ac:dyDescent="0.25">
      <c r="BT113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BORD'!$B$13:$B$2000,0),11))*T1136/INDEX('[3]TABLEAU DE BORD'!$B$13:$R$2000,MATCH('Formalisme RTE'!$H$2,'[3]TABLEAU DE BORD'!$B$13:$B$2000,0),12)</f>
        <v>3.102830965870556</v>
      </c>
      <c r="BU1136">
        <f t="shared" si="93"/>
        <v>0.93577891975241945</v>
      </c>
      <c r="BX1136">
        <f t="shared" si="91"/>
        <v>0.60748217536470928</v>
      </c>
      <c r="BZ1136">
        <f>IF($BZ$6="","",IF(ISERROR(INDEX([3]Base!$A$2:$C$207,MATCH($BZ$6,[3]Base!$A$2:$A$207,0),2))=TRUE,"CABLE INCONNU",(INDEX([3]Base!$A$2:$C$207,MATCH($BZ$6,[3]Base!$A$2:$A$207,0),3))))</f>
        <v>19.600000000000001</v>
      </c>
      <c r="CB1136">
        <f>IF($BZ$6="","",IF(ISERROR(INDEX([3]Base!$A$2:$C$207,MATCH($BZ$6,[3]Base!$A$2:$A$207,0),2))=TRUE,"CABLE INCONNU",(INDEX([3]Base!$A$2:$C$207,MATCH($BZ$6,[3]Base!$A$2:$A$207,0),2))))</f>
        <v>0.627</v>
      </c>
      <c r="CD1136">
        <f t="shared" si="92"/>
        <v>1.5404220201039038</v>
      </c>
      <c r="CF1136">
        <f t="shared" si="90"/>
        <v>404.81000000000006</v>
      </c>
      <c r="CG113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BORD'!$B$13:$B$2000,0),9)))*T1136/$P$18)</f>
        <v>406.35042202010396</v>
      </c>
      <c r="CI1136">
        <f>'[3]TABLEAU DE BORD'!B1134</f>
        <v>0</v>
      </c>
      <c r="CJ1136">
        <f>'[3]TABLEAU DE BORD'!E1134-'[3]TABLEAU DE BORD'!C1134</f>
        <v>0</v>
      </c>
      <c r="CL1136">
        <f>'[3]TABLEAU DE BORD'!H1134</f>
        <v>0</v>
      </c>
      <c r="CM1136">
        <f>'[3]TABLEAU DE BORD'!K1134-'[3]TABLEAU DE BORD'!I1134</f>
        <v>0</v>
      </c>
    </row>
    <row r="1137" spans="72:91" x14ac:dyDescent="0.25">
      <c r="BT113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BORD'!$B$13:$B$2000,0),11))*T1137/INDEX('[3]TABLEAU DE BORD'!$B$13:$R$2000,MATCH('Formalisme RTE'!$H$2,'[3]TABLEAU DE BORD'!$B$13:$B$2000,0),12)</f>
        <v>3.102830965870556</v>
      </c>
      <c r="BU1137">
        <f t="shared" si="93"/>
        <v>0.93577891975241945</v>
      </c>
      <c r="BX1137">
        <f t="shared" si="91"/>
        <v>0.60748217536470928</v>
      </c>
      <c r="BZ1137">
        <f>IF($BZ$6="","",IF(ISERROR(INDEX([3]Base!$A$2:$C$207,MATCH($BZ$6,[3]Base!$A$2:$A$207,0),2))=TRUE,"CABLE INCONNU",(INDEX([3]Base!$A$2:$C$207,MATCH($BZ$6,[3]Base!$A$2:$A$207,0),3))))</f>
        <v>19.600000000000001</v>
      </c>
      <c r="CB1137">
        <f>IF($BZ$6="","",IF(ISERROR(INDEX([3]Base!$A$2:$C$207,MATCH($BZ$6,[3]Base!$A$2:$A$207,0),2))=TRUE,"CABLE INCONNU",(INDEX([3]Base!$A$2:$C$207,MATCH($BZ$6,[3]Base!$A$2:$A$207,0),2))))</f>
        <v>0.627</v>
      </c>
      <c r="CD1137">
        <f t="shared" si="92"/>
        <v>1.5404220201039038</v>
      </c>
      <c r="CF1137">
        <f t="shared" si="90"/>
        <v>404.81000000000006</v>
      </c>
      <c r="CG113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BORD'!$B$13:$B$2000,0),9)))*T1137/$P$18)</f>
        <v>406.35042202010396</v>
      </c>
      <c r="CI1137">
        <f>'[3]TABLEAU DE BORD'!B1135</f>
        <v>0</v>
      </c>
      <c r="CJ1137">
        <f>'[3]TABLEAU DE BORD'!E1135-'[3]TABLEAU DE BORD'!C1135</f>
        <v>0</v>
      </c>
      <c r="CL1137">
        <f>'[3]TABLEAU DE BORD'!H1135</f>
        <v>0</v>
      </c>
      <c r="CM1137">
        <f>'[3]TABLEAU DE BORD'!K1135-'[3]TABLEAU DE BORD'!I1135</f>
        <v>0</v>
      </c>
    </row>
    <row r="1138" spans="72:91" x14ac:dyDescent="0.25">
      <c r="BT113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BORD'!$B$13:$B$2000,0),11))*T1138/INDEX('[3]TABLEAU DE BORD'!$B$13:$R$2000,MATCH('Formalisme RTE'!$H$2,'[3]TABLEAU DE BORD'!$B$13:$B$2000,0),12)</f>
        <v>3.102830965870556</v>
      </c>
      <c r="BU1138">
        <f t="shared" si="93"/>
        <v>0.93577891975241945</v>
      </c>
      <c r="BX1138">
        <f t="shared" si="91"/>
        <v>0.60748217536470928</v>
      </c>
      <c r="BZ1138">
        <f>IF($BZ$6="","",IF(ISERROR(INDEX([3]Base!$A$2:$C$207,MATCH($BZ$6,[3]Base!$A$2:$A$207,0),2))=TRUE,"CABLE INCONNU",(INDEX([3]Base!$A$2:$C$207,MATCH($BZ$6,[3]Base!$A$2:$A$207,0),3))))</f>
        <v>19.600000000000001</v>
      </c>
      <c r="CB1138">
        <f>IF($BZ$6="","",IF(ISERROR(INDEX([3]Base!$A$2:$C$207,MATCH($BZ$6,[3]Base!$A$2:$A$207,0),2))=TRUE,"CABLE INCONNU",(INDEX([3]Base!$A$2:$C$207,MATCH($BZ$6,[3]Base!$A$2:$A$207,0),2))))</f>
        <v>0.627</v>
      </c>
      <c r="CD1138">
        <f t="shared" si="92"/>
        <v>1.5404220201039038</v>
      </c>
      <c r="CF1138">
        <f t="shared" si="90"/>
        <v>404.81000000000006</v>
      </c>
      <c r="CG113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BORD'!$B$13:$B$2000,0),9)))*T1138/$P$18)</f>
        <v>406.35042202010396</v>
      </c>
      <c r="CI1138">
        <f>'[3]TABLEAU DE BORD'!B1136</f>
        <v>0</v>
      </c>
      <c r="CJ1138">
        <f>'[3]TABLEAU DE BORD'!E1136-'[3]TABLEAU DE BORD'!C1136</f>
        <v>0</v>
      </c>
      <c r="CL1138">
        <f>'[3]TABLEAU DE BORD'!H1136</f>
        <v>0</v>
      </c>
      <c r="CM1138">
        <f>'[3]TABLEAU DE BORD'!K1136-'[3]TABLEAU DE BORD'!I1136</f>
        <v>0</v>
      </c>
    </row>
    <row r="1139" spans="72:91" x14ac:dyDescent="0.25">
      <c r="BT113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BORD'!$B$13:$B$2000,0),11))*T1139/INDEX('[3]TABLEAU DE BORD'!$B$13:$R$2000,MATCH('Formalisme RTE'!$H$2,'[3]TABLEAU DE BORD'!$B$13:$B$2000,0),12)</f>
        <v>3.102830965870556</v>
      </c>
      <c r="BU1139">
        <f t="shared" si="93"/>
        <v>0.93577891975241945</v>
      </c>
      <c r="BX1139">
        <f t="shared" si="91"/>
        <v>0.60748217536470928</v>
      </c>
      <c r="BZ1139">
        <f>IF($BZ$6="","",IF(ISERROR(INDEX([3]Base!$A$2:$C$207,MATCH($BZ$6,[3]Base!$A$2:$A$207,0),2))=TRUE,"CABLE INCONNU",(INDEX([3]Base!$A$2:$C$207,MATCH($BZ$6,[3]Base!$A$2:$A$207,0),3))))</f>
        <v>19.600000000000001</v>
      </c>
      <c r="CB1139">
        <f>IF($BZ$6="","",IF(ISERROR(INDEX([3]Base!$A$2:$C$207,MATCH($BZ$6,[3]Base!$A$2:$A$207,0),2))=TRUE,"CABLE INCONNU",(INDEX([3]Base!$A$2:$C$207,MATCH($BZ$6,[3]Base!$A$2:$A$207,0),2))))</f>
        <v>0.627</v>
      </c>
      <c r="CD1139">
        <f t="shared" si="92"/>
        <v>1.5404220201039038</v>
      </c>
      <c r="CF1139">
        <f t="shared" si="90"/>
        <v>404.81000000000006</v>
      </c>
      <c r="CG113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BORD'!$B$13:$B$2000,0),9)))*T1139/$P$18)</f>
        <v>406.35042202010396</v>
      </c>
      <c r="CI1139">
        <f>'[3]TABLEAU DE BORD'!B1137</f>
        <v>0</v>
      </c>
      <c r="CJ1139">
        <f>'[3]TABLEAU DE BORD'!E1137-'[3]TABLEAU DE BORD'!C1137</f>
        <v>0</v>
      </c>
      <c r="CL1139">
        <f>'[3]TABLEAU DE BORD'!H1137</f>
        <v>0</v>
      </c>
      <c r="CM1139">
        <f>'[3]TABLEAU DE BORD'!K1137-'[3]TABLEAU DE BORD'!I1137</f>
        <v>0</v>
      </c>
    </row>
    <row r="1140" spans="72:91" x14ac:dyDescent="0.25">
      <c r="BT114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BORD'!$B$13:$B$2000,0),11))*T1140/INDEX('[3]TABLEAU DE BORD'!$B$13:$R$2000,MATCH('Formalisme RTE'!$H$2,'[3]TABLEAU DE BORD'!$B$13:$B$2000,0),12)</f>
        <v>3.102830965870556</v>
      </c>
      <c r="BU1140">
        <f t="shared" si="93"/>
        <v>0.93577891975241945</v>
      </c>
      <c r="BX1140">
        <f t="shared" si="91"/>
        <v>0.60748217536470928</v>
      </c>
      <c r="BZ1140">
        <f>IF($BZ$6="","",IF(ISERROR(INDEX([3]Base!$A$2:$C$207,MATCH($BZ$6,[3]Base!$A$2:$A$207,0),2))=TRUE,"CABLE INCONNU",(INDEX([3]Base!$A$2:$C$207,MATCH($BZ$6,[3]Base!$A$2:$A$207,0),3))))</f>
        <v>19.600000000000001</v>
      </c>
      <c r="CB1140">
        <f>IF($BZ$6="","",IF(ISERROR(INDEX([3]Base!$A$2:$C$207,MATCH($BZ$6,[3]Base!$A$2:$A$207,0),2))=TRUE,"CABLE INCONNU",(INDEX([3]Base!$A$2:$C$207,MATCH($BZ$6,[3]Base!$A$2:$A$207,0),2))))</f>
        <v>0.627</v>
      </c>
      <c r="CD1140">
        <f t="shared" si="92"/>
        <v>1.5404220201039038</v>
      </c>
      <c r="CF1140">
        <f t="shared" si="90"/>
        <v>404.81000000000006</v>
      </c>
      <c r="CG114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BORD'!$B$13:$B$2000,0),9)))*T1140/$P$18)</f>
        <v>406.35042202010396</v>
      </c>
      <c r="CI1140">
        <f>'[3]TABLEAU DE BORD'!B1138</f>
        <v>0</v>
      </c>
      <c r="CJ1140">
        <f>'[3]TABLEAU DE BORD'!E1138-'[3]TABLEAU DE BORD'!C1138</f>
        <v>0</v>
      </c>
      <c r="CL1140">
        <f>'[3]TABLEAU DE BORD'!H1138</f>
        <v>0</v>
      </c>
      <c r="CM1140">
        <f>'[3]TABLEAU DE BORD'!K1138-'[3]TABLEAU DE BORD'!I1138</f>
        <v>0</v>
      </c>
    </row>
    <row r="1141" spans="72:91" x14ac:dyDescent="0.25">
      <c r="BT114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BORD'!$B$13:$B$2000,0),11))*T1141/INDEX('[3]TABLEAU DE BORD'!$B$13:$R$2000,MATCH('Formalisme RTE'!$H$2,'[3]TABLEAU DE BORD'!$B$13:$B$2000,0),12)</f>
        <v>3.102830965870556</v>
      </c>
      <c r="BU1141">
        <f t="shared" si="93"/>
        <v>0.93577891975241945</v>
      </c>
      <c r="BX1141">
        <f t="shared" si="91"/>
        <v>0.60748217536470928</v>
      </c>
      <c r="BZ1141">
        <f>IF($BZ$6="","",IF(ISERROR(INDEX([3]Base!$A$2:$C$207,MATCH($BZ$6,[3]Base!$A$2:$A$207,0),2))=TRUE,"CABLE INCONNU",(INDEX([3]Base!$A$2:$C$207,MATCH($BZ$6,[3]Base!$A$2:$A$207,0),3))))</f>
        <v>19.600000000000001</v>
      </c>
      <c r="CB1141">
        <f>IF($BZ$6="","",IF(ISERROR(INDEX([3]Base!$A$2:$C$207,MATCH($BZ$6,[3]Base!$A$2:$A$207,0),2))=TRUE,"CABLE INCONNU",(INDEX([3]Base!$A$2:$C$207,MATCH($BZ$6,[3]Base!$A$2:$A$207,0),2))))</f>
        <v>0.627</v>
      </c>
      <c r="CD1141">
        <f t="shared" si="92"/>
        <v>1.5404220201039038</v>
      </c>
      <c r="CF1141">
        <f t="shared" si="90"/>
        <v>404.81000000000006</v>
      </c>
      <c r="CG114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BORD'!$B$13:$B$2000,0),9)))*T1141/$P$18)</f>
        <v>406.35042202010396</v>
      </c>
      <c r="CI1141">
        <f>'[3]TABLEAU DE BORD'!B1139</f>
        <v>0</v>
      </c>
      <c r="CJ1141">
        <f>'[3]TABLEAU DE BORD'!E1139-'[3]TABLEAU DE BORD'!C1139</f>
        <v>0</v>
      </c>
      <c r="CL1141">
        <f>'[3]TABLEAU DE BORD'!H1139</f>
        <v>0</v>
      </c>
      <c r="CM1141">
        <f>'[3]TABLEAU DE BORD'!K1139-'[3]TABLEAU DE BORD'!I1139</f>
        <v>0</v>
      </c>
    </row>
    <row r="1142" spans="72:91" x14ac:dyDescent="0.25">
      <c r="BT114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BORD'!$B$13:$B$2000,0),11))*T1142/INDEX('[3]TABLEAU DE BORD'!$B$13:$R$2000,MATCH('Formalisme RTE'!$H$2,'[3]TABLEAU DE BORD'!$B$13:$B$2000,0),12)</f>
        <v>3.102830965870556</v>
      </c>
      <c r="BU1142">
        <f t="shared" si="93"/>
        <v>0.93577891975241945</v>
      </c>
      <c r="BX1142">
        <f t="shared" si="91"/>
        <v>0.60748217536470928</v>
      </c>
      <c r="BZ1142">
        <f>IF($BZ$6="","",IF(ISERROR(INDEX([3]Base!$A$2:$C$207,MATCH($BZ$6,[3]Base!$A$2:$A$207,0),2))=TRUE,"CABLE INCONNU",(INDEX([3]Base!$A$2:$C$207,MATCH($BZ$6,[3]Base!$A$2:$A$207,0),3))))</f>
        <v>19.600000000000001</v>
      </c>
      <c r="CB1142">
        <f>IF($BZ$6="","",IF(ISERROR(INDEX([3]Base!$A$2:$C$207,MATCH($BZ$6,[3]Base!$A$2:$A$207,0),2))=TRUE,"CABLE INCONNU",(INDEX([3]Base!$A$2:$C$207,MATCH($BZ$6,[3]Base!$A$2:$A$207,0),2))))</f>
        <v>0.627</v>
      </c>
      <c r="CD1142">
        <f t="shared" si="92"/>
        <v>1.5404220201039038</v>
      </c>
      <c r="CF1142">
        <f t="shared" si="90"/>
        <v>404.81000000000006</v>
      </c>
      <c r="CG114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BORD'!$B$13:$B$2000,0),9)))*T1142/$P$18)</f>
        <v>406.35042202010396</v>
      </c>
      <c r="CI1142">
        <f>'[3]TABLEAU DE BORD'!B1140</f>
        <v>0</v>
      </c>
      <c r="CJ1142">
        <f>'[3]TABLEAU DE BORD'!E1140-'[3]TABLEAU DE BORD'!C1140</f>
        <v>0</v>
      </c>
      <c r="CL1142">
        <f>'[3]TABLEAU DE BORD'!H1140</f>
        <v>0</v>
      </c>
      <c r="CM1142">
        <f>'[3]TABLEAU DE BORD'!K1140-'[3]TABLEAU DE BORD'!I1140</f>
        <v>0</v>
      </c>
    </row>
    <row r="1143" spans="72:91" x14ac:dyDescent="0.25">
      <c r="BT11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BORD'!$B$13:$B$2000,0),11))*T1143/INDEX('[3]TABLEAU DE BORD'!$B$13:$R$2000,MATCH('Formalisme RTE'!$H$2,'[3]TABLEAU DE BORD'!$B$13:$B$2000,0),12)</f>
        <v>3.102830965870556</v>
      </c>
      <c r="BU1143">
        <f t="shared" si="93"/>
        <v>0.93577891975241945</v>
      </c>
      <c r="BX1143">
        <f t="shared" si="91"/>
        <v>0.60748217536470928</v>
      </c>
      <c r="BZ1143">
        <f>IF($BZ$6="","",IF(ISERROR(INDEX([3]Base!$A$2:$C$207,MATCH($BZ$6,[3]Base!$A$2:$A$207,0),2))=TRUE,"CABLE INCONNU",(INDEX([3]Base!$A$2:$C$207,MATCH($BZ$6,[3]Base!$A$2:$A$207,0),3))))</f>
        <v>19.600000000000001</v>
      </c>
      <c r="CB1143">
        <f>IF($BZ$6="","",IF(ISERROR(INDEX([3]Base!$A$2:$C$207,MATCH($BZ$6,[3]Base!$A$2:$A$207,0),2))=TRUE,"CABLE INCONNU",(INDEX([3]Base!$A$2:$C$207,MATCH($BZ$6,[3]Base!$A$2:$A$207,0),2))))</f>
        <v>0.627</v>
      </c>
      <c r="CD1143">
        <f t="shared" si="92"/>
        <v>1.5404220201039038</v>
      </c>
      <c r="CF1143">
        <f t="shared" si="90"/>
        <v>404.81000000000006</v>
      </c>
      <c r="CG114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BORD'!$B$13:$B$2000,0),9)))*T1143/$P$18)</f>
        <v>406.35042202010396</v>
      </c>
      <c r="CI1143">
        <f>'[3]TABLEAU DE BORD'!B1141</f>
        <v>0</v>
      </c>
      <c r="CJ1143">
        <f>'[3]TABLEAU DE BORD'!E1141-'[3]TABLEAU DE BORD'!C1141</f>
        <v>0</v>
      </c>
      <c r="CL1143">
        <f>'[3]TABLEAU DE BORD'!H1141</f>
        <v>0</v>
      </c>
      <c r="CM1143">
        <f>'[3]TABLEAU DE BORD'!K1141-'[3]TABLEAU DE BORD'!I1141</f>
        <v>0</v>
      </c>
    </row>
    <row r="1144" spans="72:91" x14ac:dyDescent="0.25">
      <c r="BT114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BORD'!$B$13:$B$2000,0),11))*T1144/INDEX('[3]TABLEAU DE BORD'!$B$13:$R$2000,MATCH('Formalisme RTE'!$H$2,'[3]TABLEAU DE BORD'!$B$13:$B$2000,0),12)</f>
        <v>3.102830965870556</v>
      </c>
      <c r="BU1144">
        <f t="shared" si="93"/>
        <v>0.93577891975241945</v>
      </c>
      <c r="BX1144">
        <f t="shared" si="91"/>
        <v>0.60748217536470928</v>
      </c>
      <c r="BZ1144">
        <f>IF($BZ$6="","",IF(ISERROR(INDEX([3]Base!$A$2:$C$207,MATCH($BZ$6,[3]Base!$A$2:$A$207,0),2))=TRUE,"CABLE INCONNU",(INDEX([3]Base!$A$2:$C$207,MATCH($BZ$6,[3]Base!$A$2:$A$207,0),3))))</f>
        <v>19.600000000000001</v>
      </c>
      <c r="CB1144">
        <f>IF($BZ$6="","",IF(ISERROR(INDEX([3]Base!$A$2:$C$207,MATCH($BZ$6,[3]Base!$A$2:$A$207,0),2))=TRUE,"CABLE INCONNU",(INDEX([3]Base!$A$2:$C$207,MATCH($BZ$6,[3]Base!$A$2:$A$207,0),2))))</f>
        <v>0.627</v>
      </c>
      <c r="CD1144">
        <f t="shared" si="92"/>
        <v>1.5404220201039038</v>
      </c>
      <c r="CF1144">
        <f t="shared" si="90"/>
        <v>404.81000000000006</v>
      </c>
      <c r="CG11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BORD'!$B$13:$B$2000,0),9)))*T1144/$P$18)</f>
        <v>406.35042202010396</v>
      </c>
      <c r="CI1144">
        <f>'[3]TABLEAU DE BORD'!B1142</f>
        <v>0</v>
      </c>
      <c r="CJ1144">
        <f>'[3]TABLEAU DE BORD'!E1142-'[3]TABLEAU DE BORD'!C1142</f>
        <v>0</v>
      </c>
      <c r="CL1144">
        <f>'[3]TABLEAU DE BORD'!H1142</f>
        <v>0</v>
      </c>
      <c r="CM1144">
        <f>'[3]TABLEAU DE BORD'!K1142-'[3]TABLEAU DE BORD'!I1142</f>
        <v>0</v>
      </c>
    </row>
    <row r="1145" spans="72:91" x14ac:dyDescent="0.25">
      <c r="BT114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BORD'!$B$13:$B$2000,0),11))*T1145/INDEX('[3]TABLEAU DE BORD'!$B$13:$R$2000,MATCH('Formalisme RTE'!$H$2,'[3]TABLEAU DE BORD'!$B$13:$B$2000,0),12)</f>
        <v>3.102830965870556</v>
      </c>
      <c r="BU1145">
        <f t="shared" si="93"/>
        <v>0.93577891975241945</v>
      </c>
      <c r="BX1145">
        <f t="shared" si="91"/>
        <v>0.60748217536470928</v>
      </c>
      <c r="BZ1145">
        <f>IF($BZ$6="","",IF(ISERROR(INDEX([3]Base!$A$2:$C$207,MATCH($BZ$6,[3]Base!$A$2:$A$207,0),2))=TRUE,"CABLE INCONNU",(INDEX([3]Base!$A$2:$C$207,MATCH($BZ$6,[3]Base!$A$2:$A$207,0),3))))</f>
        <v>19.600000000000001</v>
      </c>
      <c r="CB1145">
        <f>IF($BZ$6="","",IF(ISERROR(INDEX([3]Base!$A$2:$C$207,MATCH($BZ$6,[3]Base!$A$2:$A$207,0),2))=TRUE,"CABLE INCONNU",(INDEX([3]Base!$A$2:$C$207,MATCH($BZ$6,[3]Base!$A$2:$A$207,0),2))))</f>
        <v>0.627</v>
      </c>
      <c r="CD1145">
        <f t="shared" si="92"/>
        <v>1.5404220201039038</v>
      </c>
      <c r="CF1145">
        <f t="shared" si="90"/>
        <v>404.81000000000006</v>
      </c>
      <c r="CG11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BORD'!$B$13:$B$2000,0),9)))*T1145/$P$18)</f>
        <v>406.35042202010396</v>
      </c>
      <c r="CI1145">
        <f>'[3]TABLEAU DE BORD'!B1143</f>
        <v>0</v>
      </c>
      <c r="CJ1145">
        <f>'[3]TABLEAU DE BORD'!E1143-'[3]TABLEAU DE BORD'!C1143</f>
        <v>0</v>
      </c>
      <c r="CL1145">
        <f>'[3]TABLEAU DE BORD'!H1143</f>
        <v>0</v>
      </c>
      <c r="CM1145">
        <f>'[3]TABLEAU DE BORD'!K1143-'[3]TABLEAU DE BORD'!I1143</f>
        <v>0</v>
      </c>
    </row>
    <row r="1146" spans="72:91" x14ac:dyDescent="0.25">
      <c r="BT114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BORD'!$B$13:$B$2000,0),11))*T1146/INDEX('[3]TABLEAU DE BORD'!$B$13:$R$2000,MATCH('Formalisme RTE'!$H$2,'[3]TABLEAU DE BORD'!$B$13:$B$2000,0),12)</f>
        <v>3.102830965870556</v>
      </c>
      <c r="BU1146">
        <f t="shared" si="93"/>
        <v>0.93577891975241945</v>
      </c>
      <c r="BX1146">
        <f t="shared" si="91"/>
        <v>0.60748217536470928</v>
      </c>
      <c r="BZ1146">
        <f>IF($BZ$6="","",IF(ISERROR(INDEX([3]Base!$A$2:$C$207,MATCH($BZ$6,[3]Base!$A$2:$A$207,0),2))=TRUE,"CABLE INCONNU",(INDEX([3]Base!$A$2:$C$207,MATCH($BZ$6,[3]Base!$A$2:$A$207,0),3))))</f>
        <v>19.600000000000001</v>
      </c>
      <c r="CB1146">
        <f>IF($BZ$6="","",IF(ISERROR(INDEX([3]Base!$A$2:$C$207,MATCH($BZ$6,[3]Base!$A$2:$A$207,0),2))=TRUE,"CABLE INCONNU",(INDEX([3]Base!$A$2:$C$207,MATCH($BZ$6,[3]Base!$A$2:$A$207,0),2))))</f>
        <v>0.627</v>
      </c>
      <c r="CD1146">
        <f t="shared" si="92"/>
        <v>1.5404220201039038</v>
      </c>
      <c r="CF1146">
        <f t="shared" si="90"/>
        <v>404.81000000000006</v>
      </c>
      <c r="CG11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BORD'!$B$13:$B$2000,0),9)))*T1146/$P$18)</f>
        <v>406.35042202010396</v>
      </c>
      <c r="CI1146">
        <f>'[3]TABLEAU DE BORD'!B1144</f>
        <v>0</v>
      </c>
      <c r="CJ1146">
        <f>'[3]TABLEAU DE BORD'!E1144-'[3]TABLEAU DE BORD'!C1144</f>
        <v>0</v>
      </c>
      <c r="CL1146">
        <f>'[3]TABLEAU DE BORD'!H1144</f>
        <v>0</v>
      </c>
      <c r="CM1146">
        <f>'[3]TABLEAU DE BORD'!K1144-'[3]TABLEAU DE BORD'!I1144</f>
        <v>0</v>
      </c>
    </row>
    <row r="1147" spans="72:91" x14ac:dyDescent="0.25">
      <c r="BT114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BORD'!$B$13:$B$2000,0),11))*T1147/INDEX('[3]TABLEAU DE BORD'!$B$13:$R$2000,MATCH('Formalisme RTE'!$H$2,'[3]TABLEAU DE BORD'!$B$13:$B$2000,0),12)</f>
        <v>3.102830965870556</v>
      </c>
      <c r="BU1147">
        <f t="shared" si="93"/>
        <v>0.93577891975241945</v>
      </c>
      <c r="BX1147">
        <f t="shared" si="91"/>
        <v>0.60748217536470928</v>
      </c>
      <c r="BZ1147">
        <f>IF($BZ$6="","",IF(ISERROR(INDEX([3]Base!$A$2:$C$207,MATCH($BZ$6,[3]Base!$A$2:$A$207,0),2))=TRUE,"CABLE INCONNU",(INDEX([3]Base!$A$2:$C$207,MATCH($BZ$6,[3]Base!$A$2:$A$207,0),3))))</f>
        <v>19.600000000000001</v>
      </c>
      <c r="CB1147">
        <f>IF($BZ$6="","",IF(ISERROR(INDEX([3]Base!$A$2:$C$207,MATCH($BZ$6,[3]Base!$A$2:$A$207,0),2))=TRUE,"CABLE INCONNU",(INDEX([3]Base!$A$2:$C$207,MATCH($BZ$6,[3]Base!$A$2:$A$207,0),2))))</f>
        <v>0.627</v>
      </c>
      <c r="CD1147">
        <f t="shared" si="92"/>
        <v>1.5404220201039038</v>
      </c>
      <c r="CF1147">
        <f t="shared" si="90"/>
        <v>404.81000000000006</v>
      </c>
      <c r="CG11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BORD'!$B$13:$B$2000,0),9)))*T1147/$P$18)</f>
        <v>406.35042202010396</v>
      </c>
      <c r="CI1147">
        <f>'[3]TABLEAU DE BORD'!B1145</f>
        <v>0</v>
      </c>
      <c r="CJ1147">
        <f>'[3]TABLEAU DE BORD'!E1145-'[3]TABLEAU DE BORD'!C1145</f>
        <v>0</v>
      </c>
      <c r="CL1147">
        <f>'[3]TABLEAU DE BORD'!H1145</f>
        <v>0</v>
      </c>
      <c r="CM1147">
        <f>'[3]TABLEAU DE BORD'!K1145-'[3]TABLEAU DE BORD'!I1145</f>
        <v>0</v>
      </c>
    </row>
    <row r="1148" spans="72:91" x14ac:dyDescent="0.25">
      <c r="BT114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BORD'!$B$13:$B$2000,0),11))*T1148/INDEX('[3]TABLEAU DE BORD'!$B$13:$R$2000,MATCH('Formalisme RTE'!$H$2,'[3]TABLEAU DE BORD'!$B$13:$B$2000,0),12)</f>
        <v>3.102830965870556</v>
      </c>
      <c r="BU1148">
        <f t="shared" si="93"/>
        <v>0.93577891975241945</v>
      </c>
      <c r="BX1148">
        <f t="shared" si="91"/>
        <v>0.60748217536470928</v>
      </c>
      <c r="BZ1148">
        <f>IF($BZ$6="","",IF(ISERROR(INDEX([3]Base!$A$2:$C$207,MATCH($BZ$6,[3]Base!$A$2:$A$207,0),2))=TRUE,"CABLE INCONNU",(INDEX([3]Base!$A$2:$C$207,MATCH($BZ$6,[3]Base!$A$2:$A$207,0),3))))</f>
        <v>19.600000000000001</v>
      </c>
      <c r="CB1148">
        <f>IF($BZ$6="","",IF(ISERROR(INDEX([3]Base!$A$2:$C$207,MATCH($BZ$6,[3]Base!$A$2:$A$207,0),2))=TRUE,"CABLE INCONNU",(INDEX([3]Base!$A$2:$C$207,MATCH($BZ$6,[3]Base!$A$2:$A$207,0),2))))</f>
        <v>0.627</v>
      </c>
      <c r="CD1148">
        <f t="shared" si="92"/>
        <v>1.5404220201039038</v>
      </c>
      <c r="CF1148">
        <f t="shared" si="90"/>
        <v>404.81000000000006</v>
      </c>
      <c r="CG11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BORD'!$B$13:$B$2000,0),9)))*T1148/$P$18)</f>
        <v>406.35042202010396</v>
      </c>
      <c r="CI1148">
        <f>'[3]TABLEAU DE BORD'!B1146</f>
        <v>0</v>
      </c>
      <c r="CJ1148">
        <f>'[3]TABLEAU DE BORD'!E1146-'[3]TABLEAU DE BORD'!C1146</f>
        <v>0</v>
      </c>
      <c r="CL1148">
        <f>'[3]TABLEAU DE BORD'!H1146</f>
        <v>0</v>
      </c>
      <c r="CM1148">
        <f>'[3]TABLEAU DE BORD'!K1146-'[3]TABLEAU DE BORD'!I1146</f>
        <v>0</v>
      </c>
    </row>
    <row r="1149" spans="72:91" x14ac:dyDescent="0.25">
      <c r="BT114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BORD'!$B$13:$B$2000,0),11))*T1149/INDEX('[3]TABLEAU DE BORD'!$B$13:$R$2000,MATCH('Formalisme RTE'!$H$2,'[3]TABLEAU DE BORD'!$B$13:$B$2000,0),12)</f>
        <v>3.102830965870556</v>
      </c>
      <c r="BU1149">
        <f t="shared" si="93"/>
        <v>0.93577891975241945</v>
      </c>
      <c r="BX1149">
        <f t="shared" si="91"/>
        <v>0.60748217536470928</v>
      </c>
      <c r="BZ1149">
        <f>IF($BZ$6="","",IF(ISERROR(INDEX([3]Base!$A$2:$C$207,MATCH($BZ$6,[3]Base!$A$2:$A$207,0),2))=TRUE,"CABLE INCONNU",(INDEX([3]Base!$A$2:$C$207,MATCH($BZ$6,[3]Base!$A$2:$A$207,0),3))))</f>
        <v>19.600000000000001</v>
      </c>
      <c r="CB1149">
        <f>IF($BZ$6="","",IF(ISERROR(INDEX([3]Base!$A$2:$C$207,MATCH($BZ$6,[3]Base!$A$2:$A$207,0),2))=TRUE,"CABLE INCONNU",(INDEX([3]Base!$A$2:$C$207,MATCH($BZ$6,[3]Base!$A$2:$A$207,0),2))))</f>
        <v>0.627</v>
      </c>
      <c r="CD1149">
        <f t="shared" si="92"/>
        <v>1.5404220201039038</v>
      </c>
      <c r="CF1149">
        <f t="shared" si="90"/>
        <v>404.81000000000006</v>
      </c>
      <c r="CG11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BORD'!$B$13:$B$2000,0),9)))*T1149/$P$18)</f>
        <v>406.35042202010396</v>
      </c>
      <c r="CI1149">
        <f>'[3]TABLEAU DE BORD'!B1147</f>
        <v>0</v>
      </c>
      <c r="CJ1149">
        <f>'[3]TABLEAU DE BORD'!E1147-'[3]TABLEAU DE BORD'!C1147</f>
        <v>0</v>
      </c>
      <c r="CL1149">
        <f>'[3]TABLEAU DE BORD'!H1147</f>
        <v>0</v>
      </c>
      <c r="CM1149">
        <f>'[3]TABLEAU DE BORD'!K1147-'[3]TABLEAU DE BORD'!I1147</f>
        <v>0</v>
      </c>
    </row>
    <row r="1150" spans="72:91" x14ac:dyDescent="0.25">
      <c r="BT115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BORD'!$B$13:$B$2000,0),11))*T1150/INDEX('[3]TABLEAU DE BORD'!$B$13:$R$2000,MATCH('Formalisme RTE'!$H$2,'[3]TABLEAU DE BORD'!$B$13:$B$2000,0),12)</f>
        <v>3.102830965870556</v>
      </c>
      <c r="BU1150">
        <f t="shared" si="93"/>
        <v>0.93577891975241945</v>
      </c>
      <c r="BX1150">
        <f t="shared" si="91"/>
        <v>0.60748217536470928</v>
      </c>
      <c r="BZ1150">
        <f>IF($BZ$6="","",IF(ISERROR(INDEX([3]Base!$A$2:$C$207,MATCH($BZ$6,[3]Base!$A$2:$A$207,0),2))=TRUE,"CABLE INCONNU",(INDEX([3]Base!$A$2:$C$207,MATCH($BZ$6,[3]Base!$A$2:$A$207,0),3))))</f>
        <v>19.600000000000001</v>
      </c>
      <c r="CB1150">
        <f>IF($BZ$6="","",IF(ISERROR(INDEX([3]Base!$A$2:$C$207,MATCH($BZ$6,[3]Base!$A$2:$A$207,0),2))=TRUE,"CABLE INCONNU",(INDEX([3]Base!$A$2:$C$207,MATCH($BZ$6,[3]Base!$A$2:$A$207,0),2))))</f>
        <v>0.627</v>
      </c>
      <c r="CD1150">
        <f t="shared" si="92"/>
        <v>1.5404220201039038</v>
      </c>
      <c r="CF1150">
        <f t="shared" si="90"/>
        <v>404.81000000000006</v>
      </c>
      <c r="CG11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BORD'!$B$13:$B$2000,0),9)))*T1150/$P$18)</f>
        <v>406.35042202010396</v>
      </c>
      <c r="CI1150">
        <f>'[3]TABLEAU DE BORD'!B1148</f>
        <v>0</v>
      </c>
      <c r="CJ1150">
        <f>'[3]TABLEAU DE BORD'!E1148-'[3]TABLEAU DE BORD'!C1148</f>
        <v>0</v>
      </c>
      <c r="CL1150">
        <f>'[3]TABLEAU DE BORD'!H1148</f>
        <v>0</v>
      </c>
      <c r="CM1150">
        <f>'[3]TABLEAU DE BORD'!K1148-'[3]TABLEAU DE BORD'!I1148</f>
        <v>0</v>
      </c>
    </row>
    <row r="1151" spans="72:91" x14ac:dyDescent="0.25">
      <c r="BT115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BORD'!$B$13:$B$2000,0),11))*T1151/INDEX('[3]TABLEAU DE BORD'!$B$13:$R$2000,MATCH('Formalisme RTE'!$H$2,'[3]TABLEAU DE BORD'!$B$13:$B$2000,0),12)</f>
        <v>3.102830965870556</v>
      </c>
      <c r="BU1151">
        <f t="shared" si="93"/>
        <v>0.93577891975241945</v>
      </c>
      <c r="BX1151">
        <f t="shared" si="91"/>
        <v>0.60748217536470928</v>
      </c>
      <c r="BZ1151">
        <f>IF($BZ$6="","",IF(ISERROR(INDEX([3]Base!$A$2:$C$207,MATCH($BZ$6,[3]Base!$A$2:$A$207,0),2))=TRUE,"CABLE INCONNU",(INDEX([3]Base!$A$2:$C$207,MATCH($BZ$6,[3]Base!$A$2:$A$207,0),3))))</f>
        <v>19.600000000000001</v>
      </c>
      <c r="CB1151">
        <f>IF($BZ$6="","",IF(ISERROR(INDEX([3]Base!$A$2:$C$207,MATCH($BZ$6,[3]Base!$A$2:$A$207,0),2))=TRUE,"CABLE INCONNU",(INDEX([3]Base!$A$2:$C$207,MATCH($BZ$6,[3]Base!$A$2:$A$207,0),2))))</f>
        <v>0.627</v>
      </c>
      <c r="CD1151">
        <f t="shared" si="92"/>
        <v>1.5404220201039038</v>
      </c>
      <c r="CF1151">
        <f t="shared" si="90"/>
        <v>404.81000000000006</v>
      </c>
      <c r="CG11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BORD'!$B$13:$B$2000,0),9)))*T1151/$P$18)</f>
        <v>406.35042202010396</v>
      </c>
      <c r="CI1151">
        <f>'[3]TABLEAU DE BORD'!B1149</f>
        <v>0</v>
      </c>
      <c r="CJ1151">
        <f>'[3]TABLEAU DE BORD'!E1149-'[3]TABLEAU DE BORD'!C1149</f>
        <v>0</v>
      </c>
      <c r="CL1151">
        <f>'[3]TABLEAU DE BORD'!H1149</f>
        <v>0</v>
      </c>
      <c r="CM1151">
        <f>'[3]TABLEAU DE BORD'!K1149-'[3]TABLEAU DE BORD'!I1149</f>
        <v>0</v>
      </c>
    </row>
    <row r="1152" spans="72:91" x14ac:dyDescent="0.25">
      <c r="BT115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BORD'!$B$13:$B$2000,0),11))*T1152/INDEX('[3]TABLEAU DE BORD'!$B$13:$R$2000,MATCH('Formalisme RTE'!$H$2,'[3]TABLEAU DE BORD'!$B$13:$B$2000,0),12)</f>
        <v>3.102830965870556</v>
      </c>
      <c r="BU1152">
        <f t="shared" si="93"/>
        <v>0.93577891975241945</v>
      </c>
      <c r="BX1152">
        <f t="shared" si="91"/>
        <v>0.60748217536470928</v>
      </c>
      <c r="BZ1152">
        <f>IF($BZ$6="","",IF(ISERROR(INDEX([3]Base!$A$2:$C$207,MATCH($BZ$6,[3]Base!$A$2:$A$207,0),2))=TRUE,"CABLE INCONNU",(INDEX([3]Base!$A$2:$C$207,MATCH($BZ$6,[3]Base!$A$2:$A$207,0),3))))</f>
        <v>19.600000000000001</v>
      </c>
      <c r="CB1152">
        <f>IF($BZ$6="","",IF(ISERROR(INDEX([3]Base!$A$2:$C$207,MATCH($BZ$6,[3]Base!$A$2:$A$207,0),2))=TRUE,"CABLE INCONNU",(INDEX([3]Base!$A$2:$C$207,MATCH($BZ$6,[3]Base!$A$2:$A$207,0),2))))</f>
        <v>0.627</v>
      </c>
      <c r="CD1152">
        <f t="shared" si="92"/>
        <v>1.5404220201039038</v>
      </c>
      <c r="CF1152">
        <f t="shared" si="90"/>
        <v>404.81000000000006</v>
      </c>
      <c r="CG11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BORD'!$B$13:$B$2000,0),9)))*T1152/$P$18)</f>
        <v>406.35042202010396</v>
      </c>
      <c r="CI1152">
        <f>'[3]TABLEAU DE BORD'!B1150</f>
        <v>0</v>
      </c>
      <c r="CJ1152">
        <f>'[3]TABLEAU DE BORD'!E1150-'[3]TABLEAU DE BORD'!C1150</f>
        <v>0</v>
      </c>
      <c r="CL1152">
        <f>'[3]TABLEAU DE BORD'!H1150</f>
        <v>0</v>
      </c>
      <c r="CM1152">
        <f>'[3]TABLEAU DE BORD'!K1150-'[3]TABLEAU DE BORD'!I1150</f>
        <v>0</v>
      </c>
    </row>
    <row r="1153" spans="72:91" x14ac:dyDescent="0.25">
      <c r="BT115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BORD'!$B$13:$B$2000,0),11))*T1153/INDEX('[3]TABLEAU DE BORD'!$B$13:$R$2000,MATCH('Formalisme RTE'!$H$2,'[3]TABLEAU DE BORD'!$B$13:$B$2000,0),12)</f>
        <v>3.102830965870556</v>
      </c>
      <c r="BU1153">
        <f t="shared" si="93"/>
        <v>0.93577891975241945</v>
      </c>
      <c r="BX1153">
        <f t="shared" si="91"/>
        <v>0.60748217536470928</v>
      </c>
      <c r="BZ1153">
        <f>IF($BZ$6="","",IF(ISERROR(INDEX([3]Base!$A$2:$C$207,MATCH($BZ$6,[3]Base!$A$2:$A$207,0),2))=TRUE,"CABLE INCONNU",(INDEX([3]Base!$A$2:$C$207,MATCH($BZ$6,[3]Base!$A$2:$A$207,0),3))))</f>
        <v>19.600000000000001</v>
      </c>
      <c r="CB1153">
        <f>IF($BZ$6="","",IF(ISERROR(INDEX([3]Base!$A$2:$C$207,MATCH($BZ$6,[3]Base!$A$2:$A$207,0),2))=TRUE,"CABLE INCONNU",(INDEX([3]Base!$A$2:$C$207,MATCH($BZ$6,[3]Base!$A$2:$A$207,0),2))))</f>
        <v>0.627</v>
      </c>
      <c r="CD1153">
        <f t="shared" si="92"/>
        <v>1.5404220201039038</v>
      </c>
      <c r="CF1153">
        <f t="shared" si="90"/>
        <v>404.81000000000006</v>
      </c>
      <c r="CG11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BORD'!$B$13:$B$2000,0),9)))*T1153/$P$18)</f>
        <v>406.35042202010396</v>
      </c>
      <c r="CI1153">
        <f>'[3]TABLEAU DE BORD'!B1151</f>
        <v>0</v>
      </c>
      <c r="CJ1153">
        <f>'[3]TABLEAU DE BORD'!E1151-'[3]TABLEAU DE BORD'!C1151</f>
        <v>0</v>
      </c>
      <c r="CL1153">
        <f>'[3]TABLEAU DE BORD'!H1151</f>
        <v>0</v>
      </c>
      <c r="CM1153">
        <f>'[3]TABLEAU DE BORD'!K1151-'[3]TABLEAU DE BORD'!I1151</f>
        <v>0</v>
      </c>
    </row>
    <row r="1154" spans="72:91" x14ac:dyDescent="0.25">
      <c r="BT115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BORD'!$B$13:$B$2000,0),11))*T1154/INDEX('[3]TABLEAU DE BORD'!$B$13:$R$2000,MATCH('Formalisme RTE'!$H$2,'[3]TABLEAU DE BORD'!$B$13:$B$2000,0),12)</f>
        <v>3.102830965870556</v>
      </c>
      <c r="BU1154">
        <f t="shared" si="93"/>
        <v>0.93577891975241945</v>
      </c>
      <c r="BX1154">
        <f t="shared" si="91"/>
        <v>0.60748217536470928</v>
      </c>
      <c r="BZ1154">
        <f>IF($BZ$6="","",IF(ISERROR(INDEX([3]Base!$A$2:$C$207,MATCH($BZ$6,[3]Base!$A$2:$A$207,0),2))=TRUE,"CABLE INCONNU",(INDEX([3]Base!$A$2:$C$207,MATCH($BZ$6,[3]Base!$A$2:$A$207,0),3))))</f>
        <v>19.600000000000001</v>
      </c>
      <c r="CB1154">
        <f>IF($BZ$6="","",IF(ISERROR(INDEX([3]Base!$A$2:$C$207,MATCH($BZ$6,[3]Base!$A$2:$A$207,0),2))=TRUE,"CABLE INCONNU",(INDEX([3]Base!$A$2:$C$207,MATCH($BZ$6,[3]Base!$A$2:$A$207,0),2))))</f>
        <v>0.627</v>
      </c>
      <c r="CD1154">
        <f t="shared" si="92"/>
        <v>1.5404220201039038</v>
      </c>
      <c r="CF1154">
        <f t="shared" si="90"/>
        <v>404.81000000000006</v>
      </c>
      <c r="CG11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BORD'!$B$13:$B$2000,0),9)))*T1154/$P$18)</f>
        <v>406.35042202010396</v>
      </c>
      <c r="CI1154">
        <f>'[3]TABLEAU DE BORD'!B1152</f>
        <v>0</v>
      </c>
      <c r="CJ1154">
        <f>'[3]TABLEAU DE BORD'!E1152-'[3]TABLEAU DE BORD'!C1152</f>
        <v>0</v>
      </c>
      <c r="CL1154">
        <f>'[3]TABLEAU DE BORD'!H1152</f>
        <v>0</v>
      </c>
      <c r="CM1154">
        <f>'[3]TABLEAU DE BORD'!K1152-'[3]TABLEAU DE BORD'!I1152</f>
        <v>0</v>
      </c>
    </row>
    <row r="1155" spans="72:91" x14ac:dyDescent="0.25">
      <c r="BT115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BORD'!$B$13:$B$2000,0),11))*T1155/INDEX('[3]TABLEAU DE BORD'!$B$13:$R$2000,MATCH('Formalisme RTE'!$H$2,'[3]TABLEAU DE BORD'!$B$13:$B$2000,0),12)</f>
        <v>3.102830965870556</v>
      </c>
      <c r="BU1155">
        <f t="shared" si="93"/>
        <v>0.93577891975241945</v>
      </c>
      <c r="BX1155">
        <f t="shared" si="91"/>
        <v>0.60748217536470928</v>
      </c>
      <c r="BZ1155">
        <f>IF($BZ$6="","",IF(ISERROR(INDEX([3]Base!$A$2:$C$207,MATCH($BZ$6,[3]Base!$A$2:$A$207,0),2))=TRUE,"CABLE INCONNU",(INDEX([3]Base!$A$2:$C$207,MATCH($BZ$6,[3]Base!$A$2:$A$207,0),3))))</f>
        <v>19.600000000000001</v>
      </c>
      <c r="CB1155">
        <f>IF($BZ$6="","",IF(ISERROR(INDEX([3]Base!$A$2:$C$207,MATCH($BZ$6,[3]Base!$A$2:$A$207,0),2))=TRUE,"CABLE INCONNU",(INDEX([3]Base!$A$2:$C$207,MATCH($BZ$6,[3]Base!$A$2:$A$207,0),2))))</f>
        <v>0.627</v>
      </c>
      <c r="CD1155">
        <f t="shared" si="92"/>
        <v>1.5404220201039038</v>
      </c>
      <c r="CF1155">
        <f t="shared" si="90"/>
        <v>404.81000000000006</v>
      </c>
      <c r="CG11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BORD'!$B$13:$B$2000,0),9)))*T1155/$P$18)</f>
        <v>406.35042202010396</v>
      </c>
      <c r="CI1155">
        <f>'[3]TABLEAU DE BORD'!B1153</f>
        <v>0</v>
      </c>
      <c r="CJ1155">
        <f>'[3]TABLEAU DE BORD'!E1153-'[3]TABLEAU DE BORD'!C1153</f>
        <v>0</v>
      </c>
      <c r="CL1155">
        <f>'[3]TABLEAU DE BORD'!H1153</f>
        <v>0</v>
      </c>
      <c r="CM1155">
        <f>'[3]TABLEAU DE BORD'!K1153-'[3]TABLEAU DE BORD'!I1153</f>
        <v>0</v>
      </c>
    </row>
    <row r="1156" spans="72:91" x14ac:dyDescent="0.25">
      <c r="BT115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BORD'!$B$13:$B$2000,0),11))*T1156/INDEX('[3]TABLEAU DE BORD'!$B$13:$R$2000,MATCH('Formalisme RTE'!$H$2,'[3]TABLEAU DE BORD'!$B$13:$B$2000,0),12)</f>
        <v>3.102830965870556</v>
      </c>
      <c r="BU1156">
        <f t="shared" si="93"/>
        <v>0.93577891975241945</v>
      </c>
      <c r="BX1156">
        <f t="shared" si="91"/>
        <v>0.60748217536470928</v>
      </c>
      <c r="BZ1156">
        <f>IF($BZ$6="","",IF(ISERROR(INDEX([3]Base!$A$2:$C$207,MATCH($BZ$6,[3]Base!$A$2:$A$207,0),2))=TRUE,"CABLE INCONNU",(INDEX([3]Base!$A$2:$C$207,MATCH($BZ$6,[3]Base!$A$2:$A$207,0),3))))</f>
        <v>19.600000000000001</v>
      </c>
      <c r="CB1156">
        <f>IF($BZ$6="","",IF(ISERROR(INDEX([3]Base!$A$2:$C$207,MATCH($BZ$6,[3]Base!$A$2:$A$207,0),2))=TRUE,"CABLE INCONNU",(INDEX([3]Base!$A$2:$C$207,MATCH($BZ$6,[3]Base!$A$2:$A$207,0),2))))</f>
        <v>0.627</v>
      </c>
      <c r="CD1156">
        <f t="shared" si="92"/>
        <v>1.5404220201039038</v>
      </c>
      <c r="CF1156">
        <f t="shared" si="90"/>
        <v>404.81000000000006</v>
      </c>
      <c r="CG11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BORD'!$B$13:$B$2000,0),9)))*T1156/$P$18)</f>
        <v>406.35042202010396</v>
      </c>
      <c r="CI1156">
        <f>'[3]TABLEAU DE BORD'!B1154</f>
        <v>0</v>
      </c>
      <c r="CJ1156">
        <f>'[3]TABLEAU DE BORD'!E1154-'[3]TABLEAU DE BORD'!C1154</f>
        <v>0</v>
      </c>
      <c r="CL1156">
        <f>'[3]TABLEAU DE BORD'!H1154</f>
        <v>0</v>
      </c>
      <c r="CM1156">
        <f>'[3]TABLEAU DE BORD'!K1154-'[3]TABLEAU DE BORD'!I1154</f>
        <v>0</v>
      </c>
    </row>
    <row r="1157" spans="72:91" x14ac:dyDescent="0.25">
      <c r="BT115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BORD'!$B$13:$B$2000,0),11))*T1157/INDEX('[3]TABLEAU DE BORD'!$B$13:$R$2000,MATCH('Formalisme RTE'!$H$2,'[3]TABLEAU DE BORD'!$B$13:$B$2000,0),12)</f>
        <v>3.102830965870556</v>
      </c>
      <c r="BU1157">
        <f t="shared" si="93"/>
        <v>0.93577891975241945</v>
      </c>
      <c r="BX1157">
        <f t="shared" si="91"/>
        <v>0.60748217536470928</v>
      </c>
      <c r="BZ1157">
        <f>IF($BZ$6="","",IF(ISERROR(INDEX([3]Base!$A$2:$C$207,MATCH($BZ$6,[3]Base!$A$2:$A$207,0),2))=TRUE,"CABLE INCONNU",(INDEX([3]Base!$A$2:$C$207,MATCH($BZ$6,[3]Base!$A$2:$A$207,0),3))))</f>
        <v>19.600000000000001</v>
      </c>
      <c r="CB1157">
        <f>IF($BZ$6="","",IF(ISERROR(INDEX([3]Base!$A$2:$C$207,MATCH($BZ$6,[3]Base!$A$2:$A$207,0),2))=TRUE,"CABLE INCONNU",(INDEX([3]Base!$A$2:$C$207,MATCH($BZ$6,[3]Base!$A$2:$A$207,0),2))))</f>
        <v>0.627</v>
      </c>
      <c r="CD1157">
        <f t="shared" si="92"/>
        <v>1.5404220201039038</v>
      </c>
      <c r="CF1157">
        <f t="shared" si="90"/>
        <v>404.81000000000006</v>
      </c>
      <c r="CG11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BORD'!$B$13:$B$2000,0),9)))*T1157/$P$18)</f>
        <v>406.35042202010396</v>
      </c>
      <c r="CI1157">
        <f>'[3]TABLEAU DE BORD'!B1155</f>
        <v>0</v>
      </c>
      <c r="CJ1157">
        <f>'[3]TABLEAU DE BORD'!E1155-'[3]TABLEAU DE BORD'!C1155</f>
        <v>0</v>
      </c>
      <c r="CL1157">
        <f>'[3]TABLEAU DE BORD'!H1155</f>
        <v>0</v>
      </c>
      <c r="CM1157">
        <f>'[3]TABLEAU DE BORD'!K1155-'[3]TABLEAU DE BORD'!I1155</f>
        <v>0</v>
      </c>
    </row>
    <row r="1158" spans="72:91" x14ac:dyDescent="0.25">
      <c r="BT115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BORD'!$B$13:$B$2000,0),11))*T1158/INDEX('[3]TABLEAU DE BORD'!$B$13:$R$2000,MATCH('Formalisme RTE'!$H$2,'[3]TABLEAU DE BORD'!$B$13:$B$2000,0),12)</f>
        <v>3.102830965870556</v>
      </c>
      <c r="BU1158">
        <f t="shared" si="93"/>
        <v>0.93577891975241945</v>
      </c>
      <c r="BX1158">
        <f t="shared" si="91"/>
        <v>0.60748217536470928</v>
      </c>
      <c r="BZ1158">
        <f>IF($BZ$6="","",IF(ISERROR(INDEX([3]Base!$A$2:$C$207,MATCH($BZ$6,[3]Base!$A$2:$A$207,0),2))=TRUE,"CABLE INCONNU",(INDEX([3]Base!$A$2:$C$207,MATCH($BZ$6,[3]Base!$A$2:$A$207,0),3))))</f>
        <v>19.600000000000001</v>
      </c>
      <c r="CB1158">
        <f>IF($BZ$6="","",IF(ISERROR(INDEX([3]Base!$A$2:$C$207,MATCH($BZ$6,[3]Base!$A$2:$A$207,0),2))=TRUE,"CABLE INCONNU",(INDEX([3]Base!$A$2:$C$207,MATCH($BZ$6,[3]Base!$A$2:$A$207,0),2))))</f>
        <v>0.627</v>
      </c>
      <c r="CD1158">
        <f t="shared" si="92"/>
        <v>1.5404220201039038</v>
      </c>
      <c r="CF1158">
        <f t="shared" si="90"/>
        <v>404.81000000000006</v>
      </c>
      <c r="CG11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BORD'!$B$13:$B$2000,0),9)))*T1158/$P$18)</f>
        <v>406.35042202010396</v>
      </c>
      <c r="CI1158">
        <f>'[3]TABLEAU DE BORD'!B1156</f>
        <v>0</v>
      </c>
      <c r="CJ1158">
        <f>'[3]TABLEAU DE BORD'!E1156-'[3]TABLEAU DE BORD'!C1156</f>
        <v>0</v>
      </c>
      <c r="CL1158">
        <f>'[3]TABLEAU DE BORD'!H1156</f>
        <v>0</v>
      </c>
      <c r="CM1158">
        <f>'[3]TABLEAU DE BORD'!K1156-'[3]TABLEAU DE BORD'!I1156</f>
        <v>0</v>
      </c>
    </row>
    <row r="1159" spans="72:91" x14ac:dyDescent="0.25">
      <c r="BT115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BORD'!$B$13:$B$2000,0),11))*T1159/INDEX('[3]TABLEAU DE BORD'!$B$13:$R$2000,MATCH('Formalisme RTE'!$H$2,'[3]TABLEAU DE BORD'!$B$13:$B$2000,0),12)</f>
        <v>3.102830965870556</v>
      </c>
      <c r="BU1159">
        <f t="shared" si="93"/>
        <v>0.93577891975241945</v>
      </c>
      <c r="BX1159">
        <f t="shared" si="91"/>
        <v>0.60748217536470928</v>
      </c>
      <c r="BZ1159">
        <f>IF($BZ$6="","",IF(ISERROR(INDEX([3]Base!$A$2:$C$207,MATCH($BZ$6,[3]Base!$A$2:$A$207,0),2))=TRUE,"CABLE INCONNU",(INDEX([3]Base!$A$2:$C$207,MATCH($BZ$6,[3]Base!$A$2:$A$207,0),3))))</f>
        <v>19.600000000000001</v>
      </c>
      <c r="CB1159">
        <f>IF($BZ$6="","",IF(ISERROR(INDEX([3]Base!$A$2:$C$207,MATCH($BZ$6,[3]Base!$A$2:$A$207,0),2))=TRUE,"CABLE INCONNU",(INDEX([3]Base!$A$2:$C$207,MATCH($BZ$6,[3]Base!$A$2:$A$207,0),2))))</f>
        <v>0.627</v>
      </c>
      <c r="CD1159">
        <f t="shared" si="92"/>
        <v>1.5404220201039038</v>
      </c>
      <c r="CF1159">
        <f t="shared" si="90"/>
        <v>404.81000000000006</v>
      </c>
      <c r="CG11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BORD'!$B$13:$B$2000,0),9)))*T1159/$P$18)</f>
        <v>406.35042202010396</v>
      </c>
      <c r="CI1159">
        <f>'[3]TABLEAU DE BORD'!B1157</f>
        <v>0</v>
      </c>
      <c r="CJ1159">
        <f>'[3]TABLEAU DE BORD'!E1157-'[3]TABLEAU DE BORD'!C1157</f>
        <v>0</v>
      </c>
      <c r="CL1159">
        <f>'[3]TABLEAU DE BORD'!H1157</f>
        <v>0</v>
      </c>
      <c r="CM1159">
        <f>'[3]TABLEAU DE BORD'!K1157-'[3]TABLEAU DE BORD'!I1157</f>
        <v>0</v>
      </c>
    </row>
    <row r="1160" spans="72:91" x14ac:dyDescent="0.25">
      <c r="BT116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BORD'!$B$13:$B$2000,0),11))*T1160/INDEX('[3]TABLEAU DE BORD'!$B$13:$R$2000,MATCH('Formalisme RTE'!$H$2,'[3]TABLEAU DE BORD'!$B$13:$B$2000,0),12)</f>
        <v>3.102830965870556</v>
      </c>
      <c r="BU1160">
        <f t="shared" si="93"/>
        <v>0.93577891975241945</v>
      </c>
      <c r="BX1160">
        <f t="shared" si="91"/>
        <v>0.60748217536470928</v>
      </c>
      <c r="BZ1160">
        <f>IF($BZ$6="","",IF(ISERROR(INDEX([3]Base!$A$2:$C$207,MATCH($BZ$6,[3]Base!$A$2:$A$207,0),2))=TRUE,"CABLE INCONNU",(INDEX([3]Base!$A$2:$C$207,MATCH($BZ$6,[3]Base!$A$2:$A$207,0),3))))</f>
        <v>19.600000000000001</v>
      </c>
      <c r="CB1160">
        <f>IF($BZ$6="","",IF(ISERROR(INDEX([3]Base!$A$2:$C$207,MATCH($BZ$6,[3]Base!$A$2:$A$207,0),2))=TRUE,"CABLE INCONNU",(INDEX([3]Base!$A$2:$C$207,MATCH($BZ$6,[3]Base!$A$2:$A$207,0),2))))</f>
        <v>0.627</v>
      </c>
      <c r="CD1160">
        <f t="shared" si="92"/>
        <v>1.5404220201039038</v>
      </c>
      <c r="CF1160">
        <f t="shared" si="90"/>
        <v>404.81000000000006</v>
      </c>
      <c r="CG11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BORD'!$B$13:$B$2000,0),9)))*T1160/$P$18)</f>
        <v>406.35042202010396</v>
      </c>
      <c r="CI1160">
        <f>'[3]TABLEAU DE BORD'!B1158</f>
        <v>0</v>
      </c>
      <c r="CJ1160">
        <f>'[3]TABLEAU DE BORD'!E1158-'[3]TABLEAU DE BORD'!C1158</f>
        <v>0</v>
      </c>
      <c r="CL1160">
        <f>'[3]TABLEAU DE BORD'!H1158</f>
        <v>0</v>
      </c>
      <c r="CM1160">
        <f>'[3]TABLEAU DE BORD'!K1158-'[3]TABLEAU DE BORD'!I1158</f>
        <v>0</v>
      </c>
    </row>
    <row r="1161" spans="72:91" x14ac:dyDescent="0.25">
      <c r="BT116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BORD'!$B$13:$B$2000,0),11))*T1161/INDEX('[3]TABLEAU DE BORD'!$B$13:$R$2000,MATCH('Formalisme RTE'!$H$2,'[3]TABLEAU DE BORD'!$B$13:$B$2000,0),12)</f>
        <v>3.102830965870556</v>
      </c>
      <c r="BU1161">
        <f t="shared" si="93"/>
        <v>0.93577891975241945</v>
      </c>
      <c r="BX1161">
        <f t="shared" si="91"/>
        <v>0.60748217536470928</v>
      </c>
      <c r="BZ1161">
        <f>IF($BZ$6="","",IF(ISERROR(INDEX([3]Base!$A$2:$C$207,MATCH($BZ$6,[3]Base!$A$2:$A$207,0),2))=TRUE,"CABLE INCONNU",(INDEX([3]Base!$A$2:$C$207,MATCH($BZ$6,[3]Base!$A$2:$A$207,0),3))))</f>
        <v>19.600000000000001</v>
      </c>
      <c r="CB1161">
        <f>IF($BZ$6="","",IF(ISERROR(INDEX([3]Base!$A$2:$C$207,MATCH($BZ$6,[3]Base!$A$2:$A$207,0),2))=TRUE,"CABLE INCONNU",(INDEX([3]Base!$A$2:$C$207,MATCH($BZ$6,[3]Base!$A$2:$A$207,0),2))))</f>
        <v>0.627</v>
      </c>
      <c r="CD1161">
        <f t="shared" si="92"/>
        <v>1.5404220201039038</v>
      </c>
      <c r="CF1161">
        <f t="shared" si="90"/>
        <v>404.81000000000006</v>
      </c>
      <c r="CG11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BORD'!$B$13:$B$2000,0),9)))*T1161/$P$18)</f>
        <v>406.35042202010396</v>
      </c>
      <c r="CI1161">
        <f>'[3]TABLEAU DE BORD'!B1159</f>
        <v>0</v>
      </c>
      <c r="CJ1161">
        <f>'[3]TABLEAU DE BORD'!E1159-'[3]TABLEAU DE BORD'!C1159</f>
        <v>0</v>
      </c>
      <c r="CL1161">
        <f>'[3]TABLEAU DE BORD'!H1159</f>
        <v>0</v>
      </c>
      <c r="CM1161">
        <f>'[3]TABLEAU DE BORD'!K1159-'[3]TABLEAU DE BORD'!I1159</f>
        <v>0</v>
      </c>
    </row>
    <row r="1162" spans="72:91" x14ac:dyDescent="0.25">
      <c r="BT116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BORD'!$B$13:$B$2000,0),11))*T1162/INDEX('[3]TABLEAU DE BORD'!$B$13:$R$2000,MATCH('Formalisme RTE'!$H$2,'[3]TABLEAU DE BORD'!$B$13:$B$2000,0),12)</f>
        <v>3.102830965870556</v>
      </c>
      <c r="BU1162">
        <f t="shared" si="93"/>
        <v>0.93577891975241945</v>
      </c>
      <c r="BX1162">
        <f t="shared" si="91"/>
        <v>0.60748217536470928</v>
      </c>
      <c r="BZ1162">
        <f>IF($BZ$6="","",IF(ISERROR(INDEX([3]Base!$A$2:$C$207,MATCH($BZ$6,[3]Base!$A$2:$A$207,0),2))=TRUE,"CABLE INCONNU",(INDEX([3]Base!$A$2:$C$207,MATCH($BZ$6,[3]Base!$A$2:$A$207,0),3))))</f>
        <v>19.600000000000001</v>
      </c>
      <c r="CB1162">
        <f>IF($BZ$6="","",IF(ISERROR(INDEX([3]Base!$A$2:$C$207,MATCH($BZ$6,[3]Base!$A$2:$A$207,0),2))=TRUE,"CABLE INCONNU",(INDEX([3]Base!$A$2:$C$207,MATCH($BZ$6,[3]Base!$A$2:$A$207,0),2))))</f>
        <v>0.627</v>
      </c>
      <c r="CD1162">
        <f t="shared" si="92"/>
        <v>1.5404220201039038</v>
      </c>
      <c r="CF1162">
        <f t="shared" si="90"/>
        <v>404.81000000000006</v>
      </c>
      <c r="CG11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BORD'!$B$13:$B$2000,0),9)))*T1162/$P$18)</f>
        <v>406.35042202010396</v>
      </c>
      <c r="CI1162">
        <f>'[3]TABLEAU DE BORD'!B1160</f>
        <v>0</v>
      </c>
      <c r="CJ1162">
        <f>'[3]TABLEAU DE BORD'!E1160-'[3]TABLEAU DE BORD'!C1160</f>
        <v>0</v>
      </c>
      <c r="CL1162">
        <f>'[3]TABLEAU DE BORD'!H1160</f>
        <v>0</v>
      </c>
      <c r="CM1162">
        <f>'[3]TABLEAU DE BORD'!K1160-'[3]TABLEAU DE BORD'!I1160</f>
        <v>0</v>
      </c>
    </row>
    <row r="1163" spans="72:91" x14ac:dyDescent="0.25">
      <c r="BT116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BORD'!$B$13:$B$2000,0),11))*T1163/INDEX('[3]TABLEAU DE BORD'!$B$13:$R$2000,MATCH('Formalisme RTE'!$H$2,'[3]TABLEAU DE BORD'!$B$13:$B$2000,0),12)</f>
        <v>3.102830965870556</v>
      </c>
      <c r="BU1163">
        <f t="shared" si="93"/>
        <v>0.93577891975241945</v>
      </c>
      <c r="BX1163">
        <f t="shared" si="91"/>
        <v>0.60748217536470928</v>
      </c>
      <c r="BZ1163">
        <f>IF($BZ$6="","",IF(ISERROR(INDEX([3]Base!$A$2:$C$207,MATCH($BZ$6,[3]Base!$A$2:$A$207,0),2))=TRUE,"CABLE INCONNU",(INDEX([3]Base!$A$2:$C$207,MATCH($BZ$6,[3]Base!$A$2:$A$207,0),3))))</f>
        <v>19.600000000000001</v>
      </c>
      <c r="CB1163">
        <f>IF($BZ$6="","",IF(ISERROR(INDEX([3]Base!$A$2:$C$207,MATCH($BZ$6,[3]Base!$A$2:$A$207,0),2))=TRUE,"CABLE INCONNU",(INDEX([3]Base!$A$2:$C$207,MATCH($BZ$6,[3]Base!$A$2:$A$207,0),2))))</f>
        <v>0.627</v>
      </c>
      <c r="CD1163">
        <f t="shared" si="92"/>
        <v>1.5404220201039038</v>
      </c>
      <c r="CF1163">
        <f t="shared" si="90"/>
        <v>404.81000000000006</v>
      </c>
      <c r="CG11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BORD'!$B$13:$B$2000,0),9)))*T1163/$P$18)</f>
        <v>406.35042202010396</v>
      </c>
      <c r="CI1163">
        <f>'[3]TABLEAU DE BORD'!B1161</f>
        <v>0</v>
      </c>
      <c r="CJ1163">
        <f>'[3]TABLEAU DE BORD'!E1161-'[3]TABLEAU DE BORD'!C1161</f>
        <v>0</v>
      </c>
      <c r="CL1163">
        <f>'[3]TABLEAU DE BORD'!H1161</f>
        <v>0</v>
      </c>
      <c r="CM1163">
        <f>'[3]TABLEAU DE BORD'!K1161-'[3]TABLEAU DE BORD'!I1161</f>
        <v>0</v>
      </c>
    </row>
    <row r="1164" spans="72:91" x14ac:dyDescent="0.25">
      <c r="BT116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BORD'!$B$13:$B$2000,0),11))*T1164/INDEX('[3]TABLEAU DE BORD'!$B$13:$R$2000,MATCH('Formalisme RTE'!$H$2,'[3]TABLEAU DE BORD'!$B$13:$B$2000,0),12)</f>
        <v>3.102830965870556</v>
      </c>
      <c r="BU1164">
        <f t="shared" si="93"/>
        <v>0.93577891975241945</v>
      </c>
      <c r="BX1164">
        <f t="shared" si="91"/>
        <v>0.60748217536470928</v>
      </c>
      <c r="BZ1164">
        <f>IF($BZ$6="","",IF(ISERROR(INDEX([3]Base!$A$2:$C$207,MATCH($BZ$6,[3]Base!$A$2:$A$207,0),2))=TRUE,"CABLE INCONNU",(INDEX([3]Base!$A$2:$C$207,MATCH($BZ$6,[3]Base!$A$2:$A$207,0),3))))</f>
        <v>19.600000000000001</v>
      </c>
      <c r="CB1164">
        <f>IF($BZ$6="","",IF(ISERROR(INDEX([3]Base!$A$2:$C$207,MATCH($BZ$6,[3]Base!$A$2:$A$207,0),2))=TRUE,"CABLE INCONNU",(INDEX([3]Base!$A$2:$C$207,MATCH($BZ$6,[3]Base!$A$2:$A$207,0),2))))</f>
        <v>0.627</v>
      </c>
      <c r="CD1164">
        <f t="shared" si="92"/>
        <v>1.5404220201039038</v>
      </c>
      <c r="CF1164">
        <f t="shared" si="90"/>
        <v>404.81000000000006</v>
      </c>
      <c r="CG11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BORD'!$B$13:$B$2000,0),9)))*T1164/$P$18)</f>
        <v>406.35042202010396</v>
      </c>
      <c r="CI1164">
        <f>'[3]TABLEAU DE BORD'!B1162</f>
        <v>0</v>
      </c>
      <c r="CJ1164">
        <f>'[3]TABLEAU DE BORD'!E1162-'[3]TABLEAU DE BORD'!C1162</f>
        <v>0</v>
      </c>
      <c r="CL1164">
        <f>'[3]TABLEAU DE BORD'!H1162</f>
        <v>0</v>
      </c>
      <c r="CM1164">
        <f>'[3]TABLEAU DE BORD'!K1162-'[3]TABLEAU DE BORD'!I1162</f>
        <v>0</v>
      </c>
    </row>
    <row r="1165" spans="72:91" x14ac:dyDescent="0.25">
      <c r="BT116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BORD'!$B$13:$B$2000,0),11))*T1165/INDEX('[3]TABLEAU DE BORD'!$B$13:$R$2000,MATCH('Formalisme RTE'!$H$2,'[3]TABLEAU DE BORD'!$B$13:$B$2000,0),12)</f>
        <v>3.102830965870556</v>
      </c>
      <c r="BU1165">
        <f t="shared" si="93"/>
        <v>0.93577891975241945</v>
      </c>
      <c r="BX1165">
        <f t="shared" si="91"/>
        <v>0.60748217536470928</v>
      </c>
      <c r="BZ1165">
        <f>IF($BZ$6="","",IF(ISERROR(INDEX([3]Base!$A$2:$C$207,MATCH($BZ$6,[3]Base!$A$2:$A$207,0),2))=TRUE,"CABLE INCONNU",(INDEX([3]Base!$A$2:$C$207,MATCH($BZ$6,[3]Base!$A$2:$A$207,0),3))))</f>
        <v>19.600000000000001</v>
      </c>
      <c r="CB1165">
        <f>IF($BZ$6="","",IF(ISERROR(INDEX([3]Base!$A$2:$C$207,MATCH($BZ$6,[3]Base!$A$2:$A$207,0),2))=TRUE,"CABLE INCONNU",(INDEX([3]Base!$A$2:$C$207,MATCH($BZ$6,[3]Base!$A$2:$A$207,0),2))))</f>
        <v>0.627</v>
      </c>
      <c r="CD1165">
        <f t="shared" si="92"/>
        <v>1.5404220201039038</v>
      </c>
      <c r="CF1165">
        <f t="shared" si="90"/>
        <v>404.81000000000006</v>
      </c>
      <c r="CG11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BORD'!$B$13:$B$2000,0),9)))*T1165/$P$18)</f>
        <v>406.35042202010396</v>
      </c>
      <c r="CI1165">
        <f>'[3]TABLEAU DE BORD'!B1163</f>
        <v>0</v>
      </c>
      <c r="CJ1165">
        <f>'[3]TABLEAU DE BORD'!E1163-'[3]TABLEAU DE BORD'!C1163</f>
        <v>0</v>
      </c>
      <c r="CL1165">
        <f>'[3]TABLEAU DE BORD'!H1163</f>
        <v>0</v>
      </c>
      <c r="CM1165">
        <f>'[3]TABLEAU DE BORD'!K1163-'[3]TABLEAU DE BORD'!I1163</f>
        <v>0</v>
      </c>
    </row>
    <row r="1166" spans="72:91" x14ac:dyDescent="0.25">
      <c r="BT116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BORD'!$B$13:$B$2000,0),11))*T1166/INDEX('[3]TABLEAU DE BORD'!$B$13:$R$2000,MATCH('Formalisme RTE'!$H$2,'[3]TABLEAU DE BORD'!$B$13:$B$2000,0),12)</f>
        <v>3.102830965870556</v>
      </c>
      <c r="BU1166">
        <f t="shared" si="93"/>
        <v>0.93577891975241945</v>
      </c>
      <c r="BX1166">
        <f t="shared" si="91"/>
        <v>0.60748217536470928</v>
      </c>
      <c r="BZ1166">
        <f>IF($BZ$6="","",IF(ISERROR(INDEX([3]Base!$A$2:$C$207,MATCH($BZ$6,[3]Base!$A$2:$A$207,0),2))=TRUE,"CABLE INCONNU",(INDEX([3]Base!$A$2:$C$207,MATCH($BZ$6,[3]Base!$A$2:$A$207,0),3))))</f>
        <v>19.600000000000001</v>
      </c>
      <c r="CB1166">
        <f>IF($BZ$6="","",IF(ISERROR(INDEX([3]Base!$A$2:$C$207,MATCH($BZ$6,[3]Base!$A$2:$A$207,0),2))=TRUE,"CABLE INCONNU",(INDEX([3]Base!$A$2:$C$207,MATCH($BZ$6,[3]Base!$A$2:$A$207,0),2))))</f>
        <v>0.627</v>
      </c>
      <c r="CD1166">
        <f t="shared" si="92"/>
        <v>1.5404220201039038</v>
      </c>
      <c r="CF1166">
        <f t="shared" si="90"/>
        <v>404.81000000000006</v>
      </c>
      <c r="CG11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BORD'!$B$13:$B$2000,0),9)))*T1166/$P$18)</f>
        <v>406.35042202010396</v>
      </c>
      <c r="CI1166">
        <f>'[3]TABLEAU DE BORD'!B1164</f>
        <v>0</v>
      </c>
      <c r="CJ1166">
        <f>'[3]TABLEAU DE BORD'!E1164-'[3]TABLEAU DE BORD'!C1164</f>
        <v>0</v>
      </c>
      <c r="CL1166">
        <f>'[3]TABLEAU DE BORD'!H1164</f>
        <v>0</v>
      </c>
      <c r="CM1166">
        <f>'[3]TABLEAU DE BORD'!K1164-'[3]TABLEAU DE BORD'!I1164</f>
        <v>0</v>
      </c>
    </row>
    <row r="1167" spans="72:91" x14ac:dyDescent="0.25">
      <c r="BT116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BORD'!$B$13:$B$2000,0),11))*T1167/INDEX('[3]TABLEAU DE BORD'!$B$13:$R$2000,MATCH('Formalisme RTE'!$H$2,'[3]TABLEAU DE BORD'!$B$13:$B$2000,0),12)</f>
        <v>3.102830965870556</v>
      </c>
      <c r="BU1167">
        <f t="shared" si="93"/>
        <v>0.93577891975241945</v>
      </c>
      <c r="BX1167">
        <f t="shared" si="91"/>
        <v>0.60748217536470928</v>
      </c>
      <c r="BZ1167">
        <f>IF($BZ$6="","",IF(ISERROR(INDEX([3]Base!$A$2:$C$207,MATCH($BZ$6,[3]Base!$A$2:$A$207,0),2))=TRUE,"CABLE INCONNU",(INDEX([3]Base!$A$2:$C$207,MATCH($BZ$6,[3]Base!$A$2:$A$207,0),3))))</f>
        <v>19.600000000000001</v>
      </c>
      <c r="CB1167">
        <f>IF($BZ$6="","",IF(ISERROR(INDEX([3]Base!$A$2:$C$207,MATCH($BZ$6,[3]Base!$A$2:$A$207,0),2))=TRUE,"CABLE INCONNU",(INDEX([3]Base!$A$2:$C$207,MATCH($BZ$6,[3]Base!$A$2:$A$207,0),2))))</f>
        <v>0.627</v>
      </c>
      <c r="CD1167">
        <f t="shared" si="92"/>
        <v>1.5404220201039038</v>
      </c>
      <c r="CF1167">
        <f t="shared" ref="CF1167:CF1230" si="94">$BE$28+$D$10*((EXP(($BE$26-T1167)/$D$10)+EXP(-($BE$26-T1167)/$D$10))/2-1)</f>
        <v>404.81000000000006</v>
      </c>
      <c r="CG11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BORD'!$B$13:$B$2000,0),9)))*T1167/$P$18)</f>
        <v>406.35042202010396</v>
      </c>
      <c r="CI1167">
        <f>'[3]TABLEAU DE BORD'!B1165</f>
        <v>0</v>
      </c>
      <c r="CJ1167">
        <f>'[3]TABLEAU DE BORD'!E1165-'[3]TABLEAU DE BORD'!C1165</f>
        <v>0</v>
      </c>
      <c r="CL1167">
        <f>'[3]TABLEAU DE BORD'!H1165</f>
        <v>0</v>
      </c>
      <c r="CM1167">
        <f>'[3]TABLEAU DE BORD'!K1165-'[3]TABLEAU DE BORD'!I1165</f>
        <v>0</v>
      </c>
    </row>
    <row r="1168" spans="72:91" x14ac:dyDescent="0.25">
      <c r="BT116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BORD'!$B$13:$B$2000,0),11))*T1168/INDEX('[3]TABLEAU DE BORD'!$B$13:$R$2000,MATCH('Formalisme RTE'!$H$2,'[3]TABLEAU DE BORD'!$B$13:$B$2000,0),12)</f>
        <v>3.102830965870556</v>
      </c>
      <c r="BU1168">
        <f t="shared" si="93"/>
        <v>0.93577891975241945</v>
      </c>
      <c r="BX1168">
        <f t="shared" ref="BX1168:BX1231" si="95">SQRT(1-(1/(SQRT((CB1168*0.981)^2+(($B$30/10)*BZ1168*0.001)^2)/(CB1168*0.981))^2))</f>
        <v>0.60748217536470928</v>
      </c>
      <c r="BZ1168">
        <f>IF($BZ$6="","",IF(ISERROR(INDEX([3]Base!$A$2:$C$207,MATCH($BZ$6,[3]Base!$A$2:$A$207,0),2))=TRUE,"CABLE INCONNU",(INDEX([3]Base!$A$2:$C$207,MATCH($BZ$6,[3]Base!$A$2:$A$207,0),3))))</f>
        <v>19.600000000000001</v>
      </c>
      <c r="CB1168">
        <f>IF($BZ$6="","",IF(ISERROR(INDEX([3]Base!$A$2:$C$207,MATCH($BZ$6,[3]Base!$A$2:$A$207,0),2))=TRUE,"CABLE INCONNU",(INDEX([3]Base!$A$2:$C$207,MATCH($BZ$6,[3]Base!$A$2:$A$207,0),2))))</f>
        <v>0.627</v>
      </c>
      <c r="CD1168">
        <f t="shared" si="92"/>
        <v>1.5404220201039038</v>
      </c>
      <c r="CF1168">
        <f t="shared" si="94"/>
        <v>404.81000000000006</v>
      </c>
      <c r="CG11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BORD'!$B$13:$B$2000,0),9)))*T1168/$P$18)</f>
        <v>406.35042202010396</v>
      </c>
      <c r="CI1168">
        <f>'[3]TABLEAU DE BORD'!B1166</f>
        <v>0</v>
      </c>
      <c r="CJ1168">
        <f>'[3]TABLEAU DE BORD'!E1166-'[3]TABLEAU DE BORD'!C1166</f>
        <v>0</v>
      </c>
      <c r="CL1168">
        <f>'[3]TABLEAU DE BORD'!H1166</f>
        <v>0</v>
      </c>
      <c r="CM1168">
        <f>'[3]TABLEAU DE BORD'!K1166-'[3]TABLEAU DE BORD'!I1166</f>
        <v>0</v>
      </c>
    </row>
    <row r="1169" spans="72:91" x14ac:dyDescent="0.25">
      <c r="BT116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BORD'!$B$13:$B$2000,0),11))*T1169/INDEX('[3]TABLEAU DE BORD'!$B$13:$R$2000,MATCH('Formalisme RTE'!$H$2,'[3]TABLEAU DE BORD'!$B$13:$B$2000,0),12)</f>
        <v>3.102830965870556</v>
      </c>
      <c r="BU1169">
        <f t="shared" si="93"/>
        <v>0.93577891975241945</v>
      </c>
      <c r="BX1169">
        <f t="shared" si="95"/>
        <v>0.60748217536470928</v>
      </c>
      <c r="BZ1169">
        <f>IF($BZ$6="","",IF(ISERROR(INDEX([3]Base!$A$2:$C$207,MATCH($BZ$6,[3]Base!$A$2:$A$207,0),2))=TRUE,"CABLE INCONNU",(INDEX([3]Base!$A$2:$C$207,MATCH($BZ$6,[3]Base!$A$2:$A$207,0),3))))</f>
        <v>19.600000000000001</v>
      </c>
      <c r="CB1169">
        <f>IF($BZ$6="","",IF(ISERROR(INDEX([3]Base!$A$2:$C$207,MATCH($BZ$6,[3]Base!$A$2:$A$207,0),2))=TRUE,"CABLE INCONNU",(INDEX([3]Base!$A$2:$C$207,MATCH($BZ$6,[3]Base!$A$2:$A$207,0),2))))</f>
        <v>0.627</v>
      </c>
      <c r="CD1169">
        <f t="shared" ref="CD1169:CD1232" si="96">CG1169-CF1169</f>
        <v>1.5404220201039038</v>
      </c>
      <c r="CF1169">
        <f t="shared" si="94"/>
        <v>404.81000000000006</v>
      </c>
      <c r="CG11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BORD'!$B$13:$B$2000,0),9)))*T1169/$P$18)</f>
        <v>406.35042202010396</v>
      </c>
      <c r="CI1169">
        <f>'[3]TABLEAU DE BORD'!B1167</f>
        <v>0</v>
      </c>
      <c r="CJ1169">
        <f>'[3]TABLEAU DE BORD'!E1167-'[3]TABLEAU DE BORD'!C1167</f>
        <v>0</v>
      </c>
      <c r="CL1169">
        <f>'[3]TABLEAU DE BORD'!H1167</f>
        <v>0</v>
      </c>
      <c r="CM1169">
        <f>'[3]TABLEAU DE BORD'!K1167-'[3]TABLEAU DE BORD'!I1167</f>
        <v>0</v>
      </c>
    </row>
    <row r="1170" spans="72:91" x14ac:dyDescent="0.25">
      <c r="BT117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BORD'!$B$13:$B$2000,0),11))*T1170/INDEX('[3]TABLEAU DE BORD'!$B$13:$R$2000,MATCH('Formalisme RTE'!$H$2,'[3]TABLEAU DE BORD'!$B$13:$B$2000,0),12)</f>
        <v>3.102830965870556</v>
      </c>
      <c r="BU1170">
        <f t="shared" ref="BU1170:BU1233" si="97">BX1170*CD1170</f>
        <v>0.93577891975241945</v>
      </c>
      <c r="BX1170">
        <f t="shared" si="95"/>
        <v>0.60748217536470928</v>
      </c>
      <c r="BZ1170">
        <f>IF($BZ$6="","",IF(ISERROR(INDEX([3]Base!$A$2:$C$207,MATCH($BZ$6,[3]Base!$A$2:$A$207,0),2))=TRUE,"CABLE INCONNU",(INDEX([3]Base!$A$2:$C$207,MATCH($BZ$6,[3]Base!$A$2:$A$207,0),3))))</f>
        <v>19.600000000000001</v>
      </c>
      <c r="CB1170">
        <f>IF($BZ$6="","",IF(ISERROR(INDEX([3]Base!$A$2:$C$207,MATCH($BZ$6,[3]Base!$A$2:$A$207,0),2))=TRUE,"CABLE INCONNU",(INDEX([3]Base!$A$2:$C$207,MATCH($BZ$6,[3]Base!$A$2:$A$207,0),2))))</f>
        <v>0.627</v>
      </c>
      <c r="CD1170">
        <f t="shared" si="96"/>
        <v>1.5404220201039038</v>
      </c>
      <c r="CF1170">
        <f t="shared" si="94"/>
        <v>404.81000000000006</v>
      </c>
      <c r="CG11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BORD'!$B$13:$B$2000,0),9)))*T1170/$P$18)</f>
        <v>406.35042202010396</v>
      </c>
      <c r="CI1170">
        <f>'[3]TABLEAU DE BORD'!B1168</f>
        <v>0</v>
      </c>
      <c r="CJ1170">
        <f>'[3]TABLEAU DE BORD'!E1168-'[3]TABLEAU DE BORD'!C1168</f>
        <v>0</v>
      </c>
      <c r="CL1170">
        <f>'[3]TABLEAU DE BORD'!H1168</f>
        <v>0</v>
      </c>
      <c r="CM1170">
        <f>'[3]TABLEAU DE BORD'!K1168-'[3]TABLEAU DE BORD'!I1168</f>
        <v>0</v>
      </c>
    </row>
    <row r="1171" spans="72:91" x14ac:dyDescent="0.25">
      <c r="BT117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BORD'!$B$13:$B$2000,0),11))*T1171/INDEX('[3]TABLEAU DE BORD'!$B$13:$R$2000,MATCH('Formalisme RTE'!$H$2,'[3]TABLEAU DE BORD'!$B$13:$B$2000,0),12)</f>
        <v>3.102830965870556</v>
      </c>
      <c r="BU1171">
        <f t="shared" si="97"/>
        <v>0.93577891975241945</v>
      </c>
      <c r="BX1171">
        <f t="shared" si="95"/>
        <v>0.60748217536470928</v>
      </c>
      <c r="BZ1171">
        <f>IF($BZ$6="","",IF(ISERROR(INDEX([3]Base!$A$2:$C$207,MATCH($BZ$6,[3]Base!$A$2:$A$207,0),2))=TRUE,"CABLE INCONNU",(INDEX([3]Base!$A$2:$C$207,MATCH($BZ$6,[3]Base!$A$2:$A$207,0),3))))</f>
        <v>19.600000000000001</v>
      </c>
      <c r="CB1171">
        <f>IF($BZ$6="","",IF(ISERROR(INDEX([3]Base!$A$2:$C$207,MATCH($BZ$6,[3]Base!$A$2:$A$207,0),2))=TRUE,"CABLE INCONNU",(INDEX([3]Base!$A$2:$C$207,MATCH($BZ$6,[3]Base!$A$2:$A$207,0),2))))</f>
        <v>0.627</v>
      </c>
      <c r="CD1171">
        <f t="shared" si="96"/>
        <v>1.5404220201039038</v>
      </c>
      <c r="CF1171">
        <f t="shared" si="94"/>
        <v>404.81000000000006</v>
      </c>
      <c r="CG11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BORD'!$B$13:$B$2000,0),9)))*T1171/$P$18)</f>
        <v>406.35042202010396</v>
      </c>
      <c r="CI1171">
        <f>'[3]TABLEAU DE BORD'!B1169</f>
        <v>0</v>
      </c>
      <c r="CJ1171">
        <f>'[3]TABLEAU DE BORD'!E1169-'[3]TABLEAU DE BORD'!C1169</f>
        <v>0</v>
      </c>
      <c r="CL1171">
        <f>'[3]TABLEAU DE BORD'!H1169</f>
        <v>0</v>
      </c>
      <c r="CM1171">
        <f>'[3]TABLEAU DE BORD'!K1169-'[3]TABLEAU DE BORD'!I1169</f>
        <v>0</v>
      </c>
    </row>
    <row r="1172" spans="72:91" x14ac:dyDescent="0.25">
      <c r="BT117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BORD'!$B$13:$B$2000,0),11))*T1172/INDEX('[3]TABLEAU DE BORD'!$B$13:$R$2000,MATCH('Formalisme RTE'!$H$2,'[3]TABLEAU DE BORD'!$B$13:$B$2000,0),12)</f>
        <v>3.102830965870556</v>
      </c>
      <c r="BU1172">
        <f t="shared" si="97"/>
        <v>0.93577891975241945</v>
      </c>
      <c r="BX1172">
        <f t="shared" si="95"/>
        <v>0.60748217536470928</v>
      </c>
      <c r="BZ1172">
        <f>IF($BZ$6="","",IF(ISERROR(INDEX([3]Base!$A$2:$C$207,MATCH($BZ$6,[3]Base!$A$2:$A$207,0),2))=TRUE,"CABLE INCONNU",(INDEX([3]Base!$A$2:$C$207,MATCH($BZ$6,[3]Base!$A$2:$A$207,0),3))))</f>
        <v>19.600000000000001</v>
      </c>
      <c r="CB1172">
        <f>IF($BZ$6="","",IF(ISERROR(INDEX([3]Base!$A$2:$C$207,MATCH($BZ$6,[3]Base!$A$2:$A$207,0),2))=TRUE,"CABLE INCONNU",(INDEX([3]Base!$A$2:$C$207,MATCH($BZ$6,[3]Base!$A$2:$A$207,0),2))))</f>
        <v>0.627</v>
      </c>
      <c r="CD1172">
        <f t="shared" si="96"/>
        <v>1.5404220201039038</v>
      </c>
      <c r="CF1172">
        <f t="shared" si="94"/>
        <v>404.81000000000006</v>
      </c>
      <c r="CG11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BORD'!$B$13:$B$2000,0),9)))*T1172/$P$18)</f>
        <v>406.35042202010396</v>
      </c>
      <c r="CI1172">
        <f>'[3]TABLEAU DE BORD'!B1170</f>
        <v>0</v>
      </c>
      <c r="CJ1172">
        <f>'[3]TABLEAU DE BORD'!E1170-'[3]TABLEAU DE BORD'!C1170</f>
        <v>0</v>
      </c>
      <c r="CL1172">
        <f>'[3]TABLEAU DE BORD'!H1170</f>
        <v>0</v>
      </c>
      <c r="CM1172">
        <f>'[3]TABLEAU DE BORD'!K1170-'[3]TABLEAU DE BORD'!I1170</f>
        <v>0</v>
      </c>
    </row>
    <row r="1173" spans="72:91" x14ac:dyDescent="0.25">
      <c r="BT117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BORD'!$B$13:$B$2000,0),11))*T1173/INDEX('[3]TABLEAU DE BORD'!$B$13:$R$2000,MATCH('Formalisme RTE'!$H$2,'[3]TABLEAU DE BORD'!$B$13:$B$2000,0),12)</f>
        <v>3.102830965870556</v>
      </c>
      <c r="BU1173">
        <f t="shared" si="97"/>
        <v>0.93577891975241945</v>
      </c>
      <c r="BX1173">
        <f t="shared" si="95"/>
        <v>0.60748217536470928</v>
      </c>
      <c r="BZ1173">
        <f>IF($BZ$6="","",IF(ISERROR(INDEX([3]Base!$A$2:$C$207,MATCH($BZ$6,[3]Base!$A$2:$A$207,0),2))=TRUE,"CABLE INCONNU",(INDEX([3]Base!$A$2:$C$207,MATCH($BZ$6,[3]Base!$A$2:$A$207,0),3))))</f>
        <v>19.600000000000001</v>
      </c>
      <c r="CB1173">
        <f>IF($BZ$6="","",IF(ISERROR(INDEX([3]Base!$A$2:$C$207,MATCH($BZ$6,[3]Base!$A$2:$A$207,0),2))=TRUE,"CABLE INCONNU",(INDEX([3]Base!$A$2:$C$207,MATCH($BZ$6,[3]Base!$A$2:$A$207,0),2))))</f>
        <v>0.627</v>
      </c>
      <c r="CD1173">
        <f t="shared" si="96"/>
        <v>1.5404220201039038</v>
      </c>
      <c r="CF1173">
        <f t="shared" si="94"/>
        <v>404.81000000000006</v>
      </c>
      <c r="CG11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BORD'!$B$13:$B$2000,0),9)))*T1173/$P$18)</f>
        <v>406.35042202010396</v>
      </c>
      <c r="CI1173">
        <f>'[3]TABLEAU DE BORD'!B1171</f>
        <v>0</v>
      </c>
      <c r="CJ1173">
        <f>'[3]TABLEAU DE BORD'!E1171-'[3]TABLEAU DE BORD'!C1171</f>
        <v>0</v>
      </c>
      <c r="CL1173">
        <f>'[3]TABLEAU DE BORD'!H1171</f>
        <v>0</v>
      </c>
      <c r="CM1173">
        <f>'[3]TABLEAU DE BORD'!K1171-'[3]TABLEAU DE BORD'!I1171</f>
        <v>0</v>
      </c>
    </row>
    <row r="1174" spans="72:91" x14ac:dyDescent="0.25">
      <c r="BT117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BORD'!$B$13:$B$2000,0),11))*T1174/INDEX('[3]TABLEAU DE BORD'!$B$13:$R$2000,MATCH('Formalisme RTE'!$H$2,'[3]TABLEAU DE BORD'!$B$13:$B$2000,0),12)</f>
        <v>3.102830965870556</v>
      </c>
      <c r="BU1174">
        <f t="shared" si="97"/>
        <v>0.93577891975241945</v>
      </c>
      <c r="BX1174">
        <f t="shared" si="95"/>
        <v>0.60748217536470928</v>
      </c>
      <c r="BZ1174">
        <f>IF($BZ$6="","",IF(ISERROR(INDEX([3]Base!$A$2:$C$207,MATCH($BZ$6,[3]Base!$A$2:$A$207,0),2))=TRUE,"CABLE INCONNU",(INDEX([3]Base!$A$2:$C$207,MATCH($BZ$6,[3]Base!$A$2:$A$207,0),3))))</f>
        <v>19.600000000000001</v>
      </c>
      <c r="CB1174">
        <f>IF($BZ$6="","",IF(ISERROR(INDEX([3]Base!$A$2:$C$207,MATCH($BZ$6,[3]Base!$A$2:$A$207,0),2))=TRUE,"CABLE INCONNU",(INDEX([3]Base!$A$2:$C$207,MATCH($BZ$6,[3]Base!$A$2:$A$207,0),2))))</f>
        <v>0.627</v>
      </c>
      <c r="CD1174">
        <f t="shared" si="96"/>
        <v>1.5404220201039038</v>
      </c>
      <c r="CF1174">
        <f t="shared" si="94"/>
        <v>404.81000000000006</v>
      </c>
      <c r="CG11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BORD'!$B$13:$B$2000,0),9)))*T1174/$P$18)</f>
        <v>406.35042202010396</v>
      </c>
      <c r="CI1174">
        <f>'[3]TABLEAU DE BORD'!B1172</f>
        <v>0</v>
      </c>
      <c r="CJ1174">
        <f>'[3]TABLEAU DE BORD'!E1172-'[3]TABLEAU DE BORD'!C1172</f>
        <v>0</v>
      </c>
      <c r="CL1174">
        <f>'[3]TABLEAU DE BORD'!H1172</f>
        <v>0</v>
      </c>
      <c r="CM1174">
        <f>'[3]TABLEAU DE BORD'!K1172-'[3]TABLEAU DE BORD'!I1172</f>
        <v>0</v>
      </c>
    </row>
    <row r="1175" spans="72:91" x14ac:dyDescent="0.25">
      <c r="BT117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BORD'!$B$13:$B$2000,0),11))*T1175/INDEX('[3]TABLEAU DE BORD'!$B$13:$R$2000,MATCH('Formalisme RTE'!$H$2,'[3]TABLEAU DE BORD'!$B$13:$B$2000,0),12)</f>
        <v>3.102830965870556</v>
      </c>
      <c r="BU1175">
        <f t="shared" si="97"/>
        <v>0.93577891975241945</v>
      </c>
      <c r="BX1175">
        <f t="shared" si="95"/>
        <v>0.60748217536470928</v>
      </c>
      <c r="BZ1175">
        <f>IF($BZ$6="","",IF(ISERROR(INDEX([3]Base!$A$2:$C$207,MATCH($BZ$6,[3]Base!$A$2:$A$207,0),2))=TRUE,"CABLE INCONNU",(INDEX([3]Base!$A$2:$C$207,MATCH($BZ$6,[3]Base!$A$2:$A$207,0),3))))</f>
        <v>19.600000000000001</v>
      </c>
      <c r="CB1175">
        <f>IF($BZ$6="","",IF(ISERROR(INDEX([3]Base!$A$2:$C$207,MATCH($BZ$6,[3]Base!$A$2:$A$207,0),2))=TRUE,"CABLE INCONNU",(INDEX([3]Base!$A$2:$C$207,MATCH($BZ$6,[3]Base!$A$2:$A$207,0),2))))</f>
        <v>0.627</v>
      </c>
      <c r="CD1175">
        <f t="shared" si="96"/>
        <v>1.5404220201039038</v>
      </c>
      <c r="CF1175">
        <f t="shared" si="94"/>
        <v>404.81000000000006</v>
      </c>
      <c r="CG11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BORD'!$B$13:$B$2000,0),9)))*T1175/$P$18)</f>
        <v>406.35042202010396</v>
      </c>
      <c r="CI1175">
        <f>'[3]TABLEAU DE BORD'!B1173</f>
        <v>0</v>
      </c>
      <c r="CJ1175">
        <f>'[3]TABLEAU DE BORD'!E1173-'[3]TABLEAU DE BORD'!C1173</f>
        <v>0</v>
      </c>
      <c r="CL1175">
        <f>'[3]TABLEAU DE BORD'!H1173</f>
        <v>0</v>
      </c>
      <c r="CM1175">
        <f>'[3]TABLEAU DE BORD'!K1173-'[3]TABLEAU DE BORD'!I1173</f>
        <v>0</v>
      </c>
    </row>
    <row r="1176" spans="72:91" x14ac:dyDescent="0.25">
      <c r="BT117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BORD'!$B$13:$B$2000,0),11))*T1176/INDEX('[3]TABLEAU DE BORD'!$B$13:$R$2000,MATCH('Formalisme RTE'!$H$2,'[3]TABLEAU DE BORD'!$B$13:$B$2000,0),12)</f>
        <v>3.102830965870556</v>
      </c>
      <c r="BU1176">
        <f t="shared" si="97"/>
        <v>0.93577891975241945</v>
      </c>
      <c r="BX1176">
        <f t="shared" si="95"/>
        <v>0.60748217536470928</v>
      </c>
      <c r="BZ1176">
        <f>IF($BZ$6="","",IF(ISERROR(INDEX([3]Base!$A$2:$C$207,MATCH($BZ$6,[3]Base!$A$2:$A$207,0),2))=TRUE,"CABLE INCONNU",(INDEX([3]Base!$A$2:$C$207,MATCH($BZ$6,[3]Base!$A$2:$A$207,0),3))))</f>
        <v>19.600000000000001</v>
      </c>
      <c r="CB1176">
        <f>IF($BZ$6="","",IF(ISERROR(INDEX([3]Base!$A$2:$C$207,MATCH($BZ$6,[3]Base!$A$2:$A$207,0),2))=TRUE,"CABLE INCONNU",(INDEX([3]Base!$A$2:$C$207,MATCH($BZ$6,[3]Base!$A$2:$A$207,0),2))))</f>
        <v>0.627</v>
      </c>
      <c r="CD1176">
        <f t="shared" si="96"/>
        <v>1.5404220201039038</v>
      </c>
      <c r="CF1176">
        <f t="shared" si="94"/>
        <v>404.81000000000006</v>
      </c>
      <c r="CG11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BORD'!$B$13:$B$2000,0),9)))*T1176/$P$18)</f>
        <v>406.35042202010396</v>
      </c>
      <c r="CI1176">
        <f>'[3]TABLEAU DE BORD'!B1174</f>
        <v>0</v>
      </c>
      <c r="CJ1176">
        <f>'[3]TABLEAU DE BORD'!E1174-'[3]TABLEAU DE BORD'!C1174</f>
        <v>0</v>
      </c>
      <c r="CL1176">
        <f>'[3]TABLEAU DE BORD'!H1174</f>
        <v>0</v>
      </c>
      <c r="CM1176">
        <f>'[3]TABLEAU DE BORD'!K1174-'[3]TABLEAU DE BORD'!I1174</f>
        <v>0</v>
      </c>
    </row>
    <row r="1177" spans="72:91" x14ac:dyDescent="0.25">
      <c r="BT117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BORD'!$B$13:$B$2000,0),11))*T1177/INDEX('[3]TABLEAU DE BORD'!$B$13:$R$2000,MATCH('Formalisme RTE'!$H$2,'[3]TABLEAU DE BORD'!$B$13:$B$2000,0),12)</f>
        <v>3.102830965870556</v>
      </c>
      <c r="BU1177">
        <f t="shared" si="97"/>
        <v>0.93577891975241945</v>
      </c>
      <c r="BX1177">
        <f t="shared" si="95"/>
        <v>0.60748217536470928</v>
      </c>
      <c r="BZ1177">
        <f>IF($BZ$6="","",IF(ISERROR(INDEX([3]Base!$A$2:$C$207,MATCH($BZ$6,[3]Base!$A$2:$A$207,0),2))=TRUE,"CABLE INCONNU",(INDEX([3]Base!$A$2:$C$207,MATCH($BZ$6,[3]Base!$A$2:$A$207,0),3))))</f>
        <v>19.600000000000001</v>
      </c>
      <c r="CB1177">
        <f>IF($BZ$6="","",IF(ISERROR(INDEX([3]Base!$A$2:$C$207,MATCH($BZ$6,[3]Base!$A$2:$A$207,0),2))=TRUE,"CABLE INCONNU",(INDEX([3]Base!$A$2:$C$207,MATCH($BZ$6,[3]Base!$A$2:$A$207,0),2))))</f>
        <v>0.627</v>
      </c>
      <c r="CD1177">
        <f t="shared" si="96"/>
        <v>1.5404220201039038</v>
      </c>
      <c r="CF1177">
        <f t="shared" si="94"/>
        <v>404.81000000000006</v>
      </c>
      <c r="CG11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BORD'!$B$13:$B$2000,0),9)))*T1177/$P$18)</f>
        <v>406.35042202010396</v>
      </c>
      <c r="CI1177">
        <f>'[3]TABLEAU DE BORD'!B1175</f>
        <v>0</v>
      </c>
      <c r="CJ1177">
        <f>'[3]TABLEAU DE BORD'!E1175-'[3]TABLEAU DE BORD'!C1175</f>
        <v>0</v>
      </c>
      <c r="CL1177">
        <f>'[3]TABLEAU DE BORD'!H1175</f>
        <v>0</v>
      </c>
      <c r="CM1177">
        <f>'[3]TABLEAU DE BORD'!K1175-'[3]TABLEAU DE BORD'!I1175</f>
        <v>0</v>
      </c>
    </row>
    <row r="1178" spans="72:91" x14ac:dyDescent="0.25">
      <c r="BT117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BORD'!$B$13:$B$2000,0),11))*T1178/INDEX('[3]TABLEAU DE BORD'!$B$13:$R$2000,MATCH('Formalisme RTE'!$H$2,'[3]TABLEAU DE BORD'!$B$13:$B$2000,0),12)</f>
        <v>3.102830965870556</v>
      </c>
      <c r="BU1178">
        <f t="shared" si="97"/>
        <v>0.93577891975241945</v>
      </c>
      <c r="BX1178">
        <f t="shared" si="95"/>
        <v>0.60748217536470928</v>
      </c>
      <c r="BZ1178">
        <f>IF($BZ$6="","",IF(ISERROR(INDEX([3]Base!$A$2:$C$207,MATCH($BZ$6,[3]Base!$A$2:$A$207,0),2))=TRUE,"CABLE INCONNU",(INDEX([3]Base!$A$2:$C$207,MATCH($BZ$6,[3]Base!$A$2:$A$207,0),3))))</f>
        <v>19.600000000000001</v>
      </c>
      <c r="CB1178">
        <f>IF($BZ$6="","",IF(ISERROR(INDEX([3]Base!$A$2:$C$207,MATCH($BZ$6,[3]Base!$A$2:$A$207,0),2))=TRUE,"CABLE INCONNU",(INDEX([3]Base!$A$2:$C$207,MATCH($BZ$6,[3]Base!$A$2:$A$207,0),2))))</f>
        <v>0.627</v>
      </c>
      <c r="CD1178">
        <f t="shared" si="96"/>
        <v>1.5404220201039038</v>
      </c>
      <c r="CF1178">
        <f t="shared" si="94"/>
        <v>404.81000000000006</v>
      </c>
      <c r="CG11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BORD'!$B$13:$B$2000,0),9)))*T1178/$P$18)</f>
        <v>406.35042202010396</v>
      </c>
      <c r="CI1178">
        <f>'[3]TABLEAU DE BORD'!B1176</f>
        <v>0</v>
      </c>
      <c r="CJ1178">
        <f>'[3]TABLEAU DE BORD'!E1176-'[3]TABLEAU DE BORD'!C1176</f>
        <v>0</v>
      </c>
      <c r="CL1178">
        <f>'[3]TABLEAU DE BORD'!H1176</f>
        <v>0</v>
      </c>
      <c r="CM1178">
        <f>'[3]TABLEAU DE BORD'!K1176-'[3]TABLEAU DE BORD'!I1176</f>
        <v>0</v>
      </c>
    </row>
    <row r="1179" spans="72:91" x14ac:dyDescent="0.25">
      <c r="BT117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BORD'!$B$13:$B$2000,0),11))*T1179/INDEX('[3]TABLEAU DE BORD'!$B$13:$R$2000,MATCH('Formalisme RTE'!$H$2,'[3]TABLEAU DE BORD'!$B$13:$B$2000,0),12)</f>
        <v>3.102830965870556</v>
      </c>
      <c r="BU1179">
        <f t="shared" si="97"/>
        <v>0.93577891975241945</v>
      </c>
      <c r="BX1179">
        <f t="shared" si="95"/>
        <v>0.60748217536470928</v>
      </c>
      <c r="BZ1179">
        <f>IF($BZ$6="","",IF(ISERROR(INDEX([3]Base!$A$2:$C$207,MATCH($BZ$6,[3]Base!$A$2:$A$207,0),2))=TRUE,"CABLE INCONNU",(INDEX([3]Base!$A$2:$C$207,MATCH($BZ$6,[3]Base!$A$2:$A$207,0),3))))</f>
        <v>19.600000000000001</v>
      </c>
      <c r="CB1179">
        <f>IF($BZ$6="","",IF(ISERROR(INDEX([3]Base!$A$2:$C$207,MATCH($BZ$6,[3]Base!$A$2:$A$207,0),2))=TRUE,"CABLE INCONNU",(INDEX([3]Base!$A$2:$C$207,MATCH($BZ$6,[3]Base!$A$2:$A$207,0),2))))</f>
        <v>0.627</v>
      </c>
      <c r="CD1179">
        <f t="shared" si="96"/>
        <v>1.5404220201039038</v>
      </c>
      <c r="CF1179">
        <f t="shared" si="94"/>
        <v>404.81000000000006</v>
      </c>
      <c r="CG11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BORD'!$B$13:$B$2000,0),9)))*T1179/$P$18)</f>
        <v>406.35042202010396</v>
      </c>
      <c r="CI1179">
        <f>'[3]TABLEAU DE BORD'!B1177</f>
        <v>0</v>
      </c>
      <c r="CJ1179">
        <f>'[3]TABLEAU DE BORD'!E1177-'[3]TABLEAU DE BORD'!C1177</f>
        <v>0</v>
      </c>
      <c r="CL1179">
        <f>'[3]TABLEAU DE BORD'!H1177</f>
        <v>0</v>
      </c>
      <c r="CM1179">
        <f>'[3]TABLEAU DE BORD'!K1177-'[3]TABLEAU DE BORD'!I1177</f>
        <v>0</v>
      </c>
    </row>
    <row r="1180" spans="72:91" x14ac:dyDescent="0.25">
      <c r="BT118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BORD'!$B$13:$B$2000,0),11))*T1180/INDEX('[3]TABLEAU DE BORD'!$B$13:$R$2000,MATCH('Formalisme RTE'!$H$2,'[3]TABLEAU DE BORD'!$B$13:$B$2000,0),12)</f>
        <v>3.102830965870556</v>
      </c>
      <c r="BU1180">
        <f t="shared" si="97"/>
        <v>0.93577891975241945</v>
      </c>
      <c r="BX1180">
        <f t="shared" si="95"/>
        <v>0.60748217536470928</v>
      </c>
      <c r="BZ1180">
        <f>IF($BZ$6="","",IF(ISERROR(INDEX([3]Base!$A$2:$C$207,MATCH($BZ$6,[3]Base!$A$2:$A$207,0),2))=TRUE,"CABLE INCONNU",(INDEX([3]Base!$A$2:$C$207,MATCH($BZ$6,[3]Base!$A$2:$A$207,0),3))))</f>
        <v>19.600000000000001</v>
      </c>
      <c r="CB1180">
        <f>IF($BZ$6="","",IF(ISERROR(INDEX([3]Base!$A$2:$C$207,MATCH($BZ$6,[3]Base!$A$2:$A$207,0),2))=TRUE,"CABLE INCONNU",(INDEX([3]Base!$A$2:$C$207,MATCH($BZ$6,[3]Base!$A$2:$A$207,0),2))))</f>
        <v>0.627</v>
      </c>
      <c r="CD1180">
        <f t="shared" si="96"/>
        <v>1.5404220201039038</v>
      </c>
      <c r="CF1180">
        <f t="shared" si="94"/>
        <v>404.81000000000006</v>
      </c>
      <c r="CG11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BORD'!$B$13:$B$2000,0),9)))*T1180/$P$18)</f>
        <v>406.35042202010396</v>
      </c>
      <c r="CI1180">
        <f>'[3]TABLEAU DE BORD'!B1178</f>
        <v>0</v>
      </c>
      <c r="CJ1180">
        <f>'[3]TABLEAU DE BORD'!E1178-'[3]TABLEAU DE BORD'!C1178</f>
        <v>0</v>
      </c>
      <c r="CL1180">
        <f>'[3]TABLEAU DE BORD'!H1178</f>
        <v>0</v>
      </c>
      <c r="CM1180">
        <f>'[3]TABLEAU DE BORD'!K1178-'[3]TABLEAU DE BORD'!I1178</f>
        <v>0</v>
      </c>
    </row>
    <row r="1181" spans="72:91" x14ac:dyDescent="0.25">
      <c r="BT118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BORD'!$B$13:$B$2000,0),11))*T1181/INDEX('[3]TABLEAU DE BORD'!$B$13:$R$2000,MATCH('Formalisme RTE'!$H$2,'[3]TABLEAU DE BORD'!$B$13:$B$2000,0),12)</f>
        <v>3.102830965870556</v>
      </c>
      <c r="BU1181">
        <f t="shared" si="97"/>
        <v>0.93577891975241945</v>
      </c>
      <c r="BX1181">
        <f t="shared" si="95"/>
        <v>0.60748217536470928</v>
      </c>
      <c r="BZ1181">
        <f>IF($BZ$6="","",IF(ISERROR(INDEX([3]Base!$A$2:$C$207,MATCH($BZ$6,[3]Base!$A$2:$A$207,0),2))=TRUE,"CABLE INCONNU",(INDEX([3]Base!$A$2:$C$207,MATCH($BZ$6,[3]Base!$A$2:$A$207,0),3))))</f>
        <v>19.600000000000001</v>
      </c>
      <c r="CB1181">
        <f>IF($BZ$6="","",IF(ISERROR(INDEX([3]Base!$A$2:$C$207,MATCH($BZ$6,[3]Base!$A$2:$A$207,0),2))=TRUE,"CABLE INCONNU",(INDEX([3]Base!$A$2:$C$207,MATCH($BZ$6,[3]Base!$A$2:$A$207,0),2))))</f>
        <v>0.627</v>
      </c>
      <c r="CD1181">
        <f t="shared" si="96"/>
        <v>1.5404220201039038</v>
      </c>
      <c r="CF1181">
        <f t="shared" si="94"/>
        <v>404.81000000000006</v>
      </c>
      <c r="CG11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BORD'!$B$13:$B$2000,0),9)))*T1181/$P$18)</f>
        <v>406.35042202010396</v>
      </c>
      <c r="CI1181">
        <f>'[3]TABLEAU DE BORD'!B1179</f>
        <v>0</v>
      </c>
      <c r="CJ1181">
        <f>'[3]TABLEAU DE BORD'!E1179-'[3]TABLEAU DE BORD'!C1179</f>
        <v>0</v>
      </c>
      <c r="CL1181">
        <f>'[3]TABLEAU DE BORD'!H1179</f>
        <v>0</v>
      </c>
      <c r="CM1181">
        <f>'[3]TABLEAU DE BORD'!K1179-'[3]TABLEAU DE BORD'!I1179</f>
        <v>0</v>
      </c>
    </row>
    <row r="1182" spans="72:91" x14ac:dyDescent="0.25">
      <c r="BT118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BORD'!$B$13:$B$2000,0),11))*T1182/INDEX('[3]TABLEAU DE BORD'!$B$13:$R$2000,MATCH('Formalisme RTE'!$H$2,'[3]TABLEAU DE BORD'!$B$13:$B$2000,0),12)</f>
        <v>3.102830965870556</v>
      </c>
      <c r="BU1182">
        <f t="shared" si="97"/>
        <v>0.93577891975241945</v>
      </c>
      <c r="BX1182">
        <f t="shared" si="95"/>
        <v>0.60748217536470928</v>
      </c>
      <c r="BZ1182">
        <f>IF($BZ$6="","",IF(ISERROR(INDEX([3]Base!$A$2:$C$207,MATCH($BZ$6,[3]Base!$A$2:$A$207,0),2))=TRUE,"CABLE INCONNU",(INDEX([3]Base!$A$2:$C$207,MATCH($BZ$6,[3]Base!$A$2:$A$207,0),3))))</f>
        <v>19.600000000000001</v>
      </c>
      <c r="CB1182">
        <f>IF($BZ$6="","",IF(ISERROR(INDEX([3]Base!$A$2:$C$207,MATCH($BZ$6,[3]Base!$A$2:$A$207,0),2))=TRUE,"CABLE INCONNU",(INDEX([3]Base!$A$2:$C$207,MATCH($BZ$6,[3]Base!$A$2:$A$207,0),2))))</f>
        <v>0.627</v>
      </c>
      <c r="CD1182">
        <f t="shared" si="96"/>
        <v>1.5404220201039038</v>
      </c>
      <c r="CF1182">
        <f t="shared" si="94"/>
        <v>404.81000000000006</v>
      </c>
      <c r="CG11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BORD'!$B$13:$B$2000,0),9)))*T1182/$P$18)</f>
        <v>406.35042202010396</v>
      </c>
      <c r="CI1182">
        <f>'[3]TABLEAU DE BORD'!B1180</f>
        <v>0</v>
      </c>
      <c r="CJ1182">
        <f>'[3]TABLEAU DE BORD'!E1180-'[3]TABLEAU DE BORD'!C1180</f>
        <v>0</v>
      </c>
      <c r="CL1182">
        <f>'[3]TABLEAU DE BORD'!H1180</f>
        <v>0</v>
      </c>
      <c r="CM1182">
        <f>'[3]TABLEAU DE BORD'!K1180-'[3]TABLEAU DE BORD'!I1180</f>
        <v>0</v>
      </c>
    </row>
    <row r="1183" spans="72:91" x14ac:dyDescent="0.25">
      <c r="BT118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BORD'!$B$13:$B$2000,0),11))*T1183/INDEX('[3]TABLEAU DE BORD'!$B$13:$R$2000,MATCH('Formalisme RTE'!$H$2,'[3]TABLEAU DE BORD'!$B$13:$B$2000,0),12)</f>
        <v>3.102830965870556</v>
      </c>
      <c r="BU1183">
        <f t="shared" si="97"/>
        <v>0.93577891975241945</v>
      </c>
      <c r="BX1183">
        <f t="shared" si="95"/>
        <v>0.60748217536470928</v>
      </c>
      <c r="BZ1183">
        <f>IF($BZ$6="","",IF(ISERROR(INDEX([3]Base!$A$2:$C$207,MATCH($BZ$6,[3]Base!$A$2:$A$207,0),2))=TRUE,"CABLE INCONNU",(INDEX([3]Base!$A$2:$C$207,MATCH($BZ$6,[3]Base!$A$2:$A$207,0),3))))</f>
        <v>19.600000000000001</v>
      </c>
      <c r="CB1183">
        <f>IF($BZ$6="","",IF(ISERROR(INDEX([3]Base!$A$2:$C$207,MATCH($BZ$6,[3]Base!$A$2:$A$207,0),2))=TRUE,"CABLE INCONNU",(INDEX([3]Base!$A$2:$C$207,MATCH($BZ$6,[3]Base!$A$2:$A$207,0),2))))</f>
        <v>0.627</v>
      </c>
      <c r="CD1183">
        <f t="shared" si="96"/>
        <v>1.5404220201039038</v>
      </c>
      <c r="CF1183">
        <f t="shared" si="94"/>
        <v>404.81000000000006</v>
      </c>
      <c r="CG11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BORD'!$B$13:$B$2000,0),9)))*T1183/$P$18)</f>
        <v>406.35042202010396</v>
      </c>
      <c r="CI1183">
        <f>'[3]TABLEAU DE BORD'!B1181</f>
        <v>0</v>
      </c>
      <c r="CJ1183">
        <f>'[3]TABLEAU DE BORD'!E1181-'[3]TABLEAU DE BORD'!C1181</f>
        <v>0</v>
      </c>
      <c r="CL1183">
        <f>'[3]TABLEAU DE BORD'!H1181</f>
        <v>0</v>
      </c>
      <c r="CM1183">
        <f>'[3]TABLEAU DE BORD'!K1181-'[3]TABLEAU DE BORD'!I1181</f>
        <v>0</v>
      </c>
    </row>
    <row r="1184" spans="72:91" x14ac:dyDescent="0.25">
      <c r="BT118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BORD'!$B$13:$B$2000,0),11))*T1184/INDEX('[3]TABLEAU DE BORD'!$B$13:$R$2000,MATCH('Formalisme RTE'!$H$2,'[3]TABLEAU DE BORD'!$B$13:$B$2000,0),12)</f>
        <v>3.102830965870556</v>
      </c>
      <c r="BU1184">
        <f t="shared" si="97"/>
        <v>0.93577891975241945</v>
      </c>
      <c r="BX1184">
        <f t="shared" si="95"/>
        <v>0.60748217536470928</v>
      </c>
      <c r="BZ1184">
        <f>IF($BZ$6="","",IF(ISERROR(INDEX([3]Base!$A$2:$C$207,MATCH($BZ$6,[3]Base!$A$2:$A$207,0),2))=TRUE,"CABLE INCONNU",(INDEX([3]Base!$A$2:$C$207,MATCH($BZ$6,[3]Base!$A$2:$A$207,0),3))))</f>
        <v>19.600000000000001</v>
      </c>
      <c r="CB1184">
        <f>IF($BZ$6="","",IF(ISERROR(INDEX([3]Base!$A$2:$C$207,MATCH($BZ$6,[3]Base!$A$2:$A$207,0),2))=TRUE,"CABLE INCONNU",(INDEX([3]Base!$A$2:$C$207,MATCH($BZ$6,[3]Base!$A$2:$A$207,0),2))))</f>
        <v>0.627</v>
      </c>
      <c r="CD1184">
        <f t="shared" si="96"/>
        <v>1.5404220201039038</v>
      </c>
      <c r="CF1184">
        <f t="shared" si="94"/>
        <v>404.81000000000006</v>
      </c>
      <c r="CG11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BORD'!$B$13:$B$2000,0),9)))*T1184/$P$18)</f>
        <v>406.35042202010396</v>
      </c>
      <c r="CI1184">
        <f>'[3]TABLEAU DE BORD'!B1182</f>
        <v>0</v>
      </c>
      <c r="CJ1184">
        <f>'[3]TABLEAU DE BORD'!E1182-'[3]TABLEAU DE BORD'!C1182</f>
        <v>0</v>
      </c>
      <c r="CL1184">
        <f>'[3]TABLEAU DE BORD'!H1182</f>
        <v>0</v>
      </c>
      <c r="CM1184">
        <f>'[3]TABLEAU DE BORD'!K1182-'[3]TABLEAU DE BORD'!I1182</f>
        <v>0</v>
      </c>
    </row>
    <row r="1185" spans="72:91" x14ac:dyDescent="0.25">
      <c r="BT118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BORD'!$B$13:$B$2000,0),11))*T1185/INDEX('[3]TABLEAU DE BORD'!$B$13:$R$2000,MATCH('Formalisme RTE'!$H$2,'[3]TABLEAU DE BORD'!$B$13:$B$2000,0),12)</f>
        <v>3.102830965870556</v>
      </c>
      <c r="BU1185">
        <f t="shared" si="97"/>
        <v>0.93577891975241945</v>
      </c>
      <c r="BX1185">
        <f t="shared" si="95"/>
        <v>0.60748217536470928</v>
      </c>
      <c r="BZ1185">
        <f>IF($BZ$6="","",IF(ISERROR(INDEX([3]Base!$A$2:$C$207,MATCH($BZ$6,[3]Base!$A$2:$A$207,0),2))=TRUE,"CABLE INCONNU",(INDEX([3]Base!$A$2:$C$207,MATCH($BZ$6,[3]Base!$A$2:$A$207,0),3))))</f>
        <v>19.600000000000001</v>
      </c>
      <c r="CB1185">
        <f>IF($BZ$6="","",IF(ISERROR(INDEX([3]Base!$A$2:$C$207,MATCH($BZ$6,[3]Base!$A$2:$A$207,0),2))=TRUE,"CABLE INCONNU",(INDEX([3]Base!$A$2:$C$207,MATCH($BZ$6,[3]Base!$A$2:$A$207,0),2))))</f>
        <v>0.627</v>
      </c>
      <c r="CD1185">
        <f t="shared" si="96"/>
        <v>1.5404220201039038</v>
      </c>
      <c r="CF1185">
        <f t="shared" si="94"/>
        <v>404.81000000000006</v>
      </c>
      <c r="CG11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BORD'!$B$13:$B$2000,0),9)))*T1185/$P$18)</f>
        <v>406.35042202010396</v>
      </c>
      <c r="CI1185">
        <f>'[3]TABLEAU DE BORD'!B1183</f>
        <v>0</v>
      </c>
      <c r="CJ1185">
        <f>'[3]TABLEAU DE BORD'!E1183-'[3]TABLEAU DE BORD'!C1183</f>
        <v>0</v>
      </c>
      <c r="CL1185">
        <f>'[3]TABLEAU DE BORD'!H1183</f>
        <v>0</v>
      </c>
      <c r="CM1185">
        <f>'[3]TABLEAU DE BORD'!K1183-'[3]TABLEAU DE BORD'!I1183</f>
        <v>0</v>
      </c>
    </row>
    <row r="1186" spans="72:91" x14ac:dyDescent="0.25">
      <c r="BT118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BORD'!$B$13:$B$2000,0),11))*T1186/INDEX('[3]TABLEAU DE BORD'!$B$13:$R$2000,MATCH('Formalisme RTE'!$H$2,'[3]TABLEAU DE BORD'!$B$13:$B$2000,0),12)</f>
        <v>3.102830965870556</v>
      </c>
      <c r="BU1186">
        <f t="shared" si="97"/>
        <v>0.93577891975241945</v>
      </c>
      <c r="BX1186">
        <f t="shared" si="95"/>
        <v>0.60748217536470928</v>
      </c>
      <c r="BZ1186">
        <f>IF($BZ$6="","",IF(ISERROR(INDEX([3]Base!$A$2:$C$207,MATCH($BZ$6,[3]Base!$A$2:$A$207,0),2))=TRUE,"CABLE INCONNU",(INDEX([3]Base!$A$2:$C$207,MATCH($BZ$6,[3]Base!$A$2:$A$207,0),3))))</f>
        <v>19.600000000000001</v>
      </c>
      <c r="CB1186">
        <f>IF($BZ$6="","",IF(ISERROR(INDEX([3]Base!$A$2:$C$207,MATCH($BZ$6,[3]Base!$A$2:$A$207,0),2))=TRUE,"CABLE INCONNU",(INDEX([3]Base!$A$2:$C$207,MATCH($BZ$6,[3]Base!$A$2:$A$207,0),2))))</f>
        <v>0.627</v>
      </c>
      <c r="CD1186">
        <f t="shared" si="96"/>
        <v>1.5404220201039038</v>
      </c>
      <c r="CF1186">
        <f t="shared" si="94"/>
        <v>404.81000000000006</v>
      </c>
      <c r="CG11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BORD'!$B$13:$B$2000,0),9)))*T1186/$P$18)</f>
        <v>406.35042202010396</v>
      </c>
      <c r="CI1186">
        <f>'[3]TABLEAU DE BORD'!B1184</f>
        <v>0</v>
      </c>
      <c r="CJ1186">
        <f>'[3]TABLEAU DE BORD'!E1184-'[3]TABLEAU DE BORD'!C1184</f>
        <v>0</v>
      </c>
      <c r="CL1186">
        <f>'[3]TABLEAU DE BORD'!H1184</f>
        <v>0</v>
      </c>
      <c r="CM1186">
        <f>'[3]TABLEAU DE BORD'!K1184-'[3]TABLEAU DE BORD'!I1184</f>
        <v>0</v>
      </c>
    </row>
    <row r="1187" spans="72:91" x14ac:dyDescent="0.25">
      <c r="BT118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BORD'!$B$13:$B$2000,0),11))*T1187/INDEX('[3]TABLEAU DE BORD'!$B$13:$R$2000,MATCH('Formalisme RTE'!$H$2,'[3]TABLEAU DE BORD'!$B$13:$B$2000,0),12)</f>
        <v>3.102830965870556</v>
      </c>
      <c r="BU1187">
        <f t="shared" si="97"/>
        <v>0.93577891975241945</v>
      </c>
      <c r="BX1187">
        <f t="shared" si="95"/>
        <v>0.60748217536470928</v>
      </c>
      <c r="BZ1187">
        <f>IF($BZ$6="","",IF(ISERROR(INDEX([3]Base!$A$2:$C$207,MATCH($BZ$6,[3]Base!$A$2:$A$207,0),2))=TRUE,"CABLE INCONNU",(INDEX([3]Base!$A$2:$C$207,MATCH($BZ$6,[3]Base!$A$2:$A$207,0),3))))</f>
        <v>19.600000000000001</v>
      </c>
      <c r="CB1187">
        <f>IF($BZ$6="","",IF(ISERROR(INDEX([3]Base!$A$2:$C$207,MATCH($BZ$6,[3]Base!$A$2:$A$207,0),2))=TRUE,"CABLE INCONNU",(INDEX([3]Base!$A$2:$C$207,MATCH($BZ$6,[3]Base!$A$2:$A$207,0),2))))</f>
        <v>0.627</v>
      </c>
      <c r="CD1187">
        <f t="shared" si="96"/>
        <v>1.5404220201039038</v>
      </c>
      <c r="CF1187">
        <f t="shared" si="94"/>
        <v>404.81000000000006</v>
      </c>
      <c r="CG11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BORD'!$B$13:$B$2000,0),9)))*T1187/$P$18)</f>
        <v>406.35042202010396</v>
      </c>
      <c r="CI1187">
        <f>'[3]TABLEAU DE BORD'!B1185</f>
        <v>0</v>
      </c>
      <c r="CJ1187">
        <f>'[3]TABLEAU DE BORD'!E1185-'[3]TABLEAU DE BORD'!C1185</f>
        <v>0</v>
      </c>
      <c r="CL1187">
        <f>'[3]TABLEAU DE BORD'!H1185</f>
        <v>0</v>
      </c>
      <c r="CM1187">
        <f>'[3]TABLEAU DE BORD'!K1185-'[3]TABLEAU DE BORD'!I1185</f>
        <v>0</v>
      </c>
    </row>
    <row r="1188" spans="72:91" x14ac:dyDescent="0.25">
      <c r="BT118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BORD'!$B$13:$B$2000,0),11))*T1188/INDEX('[3]TABLEAU DE BORD'!$B$13:$R$2000,MATCH('Formalisme RTE'!$H$2,'[3]TABLEAU DE BORD'!$B$13:$B$2000,0),12)</f>
        <v>3.102830965870556</v>
      </c>
      <c r="BU1188">
        <f t="shared" si="97"/>
        <v>0.93577891975241945</v>
      </c>
      <c r="BX1188">
        <f t="shared" si="95"/>
        <v>0.60748217536470928</v>
      </c>
      <c r="BZ1188">
        <f>IF($BZ$6="","",IF(ISERROR(INDEX([3]Base!$A$2:$C$207,MATCH($BZ$6,[3]Base!$A$2:$A$207,0),2))=TRUE,"CABLE INCONNU",(INDEX([3]Base!$A$2:$C$207,MATCH($BZ$6,[3]Base!$A$2:$A$207,0),3))))</f>
        <v>19.600000000000001</v>
      </c>
      <c r="CB1188">
        <f>IF($BZ$6="","",IF(ISERROR(INDEX([3]Base!$A$2:$C$207,MATCH($BZ$6,[3]Base!$A$2:$A$207,0),2))=TRUE,"CABLE INCONNU",(INDEX([3]Base!$A$2:$C$207,MATCH($BZ$6,[3]Base!$A$2:$A$207,0),2))))</f>
        <v>0.627</v>
      </c>
      <c r="CD1188">
        <f t="shared" si="96"/>
        <v>1.5404220201039038</v>
      </c>
      <c r="CF1188">
        <f t="shared" si="94"/>
        <v>404.81000000000006</v>
      </c>
      <c r="CG11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BORD'!$B$13:$B$2000,0),9)))*T1188/$P$18)</f>
        <v>406.35042202010396</v>
      </c>
      <c r="CI1188">
        <f>'[3]TABLEAU DE BORD'!B1186</f>
        <v>0</v>
      </c>
      <c r="CJ1188">
        <f>'[3]TABLEAU DE BORD'!E1186-'[3]TABLEAU DE BORD'!C1186</f>
        <v>0</v>
      </c>
      <c r="CL1188">
        <f>'[3]TABLEAU DE BORD'!H1186</f>
        <v>0</v>
      </c>
      <c r="CM1188">
        <f>'[3]TABLEAU DE BORD'!K1186-'[3]TABLEAU DE BORD'!I1186</f>
        <v>0</v>
      </c>
    </row>
    <row r="1189" spans="72:91" x14ac:dyDescent="0.25">
      <c r="BT118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BORD'!$B$13:$B$2000,0),11))*T1189/INDEX('[3]TABLEAU DE BORD'!$B$13:$R$2000,MATCH('Formalisme RTE'!$H$2,'[3]TABLEAU DE BORD'!$B$13:$B$2000,0),12)</f>
        <v>3.102830965870556</v>
      </c>
      <c r="BU1189">
        <f t="shared" si="97"/>
        <v>0.93577891975241945</v>
      </c>
      <c r="BX1189">
        <f t="shared" si="95"/>
        <v>0.60748217536470928</v>
      </c>
      <c r="BZ1189">
        <f>IF($BZ$6="","",IF(ISERROR(INDEX([3]Base!$A$2:$C$207,MATCH($BZ$6,[3]Base!$A$2:$A$207,0),2))=TRUE,"CABLE INCONNU",(INDEX([3]Base!$A$2:$C$207,MATCH($BZ$6,[3]Base!$A$2:$A$207,0),3))))</f>
        <v>19.600000000000001</v>
      </c>
      <c r="CB1189">
        <f>IF($BZ$6="","",IF(ISERROR(INDEX([3]Base!$A$2:$C$207,MATCH($BZ$6,[3]Base!$A$2:$A$207,0),2))=TRUE,"CABLE INCONNU",(INDEX([3]Base!$A$2:$C$207,MATCH($BZ$6,[3]Base!$A$2:$A$207,0),2))))</f>
        <v>0.627</v>
      </c>
      <c r="CD1189">
        <f t="shared" si="96"/>
        <v>1.5404220201039038</v>
      </c>
      <c r="CF1189">
        <f t="shared" si="94"/>
        <v>404.81000000000006</v>
      </c>
      <c r="CG11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BORD'!$B$13:$B$2000,0),9)))*T1189/$P$18)</f>
        <v>406.35042202010396</v>
      </c>
      <c r="CI1189">
        <f>'[3]TABLEAU DE BORD'!B1187</f>
        <v>0</v>
      </c>
      <c r="CJ1189">
        <f>'[3]TABLEAU DE BORD'!E1187-'[3]TABLEAU DE BORD'!C1187</f>
        <v>0</v>
      </c>
      <c r="CL1189">
        <f>'[3]TABLEAU DE BORD'!H1187</f>
        <v>0</v>
      </c>
      <c r="CM1189">
        <f>'[3]TABLEAU DE BORD'!K1187-'[3]TABLEAU DE BORD'!I1187</f>
        <v>0</v>
      </c>
    </row>
    <row r="1190" spans="72:91" x14ac:dyDescent="0.25">
      <c r="BT119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BORD'!$B$13:$B$2000,0),11))*T1190/INDEX('[3]TABLEAU DE BORD'!$B$13:$R$2000,MATCH('Formalisme RTE'!$H$2,'[3]TABLEAU DE BORD'!$B$13:$B$2000,0),12)</f>
        <v>3.102830965870556</v>
      </c>
      <c r="BU1190">
        <f t="shared" si="97"/>
        <v>0.93577891975241945</v>
      </c>
      <c r="BX1190">
        <f t="shared" si="95"/>
        <v>0.60748217536470928</v>
      </c>
      <c r="BZ1190">
        <f>IF($BZ$6="","",IF(ISERROR(INDEX([3]Base!$A$2:$C$207,MATCH($BZ$6,[3]Base!$A$2:$A$207,0),2))=TRUE,"CABLE INCONNU",(INDEX([3]Base!$A$2:$C$207,MATCH($BZ$6,[3]Base!$A$2:$A$207,0),3))))</f>
        <v>19.600000000000001</v>
      </c>
      <c r="CB1190">
        <f>IF($BZ$6="","",IF(ISERROR(INDEX([3]Base!$A$2:$C$207,MATCH($BZ$6,[3]Base!$A$2:$A$207,0),2))=TRUE,"CABLE INCONNU",(INDEX([3]Base!$A$2:$C$207,MATCH($BZ$6,[3]Base!$A$2:$A$207,0),2))))</f>
        <v>0.627</v>
      </c>
      <c r="CD1190">
        <f t="shared" si="96"/>
        <v>1.5404220201039038</v>
      </c>
      <c r="CF1190">
        <f t="shared" si="94"/>
        <v>404.81000000000006</v>
      </c>
      <c r="CG11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BORD'!$B$13:$B$2000,0),9)))*T1190/$P$18)</f>
        <v>406.35042202010396</v>
      </c>
      <c r="CI1190">
        <f>'[3]TABLEAU DE BORD'!B1188</f>
        <v>0</v>
      </c>
      <c r="CJ1190">
        <f>'[3]TABLEAU DE BORD'!E1188-'[3]TABLEAU DE BORD'!C1188</f>
        <v>0</v>
      </c>
      <c r="CL1190">
        <f>'[3]TABLEAU DE BORD'!H1188</f>
        <v>0</v>
      </c>
      <c r="CM1190">
        <f>'[3]TABLEAU DE BORD'!K1188-'[3]TABLEAU DE BORD'!I1188</f>
        <v>0</v>
      </c>
    </row>
    <row r="1191" spans="72:91" x14ac:dyDescent="0.25">
      <c r="BT119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BORD'!$B$13:$B$2000,0),11))*T1191/INDEX('[3]TABLEAU DE BORD'!$B$13:$R$2000,MATCH('Formalisme RTE'!$H$2,'[3]TABLEAU DE BORD'!$B$13:$B$2000,0),12)</f>
        <v>3.102830965870556</v>
      </c>
      <c r="BU1191">
        <f t="shared" si="97"/>
        <v>0.93577891975241945</v>
      </c>
      <c r="BX1191">
        <f t="shared" si="95"/>
        <v>0.60748217536470928</v>
      </c>
      <c r="BZ1191">
        <f>IF($BZ$6="","",IF(ISERROR(INDEX([3]Base!$A$2:$C$207,MATCH($BZ$6,[3]Base!$A$2:$A$207,0),2))=TRUE,"CABLE INCONNU",(INDEX([3]Base!$A$2:$C$207,MATCH($BZ$6,[3]Base!$A$2:$A$207,0),3))))</f>
        <v>19.600000000000001</v>
      </c>
      <c r="CB1191">
        <f>IF($BZ$6="","",IF(ISERROR(INDEX([3]Base!$A$2:$C$207,MATCH($BZ$6,[3]Base!$A$2:$A$207,0),2))=TRUE,"CABLE INCONNU",(INDEX([3]Base!$A$2:$C$207,MATCH($BZ$6,[3]Base!$A$2:$A$207,0),2))))</f>
        <v>0.627</v>
      </c>
      <c r="CD1191">
        <f t="shared" si="96"/>
        <v>1.5404220201039038</v>
      </c>
      <c r="CF1191">
        <f t="shared" si="94"/>
        <v>404.81000000000006</v>
      </c>
      <c r="CG11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BORD'!$B$13:$B$2000,0),9)))*T1191/$P$18)</f>
        <v>406.35042202010396</v>
      </c>
      <c r="CI1191">
        <f>'[3]TABLEAU DE BORD'!B1189</f>
        <v>0</v>
      </c>
      <c r="CJ1191">
        <f>'[3]TABLEAU DE BORD'!E1189-'[3]TABLEAU DE BORD'!C1189</f>
        <v>0</v>
      </c>
      <c r="CL1191">
        <f>'[3]TABLEAU DE BORD'!H1189</f>
        <v>0</v>
      </c>
      <c r="CM1191">
        <f>'[3]TABLEAU DE BORD'!K1189-'[3]TABLEAU DE BORD'!I1189</f>
        <v>0</v>
      </c>
    </row>
    <row r="1192" spans="72:91" x14ac:dyDescent="0.25">
      <c r="BT119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BORD'!$B$13:$B$2000,0),11))*T1192/INDEX('[3]TABLEAU DE BORD'!$B$13:$R$2000,MATCH('Formalisme RTE'!$H$2,'[3]TABLEAU DE BORD'!$B$13:$B$2000,0),12)</f>
        <v>3.102830965870556</v>
      </c>
      <c r="BU1192">
        <f t="shared" si="97"/>
        <v>0.93577891975241945</v>
      </c>
      <c r="BX1192">
        <f t="shared" si="95"/>
        <v>0.60748217536470928</v>
      </c>
      <c r="BZ1192">
        <f>IF($BZ$6="","",IF(ISERROR(INDEX([3]Base!$A$2:$C$207,MATCH($BZ$6,[3]Base!$A$2:$A$207,0),2))=TRUE,"CABLE INCONNU",(INDEX([3]Base!$A$2:$C$207,MATCH($BZ$6,[3]Base!$A$2:$A$207,0),3))))</f>
        <v>19.600000000000001</v>
      </c>
      <c r="CB1192">
        <f>IF($BZ$6="","",IF(ISERROR(INDEX([3]Base!$A$2:$C$207,MATCH($BZ$6,[3]Base!$A$2:$A$207,0),2))=TRUE,"CABLE INCONNU",(INDEX([3]Base!$A$2:$C$207,MATCH($BZ$6,[3]Base!$A$2:$A$207,0),2))))</f>
        <v>0.627</v>
      </c>
      <c r="CD1192">
        <f t="shared" si="96"/>
        <v>1.5404220201039038</v>
      </c>
      <c r="CF1192">
        <f t="shared" si="94"/>
        <v>404.81000000000006</v>
      </c>
      <c r="CG11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BORD'!$B$13:$B$2000,0),9)))*T1192/$P$18)</f>
        <v>406.35042202010396</v>
      </c>
      <c r="CI1192">
        <f>'[3]TABLEAU DE BORD'!B1190</f>
        <v>0</v>
      </c>
      <c r="CJ1192">
        <f>'[3]TABLEAU DE BORD'!E1190-'[3]TABLEAU DE BORD'!C1190</f>
        <v>0</v>
      </c>
      <c r="CL1192">
        <f>'[3]TABLEAU DE BORD'!H1190</f>
        <v>0</v>
      </c>
      <c r="CM1192">
        <f>'[3]TABLEAU DE BORD'!K1190-'[3]TABLEAU DE BORD'!I1190</f>
        <v>0</v>
      </c>
    </row>
    <row r="1193" spans="72:91" x14ac:dyDescent="0.25">
      <c r="BT119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BORD'!$B$13:$B$2000,0),11))*T1193/INDEX('[3]TABLEAU DE BORD'!$B$13:$R$2000,MATCH('Formalisme RTE'!$H$2,'[3]TABLEAU DE BORD'!$B$13:$B$2000,0),12)</f>
        <v>3.102830965870556</v>
      </c>
      <c r="BU1193">
        <f t="shared" si="97"/>
        <v>0.93577891975241945</v>
      </c>
      <c r="BX1193">
        <f t="shared" si="95"/>
        <v>0.60748217536470928</v>
      </c>
      <c r="BZ1193">
        <f>IF($BZ$6="","",IF(ISERROR(INDEX([3]Base!$A$2:$C$207,MATCH($BZ$6,[3]Base!$A$2:$A$207,0),2))=TRUE,"CABLE INCONNU",(INDEX([3]Base!$A$2:$C$207,MATCH($BZ$6,[3]Base!$A$2:$A$207,0),3))))</f>
        <v>19.600000000000001</v>
      </c>
      <c r="CB1193">
        <f>IF($BZ$6="","",IF(ISERROR(INDEX([3]Base!$A$2:$C$207,MATCH($BZ$6,[3]Base!$A$2:$A$207,0),2))=TRUE,"CABLE INCONNU",(INDEX([3]Base!$A$2:$C$207,MATCH($BZ$6,[3]Base!$A$2:$A$207,0),2))))</f>
        <v>0.627</v>
      </c>
      <c r="CD1193">
        <f t="shared" si="96"/>
        <v>1.5404220201039038</v>
      </c>
      <c r="CF1193">
        <f t="shared" si="94"/>
        <v>404.81000000000006</v>
      </c>
      <c r="CG11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BORD'!$B$13:$B$2000,0),9)))*T1193/$P$18)</f>
        <v>406.35042202010396</v>
      </c>
      <c r="CI1193">
        <f>'[3]TABLEAU DE BORD'!B1191</f>
        <v>0</v>
      </c>
      <c r="CJ1193">
        <f>'[3]TABLEAU DE BORD'!E1191-'[3]TABLEAU DE BORD'!C1191</f>
        <v>0</v>
      </c>
      <c r="CL1193">
        <f>'[3]TABLEAU DE BORD'!H1191</f>
        <v>0</v>
      </c>
      <c r="CM1193">
        <f>'[3]TABLEAU DE BORD'!K1191-'[3]TABLEAU DE BORD'!I1191</f>
        <v>0</v>
      </c>
    </row>
    <row r="1194" spans="72:91" x14ac:dyDescent="0.25">
      <c r="BT119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BORD'!$B$13:$B$2000,0),11))*T1194/INDEX('[3]TABLEAU DE BORD'!$B$13:$R$2000,MATCH('Formalisme RTE'!$H$2,'[3]TABLEAU DE BORD'!$B$13:$B$2000,0),12)</f>
        <v>3.102830965870556</v>
      </c>
      <c r="BU1194">
        <f t="shared" si="97"/>
        <v>0.93577891975241945</v>
      </c>
      <c r="BX1194">
        <f t="shared" si="95"/>
        <v>0.60748217536470928</v>
      </c>
      <c r="BZ1194">
        <f>IF($BZ$6="","",IF(ISERROR(INDEX([3]Base!$A$2:$C$207,MATCH($BZ$6,[3]Base!$A$2:$A$207,0),2))=TRUE,"CABLE INCONNU",(INDEX([3]Base!$A$2:$C$207,MATCH($BZ$6,[3]Base!$A$2:$A$207,0),3))))</f>
        <v>19.600000000000001</v>
      </c>
      <c r="CB1194">
        <f>IF($BZ$6="","",IF(ISERROR(INDEX([3]Base!$A$2:$C$207,MATCH($BZ$6,[3]Base!$A$2:$A$207,0),2))=TRUE,"CABLE INCONNU",(INDEX([3]Base!$A$2:$C$207,MATCH($BZ$6,[3]Base!$A$2:$A$207,0),2))))</f>
        <v>0.627</v>
      </c>
      <c r="CD1194">
        <f t="shared" si="96"/>
        <v>1.5404220201039038</v>
      </c>
      <c r="CF1194">
        <f t="shared" si="94"/>
        <v>404.81000000000006</v>
      </c>
      <c r="CG11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BORD'!$B$13:$B$2000,0),9)))*T1194/$P$18)</f>
        <v>406.35042202010396</v>
      </c>
      <c r="CI1194">
        <f>'[3]TABLEAU DE BORD'!B1192</f>
        <v>0</v>
      </c>
      <c r="CJ1194">
        <f>'[3]TABLEAU DE BORD'!E1192-'[3]TABLEAU DE BORD'!C1192</f>
        <v>0</v>
      </c>
      <c r="CL1194">
        <f>'[3]TABLEAU DE BORD'!H1192</f>
        <v>0</v>
      </c>
      <c r="CM1194">
        <f>'[3]TABLEAU DE BORD'!K1192-'[3]TABLEAU DE BORD'!I1192</f>
        <v>0</v>
      </c>
    </row>
    <row r="1195" spans="72:91" x14ac:dyDescent="0.25">
      <c r="BT119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BORD'!$B$13:$B$2000,0),11))*T1195/INDEX('[3]TABLEAU DE BORD'!$B$13:$R$2000,MATCH('Formalisme RTE'!$H$2,'[3]TABLEAU DE BORD'!$B$13:$B$2000,0),12)</f>
        <v>3.102830965870556</v>
      </c>
      <c r="BU1195">
        <f t="shared" si="97"/>
        <v>0.93577891975241945</v>
      </c>
      <c r="BX1195">
        <f t="shared" si="95"/>
        <v>0.60748217536470928</v>
      </c>
      <c r="BZ1195">
        <f>IF($BZ$6="","",IF(ISERROR(INDEX([3]Base!$A$2:$C$207,MATCH($BZ$6,[3]Base!$A$2:$A$207,0),2))=TRUE,"CABLE INCONNU",(INDEX([3]Base!$A$2:$C$207,MATCH($BZ$6,[3]Base!$A$2:$A$207,0),3))))</f>
        <v>19.600000000000001</v>
      </c>
      <c r="CB1195">
        <f>IF($BZ$6="","",IF(ISERROR(INDEX([3]Base!$A$2:$C$207,MATCH($BZ$6,[3]Base!$A$2:$A$207,0),2))=TRUE,"CABLE INCONNU",(INDEX([3]Base!$A$2:$C$207,MATCH($BZ$6,[3]Base!$A$2:$A$207,0),2))))</f>
        <v>0.627</v>
      </c>
      <c r="CD1195">
        <f t="shared" si="96"/>
        <v>1.5404220201039038</v>
      </c>
      <c r="CF1195">
        <f t="shared" si="94"/>
        <v>404.81000000000006</v>
      </c>
      <c r="CG11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BORD'!$B$13:$B$2000,0),9)))*T1195/$P$18)</f>
        <v>406.35042202010396</v>
      </c>
      <c r="CI1195">
        <f>'[3]TABLEAU DE BORD'!B1193</f>
        <v>0</v>
      </c>
      <c r="CJ1195">
        <f>'[3]TABLEAU DE BORD'!E1193-'[3]TABLEAU DE BORD'!C1193</f>
        <v>0</v>
      </c>
      <c r="CL1195">
        <f>'[3]TABLEAU DE BORD'!H1193</f>
        <v>0</v>
      </c>
      <c r="CM1195">
        <f>'[3]TABLEAU DE BORD'!K1193-'[3]TABLEAU DE BORD'!I1193</f>
        <v>0</v>
      </c>
    </row>
    <row r="1196" spans="72:91" x14ac:dyDescent="0.25">
      <c r="BT119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BORD'!$B$13:$B$2000,0),11))*T1196/INDEX('[3]TABLEAU DE BORD'!$B$13:$R$2000,MATCH('Formalisme RTE'!$H$2,'[3]TABLEAU DE BORD'!$B$13:$B$2000,0),12)</f>
        <v>3.102830965870556</v>
      </c>
      <c r="BU1196">
        <f t="shared" si="97"/>
        <v>0.93577891975241945</v>
      </c>
      <c r="BX1196">
        <f t="shared" si="95"/>
        <v>0.60748217536470928</v>
      </c>
      <c r="BZ1196">
        <f>IF($BZ$6="","",IF(ISERROR(INDEX([3]Base!$A$2:$C$207,MATCH($BZ$6,[3]Base!$A$2:$A$207,0),2))=TRUE,"CABLE INCONNU",(INDEX([3]Base!$A$2:$C$207,MATCH($BZ$6,[3]Base!$A$2:$A$207,0),3))))</f>
        <v>19.600000000000001</v>
      </c>
      <c r="CB1196">
        <f>IF($BZ$6="","",IF(ISERROR(INDEX([3]Base!$A$2:$C$207,MATCH($BZ$6,[3]Base!$A$2:$A$207,0),2))=TRUE,"CABLE INCONNU",(INDEX([3]Base!$A$2:$C$207,MATCH($BZ$6,[3]Base!$A$2:$A$207,0),2))))</f>
        <v>0.627</v>
      </c>
      <c r="CD1196">
        <f t="shared" si="96"/>
        <v>1.5404220201039038</v>
      </c>
      <c r="CF1196">
        <f t="shared" si="94"/>
        <v>404.81000000000006</v>
      </c>
      <c r="CG11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BORD'!$B$13:$B$2000,0),9)))*T1196/$P$18)</f>
        <v>406.35042202010396</v>
      </c>
      <c r="CI1196">
        <f>'[3]TABLEAU DE BORD'!B1194</f>
        <v>0</v>
      </c>
      <c r="CJ1196">
        <f>'[3]TABLEAU DE BORD'!E1194-'[3]TABLEAU DE BORD'!C1194</f>
        <v>0</v>
      </c>
      <c r="CL1196">
        <f>'[3]TABLEAU DE BORD'!H1194</f>
        <v>0</v>
      </c>
      <c r="CM1196">
        <f>'[3]TABLEAU DE BORD'!K1194-'[3]TABLEAU DE BORD'!I1194</f>
        <v>0</v>
      </c>
    </row>
    <row r="1197" spans="72:91" x14ac:dyDescent="0.25">
      <c r="BT119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BORD'!$B$13:$B$2000,0),11))*T1197/INDEX('[3]TABLEAU DE BORD'!$B$13:$R$2000,MATCH('Formalisme RTE'!$H$2,'[3]TABLEAU DE BORD'!$B$13:$B$2000,0),12)</f>
        <v>3.102830965870556</v>
      </c>
      <c r="BU1197">
        <f t="shared" si="97"/>
        <v>0.93577891975241945</v>
      </c>
      <c r="BX1197">
        <f t="shared" si="95"/>
        <v>0.60748217536470928</v>
      </c>
      <c r="BZ1197">
        <f>IF($BZ$6="","",IF(ISERROR(INDEX([3]Base!$A$2:$C$207,MATCH($BZ$6,[3]Base!$A$2:$A$207,0),2))=TRUE,"CABLE INCONNU",(INDEX([3]Base!$A$2:$C$207,MATCH($BZ$6,[3]Base!$A$2:$A$207,0),3))))</f>
        <v>19.600000000000001</v>
      </c>
      <c r="CB1197">
        <f>IF($BZ$6="","",IF(ISERROR(INDEX([3]Base!$A$2:$C$207,MATCH($BZ$6,[3]Base!$A$2:$A$207,0),2))=TRUE,"CABLE INCONNU",(INDEX([3]Base!$A$2:$C$207,MATCH($BZ$6,[3]Base!$A$2:$A$207,0),2))))</f>
        <v>0.627</v>
      </c>
      <c r="CD1197">
        <f t="shared" si="96"/>
        <v>1.5404220201039038</v>
      </c>
      <c r="CF1197">
        <f t="shared" si="94"/>
        <v>404.81000000000006</v>
      </c>
      <c r="CG11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BORD'!$B$13:$B$2000,0),9)))*T1197/$P$18)</f>
        <v>406.35042202010396</v>
      </c>
      <c r="CI1197">
        <f>'[3]TABLEAU DE BORD'!B1195</f>
        <v>0</v>
      </c>
      <c r="CJ1197">
        <f>'[3]TABLEAU DE BORD'!E1195-'[3]TABLEAU DE BORD'!C1195</f>
        <v>0</v>
      </c>
      <c r="CL1197">
        <f>'[3]TABLEAU DE BORD'!H1195</f>
        <v>0</v>
      </c>
      <c r="CM1197">
        <f>'[3]TABLEAU DE BORD'!K1195-'[3]TABLEAU DE BORD'!I1195</f>
        <v>0</v>
      </c>
    </row>
    <row r="1198" spans="72:91" x14ac:dyDescent="0.25">
      <c r="BT119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BORD'!$B$13:$B$2000,0),11))*T1198/INDEX('[3]TABLEAU DE BORD'!$B$13:$R$2000,MATCH('Formalisme RTE'!$H$2,'[3]TABLEAU DE BORD'!$B$13:$B$2000,0),12)</f>
        <v>3.102830965870556</v>
      </c>
      <c r="BU1198">
        <f t="shared" si="97"/>
        <v>0.93577891975241945</v>
      </c>
      <c r="BX1198">
        <f t="shared" si="95"/>
        <v>0.60748217536470928</v>
      </c>
      <c r="BZ1198">
        <f>IF($BZ$6="","",IF(ISERROR(INDEX([3]Base!$A$2:$C$207,MATCH($BZ$6,[3]Base!$A$2:$A$207,0),2))=TRUE,"CABLE INCONNU",(INDEX([3]Base!$A$2:$C$207,MATCH($BZ$6,[3]Base!$A$2:$A$207,0),3))))</f>
        <v>19.600000000000001</v>
      </c>
      <c r="CB1198">
        <f>IF($BZ$6="","",IF(ISERROR(INDEX([3]Base!$A$2:$C$207,MATCH($BZ$6,[3]Base!$A$2:$A$207,0),2))=TRUE,"CABLE INCONNU",(INDEX([3]Base!$A$2:$C$207,MATCH($BZ$6,[3]Base!$A$2:$A$207,0),2))))</f>
        <v>0.627</v>
      </c>
      <c r="CD1198">
        <f t="shared" si="96"/>
        <v>1.5404220201039038</v>
      </c>
      <c r="CF1198">
        <f t="shared" si="94"/>
        <v>404.81000000000006</v>
      </c>
      <c r="CG11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BORD'!$B$13:$B$2000,0),9)))*T1198/$P$18)</f>
        <v>406.35042202010396</v>
      </c>
      <c r="CI1198">
        <f>'[3]TABLEAU DE BORD'!B1196</f>
        <v>0</v>
      </c>
      <c r="CJ1198">
        <f>'[3]TABLEAU DE BORD'!E1196-'[3]TABLEAU DE BORD'!C1196</f>
        <v>0</v>
      </c>
      <c r="CL1198">
        <f>'[3]TABLEAU DE BORD'!H1196</f>
        <v>0</v>
      </c>
      <c r="CM1198">
        <f>'[3]TABLEAU DE BORD'!K1196-'[3]TABLEAU DE BORD'!I1196</f>
        <v>0</v>
      </c>
    </row>
    <row r="1199" spans="72:91" x14ac:dyDescent="0.25">
      <c r="BT119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BORD'!$B$13:$B$2000,0),11))*T1199/INDEX('[3]TABLEAU DE BORD'!$B$13:$R$2000,MATCH('Formalisme RTE'!$H$2,'[3]TABLEAU DE BORD'!$B$13:$B$2000,0),12)</f>
        <v>3.102830965870556</v>
      </c>
      <c r="BU1199">
        <f t="shared" si="97"/>
        <v>0.93577891975241945</v>
      </c>
      <c r="BX1199">
        <f t="shared" si="95"/>
        <v>0.60748217536470928</v>
      </c>
      <c r="BZ1199">
        <f>IF($BZ$6="","",IF(ISERROR(INDEX([3]Base!$A$2:$C$207,MATCH($BZ$6,[3]Base!$A$2:$A$207,0),2))=TRUE,"CABLE INCONNU",(INDEX([3]Base!$A$2:$C$207,MATCH($BZ$6,[3]Base!$A$2:$A$207,0),3))))</f>
        <v>19.600000000000001</v>
      </c>
      <c r="CB1199">
        <f>IF($BZ$6="","",IF(ISERROR(INDEX([3]Base!$A$2:$C$207,MATCH($BZ$6,[3]Base!$A$2:$A$207,0),2))=TRUE,"CABLE INCONNU",(INDEX([3]Base!$A$2:$C$207,MATCH($BZ$6,[3]Base!$A$2:$A$207,0),2))))</f>
        <v>0.627</v>
      </c>
      <c r="CD1199">
        <f t="shared" si="96"/>
        <v>1.5404220201039038</v>
      </c>
      <c r="CF1199">
        <f t="shared" si="94"/>
        <v>404.81000000000006</v>
      </c>
      <c r="CG11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BORD'!$B$13:$B$2000,0),9)))*T1199/$P$18)</f>
        <v>406.35042202010396</v>
      </c>
      <c r="CI1199">
        <f>'[3]TABLEAU DE BORD'!B1197</f>
        <v>0</v>
      </c>
      <c r="CJ1199">
        <f>'[3]TABLEAU DE BORD'!E1197-'[3]TABLEAU DE BORD'!C1197</f>
        <v>0</v>
      </c>
      <c r="CL1199">
        <f>'[3]TABLEAU DE BORD'!H1197</f>
        <v>0</v>
      </c>
      <c r="CM1199">
        <f>'[3]TABLEAU DE BORD'!K1197-'[3]TABLEAU DE BORD'!I1197</f>
        <v>0</v>
      </c>
    </row>
    <row r="1200" spans="72:91" x14ac:dyDescent="0.25">
      <c r="BT120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BORD'!$B$13:$B$2000,0),11))*T1200/INDEX('[3]TABLEAU DE BORD'!$B$13:$R$2000,MATCH('Formalisme RTE'!$H$2,'[3]TABLEAU DE BORD'!$B$13:$B$2000,0),12)</f>
        <v>3.102830965870556</v>
      </c>
      <c r="BU1200">
        <f t="shared" si="97"/>
        <v>0.93577891975241945</v>
      </c>
      <c r="BX1200">
        <f t="shared" si="95"/>
        <v>0.60748217536470928</v>
      </c>
      <c r="BZ1200">
        <f>IF($BZ$6="","",IF(ISERROR(INDEX([3]Base!$A$2:$C$207,MATCH($BZ$6,[3]Base!$A$2:$A$207,0),2))=TRUE,"CABLE INCONNU",(INDEX([3]Base!$A$2:$C$207,MATCH($BZ$6,[3]Base!$A$2:$A$207,0),3))))</f>
        <v>19.600000000000001</v>
      </c>
      <c r="CB1200">
        <f>IF($BZ$6="","",IF(ISERROR(INDEX([3]Base!$A$2:$C$207,MATCH($BZ$6,[3]Base!$A$2:$A$207,0),2))=TRUE,"CABLE INCONNU",(INDEX([3]Base!$A$2:$C$207,MATCH($BZ$6,[3]Base!$A$2:$A$207,0),2))))</f>
        <v>0.627</v>
      </c>
      <c r="CD1200">
        <f t="shared" si="96"/>
        <v>1.5404220201039038</v>
      </c>
      <c r="CF1200">
        <f t="shared" si="94"/>
        <v>404.81000000000006</v>
      </c>
      <c r="CG12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BORD'!$B$13:$B$2000,0),9)))*T1200/$P$18)</f>
        <v>406.35042202010396</v>
      </c>
      <c r="CI1200">
        <f>'[3]TABLEAU DE BORD'!B1198</f>
        <v>0</v>
      </c>
      <c r="CJ1200">
        <f>'[3]TABLEAU DE BORD'!E1198-'[3]TABLEAU DE BORD'!C1198</f>
        <v>0</v>
      </c>
      <c r="CL1200">
        <f>'[3]TABLEAU DE BORD'!H1198</f>
        <v>0</v>
      </c>
      <c r="CM1200">
        <f>'[3]TABLEAU DE BORD'!K1198-'[3]TABLEAU DE BORD'!I1198</f>
        <v>0</v>
      </c>
    </row>
    <row r="1201" spans="72:91" x14ac:dyDescent="0.25">
      <c r="BT120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BORD'!$B$13:$B$2000,0),11))*T1201/INDEX('[3]TABLEAU DE BORD'!$B$13:$R$2000,MATCH('Formalisme RTE'!$H$2,'[3]TABLEAU DE BORD'!$B$13:$B$2000,0),12)</f>
        <v>3.102830965870556</v>
      </c>
      <c r="BU1201">
        <f t="shared" si="97"/>
        <v>0.93577891975241945</v>
      </c>
      <c r="BX1201">
        <f t="shared" si="95"/>
        <v>0.60748217536470928</v>
      </c>
      <c r="BZ1201">
        <f>IF($BZ$6="","",IF(ISERROR(INDEX([3]Base!$A$2:$C$207,MATCH($BZ$6,[3]Base!$A$2:$A$207,0),2))=TRUE,"CABLE INCONNU",(INDEX([3]Base!$A$2:$C$207,MATCH($BZ$6,[3]Base!$A$2:$A$207,0),3))))</f>
        <v>19.600000000000001</v>
      </c>
      <c r="CB1201">
        <f>IF($BZ$6="","",IF(ISERROR(INDEX([3]Base!$A$2:$C$207,MATCH($BZ$6,[3]Base!$A$2:$A$207,0),2))=TRUE,"CABLE INCONNU",(INDEX([3]Base!$A$2:$C$207,MATCH($BZ$6,[3]Base!$A$2:$A$207,0),2))))</f>
        <v>0.627</v>
      </c>
      <c r="CD1201">
        <f t="shared" si="96"/>
        <v>1.5404220201039038</v>
      </c>
      <c r="CF1201">
        <f t="shared" si="94"/>
        <v>404.81000000000006</v>
      </c>
      <c r="CG12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BORD'!$B$13:$B$2000,0),9)))*T1201/$P$18)</f>
        <v>406.35042202010396</v>
      </c>
      <c r="CI1201">
        <f>'[3]TABLEAU DE BORD'!B1199</f>
        <v>0</v>
      </c>
      <c r="CJ1201">
        <f>'[3]TABLEAU DE BORD'!E1199-'[3]TABLEAU DE BORD'!C1199</f>
        <v>0</v>
      </c>
      <c r="CL1201">
        <f>'[3]TABLEAU DE BORD'!H1199</f>
        <v>0</v>
      </c>
      <c r="CM1201">
        <f>'[3]TABLEAU DE BORD'!K1199-'[3]TABLEAU DE BORD'!I1199</f>
        <v>0</v>
      </c>
    </row>
    <row r="1202" spans="72:91" x14ac:dyDescent="0.25">
      <c r="BT120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BORD'!$B$13:$B$2000,0),11))*T1202/INDEX('[3]TABLEAU DE BORD'!$B$13:$R$2000,MATCH('Formalisme RTE'!$H$2,'[3]TABLEAU DE BORD'!$B$13:$B$2000,0),12)</f>
        <v>3.102830965870556</v>
      </c>
      <c r="BU1202">
        <f t="shared" si="97"/>
        <v>0.93577891975241945</v>
      </c>
      <c r="BX1202">
        <f t="shared" si="95"/>
        <v>0.60748217536470928</v>
      </c>
      <c r="BZ1202">
        <f>IF($BZ$6="","",IF(ISERROR(INDEX([3]Base!$A$2:$C$207,MATCH($BZ$6,[3]Base!$A$2:$A$207,0),2))=TRUE,"CABLE INCONNU",(INDEX([3]Base!$A$2:$C$207,MATCH($BZ$6,[3]Base!$A$2:$A$207,0),3))))</f>
        <v>19.600000000000001</v>
      </c>
      <c r="CB1202">
        <f>IF($BZ$6="","",IF(ISERROR(INDEX([3]Base!$A$2:$C$207,MATCH($BZ$6,[3]Base!$A$2:$A$207,0),2))=TRUE,"CABLE INCONNU",(INDEX([3]Base!$A$2:$C$207,MATCH($BZ$6,[3]Base!$A$2:$A$207,0),2))))</f>
        <v>0.627</v>
      </c>
      <c r="CD1202">
        <f t="shared" si="96"/>
        <v>1.5404220201039038</v>
      </c>
      <c r="CF1202">
        <f t="shared" si="94"/>
        <v>404.81000000000006</v>
      </c>
      <c r="CG12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BORD'!$B$13:$B$2000,0),9)))*T1202/$P$18)</f>
        <v>406.35042202010396</v>
      </c>
      <c r="CI1202">
        <f>'[3]TABLEAU DE BORD'!B1200</f>
        <v>0</v>
      </c>
      <c r="CJ1202">
        <f>'[3]TABLEAU DE BORD'!E1200-'[3]TABLEAU DE BORD'!C1200</f>
        <v>0</v>
      </c>
      <c r="CL1202">
        <f>'[3]TABLEAU DE BORD'!H1200</f>
        <v>0</v>
      </c>
      <c r="CM1202">
        <f>'[3]TABLEAU DE BORD'!K1200-'[3]TABLEAU DE BORD'!I1200</f>
        <v>0</v>
      </c>
    </row>
    <row r="1203" spans="72:91" x14ac:dyDescent="0.25">
      <c r="BT120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BORD'!$B$13:$B$2000,0),11))*T1203/INDEX('[3]TABLEAU DE BORD'!$B$13:$R$2000,MATCH('Formalisme RTE'!$H$2,'[3]TABLEAU DE BORD'!$B$13:$B$2000,0),12)</f>
        <v>3.102830965870556</v>
      </c>
      <c r="BU1203">
        <f t="shared" si="97"/>
        <v>0.93577891975241945</v>
      </c>
      <c r="BX1203">
        <f t="shared" si="95"/>
        <v>0.60748217536470928</v>
      </c>
      <c r="BZ1203">
        <f>IF($BZ$6="","",IF(ISERROR(INDEX([3]Base!$A$2:$C$207,MATCH($BZ$6,[3]Base!$A$2:$A$207,0),2))=TRUE,"CABLE INCONNU",(INDEX([3]Base!$A$2:$C$207,MATCH($BZ$6,[3]Base!$A$2:$A$207,0),3))))</f>
        <v>19.600000000000001</v>
      </c>
      <c r="CB1203">
        <f>IF($BZ$6="","",IF(ISERROR(INDEX([3]Base!$A$2:$C$207,MATCH($BZ$6,[3]Base!$A$2:$A$207,0),2))=TRUE,"CABLE INCONNU",(INDEX([3]Base!$A$2:$C$207,MATCH($BZ$6,[3]Base!$A$2:$A$207,0),2))))</f>
        <v>0.627</v>
      </c>
      <c r="CD1203">
        <f t="shared" si="96"/>
        <v>1.5404220201039038</v>
      </c>
      <c r="CF1203">
        <f t="shared" si="94"/>
        <v>404.81000000000006</v>
      </c>
      <c r="CG12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BORD'!$B$13:$B$2000,0),9)))*T1203/$P$18)</f>
        <v>406.35042202010396</v>
      </c>
      <c r="CI1203">
        <f>'[3]TABLEAU DE BORD'!B1201</f>
        <v>0</v>
      </c>
      <c r="CJ1203">
        <f>'[3]TABLEAU DE BORD'!E1201-'[3]TABLEAU DE BORD'!C1201</f>
        <v>0</v>
      </c>
      <c r="CL1203">
        <f>'[3]TABLEAU DE BORD'!H1201</f>
        <v>0</v>
      </c>
      <c r="CM1203">
        <f>'[3]TABLEAU DE BORD'!K1201-'[3]TABLEAU DE BORD'!I1201</f>
        <v>0</v>
      </c>
    </row>
    <row r="1204" spans="72:91" x14ac:dyDescent="0.25">
      <c r="BT120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BORD'!$B$13:$B$2000,0),11))*T1204/INDEX('[3]TABLEAU DE BORD'!$B$13:$R$2000,MATCH('Formalisme RTE'!$H$2,'[3]TABLEAU DE BORD'!$B$13:$B$2000,0),12)</f>
        <v>3.102830965870556</v>
      </c>
      <c r="BU1204">
        <f t="shared" si="97"/>
        <v>0.93577891975241945</v>
      </c>
      <c r="BX1204">
        <f t="shared" si="95"/>
        <v>0.60748217536470928</v>
      </c>
      <c r="BZ1204">
        <f>IF($BZ$6="","",IF(ISERROR(INDEX([3]Base!$A$2:$C$207,MATCH($BZ$6,[3]Base!$A$2:$A$207,0),2))=TRUE,"CABLE INCONNU",(INDEX([3]Base!$A$2:$C$207,MATCH($BZ$6,[3]Base!$A$2:$A$207,0),3))))</f>
        <v>19.600000000000001</v>
      </c>
      <c r="CB1204">
        <f>IF($BZ$6="","",IF(ISERROR(INDEX([3]Base!$A$2:$C$207,MATCH($BZ$6,[3]Base!$A$2:$A$207,0),2))=TRUE,"CABLE INCONNU",(INDEX([3]Base!$A$2:$C$207,MATCH($BZ$6,[3]Base!$A$2:$A$207,0),2))))</f>
        <v>0.627</v>
      </c>
      <c r="CD1204">
        <f t="shared" si="96"/>
        <v>1.5404220201039038</v>
      </c>
      <c r="CF1204">
        <f t="shared" si="94"/>
        <v>404.81000000000006</v>
      </c>
      <c r="CG12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BORD'!$B$13:$B$2000,0),9)))*T1204/$P$18)</f>
        <v>406.35042202010396</v>
      </c>
      <c r="CI1204">
        <f>'[3]TABLEAU DE BORD'!B1202</f>
        <v>0</v>
      </c>
      <c r="CJ1204">
        <f>'[3]TABLEAU DE BORD'!E1202-'[3]TABLEAU DE BORD'!C1202</f>
        <v>0</v>
      </c>
      <c r="CL1204">
        <f>'[3]TABLEAU DE BORD'!H1202</f>
        <v>0</v>
      </c>
      <c r="CM1204">
        <f>'[3]TABLEAU DE BORD'!K1202-'[3]TABLEAU DE BORD'!I1202</f>
        <v>0</v>
      </c>
    </row>
    <row r="1205" spans="72:91" x14ac:dyDescent="0.25">
      <c r="BT120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BORD'!$B$13:$B$2000,0),11))*T1205/INDEX('[3]TABLEAU DE BORD'!$B$13:$R$2000,MATCH('Formalisme RTE'!$H$2,'[3]TABLEAU DE BORD'!$B$13:$B$2000,0),12)</f>
        <v>3.102830965870556</v>
      </c>
      <c r="BU1205">
        <f t="shared" si="97"/>
        <v>0.93577891975241945</v>
      </c>
      <c r="BX1205">
        <f t="shared" si="95"/>
        <v>0.60748217536470928</v>
      </c>
      <c r="BZ1205">
        <f>IF($BZ$6="","",IF(ISERROR(INDEX([3]Base!$A$2:$C$207,MATCH($BZ$6,[3]Base!$A$2:$A$207,0),2))=TRUE,"CABLE INCONNU",(INDEX([3]Base!$A$2:$C$207,MATCH($BZ$6,[3]Base!$A$2:$A$207,0),3))))</f>
        <v>19.600000000000001</v>
      </c>
      <c r="CB1205">
        <f>IF($BZ$6="","",IF(ISERROR(INDEX([3]Base!$A$2:$C$207,MATCH($BZ$6,[3]Base!$A$2:$A$207,0),2))=TRUE,"CABLE INCONNU",(INDEX([3]Base!$A$2:$C$207,MATCH($BZ$6,[3]Base!$A$2:$A$207,0),2))))</f>
        <v>0.627</v>
      </c>
      <c r="CD1205">
        <f t="shared" si="96"/>
        <v>1.5404220201039038</v>
      </c>
      <c r="CF1205">
        <f t="shared" si="94"/>
        <v>404.81000000000006</v>
      </c>
      <c r="CG12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BORD'!$B$13:$B$2000,0),9)))*T1205/$P$18)</f>
        <v>406.35042202010396</v>
      </c>
      <c r="CI1205">
        <f>'[3]TABLEAU DE BORD'!B1203</f>
        <v>0</v>
      </c>
      <c r="CJ1205">
        <f>'[3]TABLEAU DE BORD'!E1203-'[3]TABLEAU DE BORD'!C1203</f>
        <v>0</v>
      </c>
      <c r="CL1205">
        <f>'[3]TABLEAU DE BORD'!H1203</f>
        <v>0</v>
      </c>
      <c r="CM1205">
        <f>'[3]TABLEAU DE BORD'!K1203-'[3]TABLEAU DE BORD'!I1203</f>
        <v>0</v>
      </c>
    </row>
    <row r="1206" spans="72:91" x14ac:dyDescent="0.25">
      <c r="BT120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BORD'!$B$13:$B$2000,0),11))*T1206/INDEX('[3]TABLEAU DE BORD'!$B$13:$R$2000,MATCH('Formalisme RTE'!$H$2,'[3]TABLEAU DE BORD'!$B$13:$B$2000,0),12)</f>
        <v>3.102830965870556</v>
      </c>
      <c r="BU1206">
        <f t="shared" si="97"/>
        <v>0.93577891975241945</v>
      </c>
      <c r="BX1206">
        <f t="shared" si="95"/>
        <v>0.60748217536470928</v>
      </c>
      <c r="BZ1206">
        <f>IF($BZ$6="","",IF(ISERROR(INDEX([3]Base!$A$2:$C$207,MATCH($BZ$6,[3]Base!$A$2:$A$207,0),2))=TRUE,"CABLE INCONNU",(INDEX([3]Base!$A$2:$C$207,MATCH($BZ$6,[3]Base!$A$2:$A$207,0),3))))</f>
        <v>19.600000000000001</v>
      </c>
      <c r="CB1206">
        <f>IF($BZ$6="","",IF(ISERROR(INDEX([3]Base!$A$2:$C$207,MATCH($BZ$6,[3]Base!$A$2:$A$207,0),2))=TRUE,"CABLE INCONNU",(INDEX([3]Base!$A$2:$C$207,MATCH($BZ$6,[3]Base!$A$2:$A$207,0),2))))</f>
        <v>0.627</v>
      </c>
      <c r="CD1206">
        <f t="shared" si="96"/>
        <v>1.5404220201039038</v>
      </c>
      <c r="CF1206">
        <f t="shared" si="94"/>
        <v>404.81000000000006</v>
      </c>
      <c r="CG120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BORD'!$B$13:$B$2000,0),9)))*T1206/$P$18)</f>
        <v>406.35042202010396</v>
      </c>
      <c r="CI1206">
        <f>'[3]TABLEAU DE BORD'!B1204</f>
        <v>0</v>
      </c>
      <c r="CJ1206">
        <f>'[3]TABLEAU DE BORD'!E1204-'[3]TABLEAU DE BORD'!C1204</f>
        <v>0</v>
      </c>
      <c r="CL1206">
        <f>'[3]TABLEAU DE BORD'!H1204</f>
        <v>0</v>
      </c>
      <c r="CM1206">
        <f>'[3]TABLEAU DE BORD'!K1204-'[3]TABLEAU DE BORD'!I1204</f>
        <v>0</v>
      </c>
    </row>
    <row r="1207" spans="72:91" x14ac:dyDescent="0.25">
      <c r="BT120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BORD'!$B$13:$B$2000,0),11))*T1207/INDEX('[3]TABLEAU DE BORD'!$B$13:$R$2000,MATCH('Formalisme RTE'!$H$2,'[3]TABLEAU DE BORD'!$B$13:$B$2000,0),12)</f>
        <v>3.102830965870556</v>
      </c>
      <c r="BU1207">
        <f t="shared" si="97"/>
        <v>0.93577891975241945</v>
      </c>
      <c r="BX1207">
        <f t="shared" si="95"/>
        <v>0.60748217536470928</v>
      </c>
      <c r="BZ1207">
        <f>IF($BZ$6="","",IF(ISERROR(INDEX([3]Base!$A$2:$C$207,MATCH($BZ$6,[3]Base!$A$2:$A$207,0),2))=TRUE,"CABLE INCONNU",(INDEX([3]Base!$A$2:$C$207,MATCH($BZ$6,[3]Base!$A$2:$A$207,0),3))))</f>
        <v>19.600000000000001</v>
      </c>
      <c r="CB1207">
        <f>IF($BZ$6="","",IF(ISERROR(INDEX([3]Base!$A$2:$C$207,MATCH($BZ$6,[3]Base!$A$2:$A$207,0),2))=TRUE,"CABLE INCONNU",(INDEX([3]Base!$A$2:$C$207,MATCH($BZ$6,[3]Base!$A$2:$A$207,0),2))))</f>
        <v>0.627</v>
      </c>
      <c r="CD1207">
        <f t="shared" si="96"/>
        <v>1.5404220201039038</v>
      </c>
      <c r="CF1207">
        <f t="shared" si="94"/>
        <v>404.81000000000006</v>
      </c>
      <c r="CG120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BORD'!$B$13:$B$2000,0),9)))*T1207/$P$18)</f>
        <v>406.35042202010396</v>
      </c>
      <c r="CI1207">
        <f>'[3]TABLEAU DE BORD'!B1205</f>
        <v>0</v>
      </c>
      <c r="CJ1207">
        <f>'[3]TABLEAU DE BORD'!E1205-'[3]TABLEAU DE BORD'!C1205</f>
        <v>0</v>
      </c>
      <c r="CL1207">
        <f>'[3]TABLEAU DE BORD'!H1205</f>
        <v>0</v>
      </c>
      <c r="CM1207">
        <f>'[3]TABLEAU DE BORD'!K1205-'[3]TABLEAU DE BORD'!I1205</f>
        <v>0</v>
      </c>
    </row>
    <row r="1208" spans="72:91" x14ac:dyDescent="0.25">
      <c r="BT120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BORD'!$B$13:$B$2000,0),11))*T1208/INDEX('[3]TABLEAU DE BORD'!$B$13:$R$2000,MATCH('Formalisme RTE'!$H$2,'[3]TABLEAU DE BORD'!$B$13:$B$2000,0),12)</f>
        <v>3.102830965870556</v>
      </c>
      <c r="BU1208">
        <f t="shared" si="97"/>
        <v>0.93577891975241945</v>
      </c>
      <c r="BX1208">
        <f t="shared" si="95"/>
        <v>0.60748217536470928</v>
      </c>
      <c r="BZ1208">
        <f>IF($BZ$6="","",IF(ISERROR(INDEX([3]Base!$A$2:$C$207,MATCH($BZ$6,[3]Base!$A$2:$A$207,0),2))=TRUE,"CABLE INCONNU",(INDEX([3]Base!$A$2:$C$207,MATCH($BZ$6,[3]Base!$A$2:$A$207,0),3))))</f>
        <v>19.600000000000001</v>
      </c>
      <c r="CB1208">
        <f>IF($BZ$6="","",IF(ISERROR(INDEX([3]Base!$A$2:$C$207,MATCH($BZ$6,[3]Base!$A$2:$A$207,0),2))=TRUE,"CABLE INCONNU",(INDEX([3]Base!$A$2:$C$207,MATCH($BZ$6,[3]Base!$A$2:$A$207,0),2))))</f>
        <v>0.627</v>
      </c>
      <c r="CD1208">
        <f t="shared" si="96"/>
        <v>1.5404220201039038</v>
      </c>
      <c r="CF1208">
        <f t="shared" si="94"/>
        <v>404.81000000000006</v>
      </c>
      <c r="CG120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BORD'!$B$13:$B$2000,0),9)))*T1208/$P$18)</f>
        <v>406.35042202010396</v>
      </c>
      <c r="CI1208">
        <f>'[3]TABLEAU DE BORD'!B1206</f>
        <v>0</v>
      </c>
      <c r="CJ1208">
        <f>'[3]TABLEAU DE BORD'!E1206-'[3]TABLEAU DE BORD'!C1206</f>
        <v>0</v>
      </c>
      <c r="CL1208">
        <f>'[3]TABLEAU DE BORD'!H1206</f>
        <v>0</v>
      </c>
      <c r="CM1208">
        <f>'[3]TABLEAU DE BORD'!K1206-'[3]TABLEAU DE BORD'!I1206</f>
        <v>0</v>
      </c>
    </row>
    <row r="1209" spans="72:91" x14ac:dyDescent="0.25">
      <c r="BT120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BORD'!$B$13:$B$2000,0),11))*T1209/INDEX('[3]TABLEAU DE BORD'!$B$13:$R$2000,MATCH('Formalisme RTE'!$H$2,'[3]TABLEAU DE BORD'!$B$13:$B$2000,0),12)</f>
        <v>3.102830965870556</v>
      </c>
      <c r="BU1209">
        <f t="shared" si="97"/>
        <v>0.93577891975241945</v>
      </c>
      <c r="BX1209">
        <f t="shared" si="95"/>
        <v>0.60748217536470928</v>
      </c>
      <c r="BZ1209">
        <f>IF($BZ$6="","",IF(ISERROR(INDEX([3]Base!$A$2:$C$207,MATCH($BZ$6,[3]Base!$A$2:$A$207,0),2))=TRUE,"CABLE INCONNU",(INDEX([3]Base!$A$2:$C$207,MATCH($BZ$6,[3]Base!$A$2:$A$207,0),3))))</f>
        <v>19.600000000000001</v>
      </c>
      <c r="CB1209">
        <f>IF($BZ$6="","",IF(ISERROR(INDEX([3]Base!$A$2:$C$207,MATCH($BZ$6,[3]Base!$A$2:$A$207,0),2))=TRUE,"CABLE INCONNU",(INDEX([3]Base!$A$2:$C$207,MATCH($BZ$6,[3]Base!$A$2:$A$207,0),2))))</f>
        <v>0.627</v>
      </c>
      <c r="CD1209">
        <f t="shared" si="96"/>
        <v>1.5404220201039038</v>
      </c>
      <c r="CF1209">
        <f t="shared" si="94"/>
        <v>404.81000000000006</v>
      </c>
      <c r="CG120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BORD'!$B$13:$B$2000,0),9)))*T1209/$P$18)</f>
        <v>406.35042202010396</v>
      </c>
      <c r="CI1209">
        <f>'[3]TABLEAU DE BORD'!B1207</f>
        <v>0</v>
      </c>
      <c r="CJ1209">
        <f>'[3]TABLEAU DE BORD'!E1207-'[3]TABLEAU DE BORD'!C1207</f>
        <v>0</v>
      </c>
      <c r="CL1209">
        <f>'[3]TABLEAU DE BORD'!H1207</f>
        <v>0</v>
      </c>
      <c r="CM1209">
        <f>'[3]TABLEAU DE BORD'!K1207-'[3]TABLEAU DE BORD'!I1207</f>
        <v>0</v>
      </c>
    </row>
    <row r="1210" spans="72:91" x14ac:dyDescent="0.25">
      <c r="BT121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BORD'!$B$13:$B$2000,0),11))*T1210/INDEX('[3]TABLEAU DE BORD'!$B$13:$R$2000,MATCH('Formalisme RTE'!$H$2,'[3]TABLEAU DE BORD'!$B$13:$B$2000,0),12)</f>
        <v>3.102830965870556</v>
      </c>
      <c r="BU1210">
        <f t="shared" si="97"/>
        <v>0.93577891975241945</v>
      </c>
      <c r="BX1210">
        <f t="shared" si="95"/>
        <v>0.60748217536470928</v>
      </c>
      <c r="BZ1210">
        <f>IF($BZ$6="","",IF(ISERROR(INDEX([3]Base!$A$2:$C$207,MATCH($BZ$6,[3]Base!$A$2:$A$207,0),2))=TRUE,"CABLE INCONNU",(INDEX([3]Base!$A$2:$C$207,MATCH($BZ$6,[3]Base!$A$2:$A$207,0),3))))</f>
        <v>19.600000000000001</v>
      </c>
      <c r="CB1210">
        <f>IF($BZ$6="","",IF(ISERROR(INDEX([3]Base!$A$2:$C$207,MATCH($BZ$6,[3]Base!$A$2:$A$207,0),2))=TRUE,"CABLE INCONNU",(INDEX([3]Base!$A$2:$C$207,MATCH($BZ$6,[3]Base!$A$2:$A$207,0),2))))</f>
        <v>0.627</v>
      </c>
      <c r="CD1210">
        <f t="shared" si="96"/>
        <v>1.5404220201039038</v>
      </c>
      <c r="CF1210">
        <f t="shared" si="94"/>
        <v>404.81000000000006</v>
      </c>
      <c r="CG121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BORD'!$B$13:$B$2000,0),9)))*T1210/$P$18)</f>
        <v>406.35042202010396</v>
      </c>
      <c r="CI1210">
        <f>'[3]TABLEAU DE BORD'!B1208</f>
        <v>0</v>
      </c>
      <c r="CJ1210">
        <f>'[3]TABLEAU DE BORD'!E1208-'[3]TABLEAU DE BORD'!C1208</f>
        <v>0</v>
      </c>
      <c r="CL1210">
        <f>'[3]TABLEAU DE BORD'!H1208</f>
        <v>0</v>
      </c>
      <c r="CM1210">
        <f>'[3]TABLEAU DE BORD'!K1208-'[3]TABLEAU DE BORD'!I1208</f>
        <v>0</v>
      </c>
    </row>
    <row r="1211" spans="72:91" x14ac:dyDescent="0.25">
      <c r="BT121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BORD'!$B$13:$B$2000,0),11))*T1211/INDEX('[3]TABLEAU DE BORD'!$B$13:$R$2000,MATCH('Formalisme RTE'!$H$2,'[3]TABLEAU DE BORD'!$B$13:$B$2000,0),12)</f>
        <v>3.102830965870556</v>
      </c>
      <c r="BU1211">
        <f t="shared" si="97"/>
        <v>0.93577891975241945</v>
      </c>
      <c r="BX1211">
        <f t="shared" si="95"/>
        <v>0.60748217536470928</v>
      </c>
      <c r="BZ1211">
        <f>IF($BZ$6="","",IF(ISERROR(INDEX([3]Base!$A$2:$C$207,MATCH($BZ$6,[3]Base!$A$2:$A$207,0),2))=TRUE,"CABLE INCONNU",(INDEX([3]Base!$A$2:$C$207,MATCH($BZ$6,[3]Base!$A$2:$A$207,0),3))))</f>
        <v>19.600000000000001</v>
      </c>
      <c r="CB1211">
        <f>IF($BZ$6="","",IF(ISERROR(INDEX([3]Base!$A$2:$C$207,MATCH($BZ$6,[3]Base!$A$2:$A$207,0),2))=TRUE,"CABLE INCONNU",(INDEX([3]Base!$A$2:$C$207,MATCH($BZ$6,[3]Base!$A$2:$A$207,0),2))))</f>
        <v>0.627</v>
      </c>
      <c r="CD1211">
        <f t="shared" si="96"/>
        <v>1.5404220201039038</v>
      </c>
      <c r="CF1211">
        <f t="shared" si="94"/>
        <v>404.81000000000006</v>
      </c>
      <c r="CG121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BORD'!$B$13:$B$2000,0),9)))*T1211/$P$18)</f>
        <v>406.35042202010396</v>
      </c>
      <c r="CI1211">
        <f>'[3]TABLEAU DE BORD'!B1209</f>
        <v>0</v>
      </c>
      <c r="CJ1211">
        <f>'[3]TABLEAU DE BORD'!E1209-'[3]TABLEAU DE BORD'!C1209</f>
        <v>0</v>
      </c>
      <c r="CL1211">
        <f>'[3]TABLEAU DE BORD'!H1209</f>
        <v>0</v>
      </c>
      <c r="CM1211">
        <f>'[3]TABLEAU DE BORD'!K1209-'[3]TABLEAU DE BORD'!I1209</f>
        <v>0</v>
      </c>
    </row>
    <row r="1212" spans="72:91" x14ac:dyDescent="0.25">
      <c r="BT121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BORD'!$B$13:$B$2000,0),11))*T1212/INDEX('[3]TABLEAU DE BORD'!$B$13:$R$2000,MATCH('Formalisme RTE'!$H$2,'[3]TABLEAU DE BORD'!$B$13:$B$2000,0),12)</f>
        <v>3.102830965870556</v>
      </c>
      <c r="BU1212">
        <f t="shared" si="97"/>
        <v>0.93577891975241945</v>
      </c>
      <c r="BX1212">
        <f t="shared" si="95"/>
        <v>0.60748217536470928</v>
      </c>
      <c r="BZ1212">
        <f>IF($BZ$6="","",IF(ISERROR(INDEX([3]Base!$A$2:$C$207,MATCH($BZ$6,[3]Base!$A$2:$A$207,0),2))=TRUE,"CABLE INCONNU",(INDEX([3]Base!$A$2:$C$207,MATCH($BZ$6,[3]Base!$A$2:$A$207,0),3))))</f>
        <v>19.600000000000001</v>
      </c>
      <c r="CB1212">
        <f>IF($BZ$6="","",IF(ISERROR(INDEX([3]Base!$A$2:$C$207,MATCH($BZ$6,[3]Base!$A$2:$A$207,0),2))=TRUE,"CABLE INCONNU",(INDEX([3]Base!$A$2:$C$207,MATCH($BZ$6,[3]Base!$A$2:$A$207,0),2))))</f>
        <v>0.627</v>
      </c>
      <c r="CD1212">
        <f t="shared" si="96"/>
        <v>1.5404220201039038</v>
      </c>
      <c r="CF1212">
        <f t="shared" si="94"/>
        <v>404.81000000000006</v>
      </c>
      <c r="CG121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BORD'!$B$13:$B$2000,0),9)))*T1212/$P$18)</f>
        <v>406.35042202010396</v>
      </c>
      <c r="CI1212">
        <f>'[3]TABLEAU DE BORD'!B1210</f>
        <v>0</v>
      </c>
      <c r="CJ1212">
        <f>'[3]TABLEAU DE BORD'!E1210-'[3]TABLEAU DE BORD'!C1210</f>
        <v>0</v>
      </c>
      <c r="CL1212">
        <f>'[3]TABLEAU DE BORD'!H1210</f>
        <v>0</v>
      </c>
      <c r="CM1212">
        <f>'[3]TABLEAU DE BORD'!K1210-'[3]TABLEAU DE BORD'!I1210</f>
        <v>0</v>
      </c>
    </row>
    <row r="1213" spans="72:91" x14ac:dyDescent="0.25">
      <c r="BT121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BORD'!$B$13:$B$2000,0),11))*T1213/INDEX('[3]TABLEAU DE BORD'!$B$13:$R$2000,MATCH('Formalisme RTE'!$H$2,'[3]TABLEAU DE BORD'!$B$13:$B$2000,0),12)</f>
        <v>3.102830965870556</v>
      </c>
      <c r="BU1213">
        <f t="shared" si="97"/>
        <v>0.93577891975241945</v>
      </c>
      <c r="BX1213">
        <f t="shared" si="95"/>
        <v>0.60748217536470928</v>
      </c>
      <c r="BZ1213">
        <f>IF($BZ$6="","",IF(ISERROR(INDEX([3]Base!$A$2:$C$207,MATCH($BZ$6,[3]Base!$A$2:$A$207,0),2))=TRUE,"CABLE INCONNU",(INDEX([3]Base!$A$2:$C$207,MATCH($BZ$6,[3]Base!$A$2:$A$207,0),3))))</f>
        <v>19.600000000000001</v>
      </c>
      <c r="CB1213">
        <f>IF($BZ$6="","",IF(ISERROR(INDEX([3]Base!$A$2:$C$207,MATCH($BZ$6,[3]Base!$A$2:$A$207,0),2))=TRUE,"CABLE INCONNU",(INDEX([3]Base!$A$2:$C$207,MATCH($BZ$6,[3]Base!$A$2:$A$207,0),2))))</f>
        <v>0.627</v>
      </c>
      <c r="CD1213">
        <f t="shared" si="96"/>
        <v>1.5404220201039038</v>
      </c>
      <c r="CF1213">
        <f t="shared" si="94"/>
        <v>404.81000000000006</v>
      </c>
      <c r="CG121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BORD'!$B$13:$B$2000,0),9)))*T1213/$P$18)</f>
        <v>406.35042202010396</v>
      </c>
      <c r="CI1213">
        <f>'[3]TABLEAU DE BORD'!B1211</f>
        <v>0</v>
      </c>
      <c r="CJ1213">
        <f>'[3]TABLEAU DE BORD'!E1211-'[3]TABLEAU DE BORD'!C1211</f>
        <v>0</v>
      </c>
      <c r="CL1213">
        <f>'[3]TABLEAU DE BORD'!H1211</f>
        <v>0</v>
      </c>
      <c r="CM1213">
        <f>'[3]TABLEAU DE BORD'!K1211-'[3]TABLEAU DE BORD'!I1211</f>
        <v>0</v>
      </c>
    </row>
    <row r="1214" spans="72:91" x14ac:dyDescent="0.25">
      <c r="BT121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BORD'!$B$13:$B$2000,0),11))*T1214/INDEX('[3]TABLEAU DE BORD'!$B$13:$R$2000,MATCH('Formalisme RTE'!$H$2,'[3]TABLEAU DE BORD'!$B$13:$B$2000,0),12)</f>
        <v>3.102830965870556</v>
      </c>
      <c r="BU1214">
        <f t="shared" si="97"/>
        <v>0.93577891975241945</v>
      </c>
      <c r="BX1214">
        <f t="shared" si="95"/>
        <v>0.60748217536470928</v>
      </c>
      <c r="BZ1214">
        <f>IF($BZ$6="","",IF(ISERROR(INDEX([3]Base!$A$2:$C$207,MATCH($BZ$6,[3]Base!$A$2:$A$207,0),2))=TRUE,"CABLE INCONNU",(INDEX([3]Base!$A$2:$C$207,MATCH($BZ$6,[3]Base!$A$2:$A$207,0),3))))</f>
        <v>19.600000000000001</v>
      </c>
      <c r="CB1214">
        <f>IF($BZ$6="","",IF(ISERROR(INDEX([3]Base!$A$2:$C$207,MATCH($BZ$6,[3]Base!$A$2:$A$207,0),2))=TRUE,"CABLE INCONNU",(INDEX([3]Base!$A$2:$C$207,MATCH($BZ$6,[3]Base!$A$2:$A$207,0),2))))</f>
        <v>0.627</v>
      </c>
      <c r="CD1214">
        <f t="shared" si="96"/>
        <v>1.5404220201039038</v>
      </c>
      <c r="CF1214">
        <f t="shared" si="94"/>
        <v>404.81000000000006</v>
      </c>
      <c r="CG121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BORD'!$B$13:$B$2000,0),9)))*T1214/$P$18)</f>
        <v>406.35042202010396</v>
      </c>
      <c r="CI1214">
        <f>'[3]TABLEAU DE BORD'!B1212</f>
        <v>0</v>
      </c>
      <c r="CJ1214">
        <f>'[3]TABLEAU DE BORD'!E1212-'[3]TABLEAU DE BORD'!C1212</f>
        <v>0</v>
      </c>
      <c r="CL1214">
        <f>'[3]TABLEAU DE BORD'!H1212</f>
        <v>0</v>
      </c>
      <c r="CM1214">
        <f>'[3]TABLEAU DE BORD'!K1212-'[3]TABLEAU DE BORD'!I1212</f>
        <v>0</v>
      </c>
    </row>
    <row r="1215" spans="72:91" x14ac:dyDescent="0.25">
      <c r="BT121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BORD'!$B$13:$B$2000,0),11))*T1215/INDEX('[3]TABLEAU DE BORD'!$B$13:$R$2000,MATCH('Formalisme RTE'!$H$2,'[3]TABLEAU DE BORD'!$B$13:$B$2000,0),12)</f>
        <v>3.102830965870556</v>
      </c>
      <c r="BU1215">
        <f t="shared" si="97"/>
        <v>0.93577891975241945</v>
      </c>
      <c r="BX1215">
        <f t="shared" si="95"/>
        <v>0.60748217536470928</v>
      </c>
      <c r="BZ1215">
        <f>IF($BZ$6="","",IF(ISERROR(INDEX([3]Base!$A$2:$C$207,MATCH($BZ$6,[3]Base!$A$2:$A$207,0),2))=TRUE,"CABLE INCONNU",(INDEX([3]Base!$A$2:$C$207,MATCH($BZ$6,[3]Base!$A$2:$A$207,0),3))))</f>
        <v>19.600000000000001</v>
      </c>
      <c r="CB1215">
        <f>IF($BZ$6="","",IF(ISERROR(INDEX([3]Base!$A$2:$C$207,MATCH($BZ$6,[3]Base!$A$2:$A$207,0),2))=TRUE,"CABLE INCONNU",(INDEX([3]Base!$A$2:$C$207,MATCH($BZ$6,[3]Base!$A$2:$A$207,0),2))))</f>
        <v>0.627</v>
      </c>
      <c r="CD1215">
        <f t="shared" si="96"/>
        <v>1.5404220201039038</v>
      </c>
      <c r="CF1215">
        <f t="shared" si="94"/>
        <v>404.81000000000006</v>
      </c>
      <c r="CG121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BORD'!$B$13:$B$2000,0),9)))*T1215/$P$18)</f>
        <v>406.35042202010396</v>
      </c>
      <c r="CI1215">
        <f>'[3]TABLEAU DE BORD'!B1213</f>
        <v>0</v>
      </c>
      <c r="CJ1215">
        <f>'[3]TABLEAU DE BORD'!E1213-'[3]TABLEAU DE BORD'!C1213</f>
        <v>0</v>
      </c>
      <c r="CL1215">
        <f>'[3]TABLEAU DE BORD'!H1213</f>
        <v>0</v>
      </c>
      <c r="CM1215">
        <f>'[3]TABLEAU DE BORD'!K1213-'[3]TABLEAU DE BORD'!I1213</f>
        <v>0</v>
      </c>
    </row>
    <row r="1216" spans="72:91" x14ac:dyDescent="0.25">
      <c r="BT121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BORD'!$B$13:$B$2000,0),11))*T1216/INDEX('[3]TABLEAU DE BORD'!$B$13:$R$2000,MATCH('Formalisme RTE'!$H$2,'[3]TABLEAU DE BORD'!$B$13:$B$2000,0),12)</f>
        <v>3.102830965870556</v>
      </c>
      <c r="BU1216">
        <f t="shared" si="97"/>
        <v>0.93577891975241945</v>
      </c>
      <c r="BX1216">
        <f t="shared" si="95"/>
        <v>0.60748217536470928</v>
      </c>
      <c r="BZ1216">
        <f>IF($BZ$6="","",IF(ISERROR(INDEX([3]Base!$A$2:$C$207,MATCH($BZ$6,[3]Base!$A$2:$A$207,0),2))=TRUE,"CABLE INCONNU",(INDEX([3]Base!$A$2:$C$207,MATCH($BZ$6,[3]Base!$A$2:$A$207,0),3))))</f>
        <v>19.600000000000001</v>
      </c>
      <c r="CB1216">
        <f>IF($BZ$6="","",IF(ISERROR(INDEX([3]Base!$A$2:$C$207,MATCH($BZ$6,[3]Base!$A$2:$A$207,0),2))=TRUE,"CABLE INCONNU",(INDEX([3]Base!$A$2:$C$207,MATCH($BZ$6,[3]Base!$A$2:$A$207,0),2))))</f>
        <v>0.627</v>
      </c>
      <c r="CD1216">
        <f t="shared" si="96"/>
        <v>1.5404220201039038</v>
      </c>
      <c r="CF1216">
        <f t="shared" si="94"/>
        <v>404.81000000000006</v>
      </c>
      <c r="CG12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BORD'!$B$13:$B$2000,0),9)))*T1216/$P$18)</f>
        <v>406.35042202010396</v>
      </c>
      <c r="CI1216">
        <f>'[3]TABLEAU DE BORD'!B1214</f>
        <v>0</v>
      </c>
      <c r="CJ1216">
        <f>'[3]TABLEAU DE BORD'!E1214-'[3]TABLEAU DE BORD'!C1214</f>
        <v>0</v>
      </c>
      <c r="CL1216">
        <f>'[3]TABLEAU DE BORD'!H1214</f>
        <v>0</v>
      </c>
      <c r="CM1216">
        <f>'[3]TABLEAU DE BORD'!K1214-'[3]TABLEAU DE BORD'!I1214</f>
        <v>0</v>
      </c>
    </row>
    <row r="1217" spans="72:91" x14ac:dyDescent="0.25">
      <c r="BT121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BORD'!$B$13:$B$2000,0),11))*T1217/INDEX('[3]TABLEAU DE BORD'!$B$13:$R$2000,MATCH('Formalisme RTE'!$H$2,'[3]TABLEAU DE BORD'!$B$13:$B$2000,0),12)</f>
        <v>3.102830965870556</v>
      </c>
      <c r="BU1217">
        <f t="shared" si="97"/>
        <v>0.93577891975241945</v>
      </c>
      <c r="BX1217">
        <f t="shared" si="95"/>
        <v>0.60748217536470928</v>
      </c>
      <c r="BZ1217">
        <f>IF($BZ$6="","",IF(ISERROR(INDEX([3]Base!$A$2:$C$207,MATCH($BZ$6,[3]Base!$A$2:$A$207,0),2))=TRUE,"CABLE INCONNU",(INDEX([3]Base!$A$2:$C$207,MATCH($BZ$6,[3]Base!$A$2:$A$207,0),3))))</f>
        <v>19.600000000000001</v>
      </c>
      <c r="CB1217">
        <f>IF($BZ$6="","",IF(ISERROR(INDEX([3]Base!$A$2:$C$207,MATCH($BZ$6,[3]Base!$A$2:$A$207,0),2))=TRUE,"CABLE INCONNU",(INDEX([3]Base!$A$2:$C$207,MATCH($BZ$6,[3]Base!$A$2:$A$207,0),2))))</f>
        <v>0.627</v>
      </c>
      <c r="CD1217">
        <f t="shared" si="96"/>
        <v>1.5404220201039038</v>
      </c>
      <c r="CF1217">
        <f t="shared" si="94"/>
        <v>404.81000000000006</v>
      </c>
      <c r="CG12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BORD'!$B$13:$B$2000,0),9)))*T1217/$P$18)</f>
        <v>406.35042202010396</v>
      </c>
      <c r="CI1217">
        <f>'[3]TABLEAU DE BORD'!B1215</f>
        <v>0</v>
      </c>
      <c r="CJ1217">
        <f>'[3]TABLEAU DE BORD'!E1215-'[3]TABLEAU DE BORD'!C1215</f>
        <v>0</v>
      </c>
      <c r="CL1217">
        <f>'[3]TABLEAU DE BORD'!H1215</f>
        <v>0</v>
      </c>
      <c r="CM1217">
        <f>'[3]TABLEAU DE BORD'!K1215-'[3]TABLEAU DE BORD'!I1215</f>
        <v>0</v>
      </c>
    </row>
    <row r="1218" spans="72:91" x14ac:dyDescent="0.25">
      <c r="BT121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BORD'!$B$13:$B$2000,0),11))*T1218/INDEX('[3]TABLEAU DE BORD'!$B$13:$R$2000,MATCH('Formalisme RTE'!$H$2,'[3]TABLEAU DE BORD'!$B$13:$B$2000,0),12)</f>
        <v>3.102830965870556</v>
      </c>
      <c r="BU1218">
        <f t="shared" si="97"/>
        <v>0.93577891975241945</v>
      </c>
      <c r="BX1218">
        <f t="shared" si="95"/>
        <v>0.60748217536470928</v>
      </c>
      <c r="BZ1218">
        <f>IF($BZ$6="","",IF(ISERROR(INDEX([3]Base!$A$2:$C$207,MATCH($BZ$6,[3]Base!$A$2:$A$207,0),2))=TRUE,"CABLE INCONNU",(INDEX([3]Base!$A$2:$C$207,MATCH($BZ$6,[3]Base!$A$2:$A$207,0),3))))</f>
        <v>19.600000000000001</v>
      </c>
      <c r="CB1218">
        <f>IF($BZ$6="","",IF(ISERROR(INDEX([3]Base!$A$2:$C$207,MATCH($BZ$6,[3]Base!$A$2:$A$207,0),2))=TRUE,"CABLE INCONNU",(INDEX([3]Base!$A$2:$C$207,MATCH($BZ$6,[3]Base!$A$2:$A$207,0),2))))</f>
        <v>0.627</v>
      </c>
      <c r="CD1218">
        <f t="shared" si="96"/>
        <v>1.5404220201039038</v>
      </c>
      <c r="CF1218">
        <f t="shared" si="94"/>
        <v>404.81000000000006</v>
      </c>
      <c r="CG12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BORD'!$B$13:$B$2000,0),9)))*T1218/$P$18)</f>
        <v>406.35042202010396</v>
      </c>
      <c r="CI1218">
        <f>'[3]TABLEAU DE BORD'!B1216</f>
        <v>0</v>
      </c>
      <c r="CJ1218">
        <f>'[3]TABLEAU DE BORD'!E1216-'[3]TABLEAU DE BORD'!C1216</f>
        <v>0</v>
      </c>
      <c r="CL1218">
        <f>'[3]TABLEAU DE BORD'!H1216</f>
        <v>0</v>
      </c>
      <c r="CM1218">
        <f>'[3]TABLEAU DE BORD'!K1216-'[3]TABLEAU DE BORD'!I1216</f>
        <v>0</v>
      </c>
    </row>
    <row r="1219" spans="72:91" x14ac:dyDescent="0.25">
      <c r="BT121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BORD'!$B$13:$B$2000,0),11))*T1219/INDEX('[3]TABLEAU DE BORD'!$B$13:$R$2000,MATCH('Formalisme RTE'!$H$2,'[3]TABLEAU DE BORD'!$B$13:$B$2000,0),12)</f>
        <v>3.102830965870556</v>
      </c>
      <c r="BU1219">
        <f t="shared" si="97"/>
        <v>0.93577891975241945</v>
      </c>
      <c r="BX1219">
        <f t="shared" si="95"/>
        <v>0.60748217536470928</v>
      </c>
      <c r="BZ1219">
        <f>IF($BZ$6="","",IF(ISERROR(INDEX([3]Base!$A$2:$C$207,MATCH($BZ$6,[3]Base!$A$2:$A$207,0),2))=TRUE,"CABLE INCONNU",(INDEX([3]Base!$A$2:$C$207,MATCH($BZ$6,[3]Base!$A$2:$A$207,0),3))))</f>
        <v>19.600000000000001</v>
      </c>
      <c r="CB1219">
        <f>IF($BZ$6="","",IF(ISERROR(INDEX([3]Base!$A$2:$C$207,MATCH($BZ$6,[3]Base!$A$2:$A$207,0),2))=TRUE,"CABLE INCONNU",(INDEX([3]Base!$A$2:$C$207,MATCH($BZ$6,[3]Base!$A$2:$A$207,0),2))))</f>
        <v>0.627</v>
      </c>
      <c r="CD1219">
        <f t="shared" si="96"/>
        <v>1.5404220201039038</v>
      </c>
      <c r="CF1219">
        <f t="shared" si="94"/>
        <v>404.81000000000006</v>
      </c>
      <c r="CG12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BORD'!$B$13:$B$2000,0),9)))*T1219/$P$18)</f>
        <v>406.35042202010396</v>
      </c>
      <c r="CI1219">
        <f>'[3]TABLEAU DE BORD'!B1217</f>
        <v>0</v>
      </c>
      <c r="CJ1219">
        <f>'[3]TABLEAU DE BORD'!E1217-'[3]TABLEAU DE BORD'!C1217</f>
        <v>0</v>
      </c>
      <c r="CL1219">
        <f>'[3]TABLEAU DE BORD'!H1217</f>
        <v>0</v>
      </c>
      <c r="CM1219">
        <f>'[3]TABLEAU DE BORD'!K1217-'[3]TABLEAU DE BORD'!I1217</f>
        <v>0</v>
      </c>
    </row>
    <row r="1220" spans="72:91" x14ac:dyDescent="0.25">
      <c r="BT122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BORD'!$B$13:$B$2000,0),11))*T1220/INDEX('[3]TABLEAU DE BORD'!$B$13:$R$2000,MATCH('Formalisme RTE'!$H$2,'[3]TABLEAU DE BORD'!$B$13:$B$2000,0),12)</f>
        <v>3.102830965870556</v>
      </c>
      <c r="BU1220">
        <f t="shared" si="97"/>
        <v>0.93577891975241945</v>
      </c>
      <c r="BX1220">
        <f t="shared" si="95"/>
        <v>0.60748217536470928</v>
      </c>
      <c r="BZ1220">
        <f>IF($BZ$6="","",IF(ISERROR(INDEX([3]Base!$A$2:$C$207,MATCH($BZ$6,[3]Base!$A$2:$A$207,0),2))=TRUE,"CABLE INCONNU",(INDEX([3]Base!$A$2:$C$207,MATCH($BZ$6,[3]Base!$A$2:$A$207,0),3))))</f>
        <v>19.600000000000001</v>
      </c>
      <c r="CB1220">
        <f>IF($BZ$6="","",IF(ISERROR(INDEX([3]Base!$A$2:$C$207,MATCH($BZ$6,[3]Base!$A$2:$A$207,0),2))=TRUE,"CABLE INCONNU",(INDEX([3]Base!$A$2:$C$207,MATCH($BZ$6,[3]Base!$A$2:$A$207,0),2))))</f>
        <v>0.627</v>
      </c>
      <c r="CD1220">
        <f t="shared" si="96"/>
        <v>1.5404220201039038</v>
      </c>
      <c r="CF1220">
        <f t="shared" si="94"/>
        <v>404.81000000000006</v>
      </c>
      <c r="CG12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BORD'!$B$13:$B$2000,0),9)))*T1220/$P$18)</f>
        <v>406.35042202010396</v>
      </c>
      <c r="CI1220">
        <f>'[3]TABLEAU DE BORD'!B1218</f>
        <v>0</v>
      </c>
      <c r="CJ1220">
        <f>'[3]TABLEAU DE BORD'!E1218-'[3]TABLEAU DE BORD'!C1218</f>
        <v>0</v>
      </c>
      <c r="CL1220">
        <f>'[3]TABLEAU DE BORD'!H1218</f>
        <v>0</v>
      </c>
      <c r="CM1220">
        <f>'[3]TABLEAU DE BORD'!K1218-'[3]TABLEAU DE BORD'!I1218</f>
        <v>0</v>
      </c>
    </row>
    <row r="1221" spans="72:91" x14ac:dyDescent="0.25">
      <c r="BT122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BORD'!$B$13:$B$2000,0),11))*T1221/INDEX('[3]TABLEAU DE BORD'!$B$13:$R$2000,MATCH('Formalisme RTE'!$H$2,'[3]TABLEAU DE BORD'!$B$13:$B$2000,0),12)</f>
        <v>3.102830965870556</v>
      </c>
      <c r="BU1221">
        <f t="shared" si="97"/>
        <v>0.93577891975241945</v>
      </c>
      <c r="BX1221">
        <f t="shared" si="95"/>
        <v>0.60748217536470928</v>
      </c>
      <c r="BZ1221">
        <f>IF($BZ$6="","",IF(ISERROR(INDEX([3]Base!$A$2:$C$207,MATCH($BZ$6,[3]Base!$A$2:$A$207,0),2))=TRUE,"CABLE INCONNU",(INDEX([3]Base!$A$2:$C$207,MATCH($BZ$6,[3]Base!$A$2:$A$207,0),3))))</f>
        <v>19.600000000000001</v>
      </c>
      <c r="CB1221">
        <f>IF($BZ$6="","",IF(ISERROR(INDEX([3]Base!$A$2:$C$207,MATCH($BZ$6,[3]Base!$A$2:$A$207,0),2))=TRUE,"CABLE INCONNU",(INDEX([3]Base!$A$2:$C$207,MATCH($BZ$6,[3]Base!$A$2:$A$207,0),2))))</f>
        <v>0.627</v>
      </c>
      <c r="CD1221">
        <f t="shared" si="96"/>
        <v>1.5404220201039038</v>
      </c>
      <c r="CF1221">
        <f t="shared" si="94"/>
        <v>404.81000000000006</v>
      </c>
      <c r="CG12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BORD'!$B$13:$B$2000,0),9)))*T1221/$P$18)</f>
        <v>406.35042202010396</v>
      </c>
      <c r="CI1221">
        <f>'[3]TABLEAU DE BORD'!B1219</f>
        <v>0</v>
      </c>
      <c r="CJ1221">
        <f>'[3]TABLEAU DE BORD'!E1219-'[3]TABLEAU DE BORD'!C1219</f>
        <v>0</v>
      </c>
      <c r="CL1221">
        <f>'[3]TABLEAU DE BORD'!H1219</f>
        <v>0</v>
      </c>
      <c r="CM1221">
        <f>'[3]TABLEAU DE BORD'!K1219-'[3]TABLEAU DE BORD'!I1219</f>
        <v>0</v>
      </c>
    </row>
    <row r="1222" spans="72:91" x14ac:dyDescent="0.25">
      <c r="BT122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BORD'!$B$13:$B$2000,0),11))*T1222/INDEX('[3]TABLEAU DE BORD'!$B$13:$R$2000,MATCH('Formalisme RTE'!$H$2,'[3]TABLEAU DE BORD'!$B$13:$B$2000,0),12)</f>
        <v>3.102830965870556</v>
      </c>
      <c r="BU1222">
        <f t="shared" si="97"/>
        <v>0.93577891975241945</v>
      </c>
      <c r="BX1222">
        <f t="shared" si="95"/>
        <v>0.60748217536470928</v>
      </c>
      <c r="BZ1222">
        <f>IF($BZ$6="","",IF(ISERROR(INDEX([3]Base!$A$2:$C$207,MATCH($BZ$6,[3]Base!$A$2:$A$207,0),2))=TRUE,"CABLE INCONNU",(INDEX([3]Base!$A$2:$C$207,MATCH($BZ$6,[3]Base!$A$2:$A$207,0),3))))</f>
        <v>19.600000000000001</v>
      </c>
      <c r="CB1222">
        <f>IF($BZ$6="","",IF(ISERROR(INDEX([3]Base!$A$2:$C$207,MATCH($BZ$6,[3]Base!$A$2:$A$207,0),2))=TRUE,"CABLE INCONNU",(INDEX([3]Base!$A$2:$C$207,MATCH($BZ$6,[3]Base!$A$2:$A$207,0),2))))</f>
        <v>0.627</v>
      </c>
      <c r="CD1222">
        <f t="shared" si="96"/>
        <v>1.5404220201039038</v>
      </c>
      <c r="CF1222">
        <f t="shared" si="94"/>
        <v>404.81000000000006</v>
      </c>
      <c r="CG12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BORD'!$B$13:$B$2000,0),9)))*T1222/$P$18)</f>
        <v>406.35042202010396</v>
      </c>
      <c r="CI1222">
        <f>'[3]TABLEAU DE BORD'!B1220</f>
        <v>0</v>
      </c>
      <c r="CJ1222">
        <f>'[3]TABLEAU DE BORD'!E1220-'[3]TABLEAU DE BORD'!C1220</f>
        <v>0</v>
      </c>
      <c r="CL1222">
        <f>'[3]TABLEAU DE BORD'!H1220</f>
        <v>0</v>
      </c>
      <c r="CM1222">
        <f>'[3]TABLEAU DE BORD'!K1220-'[3]TABLEAU DE BORD'!I1220</f>
        <v>0</v>
      </c>
    </row>
    <row r="1223" spans="72:91" x14ac:dyDescent="0.25">
      <c r="BT122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BORD'!$B$13:$B$2000,0),11))*T1223/INDEX('[3]TABLEAU DE BORD'!$B$13:$R$2000,MATCH('Formalisme RTE'!$H$2,'[3]TABLEAU DE BORD'!$B$13:$B$2000,0),12)</f>
        <v>3.102830965870556</v>
      </c>
      <c r="BU1223">
        <f t="shared" si="97"/>
        <v>0.93577891975241945</v>
      </c>
      <c r="BX1223">
        <f t="shared" si="95"/>
        <v>0.60748217536470928</v>
      </c>
      <c r="BZ1223">
        <f>IF($BZ$6="","",IF(ISERROR(INDEX([3]Base!$A$2:$C$207,MATCH($BZ$6,[3]Base!$A$2:$A$207,0),2))=TRUE,"CABLE INCONNU",(INDEX([3]Base!$A$2:$C$207,MATCH($BZ$6,[3]Base!$A$2:$A$207,0),3))))</f>
        <v>19.600000000000001</v>
      </c>
      <c r="CB1223">
        <f>IF($BZ$6="","",IF(ISERROR(INDEX([3]Base!$A$2:$C$207,MATCH($BZ$6,[3]Base!$A$2:$A$207,0),2))=TRUE,"CABLE INCONNU",(INDEX([3]Base!$A$2:$C$207,MATCH($BZ$6,[3]Base!$A$2:$A$207,0),2))))</f>
        <v>0.627</v>
      </c>
      <c r="CD1223">
        <f t="shared" si="96"/>
        <v>1.5404220201039038</v>
      </c>
      <c r="CF1223">
        <f t="shared" si="94"/>
        <v>404.81000000000006</v>
      </c>
      <c r="CG12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BORD'!$B$13:$B$2000,0),9)))*T1223/$P$18)</f>
        <v>406.35042202010396</v>
      </c>
      <c r="CI1223">
        <f>'[3]TABLEAU DE BORD'!B1221</f>
        <v>0</v>
      </c>
      <c r="CJ1223">
        <f>'[3]TABLEAU DE BORD'!E1221-'[3]TABLEAU DE BORD'!C1221</f>
        <v>0</v>
      </c>
      <c r="CL1223">
        <f>'[3]TABLEAU DE BORD'!H1221</f>
        <v>0</v>
      </c>
      <c r="CM1223">
        <f>'[3]TABLEAU DE BORD'!K1221-'[3]TABLEAU DE BORD'!I1221</f>
        <v>0</v>
      </c>
    </row>
    <row r="1224" spans="72:91" x14ac:dyDescent="0.25">
      <c r="BT122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BORD'!$B$13:$B$2000,0),11))*T1224/INDEX('[3]TABLEAU DE BORD'!$B$13:$R$2000,MATCH('Formalisme RTE'!$H$2,'[3]TABLEAU DE BORD'!$B$13:$B$2000,0),12)</f>
        <v>3.102830965870556</v>
      </c>
      <c r="BU1224">
        <f t="shared" si="97"/>
        <v>0.93577891975241945</v>
      </c>
      <c r="BX1224">
        <f t="shared" si="95"/>
        <v>0.60748217536470928</v>
      </c>
      <c r="BZ1224">
        <f>IF($BZ$6="","",IF(ISERROR(INDEX([3]Base!$A$2:$C$207,MATCH($BZ$6,[3]Base!$A$2:$A$207,0),2))=TRUE,"CABLE INCONNU",(INDEX([3]Base!$A$2:$C$207,MATCH($BZ$6,[3]Base!$A$2:$A$207,0),3))))</f>
        <v>19.600000000000001</v>
      </c>
      <c r="CB1224">
        <f>IF($BZ$6="","",IF(ISERROR(INDEX([3]Base!$A$2:$C$207,MATCH($BZ$6,[3]Base!$A$2:$A$207,0),2))=TRUE,"CABLE INCONNU",(INDEX([3]Base!$A$2:$C$207,MATCH($BZ$6,[3]Base!$A$2:$A$207,0),2))))</f>
        <v>0.627</v>
      </c>
      <c r="CD1224">
        <f t="shared" si="96"/>
        <v>1.5404220201039038</v>
      </c>
      <c r="CF1224">
        <f t="shared" si="94"/>
        <v>404.81000000000006</v>
      </c>
      <c r="CG122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BORD'!$B$13:$B$2000,0),9)))*T1224/$P$18)</f>
        <v>406.35042202010396</v>
      </c>
      <c r="CI1224">
        <f>'[3]TABLEAU DE BORD'!B1222</f>
        <v>0</v>
      </c>
      <c r="CJ1224">
        <f>'[3]TABLEAU DE BORD'!E1222-'[3]TABLEAU DE BORD'!C1222</f>
        <v>0</v>
      </c>
      <c r="CL1224">
        <f>'[3]TABLEAU DE BORD'!H1222</f>
        <v>0</v>
      </c>
      <c r="CM1224">
        <f>'[3]TABLEAU DE BORD'!K1222-'[3]TABLEAU DE BORD'!I1222</f>
        <v>0</v>
      </c>
    </row>
    <row r="1225" spans="72:91" x14ac:dyDescent="0.25">
      <c r="BT122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BORD'!$B$13:$B$2000,0),11))*T1225/INDEX('[3]TABLEAU DE BORD'!$B$13:$R$2000,MATCH('Formalisme RTE'!$H$2,'[3]TABLEAU DE BORD'!$B$13:$B$2000,0),12)</f>
        <v>3.102830965870556</v>
      </c>
      <c r="BU1225">
        <f t="shared" si="97"/>
        <v>0.93577891975241945</v>
      </c>
      <c r="BX1225">
        <f t="shared" si="95"/>
        <v>0.60748217536470928</v>
      </c>
      <c r="BZ1225">
        <f>IF($BZ$6="","",IF(ISERROR(INDEX([3]Base!$A$2:$C$207,MATCH($BZ$6,[3]Base!$A$2:$A$207,0),2))=TRUE,"CABLE INCONNU",(INDEX([3]Base!$A$2:$C$207,MATCH($BZ$6,[3]Base!$A$2:$A$207,0),3))))</f>
        <v>19.600000000000001</v>
      </c>
      <c r="CB1225">
        <f>IF($BZ$6="","",IF(ISERROR(INDEX([3]Base!$A$2:$C$207,MATCH($BZ$6,[3]Base!$A$2:$A$207,0),2))=TRUE,"CABLE INCONNU",(INDEX([3]Base!$A$2:$C$207,MATCH($BZ$6,[3]Base!$A$2:$A$207,0),2))))</f>
        <v>0.627</v>
      </c>
      <c r="CD1225">
        <f t="shared" si="96"/>
        <v>1.5404220201039038</v>
      </c>
      <c r="CF1225">
        <f t="shared" si="94"/>
        <v>404.81000000000006</v>
      </c>
      <c r="CG122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BORD'!$B$13:$B$2000,0),9)))*T1225/$P$18)</f>
        <v>406.35042202010396</v>
      </c>
      <c r="CI1225">
        <f>'[3]TABLEAU DE BORD'!B1223</f>
        <v>0</v>
      </c>
      <c r="CJ1225">
        <f>'[3]TABLEAU DE BORD'!E1223-'[3]TABLEAU DE BORD'!C1223</f>
        <v>0</v>
      </c>
      <c r="CL1225">
        <f>'[3]TABLEAU DE BORD'!H1223</f>
        <v>0</v>
      </c>
      <c r="CM1225">
        <f>'[3]TABLEAU DE BORD'!K1223-'[3]TABLEAU DE BORD'!I1223</f>
        <v>0</v>
      </c>
    </row>
    <row r="1226" spans="72:91" x14ac:dyDescent="0.25">
      <c r="BT122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BORD'!$B$13:$B$2000,0),11))*T1226/INDEX('[3]TABLEAU DE BORD'!$B$13:$R$2000,MATCH('Formalisme RTE'!$H$2,'[3]TABLEAU DE BORD'!$B$13:$B$2000,0),12)</f>
        <v>3.102830965870556</v>
      </c>
      <c r="BU1226">
        <f t="shared" si="97"/>
        <v>0.93577891975241945</v>
      </c>
      <c r="BX1226">
        <f t="shared" si="95"/>
        <v>0.60748217536470928</v>
      </c>
      <c r="BZ1226">
        <f>IF($BZ$6="","",IF(ISERROR(INDEX([3]Base!$A$2:$C$207,MATCH($BZ$6,[3]Base!$A$2:$A$207,0),2))=TRUE,"CABLE INCONNU",(INDEX([3]Base!$A$2:$C$207,MATCH($BZ$6,[3]Base!$A$2:$A$207,0),3))))</f>
        <v>19.600000000000001</v>
      </c>
      <c r="CB1226">
        <f>IF($BZ$6="","",IF(ISERROR(INDEX([3]Base!$A$2:$C$207,MATCH($BZ$6,[3]Base!$A$2:$A$207,0),2))=TRUE,"CABLE INCONNU",(INDEX([3]Base!$A$2:$C$207,MATCH($BZ$6,[3]Base!$A$2:$A$207,0),2))))</f>
        <v>0.627</v>
      </c>
      <c r="CD1226">
        <f t="shared" si="96"/>
        <v>1.5404220201039038</v>
      </c>
      <c r="CF1226">
        <f t="shared" si="94"/>
        <v>404.81000000000006</v>
      </c>
      <c r="CG122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BORD'!$B$13:$B$2000,0),9)))*T1226/$P$18)</f>
        <v>406.35042202010396</v>
      </c>
      <c r="CI1226">
        <f>'[3]TABLEAU DE BORD'!B1224</f>
        <v>0</v>
      </c>
      <c r="CJ1226">
        <f>'[3]TABLEAU DE BORD'!E1224-'[3]TABLEAU DE BORD'!C1224</f>
        <v>0</v>
      </c>
      <c r="CL1226">
        <f>'[3]TABLEAU DE BORD'!H1224</f>
        <v>0</v>
      </c>
      <c r="CM1226">
        <f>'[3]TABLEAU DE BORD'!K1224-'[3]TABLEAU DE BORD'!I1224</f>
        <v>0</v>
      </c>
    </row>
    <row r="1227" spans="72:91" x14ac:dyDescent="0.25">
      <c r="BT122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BORD'!$B$13:$B$2000,0),11))*T1227/INDEX('[3]TABLEAU DE BORD'!$B$13:$R$2000,MATCH('Formalisme RTE'!$H$2,'[3]TABLEAU DE BORD'!$B$13:$B$2000,0),12)</f>
        <v>3.102830965870556</v>
      </c>
      <c r="BU1227">
        <f t="shared" si="97"/>
        <v>0.93577891975241945</v>
      </c>
      <c r="BX1227">
        <f t="shared" si="95"/>
        <v>0.60748217536470928</v>
      </c>
      <c r="BZ1227">
        <f>IF($BZ$6="","",IF(ISERROR(INDEX([3]Base!$A$2:$C$207,MATCH($BZ$6,[3]Base!$A$2:$A$207,0),2))=TRUE,"CABLE INCONNU",(INDEX([3]Base!$A$2:$C$207,MATCH($BZ$6,[3]Base!$A$2:$A$207,0),3))))</f>
        <v>19.600000000000001</v>
      </c>
      <c r="CB1227">
        <f>IF($BZ$6="","",IF(ISERROR(INDEX([3]Base!$A$2:$C$207,MATCH($BZ$6,[3]Base!$A$2:$A$207,0),2))=TRUE,"CABLE INCONNU",(INDEX([3]Base!$A$2:$C$207,MATCH($BZ$6,[3]Base!$A$2:$A$207,0),2))))</f>
        <v>0.627</v>
      </c>
      <c r="CD1227">
        <f t="shared" si="96"/>
        <v>1.5404220201039038</v>
      </c>
      <c r="CF1227">
        <f t="shared" si="94"/>
        <v>404.81000000000006</v>
      </c>
      <c r="CG122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BORD'!$B$13:$B$2000,0),9)))*T1227/$P$18)</f>
        <v>406.35042202010396</v>
      </c>
      <c r="CI1227">
        <f>'[3]TABLEAU DE BORD'!B1225</f>
        <v>0</v>
      </c>
      <c r="CJ1227">
        <f>'[3]TABLEAU DE BORD'!E1225-'[3]TABLEAU DE BORD'!C1225</f>
        <v>0</v>
      </c>
      <c r="CL1227">
        <f>'[3]TABLEAU DE BORD'!H1225</f>
        <v>0</v>
      </c>
      <c r="CM1227">
        <f>'[3]TABLEAU DE BORD'!K1225-'[3]TABLEAU DE BORD'!I1225</f>
        <v>0</v>
      </c>
    </row>
    <row r="1228" spans="72:91" x14ac:dyDescent="0.25">
      <c r="BT122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BORD'!$B$13:$B$2000,0),11))*T1228/INDEX('[3]TABLEAU DE BORD'!$B$13:$R$2000,MATCH('Formalisme RTE'!$H$2,'[3]TABLEAU DE BORD'!$B$13:$B$2000,0),12)</f>
        <v>3.102830965870556</v>
      </c>
      <c r="BU1228">
        <f t="shared" si="97"/>
        <v>0.93577891975241945</v>
      </c>
      <c r="BX1228">
        <f t="shared" si="95"/>
        <v>0.60748217536470928</v>
      </c>
      <c r="BZ1228">
        <f>IF($BZ$6="","",IF(ISERROR(INDEX([3]Base!$A$2:$C$207,MATCH($BZ$6,[3]Base!$A$2:$A$207,0),2))=TRUE,"CABLE INCONNU",(INDEX([3]Base!$A$2:$C$207,MATCH($BZ$6,[3]Base!$A$2:$A$207,0),3))))</f>
        <v>19.600000000000001</v>
      </c>
      <c r="CB1228">
        <f>IF($BZ$6="","",IF(ISERROR(INDEX([3]Base!$A$2:$C$207,MATCH($BZ$6,[3]Base!$A$2:$A$207,0),2))=TRUE,"CABLE INCONNU",(INDEX([3]Base!$A$2:$C$207,MATCH($BZ$6,[3]Base!$A$2:$A$207,0),2))))</f>
        <v>0.627</v>
      </c>
      <c r="CD1228">
        <f t="shared" si="96"/>
        <v>1.5404220201039038</v>
      </c>
      <c r="CF1228">
        <f t="shared" si="94"/>
        <v>404.81000000000006</v>
      </c>
      <c r="CG122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BORD'!$B$13:$B$2000,0),9)))*T1228/$P$18)</f>
        <v>406.35042202010396</v>
      </c>
      <c r="CI1228">
        <f>'[3]TABLEAU DE BORD'!B1226</f>
        <v>0</v>
      </c>
      <c r="CJ1228">
        <f>'[3]TABLEAU DE BORD'!E1226-'[3]TABLEAU DE BORD'!C1226</f>
        <v>0</v>
      </c>
      <c r="CL1228">
        <f>'[3]TABLEAU DE BORD'!H1226</f>
        <v>0</v>
      </c>
      <c r="CM1228">
        <f>'[3]TABLEAU DE BORD'!K1226-'[3]TABLEAU DE BORD'!I1226</f>
        <v>0</v>
      </c>
    </row>
    <row r="1229" spans="72:91" x14ac:dyDescent="0.25">
      <c r="BT122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BORD'!$B$13:$B$2000,0),11))*T1229/INDEX('[3]TABLEAU DE BORD'!$B$13:$R$2000,MATCH('Formalisme RTE'!$H$2,'[3]TABLEAU DE BORD'!$B$13:$B$2000,0),12)</f>
        <v>3.102830965870556</v>
      </c>
      <c r="BU1229">
        <f t="shared" si="97"/>
        <v>0.93577891975241945</v>
      </c>
      <c r="BX1229">
        <f t="shared" si="95"/>
        <v>0.60748217536470928</v>
      </c>
      <c r="BZ1229">
        <f>IF($BZ$6="","",IF(ISERROR(INDEX([3]Base!$A$2:$C$207,MATCH($BZ$6,[3]Base!$A$2:$A$207,0),2))=TRUE,"CABLE INCONNU",(INDEX([3]Base!$A$2:$C$207,MATCH($BZ$6,[3]Base!$A$2:$A$207,0),3))))</f>
        <v>19.600000000000001</v>
      </c>
      <c r="CB1229">
        <f>IF($BZ$6="","",IF(ISERROR(INDEX([3]Base!$A$2:$C$207,MATCH($BZ$6,[3]Base!$A$2:$A$207,0),2))=TRUE,"CABLE INCONNU",(INDEX([3]Base!$A$2:$C$207,MATCH($BZ$6,[3]Base!$A$2:$A$207,0),2))))</f>
        <v>0.627</v>
      </c>
      <c r="CD1229">
        <f t="shared" si="96"/>
        <v>1.5404220201039038</v>
      </c>
      <c r="CF1229">
        <f t="shared" si="94"/>
        <v>404.81000000000006</v>
      </c>
      <c r="CG122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BORD'!$B$13:$B$2000,0),9)))*T1229/$P$18)</f>
        <v>406.35042202010396</v>
      </c>
      <c r="CI1229">
        <f>'[3]TABLEAU DE BORD'!B1227</f>
        <v>0</v>
      </c>
      <c r="CJ1229">
        <f>'[3]TABLEAU DE BORD'!E1227-'[3]TABLEAU DE BORD'!C1227</f>
        <v>0</v>
      </c>
      <c r="CL1229">
        <f>'[3]TABLEAU DE BORD'!H1227</f>
        <v>0</v>
      </c>
      <c r="CM1229">
        <f>'[3]TABLEAU DE BORD'!K1227-'[3]TABLEAU DE BORD'!I1227</f>
        <v>0</v>
      </c>
    </row>
    <row r="1230" spans="72:91" x14ac:dyDescent="0.25">
      <c r="BT123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BORD'!$B$13:$B$2000,0),11))*T1230/INDEX('[3]TABLEAU DE BORD'!$B$13:$R$2000,MATCH('Formalisme RTE'!$H$2,'[3]TABLEAU DE BORD'!$B$13:$B$2000,0),12)</f>
        <v>3.102830965870556</v>
      </c>
      <c r="BU1230">
        <f t="shared" si="97"/>
        <v>0.93577891975241945</v>
      </c>
      <c r="BX1230">
        <f t="shared" si="95"/>
        <v>0.60748217536470928</v>
      </c>
      <c r="BZ1230">
        <f>IF($BZ$6="","",IF(ISERROR(INDEX([3]Base!$A$2:$C$207,MATCH($BZ$6,[3]Base!$A$2:$A$207,0),2))=TRUE,"CABLE INCONNU",(INDEX([3]Base!$A$2:$C$207,MATCH($BZ$6,[3]Base!$A$2:$A$207,0),3))))</f>
        <v>19.600000000000001</v>
      </c>
      <c r="CB1230">
        <f>IF($BZ$6="","",IF(ISERROR(INDEX([3]Base!$A$2:$C$207,MATCH($BZ$6,[3]Base!$A$2:$A$207,0),2))=TRUE,"CABLE INCONNU",(INDEX([3]Base!$A$2:$C$207,MATCH($BZ$6,[3]Base!$A$2:$A$207,0),2))))</f>
        <v>0.627</v>
      </c>
      <c r="CD1230">
        <f t="shared" si="96"/>
        <v>1.5404220201039038</v>
      </c>
      <c r="CF1230">
        <f t="shared" si="94"/>
        <v>404.81000000000006</v>
      </c>
      <c r="CG123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BORD'!$B$13:$B$2000,0),9)))*T1230/$P$18)</f>
        <v>406.35042202010396</v>
      </c>
      <c r="CI1230">
        <f>'[3]TABLEAU DE BORD'!B1228</f>
        <v>0</v>
      </c>
      <c r="CJ1230">
        <f>'[3]TABLEAU DE BORD'!E1228-'[3]TABLEAU DE BORD'!C1228</f>
        <v>0</v>
      </c>
      <c r="CL1230">
        <f>'[3]TABLEAU DE BORD'!H1228</f>
        <v>0</v>
      </c>
      <c r="CM1230">
        <f>'[3]TABLEAU DE BORD'!K1228-'[3]TABLEAU DE BORD'!I1228</f>
        <v>0</v>
      </c>
    </row>
    <row r="1231" spans="72:91" x14ac:dyDescent="0.25">
      <c r="BT123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BORD'!$B$13:$B$2000,0),11))*T1231/INDEX('[3]TABLEAU DE BORD'!$B$13:$R$2000,MATCH('Formalisme RTE'!$H$2,'[3]TABLEAU DE BORD'!$B$13:$B$2000,0),12)</f>
        <v>3.102830965870556</v>
      </c>
      <c r="BU1231">
        <f t="shared" si="97"/>
        <v>0.93577891975241945</v>
      </c>
      <c r="BX1231">
        <f t="shared" si="95"/>
        <v>0.60748217536470928</v>
      </c>
      <c r="BZ1231">
        <f>IF($BZ$6="","",IF(ISERROR(INDEX([3]Base!$A$2:$C$207,MATCH($BZ$6,[3]Base!$A$2:$A$207,0),2))=TRUE,"CABLE INCONNU",(INDEX([3]Base!$A$2:$C$207,MATCH($BZ$6,[3]Base!$A$2:$A$207,0),3))))</f>
        <v>19.600000000000001</v>
      </c>
      <c r="CB1231">
        <f>IF($BZ$6="","",IF(ISERROR(INDEX([3]Base!$A$2:$C$207,MATCH($BZ$6,[3]Base!$A$2:$A$207,0),2))=TRUE,"CABLE INCONNU",(INDEX([3]Base!$A$2:$C$207,MATCH($BZ$6,[3]Base!$A$2:$A$207,0),2))))</f>
        <v>0.627</v>
      </c>
      <c r="CD1231">
        <f t="shared" si="96"/>
        <v>1.5404220201039038</v>
      </c>
      <c r="CF1231">
        <f t="shared" ref="CF1231:CF1294" si="98">$BE$28+$D$10*((EXP(($BE$26-T1231)/$D$10)+EXP(-($BE$26-T1231)/$D$10))/2-1)</f>
        <v>404.81000000000006</v>
      </c>
      <c r="CG123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BORD'!$B$13:$B$2000,0),9)))*T1231/$P$18)</f>
        <v>406.35042202010396</v>
      </c>
      <c r="CI1231">
        <f>'[3]TABLEAU DE BORD'!B1229</f>
        <v>0</v>
      </c>
      <c r="CJ1231">
        <f>'[3]TABLEAU DE BORD'!E1229-'[3]TABLEAU DE BORD'!C1229</f>
        <v>0</v>
      </c>
      <c r="CL1231">
        <f>'[3]TABLEAU DE BORD'!H1229</f>
        <v>0</v>
      </c>
      <c r="CM1231">
        <f>'[3]TABLEAU DE BORD'!K1229-'[3]TABLEAU DE BORD'!I1229</f>
        <v>0</v>
      </c>
    </row>
    <row r="1232" spans="72:91" x14ac:dyDescent="0.25">
      <c r="BT123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BORD'!$B$13:$B$2000,0),11))*T1232/INDEX('[3]TABLEAU DE BORD'!$B$13:$R$2000,MATCH('Formalisme RTE'!$H$2,'[3]TABLEAU DE BORD'!$B$13:$B$2000,0),12)</f>
        <v>3.102830965870556</v>
      </c>
      <c r="BU1232">
        <f t="shared" si="97"/>
        <v>0.93577891975241945</v>
      </c>
      <c r="BX1232">
        <f t="shared" ref="BX1232:BX1295" si="99">SQRT(1-(1/(SQRT((CB1232*0.981)^2+(($B$30/10)*BZ1232*0.001)^2)/(CB1232*0.981))^2))</f>
        <v>0.60748217536470928</v>
      </c>
      <c r="BZ1232">
        <f>IF($BZ$6="","",IF(ISERROR(INDEX([3]Base!$A$2:$C$207,MATCH($BZ$6,[3]Base!$A$2:$A$207,0),2))=TRUE,"CABLE INCONNU",(INDEX([3]Base!$A$2:$C$207,MATCH($BZ$6,[3]Base!$A$2:$A$207,0),3))))</f>
        <v>19.600000000000001</v>
      </c>
      <c r="CB1232">
        <f>IF($BZ$6="","",IF(ISERROR(INDEX([3]Base!$A$2:$C$207,MATCH($BZ$6,[3]Base!$A$2:$A$207,0),2))=TRUE,"CABLE INCONNU",(INDEX([3]Base!$A$2:$C$207,MATCH($BZ$6,[3]Base!$A$2:$A$207,0),2))))</f>
        <v>0.627</v>
      </c>
      <c r="CD1232">
        <f t="shared" si="96"/>
        <v>1.5404220201039038</v>
      </c>
      <c r="CF1232">
        <f t="shared" si="98"/>
        <v>404.81000000000006</v>
      </c>
      <c r="CG123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BORD'!$B$13:$B$2000,0),9)))*T1232/$P$18)</f>
        <v>406.35042202010396</v>
      </c>
      <c r="CI1232">
        <f>'[3]TABLEAU DE BORD'!B1230</f>
        <v>0</v>
      </c>
      <c r="CJ1232">
        <f>'[3]TABLEAU DE BORD'!E1230-'[3]TABLEAU DE BORD'!C1230</f>
        <v>0</v>
      </c>
      <c r="CL1232">
        <f>'[3]TABLEAU DE BORD'!H1230</f>
        <v>0</v>
      </c>
      <c r="CM1232">
        <f>'[3]TABLEAU DE BORD'!K1230-'[3]TABLEAU DE BORD'!I1230</f>
        <v>0</v>
      </c>
    </row>
    <row r="1233" spans="72:91" x14ac:dyDescent="0.25">
      <c r="BT123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BORD'!$B$13:$B$2000,0),11))*T1233/INDEX('[3]TABLEAU DE BORD'!$B$13:$R$2000,MATCH('Formalisme RTE'!$H$2,'[3]TABLEAU DE BORD'!$B$13:$B$2000,0),12)</f>
        <v>3.102830965870556</v>
      </c>
      <c r="BU1233">
        <f t="shared" si="97"/>
        <v>0.93577891975241945</v>
      </c>
      <c r="BX1233">
        <f t="shared" si="99"/>
        <v>0.60748217536470928</v>
      </c>
      <c r="BZ1233">
        <f>IF($BZ$6="","",IF(ISERROR(INDEX([3]Base!$A$2:$C$207,MATCH($BZ$6,[3]Base!$A$2:$A$207,0),2))=TRUE,"CABLE INCONNU",(INDEX([3]Base!$A$2:$C$207,MATCH($BZ$6,[3]Base!$A$2:$A$207,0),3))))</f>
        <v>19.600000000000001</v>
      </c>
      <c r="CB1233">
        <f>IF($BZ$6="","",IF(ISERROR(INDEX([3]Base!$A$2:$C$207,MATCH($BZ$6,[3]Base!$A$2:$A$207,0),2))=TRUE,"CABLE INCONNU",(INDEX([3]Base!$A$2:$C$207,MATCH($BZ$6,[3]Base!$A$2:$A$207,0),2))))</f>
        <v>0.627</v>
      </c>
      <c r="CD1233">
        <f t="shared" ref="CD1233:CD1296" si="100">CG1233-CF1233</f>
        <v>1.5404220201039038</v>
      </c>
      <c r="CF1233">
        <f t="shared" si="98"/>
        <v>404.81000000000006</v>
      </c>
      <c r="CG123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BORD'!$B$13:$B$2000,0),9)))*T1233/$P$18)</f>
        <v>406.35042202010396</v>
      </c>
      <c r="CI1233">
        <f>'[3]TABLEAU DE BORD'!B1231</f>
        <v>0</v>
      </c>
      <c r="CJ1233">
        <f>'[3]TABLEAU DE BORD'!E1231-'[3]TABLEAU DE BORD'!C1231</f>
        <v>0</v>
      </c>
      <c r="CL1233">
        <f>'[3]TABLEAU DE BORD'!H1231</f>
        <v>0</v>
      </c>
      <c r="CM1233">
        <f>'[3]TABLEAU DE BORD'!K1231-'[3]TABLEAU DE BORD'!I1231</f>
        <v>0</v>
      </c>
    </row>
    <row r="1234" spans="72:91" x14ac:dyDescent="0.25">
      <c r="BT123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BORD'!$B$13:$B$2000,0),11))*T1234/INDEX('[3]TABLEAU DE BORD'!$B$13:$R$2000,MATCH('Formalisme RTE'!$H$2,'[3]TABLEAU DE BORD'!$B$13:$B$2000,0),12)</f>
        <v>3.102830965870556</v>
      </c>
      <c r="BU1234">
        <f t="shared" ref="BU1234:BU1297" si="101">BX1234*CD1234</f>
        <v>0.93577891975241945</v>
      </c>
      <c r="BX1234">
        <f t="shared" si="99"/>
        <v>0.60748217536470928</v>
      </c>
      <c r="BZ1234">
        <f>IF($BZ$6="","",IF(ISERROR(INDEX([3]Base!$A$2:$C$207,MATCH($BZ$6,[3]Base!$A$2:$A$207,0),2))=TRUE,"CABLE INCONNU",(INDEX([3]Base!$A$2:$C$207,MATCH($BZ$6,[3]Base!$A$2:$A$207,0),3))))</f>
        <v>19.600000000000001</v>
      </c>
      <c r="CB1234">
        <f>IF($BZ$6="","",IF(ISERROR(INDEX([3]Base!$A$2:$C$207,MATCH($BZ$6,[3]Base!$A$2:$A$207,0),2))=TRUE,"CABLE INCONNU",(INDEX([3]Base!$A$2:$C$207,MATCH($BZ$6,[3]Base!$A$2:$A$207,0),2))))</f>
        <v>0.627</v>
      </c>
      <c r="CD1234">
        <f t="shared" si="100"/>
        <v>1.5404220201039038</v>
      </c>
      <c r="CF1234">
        <f t="shared" si="98"/>
        <v>404.81000000000006</v>
      </c>
      <c r="CG123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BORD'!$B$13:$B$2000,0),9)))*T1234/$P$18)</f>
        <v>406.35042202010396</v>
      </c>
      <c r="CI1234">
        <f>'[3]TABLEAU DE BORD'!B1232</f>
        <v>0</v>
      </c>
      <c r="CJ1234">
        <f>'[3]TABLEAU DE BORD'!E1232-'[3]TABLEAU DE BORD'!C1232</f>
        <v>0</v>
      </c>
      <c r="CL1234">
        <f>'[3]TABLEAU DE BORD'!H1232</f>
        <v>0</v>
      </c>
      <c r="CM1234">
        <f>'[3]TABLEAU DE BORD'!K1232-'[3]TABLEAU DE BORD'!I1232</f>
        <v>0</v>
      </c>
    </row>
    <row r="1235" spans="72:91" x14ac:dyDescent="0.25">
      <c r="BT123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BORD'!$B$13:$B$2000,0),11))*T1235/INDEX('[3]TABLEAU DE BORD'!$B$13:$R$2000,MATCH('Formalisme RTE'!$H$2,'[3]TABLEAU DE BORD'!$B$13:$B$2000,0),12)</f>
        <v>3.102830965870556</v>
      </c>
      <c r="BU1235">
        <f t="shared" si="101"/>
        <v>0.93577891975241945</v>
      </c>
      <c r="BX1235">
        <f t="shared" si="99"/>
        <v>0.60748217536470928</v>
      </c>
      <c r="BZ1235">
        <f>IF($BZ$6="","",IF(ISERROR(INDEX([3]Base!$A$2:$C$207,MATCH($BZ$6,[3]Base!$A$2:$A$207,0),2))=TRUE,"CABLE INCONNU",(INDEX([3]Base!$A$2:$C$207,MATCH($BZ$6,[3]Base!$A$2:$A$207,0),3))))</f>
        <v>19.600000000000001</v>
      </c>
      <c r="CB1235">
        <f>IF($BZ$6="","",IF(ISERROR(INDEX([3]Base!$A$2:$C$207,MATCH($BZ$6,[3]Base!$A$2:$A$207,0),2))=TRUE,"CABLE INCONNU",(INDEX([3]Base!$A$2:$C$207,MATCH($BZ$6,[3]Base!$A$2:$A$207,0),2))))</f>
        <v>0.627</v>
      </c>
      <c r="CD1235">
        <f t="shared" si="100"/>
        <v>1.5404220201039038</v>
      </c>
      <c r="CF1235">
        <f t="shared" si="98"/>
        <v>404.81000000000006</v>
      </c>
      <c r="CG123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BORD'!$B$13:$B$2000,0),9)))*T1235/$P$18)</f>
        <v>406.35042202010396</v>
      </c>
      <c r="CI1235">
        <f>'[3]TABLEAU DE BORD'!B1233</f>
        <v>0</v>
      </c>
      <c r="CJ1235">
        <f>'[3]TABLEAU DE BORD'!E1233-'[3]TABLEAU DE BORD'!C1233</f>
        <v>0</v>
      </c>
      <c r="CL1235">
        <f>'[3]TABLEAU DE BORD'!H1233</f>
        <v>0</v>
      </c>
      <c r="CM1235">
        <f>'[3]TABLEAU DE BORD'!K1233-'[3]TABLEAU DE BORD'!I1233</f>
        <v>0</v>
      </c>
    </row>
    <row r="1236" spans="72:91" x14ac:dyDescent="0.25">
      <c r="BT123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BORD'!$B$13:$B$2000,0),11))*T1236/INDEX('[3]TABLEAU DE BORD'!$B$13:$R$2000,MATCH('Formalisme RTE'!$H$2,'[3]TABLEAU DE BORD'!$B$13:$B$2000,0),12)</f>
        <v>3.102830965870556</v>
      </c>
      <c r="BU1236">
        <f t="shared" si="101"/>
        <v>0.93577891975241945</v>
      </c>
      <c r="BX1236">
        <f t="shared" si="99"/>
        <v>0.60748217536470928</v>
      </c>
      <c r="BZ1236">
        <f>IF($BZ$6="","",IF(ISERROR(INDEX([3]Base!$A$2:$C$207,MATCH($BZ$6,[3]Base!$A$2:$A$207,0),2))=TRUE,"CABLE INCONNU",(INDEX([3]Base!$A$2:$C$207,MATCH($BZ$6,[3]Base!$A$2:$A$207,0),3))))</f>
        <v>19.600000000000001</v>
      </c>
      <c r="CB1236">
        <f>IF($BZ$6="","",IF(ISERROR(INDEX([3]Base!$A$2:$C$207,MATCH($BZ$6,[3]Base!$A$2:$A$207,0),2))=TRUE,"CABLE INCONNU",(INDEX([3]Base!$A$2:$C$207,MATCH($BZ$6,[3]Base!$A$2:$A$207,0),2))))</f>
        <v>0.627</v>
      </c>
      <c r="CD1236">
        <f t="shared" si="100"/>
        <v>1.5404220201039038</v>
      </c>
      <c r="CF1236">
        <f t="shared" si="98"/>
        <v>404.81000000000006</v>
      </c>
      <c r="CG123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BORD'!$B$13:$B$2000,0),9)))*T1236/$P$18)</f>
        <v>406.35042202010396</v>
      </c>
      <c r="CI1236">
        <f>'[3]TABLEAU DE BORD'!B1234</f>
        <v>0</v>
      </c>
      <c r="CJ1236">
        <f>'[3]TABLEAU DE BORD'!E1234-'[3]TABLEAU DE BORD'!C1234</f>
        <v>0</v>
      </c>
      <c r="CL1236">
        <f>'[3]TABLEAU DE BORD'!H1234</f>
        <v>0</v>
      </c>
      <c r="CM1236">
        <f>'[3]TABLEAU DE BORD'!K1234-'[3]TABLEAU DE BORD'!I1234</f>
        <v>0</v>
      </c>
    </row>
    <row r="1237" spans="72:91" x14ac:dyDescent="0.25">
      <c r="BT123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BORD'!$B$13:$B$2000,0),11))*T1237/INDEX('[3]TABLEAU DE BORD'!$B$13:$R$2000,MATCH('Formalisme RTE'!$H$2,'[3]TABLEAU DE BORD'!$B$13:$B$2000,0),12)</f>
        <v>3.102830965870556</v>
      </c>
      <c r="BU1237">
        <f t="shared" si="101"/>
        <v>0.93577891975241945</v>
      </c>
      <c r="BX1237">
        <f t="shared" si="99"/>
        <v>0.60748217536470928</v>
      </c>
      <c r="BZ1237">
        <f>IF($BZ$6="","",IF(ISERROR(INDEX([3]Base!$A$2:$C$207,MATCH($BZ$6,[3]Base!$A$2:$A$207,0),2))=TRUE,"CABLE INCONNU",(INDEX([3]Base!$A$2:$C$207,MATCH($BZ$6,[3]Base!$A$2:$A$207,0),3))))</f>
        <v>19.600000000000001</v>
      </c>
      <c r="CB1237">
        <f>IF($BZ$6="","",IF(ISERROR(INDEX([3]Base!$A$2:$C$207,MATCH($BZ$6,[3]Base!$A$2:$A$207,0),2))=TRUE,"CABLE INCONNU",(INDEX([3]Base!$A$2:$C$207,MATCH($BZ$6,[3]Base!$A$2:$A$207,0),2))))</f>
        <v>0.627</v>
      </c>
      <c r="CD1237">
        <f t="shared" si="100"/>
        <v>1.5404220201039038</v>
      </c>
      <c r="CF1237">
        <f t="shared" si="98"/>
        <v>404.81000000000006</v>
      </c>
      <c r="CG123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BORD'!$B$13:$B$2000,0),9)))*T1237/$P$18)</f>
        <v>406.35042202010396</v>
      </c>
      <c r="CI1237">
        <f>'[3]TABLEAU DE BORD'!B1235</f>
        <v>0</v>
      </c>
      <c r="CJ1237">
        <f>'[3]TABLEAU DE BORD'!E1235-'[3]TABLEAU DE BORD'!C1235</f>
        <v>0</v>
      </c>
      <c r="CL1237">
        <f>'[3]TABLEAU DE BORD'!H1235</f>
        <v>0</v>
      </c>
      <c r="CM1237">
        <f>'[3]TABLEAU DE BORD'!K1235-'[3]TABLEAU DE BORD'!I1235</f>
        <v>0</v>
      </c>
    </row>
    <row r="1238" spans="72:91" x14ac:dyDescent="0.25">
      <c r="BT123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BORD'!$B$13:$B$2000,0),11))*T1238/INDEX('[3]TABLEAU DE BORD'!$B$13:$R$2000,MATCH('Formalisme RTE'!$H$2,'[3]TABLEAU DE BORD'!$B$13:$B$2000,0),12)</f>
        <v>3.102830965870556</v>
      </c>
      <c r="BU1238">
        <f t="shared" si="101"/>
        <v>0.93577891975241945</v>
      </c>
      <c r="BX1238">
        <f t="shared" si="99"/>
        <v>0.60748217536470928</v>
      </c>
      <c r="BZ1238">
        <f>IF($BZ$6="","",IF(ISERROR(INDEX([3]Base!$A$2:$C$207,MATCH($BZ$6,[3]Base!$A$2:$A$207,0),2))=TRUE,"CABLE INCONNU",(INDEX([3]Base!$A$2:$C$207,MATCH($BZ$6,[3]Base!$A$2:$A$207,0),3))))</f>
        <v>19.600000000000001</v>
      </c>
      <c r="CB1238">
        <f>IF($BZ$6="","",IF(ISERROR(INDEX([3]Base!$A$2:$C$207,MATCH($BZ$6,[3]Base!$A$2:$A$207,0),2))=TRUE,"CABLE INCONNU",(INDEX([3]Base!$A$2:$C$207,MATCH($BZ$6,[3]Base!$A$2:$A$207,0),2))))</f>
        <v>0.627</v>
      </c>
      <c r="CD1238">
        <f t="shared" si="100"/>
        <v>1.5404220201039038</v>
      </c>
      <c r="CF1238">
        <f t="shared" si="98"/>
        <v>404.81000000000006</v>
      </c>
      <c r="CG123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BORD'!$B$13:$B$2000,0),9)))*T1238/$P$18)</f>
        <v>406.35042202010396</v>
      </c>
      <c r="CI1238">
        <f>'[3]TABLEAU DE BORD'!B1236</f>
        <v>0</v>
      </c>
      <c r="CJ1238">
        <f>'[3]TABLEAU DE BORD'!E1236-'[3]TABLEAU DE BORD'!C1236</f>
        <v>0</v>
      </c>
      <c r="CL1238">
        <f>'[3]TABLEAU DE BORD'!H1236</f>
        <v>0</v>
      </c>
      <c r="CM1238">
        <f>'[3]TABLEAU DE BORD'!K1236-'[3]TABLEAU DE BORD'!I1236</f>
        <v>0</v>
      </c>
    </row>
    <row r="1239" spans="72:91" x14ac:dyDescent="0.25">
      <c r="BT123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BORD'!$B$13:$B$2000,0),11))*T1239/INDEX('[3]TABLEAU DE BORD'!$B$13:$R$2000,MATCH('Formalisme RTE'!$H$2,'[3]TABLEAU DE BORD'!$B$13:$B$2000,0),12)</f>
        <v>3.102830965870556</v>
      </c>
      <c r="BU1239">
        <f t="shared" si="101"/>
        <v>0.93577891975241945</v>
      </c>
      <c r="BX1239">
        <f t="shared" si="99"/>
        <v>0.60748217536470928</v>
      </c>
      <c r="BZ1239">
        <f>IF($BZ$6="","",IF(ISERROR(INDEX([3]Base!$A$2:$C$207,MATCH($BZ$6,[3]Base!$A$2:$A$207,0),2))=TRUE,"CABLE INCONNU",(INDEX([3]Base!$A$2:$C$207,MATCH($BZ$6,[3]Base!$A$2:$A$207,0),3))))</f>
        <v>19.600000000000001</v>
      </c>
      <c r="CB1239">
        <f>IF($BZ$6="","",IF(ISERROR(INDEX([3]Base!$A$2:$C$207,MATCH($BZ$6,[3]Base!$A$2:$A$207,0),2))=TRUE,"CABLE INCONNU",(INDEX([3]Base!$A$2:$C$207,MATCH($BZ$6,[3]Base!$A$2:$A$207,0),2))))</f>
        <v>0.627</v>
      </c>
      <c r="CD1239">
        <f t="shared" si="100"/>
        <v>1.5404220201039038</v>
      </c>
      <c r="CF1239">
        <f t="shared" si="98"/>
        <v>404.81000000000006</v>
      </c>
      <c r="CG123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BORD'!$B$13:$B$2000,0),9)))*T1239/$P$18)</f>
        <v>406.35042202010396</v>
      </c>
      <c r="CI1239">
        <f>'[3]TABLEAU DE BORD'!B1237</f>
        <v>0</v>
      </c>
      <c r="CJ1239">
        <f>'[3]TABLEAU DE BORD'!E1237-'[3]TABLEAU DE BORD'!C1237</f>
        <v>0</v>
      </c>
      <c r="CL1239">
        <f>'[3]TABLEAU DE BORD'!H1237</f>
        <v>0</v>
      </c>
      <c r="CM1239">
        <f>'[3]TABLEAU DE BORD'!K1237-'[3]TABLEAU DE BORD'!I1237</f>
        <v>0</v>
      </c>
    </row>
    <row r="1240" spans="72:91" x14ac:dyDescent="0.25">
      <c r="BT124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BORD'!$B$13:$B$2000,0),11))*T1240/INDEX('[3]TABLEAU DE BORD'!$B$13:$R$2000,MATCH('Formalisme RTE'!$H$2,'[3]TABLEAU DE BORD'!$B$13:$B$2000,0),12)</f>
        <v>3.102830965870556</v>
      </c>
      <c r="BU1240">
        <f t="shared" si="101"/>
        <v>0.93577891975241945</v>
      </c>
      <c r="BX1240">
        <f t="shared" si="99"/>
        <v>0.60748217536470928</v>
      </c>
      <c r="BZ1240">
        <f>IF($BZ$6="","",IF(ISERROR(INDEX([3]Base!$A$2:$C$207,MATCH($BZ$6,[3]Base!$A$2:$A$207,0),2))=TRUE,"CABLE INCONNU",(INDEX([3]Base!$A$2:$C$207,MATCH($BZ$6,[3]Base!$A$2:$A$207,0),3))))</f>
        <v>19.600000000000001</v>
      </c>
      <c r="CB1240">
        <f>IF($BZ$6="","",IF(ISERROR(INDEX([3]Base!$A$2:$C$207,MATCH($BZ$6,[3]Base!$A$2:$A$207,0),2))=TRUE,"CABLE INCONNU",(INDEX([3]Base!$A$2:$C$207,MATCH($BZ$6,[3]Base!$A$2:$A$207,0),2))))</f>
        <v>0.627</v>
      </c>
      <c r="CD1240">
        <f t="shared" si="100"/>
        <v>1.5404220201039038</v>
      </c>
      <c r="CF1240">
        <f t="shared" si="98"/>
        <v>404.81000000000006</v>
      </c>
      <c r="CG124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BORD'!$B$13:$B$2000,0),9)))*T1240/$P$18)</f>
        <v>406.35042202010396</v>
      </c>
      <c r="CI1240">
        <f>'[3]TABLEAU DE BORD'!B1238</f>
        <v>0</v>
      </c>
      <c r="CJ1240">
        <f>'[3]TABLEAU DE BORD'!E1238-'[3]TABLEAU DE BORD'!C1238</f>
        <v>0</v>
      </c>
      <c r="CL1240">
        <f>'[3]TABLEAU DE BORD'!H1238</f>
        <v>0</v>
      </c>
      <c r="CM1240">
        <f>'[3]TABLEAU DE BORD'!K1238-'[3]TABLEAU DE BORD'!I1238</f>
        <v>0</v>
      </c>
    </row>
    <row r="1241" spans="72:91" x14ac:dyDescent="0.25">
      <c r="BT124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BORD'!$B$13:$B$2000,0),11))*T1241/INDEX('[3]TABLEAU DE BORD'!$B$13:$R$2000,MATCH('Formalisme RTE'!$H$2,'[3]TABLEAU DE BORD'!$B$13:$B$2000,0),12)</f>
        <v>3.102830965870556</v>
      </c>
      <c r="BU1241">
        <f t="shared" si="101"/>
        <v>0.93577891975241945</v>
      </c>
      <c r="BX1241">
        <f t="shared" si="99"/>
        <v>0.60748217536470928</v>
      </c>
      <c r="BZ1241">
        <f>IF($BZ$6="","",IF(ISERROR(INDEX([3]Base!$A$2:$C$207,MATCH($BZ$6,[3]Base!$A$2:$A$207,0),2))=TRUE,"CABLE INCONNU",(INDEX([3]Base!$A$2:$C$207,MATCH($BZ$6,[3]Base!$A$2:$A$207,0),3))))</f>
        <v>19.600000000000001</v>
      </c>
      <c r="CB1241">
        <f>IF($BZ$6="","",IF(ISERROR(INDEX([3]Base!$A$2:$C$207,MATCH($BZ$6,[3]Base!$A$2:$A$207,0),2))=TRUE,"CABLE INCONNU",(INDEX([3]Base!$A$2:$C$207,MATCH($BZ$6,[3]Base!$A$2:$A$207,0),2))))</f>
        <v>0.627</v>
      </c>
      <c r="CD1241">
        <f t="shared" si="100"/>
        <v>1.5404220201039038</v>
      </c>
      <c r="CF1241">
        <f t="shared" si="98"/>
        <v>404.81000000000006</v>
      </c>
      <c r="CG124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BORD'!$B$13:$B$2000,0),9)))*T1241/$P$18)</f>
        <v>406.35042202010396</v>
      </c>
      <c r="CI1241">
        <f>'[3]TABLEAU DE BORD'!B1239</f>
        <v>0</v>
      </c>
      <c r="CJ1241">
        <f>'[3]TABLEAU DE BORD'!E1239-'[3]TABLEAU DE BORD'!C1239</f>
        <v>0</v>
      </c>
      <c r="CL1241">
        <f>'[3]TABLEAU DE BORD'!H1239</f>
        <v>0</v>
      </c>
      <c r="CM1241">
        <f>'[3]TABLEAU DE BORD'!K1239-'[3]TABLEAU DE BORD'!I1239</f>
        <v>0</v>
      </c>
    </row>
    <row r="1242" spans="72:91" x14ac:dyDescent="0.25">
      <c r="BT124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BORD'!$B$13:$B$2000,0),11))*T1242/INDEX('[3]TABLEAU DE BORD'!$B$13:$R$2000,MATCH('Formalisme RTE'!$H$2,'[3]TABLEAU DE BORD'!$B$13:$B$2000,0),12)</f>
        <v>3.102830965870556</v>
      </c>
      <c r="BU1242">
        <f t="shared" si="101"/>
        <v>0.93577891975241945</v>
      </c>
      <c r="BX1242">
        <f t="shared" si="99"/>
        <v>0.60748217536470928</v>
      </c>
      <c r="BZ1242">
        <f>IF($BZ$6="","",IF(ISERROR(INDEX([3]Base!$A$2:$C$207,MATCH($BZ$6,[3]Base!$A$2:$A$207,0),2))=TRUE,"CABLE INCONNU",(INDEX([3]Base!$A$2:$C$207,MATCH($BZ$6,[3]Base!$A$2:$A$207,0),3))))</f>
        <v>19.600000000000001</v>
      </c>
      <c r="CB1242">
        <f>IF($BZ$6="","",IF(ISERROR(INDEX([3]Base!$A$2:$C$207,MATCH($BZ$6,[3]Base!$A$2:$A$207,0),2))=TRUE,"CABLE INCONNU",(INDEX([3]Base!$A$2:$C$207,MATCH($BZ$6,[3]Base!$A$2:$A$207,0),2))))</f>
        <v>0.627</v>
      </c>
      <c r="CD1242">
        <f t="shared" si="100"/>
        <v>1.5404220201039038</v>
      </c>
      <c r="CF1242">
        <f t="shared" si="98"/>
        <v>404.81000000000006</v>
      </c>
      <c r="CG124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BORD'!$B$13:$B$2000,0),9)))*T1242/$P$18)</f>
        <v>406.35042202010396</v>
      </c>
      <c r="CI1242">
        <f>'[3]TABLEAU DE BORD'!B1240</f>
        <v>0</v>
      </c>
      <c r="CJ1242">
        <f>'[3]TABLEAU DE BORD'!E1240-'[3]TABLEAU DE BORD'!C1240</f>
        <v>0</v>
      </c>
      <c r="CL1242">
        <f>'[3]TABLEAU DE BORD'!H1240</f>
        <v>0</v>
      </c>
      <c r="CM1242">
        <f>'[3]TABLEAU DE BORD'!K1240-'[3]TABLEAU DE BORD'!I1240</f>
        <v>0</v>
      </c>
    </row>
    <row r="1243" spans="72:91" x14ac:dyDescent="0.25">
      <c r="BT12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BORD'!$B$13:$B$2000,0),11))*T1243/INDEX('[3]TABLEAU DE BORD'!$B$13:$R$2000,MATCH('Formalisme RTE'!$H$2,'[3]TABLEAU DE BORD'!$B$13:$B$2000,0),12)</f>
        <v>3.102830965870556</v>
      </c>
      <c r="BU1243">
        <f t="shared" si="101"/>
        <v>0.93577891975241945</v>
      </c>
      <c r="BX1243">
        <f t="shared" si="99"/>
        <v>0.60748217536470928</v>
      </c>
      <c r="BZ1243">
        <f>IF($BZ$6="","",IF(ISERROR(INDEX([3]Base!$A$2:$C$207,MATCH($BZ$6,[3]Base!$A$2:$A$207,0),2))=TRUE,"CABLE INCONNU",(INDEX([3]Base!$A$2:$C$207,MATCH($BZ$6,[3]Base!$A$2:$A$207,0),3))))</f>
        <v>19.600000000000001</v>
      </c>
      <c r="CB1243">
        <f>IF($BZ$6="","",IF(ISERROR(INDEX([3]Base!$A$2:$C$207,MATCH($BZ$6,[3]Base!$A$2:$A$207,0),2))=TRUE,"CABLE INCONNU",(INDEX([3]Base!$A$2:$C$207,MATCH($BZ$6,[3]Base!$A$2:$A$207,0),2))))</f>
        <v>0.627</v>
      </c>
      <c r="CD1243">
        <f t="shared" si="100"/>
        <v>1.5404220201039038</v>
      </c>
      <c r="CF1243">
        <f t="shared" si="98"/>
        <v>404.81000000000006</v>
      </c>
      <c r="CG124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BORD'!$B$13:$B$2000,0),9)))*T1243/$P$18)</f>
        <v>406.35042202010396</v>
      </c>
      <c r="CI1243">
        <f>'[3]TABLEAU DE BORD'!B1241</f>
        <v>0</v>
      </c>
      <c r="CJ1243">
        <f>'[3]TABLEAU DE BORD'!E1241-'[3]TABLEAU DE BORD'!C1241</f>
        <v>0</v>
      </c>
      <c r="CL1243">
        <f>'[3]TABLEAU DE BORD'!H1241</f>
        <v>0</v>
      </c>
      <c r="CM1243">
        <f>'[3]TABLEAU DE BORD'!K1241-'[3]TABLEAU DE BORD'!I1241</f>
        <v>0</v>
      </c>
    </row>
    <row r="1244" spans="72:91" x14ac:dyDescent="0.25">
      <c r="BT124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BORD'!$B$13:$B$2000,0),11))*T1244/INDEX('[3]TABLEAU DE BORD'!$B$13:$R$2000,MATCH('Formalisme RTE'!$H$2,'[3]TABLEAU DE BORD'!$B$13:$B$2000,0),12)</f>
        <v>3.102830965870556</v>
      </c>
      <c r="BU1244">
        <f t="shared" si="101"/>
        <v>0.93577891975241945</v>
      </c>
      <c r="BX1244">
        <f t="shared" si="99"/>
        <v>0.60748217536470928</v>
      </c>
      <c r="BZ1244">
        <f>IF($BZ$6="","",IF(ISERROR(INDEX([3]Base!$A$2:$C$207,MATCH($BZ$6,[3]Base!$A$2:$A$207,0),2))=TRUE,"CABLE INCONNU",(INDEX([3]Base!$A$2:$C$207,MATCH($BZ$6,[3]Base!$A$2:$A$207,0),3))))</f>
        <v>19.600000000000001</v>
      </c>
      <c r="CB1244">
        <f>IF($BZ$6="","",IF(ISERROR(INDEX([3]Base!$A$2:$C$207,MATCH($BZ$6,[3]Base!$A$2:$A$207,0),2))=TRUE,"CABLE INCONNU",(INDEX([3]Base!$A$2:$C$207,MATCH($BZ$6,[3]Base!$A$2:$A$207,0),2))))</f>
        <v>0.627</v>
      </c>
      <c r="CD1244">
        <f t="shared" si="100"/>
        <v>1.5404220201039038</v>
      </c>
      <c r="CF1244">
        <f t="shared" si="98"/>
        <v>404.81000000000006</v>
      </c>
      <c r="CG12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BORD'!$B$13:$B$2000,0),9)))*T1244/$P$18)</f>
        <v>406.35042202010396</v>
      </c>
      <c r="CI1244">
        <f>'[3]TABLEAU DE BORD'!B1242</f>
        <v>0</v>
      </c>
      <c r="CJ1244">
        <f>'[3]TABLEAU DE BORD'!E1242-'[3]TABLEAU DE BORD'!C1242</f>
        <v>0</v>
      </c>
      <c r="CL1244">
        <f>'[3]TABLEAU DE BORD'!H1242</f>
        <v>0</v>
      </c>
      <c r="CM1244">
        <f>'[3]TABLEAU DE BORD'!K1242-'[3]TABLEAU DE BORD'!I1242</f>
        <v>0</v>
      </c>
    </row>
    <row r="1245" spans="72:91" x14ac:dyDescent="0.25">
      <c r="BT124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BORD'!$B$13:$B$2000,0),11))*T1245/INDEX('[3]TABLEAU DE BORD'!$B$13:$R$2000,MATCH('Formalisme RTE'!$H$2,'[3]TABLEAU DE BORD'!$B$13:$B$2000,0),12)</f>
        <v>3.102830965870556</v>
      </c>
      <c r="BU1245">
        <f t="shared" si="101"/>
        <v>0.93577891975241945</v>
      </c>
      <c r="BX1245">
        <f t="shared" si="99"/>
        <v>0.60748217536470928</v>
      </c>
      <c r="BZ1245">
        <f>IF($BZ$6="","",IF(ISERROR(INDEX([3]Base!$A$2:$C$207,MATCH($BZ$6,[3]Base!$A$2:$A$207,0),2))=TRUE,"CABLE INCONNU",(INDEX([3]Base!$A$2:$C$207,MATCH($BZ$6,[3]Base!$A$2:$A$207,0),3))))</f>
        <v>19.600000000000001</v>
      </c>
      <c r="CB1245">
        <f>IF($BZ$6="","",IF(ISERROR(INDEX([3]Base!$A$2:$C$207,MATCH($BZ$6,[3]Base!$A$2:$A$207,0),2))=TRUE,"CABLE INCONNU",(INDEX([3]Base!$A$2:$C$207,MATCH($BZ$6,[3]Base!$A$2:$A$207,0),2))))</f>
        <v>0.627</v>
      </c>
      <c r="CD1245">
        <f t="shared" si="100"/>
        <v>1.5404220201039038</v>
      </c>
      <c r="CF1245">
        <f t="shared" si="98"/>
        <v>404.81000000000006</v>
      </c>
      <c r="CG12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BORD'!$B$13:$B$2000,0),9)))*T1245/$P$18)</f>
        <v>406.35042202010396</v>
      </c>
      <c r="CI1245">
        <f>'[3]TABLEAU DE BORD'!B1243</f>
        <v>0</v>
      </c>
      <c r="CJ1245">
        <f>'[3]TABLEAU DE BORD'!E1243-'[3]TABLEAU DE BORD'!C1243</f>
        <v>0</v>
      </c>
      <c r="CL1245">
        <f>'[3]TABLEAU DE BORD'!H1243</f>
        <v>0</v>
      </c>
      <c r="CM1245">
        <f>'[3]TABLEAU DE BORD'!K1243-'[3]TABLEAU DE BORD'!I1243</f>
        <v>0</v>
      </c>
    </row>
    <row r="1246" spans="72:91" x14ac:dyDescent="0.25">
      <c r="BT124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BORD'!$B$13:$B$2000,0),11))*T1246/INDEX('[3]TABLEAU DE BORD'!$B$13:$R$2000,MATCH('Formalisme RTE'!$H$2,'[3]TABLEAU DE BORD'!$B$13:$B$2000,0),12)</f>
        <v>3.102830965870556</v>
      </c>
      <c r="BU1246">
        <f t="shared" si="101"/>
        <v>0.93577891975241945</v>
      </c>
      <c r="BX1246">
        <f t="shared" si="99"/>
        <v>0.60748217536470928</v>
      </c>
      <c r="BZ1246">
        <f>IF($BZ$6="","",IF(ISERROR(INDEX([3]Base!$A$2:$C$207,MATCH($BZ$6,[3]Base!$A$2:$A$207,0),2))=TRUE,"CABLE INCONNU",(INDEX([3]Base!$A$2:$C$207,MATCH($BZ$6,[3]Base!$A$2:$A$207,0),3))))</f>
        <v>19.600000000000001</v>
      </c>
      <c r="CB1246">
        <f>IF($BZ$6="","",IF(ISERROR(INDEX([3]Base!$A$2:$C$207,MATCH($BZ$6,[3]Base!$A$2:$A$207,0),2))=TRUE,"CABLE INCONNU",(INDEX([3]Base!$A$2:$C$207,MATCH($BZ$6,[3]Base!$A$2:$A$207,0),2))))</f>
        <v>0.627</v>
      </c>
      <c r="CD1246">
        <f t="shared" si="100"/>
        <v>1.5404220201039038</v>
      </c>
      <c r="CF1246">
        <f t="shared" si="98"/>
        <v>404.81000000000006</v>
      </c>
      <c r="CG12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BORD'!$B$13:$B$2000,0),9)))*T1246/$P$18)</f>
        <v>406.35042202010396</v>
      </c>
      <c r="CI1246">
        <f>'[3]TABLEAU DE BORD'!B1244</f>
        <v>0</v>
      </c>
      <c r="CJ1246">
        <f>'[3]TABLEAU DE BORD'!E1244-'[3]TABLEAU DE BORD'!C1244</f>
        <v>0</v>
      </c>
      <c r="CL1246">
        <f>'[3]TABLEAU DE BORD'!H1244</f>
        <v>0</v>
      </c>
      <c r="CM1246">
        <f>'[3]TABLEAU DE BORD'!K1244-'[3]TABLEAU DE BORD'!I1244</f>
        <v>0</v>
      </c>
    </row>
    <row r="1247" spans="72:91" x14ac:dyDescent="0.25">
      <c r="BT124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BORD'!$B$13:$B$2000,0),11))*T1247/INDEX('[3]TABLEAU DE BORD'!$B$13:$R$2000,MATCH('Formalisme RTE'!$H$2,'[3]TABLEAU DE BORD'!$B$13:$B$2000,0),12)</f>
        <v>3.102830965870556</v>
      </c>
      <c r="BU1247">
        <f t="shared" si="101"/>
        <v>0.93577891975241945</v>
      </c>
      <c r="BX1247">
        <f t="shared" si="99"/>
        <v>0.60748217536470928</v>
      </c>
      <c r="BZ1247">
        <f>IF($BZ$6="","",IF(ISERROR(INDEX([3]Base!$A$2:$C$207,MATCH($BZ$6,[3]Base!$A$2:$A$207,0),2))=TRUE,"CABLE INCONNU",(INDEX([3]Base!$A$2:$C$207,MATCH($BZ$6,[3]Base!$A$2:$A$207,0),3))))</f>
        <v>19.600000000000001</v>
      </c>
      <c r="CB1247">
        <f>IF($BZ$6="","",IF(ISERROR(INDEX([3]Base!$A$2:$C$207,MATCH($BZ$6,[3]Base!$A$2:$A$207,0),2))=TRUE,"CABLE INCONNU",(INDEX([3]Base!$A$2:$C$207,MATCH($BZ$6,[3]Base!$A$2:$A$207,0),2))))</f>
        <v>0.627</v>
      </c>
      <c r="CD1247">
        <f t="shared" si="100"/>
        <v>1.5404220201039038</v>
      </c>
      <c r="CF1247">
        <f t="shared" si="98"/>
        <v>404.81000000000006</v>
      </c>
      <c r="CG12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BORD'!$B$13:$B$2000,0),9)))*T1247/$P$18)</f>
        <v>406.35042202010396</v>
      </c>
      <c r="CI1247">
        <f>'[3]TABLEAU DE BORD'!B1245</f>
        <v>0</v>
      </c>
      <c r="CJ1247">
        <f>'[3]TABLEAU DE BORD'!E1245-'[3]TABLEAU DE BORD'!C1245</f>
        <v>0</v>
      </c>
      <c r="CL1247">
        <f>'[3]TABLEAU DE BORD'!H1245</f>
        <v>0</v>
      </c>
      <c r="CM1247">
        <f>'[3]TABLEAU DE BORD'!K1245-'[3]TABLEAU DE BORD'!I1245</f>
        <v>0</v>
      </c>
    </row>
    <row r="1248" spans="72:91" x14ac:dyDescent="0.25">
      <c r="BT124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BORD'!$B$13:$B$2000,0),11))*T1248/INDEX('[3]TABLEAU DE BORD'!$B$13:$R$2000,MATCH('Formalisme RTE'!$H$2,'[3]TABLEAU DE BORD'!$B$13:$B$2000,0),12)</f>
        <v>3.102830965870556</v>
      </c>
      <c r="BU1248">
        <f t="shared" si="101"/>
        <v>0.93577891975241945</v>
      </c>
      <c r="BX1248">
        <f t="shared" si="99"/>
        <v>0.60748217536470928</v>
      </c>
      <c r="BZ1248">
        <f>IF($BZ$6="","",IF(ISERROR(INDEX([3]Base!$A$2:$C$207,MATCH($BZ$6,[3]Base!$A$2:$A$207,0),2))=TRUE,"CABLE INCONNU",(INDEX([3]Base!$A$2:$C$207,MATCH($BZ$6,[3]Base!$A$2:$A$207,0),3))))</f>
        <v>19.600000000000001</v>
      </c>
      <c r="CB1248">
        <f>IF($BZ$6="","",IF(ISERROR(INDEX([3]Base!$A$2:$C$207,MATCH($BZ$6,[3]Base!$A$2:$A$207,0),2))=TRUE,"CABLE INCONNU",(INDEX([3]Base!$A$2:$C$207,MATCH($BZ$6,[3]Base!$A$2:$A$207,0),2))))</f>
        <v>0.627</v>
      </c>
      <c r="CD1248">
        <f t="shared" si="100"/>
        <v>1.5404220201039038</v>
      </c>
      <c r="CF1248">
        <f t="shared" si="98"/>
        <v>404.81000000000006</v>
      </c>
      <c r="CG12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BORD'!$B$13:$B$2000,0),9)))*T1248/$P$18)</f>
        <v>406.35042202010396</v>
      </c>
      <c r="CI1248">
        <f>'[3]TABLEAU DE BORD'!B1246</f>
        <v>0</v>
      </c>
      <c r="CJ1248">
        <f>'[3]TABLEAU DE BORD'!E1246-'[3]TABLEAU DE BORD'!C1246</f>
        <v>0</v>
      </c>
      <c r="CL1248">
        <f>'[3]TABLEAU DE BORD'!H1246</f>
        <v>0</v>
      </c>
      <c r="CM1248">
        <f>'[3]TABLEAU DE BORD'!K1246-'[3]TABLEAU DE BORD'!I1246</f>
        <v>0</v>
      </c>
    </row>
    <row r="1249" spans="72:91" x14ac:dyDescent="0.25">
      <c r="BT124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BORD'!$B$13:$B$2000,0),11))*T1249/INDEX('[3]TABLEAU DE BORD'!$B$13:$R$2000,MATCH('Formalisme RTE'!$H$2,'[3]TABLEAU DE BORD'!$B$13:$B$2000,0),12)</f>
        <v>3.102830965870556</v>
      </c>
      <c r="BU1249">
        <f t="shared" si="101"/>
        <v>0.93577891975241945</v>
      </c>
      <c r="BX1249">
        <f t="shared" si="99"/>
        <v>0.60748217536470928</v>
      </c>
      <c r="BZ1249">
        <f>IF($BZ$6="","",IF(ISERROR(INDEX([3]Base!$A$2:$C$207,MATCH($BZ$6,[3]Base!$A$2:$A$207,0),2))=TRUE,"CABLE INCONNU",(INDEX([3]Base!$A$2:$C$207,MATCH($BZ$6,[3]Base!$A$2:$A$207,0),3))))</f>
        <v>19.600000000000001</v>
      </c>
      <c r="CB1249">
        <f>IF($BZ$6="","",IF(ISERROR(INDEX([3]Base!$A$2:$C$207,MATCH($BZ$6,[3]Base!$A$2:$A$207,0),2))=TRUE,"CABLE INCONNU",(INDEX([3]Base!$A$2:$C$207,MATCH($BZ$6,[3]Base!$A$2:$A$207,0),2))))</f>
        <v>0.627</v>
      </c>
      <c r="CD1249">
        <f t="shared" si="100"/>
        <v>1.5404220201039038</v>
      </c>
      <c r="CF1249">
        <f t="shared" si="98"/>
        <v>404.81000000000006</v>
      </c>
      <c r="CG12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BORD'!$B$13:$B$2000,0),9)))*T1249/$P$18)</f>
        <v>406.35042202010396</v>
      </c>
      <c r="CI1249">
        <f>'[3]TABLEAU DE BORD'!B1247</f>
        <v>0</v>
      </c>
      <c r="CJ1249">
        <f>'[3]TABLEAU DE BORD'!E1247-'[3]TABLEAU DE BORD'!C1247</f>
        <v>0</v>
      </c>
      <c r="CL1249">
        <f>'[3]TABLEAU DE BORD'!H1247</f>
        <v>0</v>
      </c>
      <c r="CM1249">
        <f>'[3]TABLEAU DE BORD'!K1247-'[3]TABLEAU DE BORD'!I1247</f>
        <v>0</v>
      </c>
    </row>
    <row r="1250" spans="72:91" x14ac:dyDescent="0.25">
      <c r="BT125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BORD'!$B$13:$B$2000,0),11))*T1250/INDEX('[3]TABLEAU DE BORD'!$B$13:$R$2000,MATCH('Formalisme RTE'!$H$2,'[3]TABLEAU DE BORD'!$B$13:$B$2000,0),12)</f>
        <v>3.102830965870556</v>
      </c>
      <c r="BU1250">
        <f t="shared" si="101"/>
        <v>0.93577891975241945</v>
      </c>
      <c r="BX1250">
        <f t="shared" si="99"/>
        <v>0.60748217536470928</v>
      </c>
      <c r="BZ1250">
        <f>IF($BZ$6="","",IF(ISERROR(INDEX([3]Base!$A$2:$C$207,MATCH($BZ$6,[3]Base!$A$2:$A$207,0),2))=TRUE,"CABLE INCONNU",(INDEX([3]Base!$A$2:$C$207,MATCH($BZ$6,[3]Base!$A$2:$A$207,0),3))))</f>
        <v>19.600000000000001</v>
      </c>
      <c r="CB1250">
        <f>IF($BZ$6="","",IF(ISERROR(INDEX([3]Base!$A$2:$C$207,MATCH($BZ$6,[3]Base!$A$2:$A$207,0),2))=TRUE,"CABLE INCONNU",(INDEX([3]Base!$A$2:$C$207,MATCH($BZ$6,[3]Base!$A$2:$A$207,0),2))))</f>
        <v>0.627</v>
      </c>
      <c r="CD1250">
        <f t="shared" si="100"/>
        <v>1.5404220201039038</v>
      </c>
      <c r="CF1250">
        <f t="shared" si="98"/>
        <v>404.81000000000006</v>
      </c>
      <c r="CG12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BORD'!$B$13:$B$2000,0),9)))*T1250/$P$18)</f>
        <v>406.35042202010396</v>
      </c>
      <c r="CI1250">
        <f>'[3]TABLEAU DE BORD'!B1248</f>
        <v>0</v>
      </c>
      <c r="CJ1250">
        <f>'[3]TABLEAU DE BORD'!E1248-'[3]TABLEAU DE BORD'!C1248</f>
        <v>0</v>
      </c>
      <c r="CL1250">
        <f>'[3]TABLEAU DE BORD'!H1248</f>
        <v>0</v>
      </c>
      <c r="CM1250">
        <f>'[3]TABLEAU DE BORD'!K1248-'[3]TABLEAU DE BORD'!I1248</f>
        <v>0</v>
      </c>
    </row>
    <row r="1251" spans="72:91" x14ac:dyDescent="0.25">
      <c r="BT125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BORD'!$B$13:$B$2000,0),11))*T1251/INDEX('[3]TABLEAU DE BORD'!$B$13:$R$2000,MATCH('Formalisme RTE'!$H$2,'[3]TABLEAU DE BORD'!$B$13:$B$2000,0),12)</f>
        <v>3.102830965870556</v>
      </c>
      <c r="BU1251">
        <f t="shared" si="101"/>
        <v>0.93577891975241945</v>
      </c>
      <c r="BX1251">
        <f t="shared" si="99"/>
        <v>0.60748217536470928</v>
      </c>
      <c r="BZ1251">
        <f>IF($BZ$6="","",IF(ISERROR(INDEX([3]Base!$A$2:$C$207,MATCH($BZ$6,[3]Base!$A$2:$A$207,0),2))=TRUE,"CABLE INCONNU",(INDEX([3]Base!$A$2:$C$207,MATCH($BZ$6,[3]Base!$A$2:$A$207,0),3))))</f>
        <v>19.600000000000001</v>
      </c>
      <c r="CB1251">
        <f>IF($BZ$6="","",IF(ISERROR(INDEX([3]Base!$A$2:$C$207,MATCH($BZ$6,[3]Base!$A$2:$A$207,0),2))=TRUE,"CABLE INCONNU",(INDEX([3]Base!$A$2:$C$207,MATCH($BZ$6,[3]Base!$A$2:$A$207,0),2))))</f>
        <v>0.627</v>
      </c>
      <c r="CD1251">
        <f t="shared" si="100"/>
        <v>1.5404220201039038</v>
      </c>
      <c r="CF1251">
        <f t="shared" si="98"/>
        <v>404.81000000000006</v>
      </c>
      <c r="CG12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BORD'!$B$13:$B$2000,0),9)))*T1251/$P$18)</f>
        <v>406.35042202010396</v>
      </c>
      <c r="CI1251">
        <f>'[3]TABLEAU DE BORD'!B1249</f>
        <v>0</v>
      </c>
      <c r="CJ1251">
        <f>'[3]TABLEAU DE BORD'!E1249-'[3]TABLEAU DE BORD'!C1249</f>
        <v>0</v>
      </c>
      <c r="CL1251">
        <f>'[3]TABLEAU DE BORD'!H1249</f>
        <v>0</v>
      </c>
      <c r="CM1251">
        <f>'[3]TABLEAU DE BORD'!K1249-'[3]TABLEAU DE BORD'!I1249</f>
        <v>0</v>
      </c>
    </row>
    <row r="1252" spans="72:91" x14ac:dyDescent="0.25">
      <c r="BT125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BORD'!$B$13:$B$2000,0),11))*T1252/INDEX('[3]TABLEAU DE BORD'!$B$13:$R$2000,MATCH('Formalisme RTE'!$H$2,'[3]TABLEAU DE BORD'!$B$13:$B$2000,0),12)</f>
        <v>3.102830965870556</v>
      </c>
      <c r="BU1252">
        <f t="shared" si="101"/>
        <v>0.93577891975241945</v>
      </c>
      <c r="BX1252">
        <f t="shared" si="99"/>
        <v>0.60748217536470928</v>
      </c>
      <c r="BZ1252">
        <f>IF($BZ$6="","",IF(ISERROR(INDEX([3]Base!$A$2:$C$207,MATCH($BZ$6,[3]Base!$A$2:$A$207,0),2))=TRUE,"CABLE INCONNU",(INDEX([3]Base!$A$2:$C$207,MATCH($BZ$6,[3]Base!$A$2:$A$207,0),3))))</f>
        <v>19.600000000000001</v>
      </c>
      <c r="CB1252">
        <f>IF($BZ$6="","",IF(ISERROR(INDEX([3]Base!$A$2:$C$207,MATCH($BZ$6,[3]Base!$A$2:$A$207,0),2))=TRUE,"CABLE INCONNU",(INDEX([3]Base!$A$2:$C$207,MATCH($BZ$6,[3]Base!$A$2:$A$207,0),2))))</f>
        <v>0.627</v>
      </c>
      <c r="CD1252">
        <f t="shared" si="100"/>
        <v>1.5404220201039038</v>
      </c>
      <c r="CF1252">
        <f t="shared" si="98"/>
        <v>404.81000000000006</v>
      </c>
      <c r="CG12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BORD'!$B$13:$B$2000,0),9)))*T1252/$P$18)</f>
        <v>406.35042202010396</v>
      </c>
      <c r="CI1252">
        <f>'[3]TABLEAU DE BORD'!B1250</f>
        <v>0</v>
      </c>
      <c r="CJ1252">
        <f>'[3]TABLEAU DE BORD'!E1250-'[3]TABLEAU DE BORD'!C1250</f>
        <v>0</v>
      </c>
      <c r="CL1252">
        <f>'[3]TABLEAU DE BORD'!H1250</f>
        <v>0</v>
      </c>
      <c r="CM1252">
        <f>'[3]TABLEAU DE BORD'!K1250-'[3]TABLEAU DE BORD'!I1250</f>
        <v>0</v>
      </c>
    </row>
    <row r="1253" spans="72:91" x14ac:dyDescent="0.25">
      <c r="BT125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BORD'!$B$13:$B$2000,0),11))*T1253/INDEX('[3]TABLEAU DE BORD'!$B$13:$R$2000,MATCH('Formalisme RTE'!$H$2,'[3]TABLEAU DE BORD'!$B$13:$B$2000,0),12)</f>
        <v>3.102830965870556</v>
      </c>
      <c r="BU1253">
        <f t="shared" si="101"/>
        <v>0.93577891975241945</v>
      </c>
      <c r="BX1253">
        <f t="shared" si="99"/>
        <v>0.60748217536470928</v>
      </c>
      <c r="BZ1253">
        <f>IF($BZ$6="","",IF(ISERROR(INDEX([3]Base!$A$2:$C$207,MATCH($BZ$6,[3]Base!$A$2:$A$207,0),2))=TRUE,"CABLE INCONNU",(INDEX([3]Base!$A$2:$C$207,MATCH($BZ$6,[3]Base!$A$2:$A$207,0),3))))</f>
        <v>19.600000000000001</v>
      </c>
      <c r="CB1253">
        <f>IF($BZ$6="","",IF(ISERROR(INDEX([3]Base!$A$2:$C$207,MATCH($BZ$6,[3]Base!$A$2:$A$207,0),2))=TRUE,"CABLE INCONNU",(INDEX([3]Base!$A$2:$C$207,MATCH($BZ$6,[3]Base!$A$2:$A$207,0),2))))</f>
        <v>0.627</v>
      </c>
      <c r="CD1253">
        <f t="shared" si="100"/>
        <v>1.5404220201039038</v>
      </c>
      <c r="CF1253">
        <f t="shared" si="98"/>
        <v>404.81000000000006</v>
      </c>
      <c r="CG12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BORD'!$B$13:$B$2000,0),9)))*T1253/$P$18)</f>
        <v>406.35042202010396</v>
      </c>
      <c r="CI1253">
        <f>'[3]TABLEAU DE BORD'!B1251</f>
        <v>0</v>
      </c>
      <c r="CJ1253">
        <f>'[3]TABLEAU DE BORD'!E1251-'[3]TABLEAU DE BORD'!C1251</f>
        <v>0</v>
      </c>
      <c r="CL1253">
        <f>'[3]TABLEAU DE BORD'!H1251</f>
        <v>0</v>
      </c>
      <c r="CM1253">
        <f>'[3]TABLEAU DE BORD'!K1251-'[3]TABLEAU DE BORD'!I1251</f>
        <v>0</v>
      </c>
    </row>
    <row r="1254" spans="72:91" x14ac:dyDescent="0.25">
      <c r="BT125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BORD'!$B$13:$B$2000,0),11))*T1254/INDEX('[3]TABLEAU DE BORD'!$B$13:$R$2000,MATCH('Formalisme RTE'!$H$2,'[3]TABLEAU DE BORD'!$B$13:$B$2000,0),12)</f>
        <v>3.102830965870556</v>
      </c>
      <c r="BU1254">
        <f t="shared" si="101"/>
        <v>0.93577891975241945</v>
      </c>
      <c r="BX1254">
        <f t="shared" si="99"/>
        <v>0.60748217536470928</v>
      </c>
      <c r="BZ1254">
        <f>IF($BZ$6="","",IF(ISERROR(INDEX([3]Base!$A$2:$C$207,MATCH($BZ$6,[3]Base!$A$2:$A$207,0),2))=TRUE,"CABLE INCONNU",(INDEX([3]Base!$A$2:$C$207,MATCH($BZ$6,[3]Base!$A$2:$A$207,0),3))))</f>
        <v>19.600000000000001</v>
      </c>
      <c r="CB1254">
        <f>IF($BZ$6="","",IF(ISERROR(INDEX([3]Base!$A$2:$C$207,MATCH($BZ$6,[3]Base!$A$2:$A$207,0),2))=TRUE,"CABLE INCONNU",(INDEX([3]Base!$A$2:$C$207,MATCH($BZ$6,[3]Base!$A$2:$A$207,0),2))))</f>
        <v>0.627</v>
      </c>
      <c r="CD1254">
        <f t="shared" si="100"/>
        <v>1.5404220201039038</v>
      </c>
      <c r="CF1254">
        <f t="shared" si="98"/>
        <v>404.81000000000006</v>
      </c>
      <c r="CG12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BORD'!$B$13:$B$2000,0),9)))*T1254/$P$18)</f>
        <v>406.35042202010396</v>
      </c>
      <c r="CI1254">
        <f>'[3]TABLEAU DE BORD'!B1252</f>
        <v>0</v>
      </c>
      <c r="CJ1254">
        <f>'[3]TABLEAU DE BORD'!E1252-'[3]TABLEAU DE BORD'!C1252</f>
        <v>0</v>
      </c>
      <c r="CL1254">
        <f>'[3]TABLEAU DE BORD'!H1252</f>
        <v>0</v>
      </c>
      <c r="CM1254">
        <f>'[3]TABLEAU DE BORD'!K1252-'[3]TABLEAU DE BORD'!I1252</f>
        <v>0</v>
      </c>
    </row>
    <row r="1255" spans="72:91" x14ac:dyDescent="0.25">
      <c r="BT125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BORD'!$B$13:$B$2000,0),11))*T1255/INDEX('[3]TABLEAU DE BORD'!$B$13:$R$2000,MATCH('Formalisme RTE'!$H$2,'[3]TABLEAU DE BORD'!$B$13:$B$2000,0),12)</f>
        <v>3.102830965870556</v>
      </c>
      <c r="BU1255">
        <f t="shared" si="101"/>
        <v>0.93577891975241945</v>
      </c>
      <c r="BX1255">
        <f t="shared" si="99"/>
        <v>0.60748217536470928</v>
      </c>
      <c r="BZ1255">
        <f>IF($BZ$6="","",IF(ISERROR(INDEX([3]Base!$A$2:$C$207,MATCH($BZ$6,[3]Base!$A$2:$A$207,0),2))=TRUE,"CABLE INCONNU",(INDEX([3]Base!$A$2:$C$207,MATCH($BZ$6,[3]Base!$A$2:$A$207,0),3))))</f>
        <v>19.600000000000001</v>
      </c>
      <c r="CB1255">
        <f>IF($BZ$6="","",IF(ISERROR(INDEX([3]Base!$A$2:$C$207,MATCH($BZ$6,[3]Base!$A$2:$A$207,0),2))=TRUE,"CABLE INCONNU",(INDEX([3]Base!$A$2:$C$207,MATCH($BZ$6,[3]Base!$A$2:$A$207,0),2))))</f>
        <v>0.627</v>
      </c>
      <c r="CD1255">
        <f t="shared" si="100"/>
        <v>1.5404220201039038</v>
      </c>
      <c r="CF1255">
        <f t="shared" si="98"/>
        <v>404.81000000000006</v>
      </c>
      <c r="CG12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BORD'!$B$13:$B$2000,0),9)))*T1255/$P$18)</f>
        <v>406.35042202010396</v>
      </c>
      <c r="CI1255">
        <f>'[3]TABLEAU DE BORD'!B1253</f>
        <v>0</v>
      </c>
      <c r="CJ1255">
        <f>'[3]TABLEAU DE BORD'!E1253-'[3]TABLEAU DE BORD'!C1253</f>
        <v>0</v>
      </c>
      <c r="CL1255">
        <f>'[3]TABLEAU DE BORD'!H1253</f>
        <v>0</v>
      </c>
      <c r="CM1255">
        <f>'[3]TABLEAU DE BORD'!K1253-'[3]TABLEAU DE BORD'!I1253</f>
        <v>0</v>
      </c>
    </row>
    <row r="1256" spans="72:91" x14ac:dyDescent="0.25">
      <c r="BT125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BORD'!$B$13:$B$2000,0),11))*T1256/INDEX('[3]TABLEAU DE BORD'!$B$13:$R$2000,MATCH('Formalisme RTE'!$H$2,'[3]TABLEAU DE BORD'!$B$13:$B$2000,0),12)</f>
        <v>3.102830965870556</v>
      </c>
      <c r="BU1256">
        <f t="shared" si="101"/>
        <v>0.93577891975241945</v>
      </c>
      <c r="BX1256">
        <f t="shared" si="99"/>
        <v>0.60748217536470928</v>
      </c>
      <c r="BZ1256">
        <f>IF($BZ$6="","",IF(ISERROR(INDEX([3]Base!$A$2:$C$207,MATCH($BZ$6,[3]Base!$A$2:$A$207,0),2))=TRUE,"CABLE INCONNU",(INDEX([3]Base!$A$2:$C$207,MATCH($BZ$6,[3]Base!$A$2:$A$207,0),3))))</f>
        <v>19.600000000000001</v>
      </c>
      <c r="CB1256">
        <f>IF($BZ$6="","",IF(ISERROR(INDEX([3]Base!$A$2:$C$207,MATCH($BZ$6,[3]Base!$A$2:$A$207,0),2))=TRUE,"CABLE INCONNU",(INDEX([3]Base!$A$2:$C$207,MATCH($BZ$6,[3]Base!$A$2:$A$207,0),2))))</f>
        <v>0.627</v>
      </c>
      <c r="CD1256">
        <f t="shared" si="100"/>
        <v>1.5404220201039038</v>
      </c>
      <c r="CF1256">
        <f t="shared" si="98"/>
        <v>404.81000000000006</v>
      </c>
      <c r="CG12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BORD'!$B$13:$B$2000,0),9)))*T1256/$P$18)</f>
        <v>406.35042202010396</v>
      </c>
      <c r="CI1256">
        <f>'[3]TABLEAU DE BORD'!B1254</f>
        <v>0</v>
      </c>
      <c r="CJ1256">
        <f>'[3]TABLEAU DE BORD'!E1254-'[3]TABLEAU DE BORD'!C1254</f>
        <v>0</v>
      </c>
      <c r="CL1256">
        <f>'[3]TABLEAU DE BORD'!H1254</f>
        <v>0</v>
      </c>
      <c r="CM1256">
        <f>'[3]TABLEAU DE BORD'!K1254-'[3]TABLEAU DE BORD'!I1254</f>
        <v>0</v>
      </c>
    </row>
    <row r="1257" spans="72:91" x14ac:dyDescent="0.25">
      <c r="BT125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BORD'!$B$13:$B$2000,0),11))*T1257/INDEX('[3]TABLEAU DE BORD'!$B$13:$R$2000,MATCH('Formalisme RTE'!$H$2,'[3]TABLEAU DE BORD'!$B$13:$B$2000,0),12)</f>
        <v>3.102830965870556</v>
      </c>
      <c r="BU1257">
        <f t="shared" si="101"/>
        <v>0.93577891975241945</v>
      </c>
      <c r="BX1257">
        <f t="shared" si="99"/>
        <v>0.60748217536470928</v>
      </c>
      <c r="BZ1257">
        <f>IF($BZ$6="","",IF(ISERROR(INDEX([3]Base!$A$2:$C$207,MATCH($BZ$6,[3]Base!$A$2:$A$207,0),2))=TRUE,"CABLE INCONNU",(INDEX([3]Base!$A$2:$C$207,MATCH($BZ$6,[3]Base!$A$2:$A$207,0),3))))</f>
        <v>19.600000000000001</v>
      </c>
      <c r="CB1257">
        <f>IF($BZ$6="","",IF(ISERROR(INDEX([3]Base!$A$2:$C$207,MATCH($BZ$6,[3]Base!$A$2:$A$207,0),2))=TRUE,"CABLE INCONNU",(INDEX([3]Base!$A$2:$C$207,MATCH($BZ$6,[3]Base!$A$2:$A$207,0),2))))</f>
        <v>0.627</v>
      </c>
      <c r="CD1257">
        <f t="shared" si="100"/>
        <v>1.5404220201039038</v>
      </c>
      <c r="CF1257">
        <f t="shared" si="98"/>
        <v>404.81000000000006</v>
      </c>
      <c r="CG12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BORD'!$B$13:$B$2000,0),9)))*T1257/$P$18)</f>
        <v>406.35042202010396</v>
      </c>
      <c r="CI1257">
        <f>'[3]TABLEAU DE BORD'!B1255</f>
        <v>0</v>
      </c>
      <c r="CJ1257">
        <f>'[3]TABLEAU DE BORD'!E1255-'[3]TABLEAU DE BORD'!C1255</f>
        <v>0</v>
      </c>
      <c r="CL1257">
        <f>'[3]TABLEAU DE BORD'!H1255</f>
        <v>0</v>
      </c>
      <c r="CM1257">
        <f>'[3]TABLEAU DE BORD'!K1255-'[3]TABLEAU DE BORD'!I1255</f>
        <v>0</v>
      </c>
    </row>
    <row r="1258" spans="72:91" x14ac:dyDescent="0.25">
      <c r="BT125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BORD'!$B$13:$B$2000,0),11))*T1258/INDEX('[3]TABLEAU DE BORD'!$B$13:$R$2000,MATCH('Formalisme RTE'!$H$2,'[3]TABLEAU DE BORD'!$B$13:$B$2000,0),12)</f>
        <v>3.102830965870556</v>
      </c>
      <c r="BU1258">
        <f t="shared" si="101"/>
        <v>0.93577891975241945</v>
      </c>
      <c r="BX1258">
        <f t="shared" si="99"/>
        <v>0.60748217536470928</v>
      </c>
      <c r="BZ1258">
        <f>IF($BZ$6="","",IF(ISERROR(INDEX([3]Base!$A$2:$C$207,MATCH($BZ$6,[3]Base!$A$2:$A$207,0),2))=TRUE,"CABLE INCONNU",(INDEX([3]Base!$A$2:$C$207,MATCH($BZ$6,[3]Base!$A$2:$A$207,0),3))))</f>
        <v>19.600000000000001</v>
      </c>
      <c r="CB1258">
        <f>IF($BZ$6="","",IF(ISERROR(INDEX([3]Base!$A$2:$C$207,MATCH($BZ$6,[3]Base!$A$2:$A$207,0),2))=TRUE,"CABLE INCONNU",(INDEX([3]Base!$A$2:$C$207,MATCH($BZ$6,[3]Base!$A$2:$A$207,0),2))))</f>
        <v>0.627</v>
      </c>
      <c r="CD1258">
        <f t="shared" si="100"/>
        <v>1.5404220201039038</v>
      </c>
      <c r="CF1258">
        <f t="shared" si="98"/>
        <v>404.81000000000006</v>
      </c>
      <c r="CG12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BORD'!$B$13:$B$2000,0),9)))*T1258/$P$18)</f>
        <v>406.35042202010396</v>
      </c>
      <c r="CI1258">
        <f>'[3]TABLEAU DE BORD'!B1256</f>
        <v>0</v>
      </c>
      <c r="CJ1258">
        <f>'[3]TABLEAU DE BORD'!E1256-'[3]TABLEAU DE BORD'!C1256</f>
        <v>0</v>
      </c>
      <c r="CL1258">
        <f>'[3]TABLEAU DE BORD'!H1256</f>
        <v>0</v>
      </c>
      <c r="CM1258">
        <f>'[3]TABLEAU DE BORD'!K1256-'[3]TABLEAU DE BORD'!I1256</f>
        <v>0</v>
      </c>
    </row>
    <row r="1259" spans="72:91" x14ac:dyDescent="0.25">
      <c r="BT125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BORD'!$B$13:$B$2000,0),11))*T1259/INDEX('[3]TABLEAU DE BORD'!$B$13:$R$2000,MATCH('Formalisme RTE'!$H$2,'[3]TABLEAU DE BORD'!$B$13:$B$2000,0),12)</f>
        <v>3.102830965870556</v>
      </c>
      <c r="BU1259">
        <f t="shared" si="101"/>
        <v>0.93577891975241945</v>
      </c>
      <c r="BX1259">
        <f t="shared" si="99"/>
        <v>0.60748217536470928</v>
      </c>
      <c r="BZ1259">
        <f>IF($BZ$6="","",IF(ISERROR(INDEX([3]Base!$A$2:$C$207,MATCH($BZ$6,[3]Base!$A$2:$A$207,0),2))=TRUE,"CABLE INCONNU",(INDEX([3]Base!$A$2:$C$207,MATCH($BZ$6,[3]Base!$A$2:$A$207,0),3))))</f>
        <v>19.600000000000001</v>
      </c>
      <c r="CB1259">
        <f>IF($BZ$6="","",IF(ISERROR(INDEX([3]Base!$A$2:$C$207,MATCH($BZ$6,[3]Base!$A$2:$A$207,0),2))=TRUE,"CABLE INCONNU",(INDEX([3]Base!$A$2:$C$207,MATCH($BZ$6,[3]Base!$A$2:$A$207,0),2))))</f>
        <v>0.627</v>
      </c>
      <c r="CD1259">
        <f t="shared" si="100"/>
        <v>1.5404220201039038</v>
      </c>
      <c r="CF1259">
        <f t="shared" si="98"/>
        <v>404.81000000000006</v>
      </c>
      <c r="CG12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BORD'!$B$13:$B$2000,0),9)))*T1259/$P$18)</f>
        <v>406.35042202010396</v>
      </c>
      <c r="CI1259">
        <f>'[3]TABLEAU DE BORD'!B1257</f>
        <v>0</v>
      </c>
      <c r="CJ1259">
        <f>'[3]TABLEAU DE BORD'!E1257-'[3]TABLEAU DE BORD'!C1257</f>
        <v>0</v>
      </c>
      <c r="CL1259">
        <f>'[3]TABLEAU DE BORD'!H1257</f>
        <v>0</v>
      </c>
      <c r="CM1259">
        <f>'[3]TABLEAU DE BORD'!K1257-'[3]TABLEAU DE BORD'!I1257</f>
        <v>0</v>
      </c>
    </row>
    <row r="1260" spans="72:91" x14ac:dyDescent="0.25">
      <c r="BT126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BORD'!$B$13:$B$2000,0),11))*T1260/INDEX('[3]TABLEAU DE BORD'!$B$13:$R$2000,MATCH('Formalisme RTE'!$H$2,'[3]TABLEAU DE BORD'!$B$13:$B$2000,0),12)</f>
        <v>3.102830965870556</v>
      </c>
      <c r="BU1260">
        <f t="shared" si="101"/>
        <v>0.93577891975241945</v>
      </c>
      <c r="BX1260">
        <f t="shared" si="99"/>
        <v>0.60748217536470928</v>
      </c>
      <c r="BZ1260">
        <f>IF($BZ$6="","",IF(ISERROR(INDEX([3]Base!$A$2:$C$207,MATCH($BZ$6,[3]Base!$A$2:$A$207,0),2))=TRUE,"CABLE INCONNU",(INDEX([3]Base!$A$2:$C$207,MATCH($BZ$6,[3]Base!$A$2:$A$207,0),3))))</f>
        <v>19.600000000000001</v>
      </c>
      <c r="CB1260">
        <f>IF($BZ$6="","",IF(ISERROR(INDEX([3]Base!$A$2:$C$207,MATCH($BZ$6,[3]Base!$A$2:$A$207,0),2))=TRUE,"CABLE INCONNU",(INDEX([3]Base!$A$2:$C$207,MATCH($BZ$6,[3]Base!$A$2:$A$207,0),2))))</f>
        <v>0.627</v>
      </c>
      <c r="CD1260">
        <f t="shared" si="100"/>
        <v>1.5404220201039038</v>
      </c>
      <c r="CF1260">
        <f t="shared" si="98"/>
        <v>404.81000000000006</v>
      </c>
      <c r="CG12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BORD'!$B$13:$B$2000,0),9)))*T1260/$P$18)</f>
        <v>406.35042202010396</v>
      </c>
      <c r="CI1260">
        <f>'[3]TABLEAU DE BORD'!B1258</f>
        <v>0</v>
      </c>
      <c r="CJ1260">
        <f>'[3]TABLEAU DE BORD'!E1258-'[3]TABLEAU DE BORD'!C1258</f>
        <v>0</v>
      </c>
      <c r="CL1260">
        <f>'[3]TABLEAU DE BORD'!H1258</f>
        <v>0</v>
      </c>
      <c r="CM1260">
        <f>'[3]TABLEAU DE BORD'!K1258-'[3]TABLEAU DE BORD'!I1258</f>
        <v>0</v>
      </c>
    </row>
    <row r="1261" spans="72:91" x14ac:dyDescent="0.25">
      <c r="BT126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BORD'!$B$13:$B$2000,0),11))*T1261/INDEX('[3]TABLEAU DE BORD'!$B$13:$R$2000,MATCH('Formalisme RTE'!$H$2,'[3]TABLEAU DE BORD'!$B$13:$B$2000,0),12)</f>
        <v>3.102830965870556</v>
      </c>
      <c r="BU1261">
        <f t="shared" si="101"/>
        <v>0.93577891975241945</v>
      </c>
      <c r="BX1261">
        <f t="shared" si="99"/>
        <v>0.60748217536470928</v>
      </c>
      <c r="BZ1261">
        <f>IF($BZ$6="","",IF(ISERROR(INDEX([3]Base!$A$2:$C$207,MATCH($BZ$6,[3]Base!$A$2:$A$207,0),2))=TRUE,"CABLE INCONNU",(INDEX([3]Base!$A$2:$C$207,MATCH($BZ$6,[3]Base!$A$2:$A$207,0),3))))</f>
        <v>19.600000000000001</v>
      </c>
      <c r="CB1261">
        <f>IF($BZ$6="","",IF(ISERROR(INDEX([3]Base!$A$2:$C$207,MATCH($BZ$6,[3]Base!$A$2:$A$207,0),2))=TRUE,"CABLE INCONNU",(INDEX([3]Base!$A$2:$C$207,MATCH($BZ$6,[3]Base!$A$2:$A$207,0),2))))</f>
        <v>0.627</v>
      </c>
      <c r="CD1261">
        <f t="shared" si="100"/>
        <v>1.5404220201039038</v>
      </c>
      <c r="CF1261">
        <f t="shared" si="98"/>
        <v>404.81000000000006</v>
      </c>
      <c r="CG12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BORD'!$B$13:$B$2000,0),9)))*T1261/$P$18)</f>
        <v>406.35042202010396</v>
      </c>
      <c r="CI1261">
        <f>'[3]TABLEAU DE BORD'!B1259</f>
        <v>0</v>
      </c>
      <c r="CJ1261">
        <f>'[3]TABLEAU DE BORD'!E1259-'[3]TABLEAU DE BORD'!C1259</f>
        <v>0</v>
      </c>
      <c r="CL1261">
        <f>'[3]TABLEAU DE BORD'!H1259</f>
        <v>0</v>
      </c>
      <c r="CM1261">
        <f>'[3]TABLEAU DE BORD'!K1259-'[3]TABLEAU DE BORD'!I1259</f>
        <v>0</v>
      </c>
    </row>
    <row r="1262" spans="72:91" x14ac:dyDescent="0.25">
      <c r="BT126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BORD'!$B$13:$B$2000,0),11))*T1262/INDEX('[3]TABLEAU DE BORD'!$B$13:$R$2000,MATCH('Formalisme RTE'!$H$2,'[3]TABLEAU DE BORD'!$B$13:$B$2000,0),12)</f>
        <v>3.102830965870556</v>
      </c>
      <c r="BU1262">
        <f t="shared" si="101"/>
        <v>0.93577891975241945</v>
      </c>
      <c r="BX1262">
        <f t="shared" si="99"/>
        <v>0.60748217536470928</v>
      </c>
      <c r="BZ1262">
        <f>IF($BZ$6="","",IF(ISERROR(INDEX([3]Base!$A$2:$C$207,MATCH($BZ$6,[3]Base!$A$2:$A$207,0),2))=TRUE,"CABLE INCONNU",(INDEX([3]Base!$A$2:$C$207,MATCH($BZ$6,[3]Base!$A$2:$A$207,0),3))))</f>
        <v>19.600000000000001</v>
      </c>
      <c r="CB1262">
        <f>IF($BZ$6="","",IF(ISERROR(INDEX([3]Base!$A$2:$C$207,MATCH($BZ$6,[3]Base!$A$2:$A$207,0),2))=TRUE,"CABLE INCONNU",(INDEX([3]Base!$A$2:$C$207,MATCH($BZ$6,[3]Base!$A$2:$A$207,0),2))))</f>
        <v>0.627</v>
      </c>
      <c r="CD1262">
        <f t="shared" si="100"/>
        <v>1.5404220201039038</v>
      </c>
      <c r="CF1262">
        <f t="shared" si="98"/>
        <v>404.81000000000006</v>
      </c>
      <c r="CG12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BORD'!$B$13:$B$2000,0),9)))*T1262/$P$18)</f>
        <v>406.35042202010396</v>
      </c>
      <c r="CI1262">
        <f>'[3]TABLEAU DE BORD'!B1260</f>
        <v>0</v>
      </c>
      <c r="CJ1262">
        <f>'[3]TABLEAU DE BORD'!E1260-'[3]TABLEAU DE BORD'!C1260</f>
        <v>0</v>
      </c>
      <c r="CL1262">
        <f>'[3]TABLEAU DE BORD'!H1260</f>
        <v>0</v>
      </c>
      <c r="CM1262">
        <f>'[3]TABLEAU DE BORD'!K1260-'[3]TABLEAU DE BORD'!I1260</f>
        <v>0</v>
      </c>
    </row>
    <row r="1263" spans="72:91" x14ac:dyDescent="0.25">
      <c r="BT126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BORD'!$B$13:$B$2000,0),11))*T1263/INDEX('[3]TABLEAU DE BORD'!$B$13:$R$2000,MATCH('Formalisme RTE'!$H$2,'[3]TABLEAU DE BORD'!$B$13:$B$2000,0),12)</f>
        <v>3.102830965870556</v>
      </c>
      <c r="BU1263">
        <f t="shared" si="101"/>
        <v>0.93577891975241945</v>
      </c>
      <c r="BX1263">
        <f t="shared" si="99"/>
        <v>0.60748217536470928</v>
      </c>
      <c r="BZ1263">
        <f>IF($BZ$6="","",IF(ISERROR(INDEX([3]Base!$A$2:$C$207,MATCH($BZ$6,[3]Base!$A$2:$A$207,0),2))=TRUE,"CABLE INCONNU",(INDEX([3]Base!$A$2:$C$207,MATCH($BZ$6,[3]Base!$A$2:$A$207,0),3))))</f>
        <v>19.600000000000001</v>
      </c>
      <c r="CB1263">
        <f>IF($BZ$6="","",IF(ISERROR(INDEX([3]Base!$A$2:$C$207,MATCH($BZ$6,[3]Base!$A$2:$A$207,0),2))=TRUE,"CABLE INCONNU",(INDEX([3]Base!$A$2:$C$207,MATCH($BZ$6,[3]Base!$A$2:$A$207,0),2))))</f>
        <v>0.627</v>
      </c>
      <c r="CD1263">
        <f t="shared" si="100"/>
        <v>1.5404220201039038</v>
      </c>
      <c r="CF1263">
        <f t="shared" si="98"/>
        <v>404.81000000000006</v>
      </c>
      <c r="CG12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BORD'!$B$13:$B$2000,0),9)))*T1263/$P$18)</f>
        <v>406.35042202010396</v>
      </c>
      <c r="CI1263">
        <f>'[3]TABLEAU DE BORD'!B1261</f>
        <v>0</v>
      </c>
      <c r="CJ1263">
        <f>'[3]TABLEAU DE BORD'!E1261-'[3]TABLEAU DE BORD'!C1261</f>
        <v>0</v>
      </c>
      <c r="CL1263">
        <f>'[3]TABLEAU DE BORD'!H1261</f>
        <v>0</v>
      </c>
      <c r="CM1263">
        <f>'[3]TABLEAU DE BORD'!K1261-'[3]TABLEAU DE BORD'!I1261</f>
        <v>0</v>
      </c>
    </row>
    <row r="1264" spans="72:91" x14ac:dyDescent="0.25">
      <c r="BT126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BORD'!$B$13:$B$2000,0),11))*T1264/INDEX('[3]TABLEAU DE BORD'!$B$13:$R$2000,MATCH('Formalisme RTE'!$H$2,'[3]TABLEAU DE BORD'!$B$13:$B$2000,0),12)</f>
        <v>3.102830965870556</v>
      </c>
      <c r="BU1264">
        <f t="shared" si="101"/>
        <v>0.93577891975241945</v>
      </c>
      <c r="BX1264">
        <f t="shared" si="99"/>
        <v>0.60748217536470928</v>
      </c>
      <c r="BZ1264">
        <f>IF($BZ$6="","",IF(ISERROR(INDEX([3]Base!$A$2:$C$207,MATCH($BZ$6,[3]Base!$A$2:$A$207,0),2))=TRUE,"CABLE INCONNU",(INDEX([3]Base!$A$2:$C$207,MATCH($BZ$6,[3]Base!$A$2:$A$207,0),3))))</f>
        <v>19.600000000000001</v>
      </c>
      <c r="CB1264">
        <f>IF($BZ$6="","",IF(ISERROR(INDEX([3]Base!$A$2:$C$207,MATCH($BZ$6,[3]Base!$A$2:$A$207,0),2))=TRUE,"CABLE INCONNU",(INDEX([3]Base!$A$2:$C$207,MATCH($BZ$6,[3]Base!$A$2:$A$207,0),2))))</f>
        <v>0.627</v>
      </c>
      <c r="CD1264">
        <f t="shared" si="100"/>
        <v>1.5404220201039038</v>
      </c>
      <c r="CF1264">
        <f t="shared" si="98"/>
        <v>404.81000000000006</v>
      </c>
      <c r="CG12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BORD'!$B$13:$B$2000,0),9)))*T1264/$P$18)</f>
        <v>406.35042202010396</v>
      </c>
      <c r="CI1264">
        <f>'[3]TABLEAU DE BORD'!B1262</f>
        <v>0</v>
      </c>
      <c r="CJ1264">
        <f>'[3]TABLEAU DE BORD'!E1262-'[3]TABLEAU DE BORD'!C1262</f>
        <v>0</v>
      </c>
      <c r="CL1264">
        <f>'[3]TABLEAU DE BORD'!H1262</f>
        <v>0</v>
      </c>
      <c r="CM1264">
        <f>'[3]TABLEAU DE BORD'!K1262-'[3]TABLEAU DE BORD'!I1262</f>
        <v>0</v>
      </c>
    </row>
    <row r="1265" spans="72:91" x14ac:dyDescent="0.25">
      <c r="BT126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BORD'!$B$13:$B$2000,0),11))*T1265/INDEX('[3]TABLEAU DE BORD'!$B$13:$R$2000,MATCH('Formalisme RTE'!$H$2,'[3]TABLEAU DE BORD'!$B$13:$B$2000,0),12)</f>
        <v>3.102830965870556</v>
      </c>
      <c r="BU1265">
        <f t="shared" si="101"/>
        <v>0.93577891975241945</v>
      </c>
      <c r="BX1265">
        <f t="shared" si="99"/>
        <v>0.60748217536470928</v>
      </c>
      <c r="BZ1265">
        <f>IF($BZ$6="","",IF(ISERROR(INDEX([3]Base!$A$2:$C$207,MATCH($BZ$6,[3]Base!$A$2:$A$207,0),2))=TRUE,"CABLE INCONNU",(INDEX([3]Base!$A$2:$C$207,MATCH($BZ$6,[3]Base!$A$2:$A$207,0),3))))</f>
        <v>19.600000000000001</v>
      </c>
      <c r="CB1265">
        <f>IF($BZ$6="","",IF(ISERROR(INDEX([3]Base!$A$2:$C$207,MATCH($BZ$6,[3]Base!$A$2:$A$207,0),2))=TRUE,"CABLE INCONNU",(INDEX([3]Base!$A$2:$C$207,MATCH($BZ$6,[3]Base!$A$2:$A$207,0),2))))</f>
        <v>0.627</v>
      </c>
      <c r="CD1265">
        <f t="shared" si="100"/>
        <v>1.5404220201039038</v>
      </c>
      <c r="CF1265">
        <f t="shared" si="98"/>
        <v>404.81000000000006</v>
      </c>
      <c r="CG12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BORD'!$B$13:$B$2000,0),9)))*T1265/$P$18)</f>
        <v>406.35042202010396</v>
      </c>
      <c r="CI1265">
        <f>'[3]TABLEAU DE BORD'!B1263</f>
        <v>0</v>
      </c>
      <c r="CJ1265">
        <f>'[3]TABLEAU DE BORD'!E1263-'[3]TABLEAU DE BORD'!C1263</f>
        <v>0</v>
      </c>
      <c r="CL1265">
        <f>'[3]TABLEAU DE BORD'!H1263</f>
        <v>0</v>
      </c>
      <c r="CM1265">
        <f>'[3]TABLEAU DE BORD'!K1263-'[3]TABLEAU DE BORD'!I1263</f>
        <v>0</v>
      </c>
    </row>
    <row r="1266" spans="72:91" x14ac:dyDescent="0.25">
      <c r="BT126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BORD'!$B$13:$B$2000,0),11))*T1266/INDEX('[3]TABLEAU DE BORD'!$B$13:$R$2000,MATCH('Formalisme RTE'!$H$2,'[3]TABLEAU DE BORD'!$B$13:$B$2000,0),12)</f>
        <v>3.102830965870556</v>
      </c>
      <c r="BU1266">
        <f t="shared" si="101"/>
        <v>0.93577891975241945</v>
      </c>
      <c r="BX1266">
        <f t="shared" si="99"/>
        <v>0.60748217536470928</v>
      </c>
      <c r="BZ1266">
        <f>IF($BZ$6="","",IF(ISERROR(INDEX([3]Base!$A$2:$C$207,MATCH($BZ$6,[3]Base!$A$2:$A$207,0),2))=TRUE,"CABLE INCONNU",(INDEX([3]Base!$A$2:$C$207,MATCH($BZ$6,[3]Base!$A$2:$A$207,0),3))))</f>
        <v>19.600000000000001</v>
      </c>
      <c r="CB1266">
        <f>IF($BZ$6="","",IF(ISERROR(INDEX([3]Base!$A$2:$C$207,MATCH($BZ$6,[3]Base!$A$2:$A$207,0),2))=TRUE,"CABLE INCONNU",(INDEX([3]Base!$A$2:$C$207,MATCH($BZ$6,[3]Base!$A$2:$A$207,0),2))))</f>
        <v>0.627</v>
      </c>
      <c r="CD1266">
        <f t="shared" si="100"/>
        <v>1.5404220201039038</v>
      </c>
      <c r="CF1266">
        <f t="shared" si="98"/>
        <v>404.81000000000006</v>
      </c>
      <c r="CG12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BORD'!$B$13:$B$2000,0),9)))*T1266/$P$18)</f>
        <v>406.35042202010396</v>
      </c>
      <c r="CI1266">
        <f>'[3]TABLEAU DE BORD'!B1264</f>
        <v>0</v>
      </c>
      <c r="CJ1266">
        <f>'[3]TABLEAU DE BORD'!E1264-'[3]TABLEAU DE BORD'!C1264</f>
        <v>0</v>
      </c>
      <c r="CL1266">
        <f>'[3]TABLEAU DE BORD'!H1264</f>
        <v>0</v>
      </c>
      <c r="CM1266">
        <f>'[3]TABLEAU DE BORD'!K1264-'[3]TABLEAU DE BORD'!I1264</f>
        <v>0</v>
      </c>
    </row>
    <row r="1267" spans="72:91" x14ac:dyDescent="0.25">
      <c r="BT126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BORD'!$B$13:$B$2000,0),11))*T1267/INDEX('[3]TABLEAU DE BORD'!$B$13:$R$2000,MATCH('Formalisme RTE'!$H$2,'[3]TABLEAU DE BORD'!$B$13:$B$2000,0),12)</f>
        <v>3.102830965870556</v>
      </c>
      <c r="BU1267">
        <f t="shared" si="101"/>
        <v>0.93577891975241945</v>
      </c>
      <c r="BX1267">
        <f t="shared" si="99"/>
        <v>0.60748217536470928</v>
      </c>
      <c r="BZ1267">
        <f>IF($BZ$6="","",IF(ISERROR(INDEX([3]Base!$A$2:$C$207,MATCH($BZ$6,[3]Base!$A$2:$A$207,0),2))=TRUE,"CABLE INCONNU",(INDEX([3]Base!$A$2:$C$207,MATCH($BZ$6,[3]Base!$A$2:$A$207,0),3))))</f>
        <v>19.600000000000001</v>
      </c>
      <c r="CB1267">
        <f>IF($BZ$6="","",IF(ISERROR(INDEX([3]Base!$A$2:$C$207,MATCH($BZ$6,[3]Base!$A$2:$A$207,0),2))=TRUE,"CABLE INCONNU",(INDEX([3]Base!$A$2:$C$207,MATCH($BZ$6,[3]Base!$A$2:$A$207,0),2))))</f>
        <v>0.627</v>
      </c>
      <c r="CD1267">
        <f t="shared" si="100"/>
        <v>1.5404220201039038</v>
      </c>
      <c r="CF1267">
        <f t="shared" si="98"/>
        <v>404.81000000000006</v>
      </c>
      <c r="CG12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BORD'!$B$13:$B$2000,0),9)))*T1267/$P$18)</f>
        <v>406.35042202010396</v>
      </c>
      <c r="CI1267">
        <f>'[3]TABLEAU DE BORD'!B1265</f>
        <v>0</v>
      </c>
      <c r="CJ1267">
        <f>'[3]TABLEAU DE BORD'!E1265-'[3]TABLEAU DE BORD'!C1265</f>
        <v>0</v>
      </c>
      <c r="CL1267">
        <f>'[3]TABLEAU DE BORD'!H1265</f>
        <v>0</v>
      </c>
      <c r="CM1267">
        <f>'[3]TABLEAU DE BORD'!K1265-'[3]TABLEAU DE BORD'!I1265</f>
        <v>0</v>
      </c>
    </row>
    <row r="1268" spans="72:91" x14ac:dyDescent="0.25">
      <c r="BT126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BORD'!$B$13:$B$2000,0),11))*T1268/INDEX('[3]TABLEAU DE BORD'!$B$13:$R$2000,MATCH('Formalisme RTE'!$H$2,'[3]TABLEAU DE BORD'!$B$13:$B$2000,0),12)</f>
        <v>3.102830965870556</v>
      </c>
      <c r="BU1268">
        <f t="shared" si="101"/>
        <v>0.93577891975241945</v>
      </c>
      <c r="BX1268">
        <f t="shared" si="99"/>
        <v>0.60748217536470928</v>
      </c>
      <c r="BZ1268">
        <f>IF($BZ$6="","",IF(ISERROR(INDEX([3]Base!$A$2:$C$207,MATCH($BZ$6,[3]Base!$A$2:$A$207,0),2))=TRUE,"CABLE INCONNU",(INDEX([3]Base!$A$2:$C$207,MATCH($BZ$6,[3]Base!$A$2:$A$207,0),3))))</f>
        <v>19.600000000000001</v>
      </c>
      <c r="CB1268">
        <f>IF($BZ$6="","",IF(ISERROR(INDEX([3]Base!$A$2:$C$207,MATCH($BZ$6,[3]Base!$A$2:$A$207,0),2))=TRUE,"CABLE INCONNU",(INDEX([3]Base!$A$2:$C$207,MATCH($BZ$6,[3]Base!$A$2:$A$207,0),2))))</f>
        <v>0.627</v>
      </c>
      <c r="CD1268">
        <f t="shared" si="100"/>
        <v>1.5404220201039038</v>
      </c>
      <c r="CF1268">
        <f t="shared" si="98"/>
        <v>404.81000000000006</v>
      </c>
      <c r="CG12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BORD'!$B$13:$B$2000,0),9)))*T1268/$P$18)</f>
        <v>406.35042202010396</v>
      </c>
      <c r="CI1268">
        <f>'[3]TABLEAU DE BORD'!B1266</f>
        <v>0</v>
      </c>
      <c r="CJ1268">
        <f>'[3]TABLEAU DE BORD'!E1266-'[3]TABLEAU DE BORD'!C1266</f>
        <v>0</v>
      </c>
      <c r="CL1268">
        <f>'[3]TABLEAU DE BORD'!H1266</f>
        <v>0</v>
      </c>
      <c r="CM1268">
        <f>'[3]TABLEAU DE BORD'!K1266-'[3]TABLEAU DE BORD'!I1266</f>
        <v>0</v>
      </c>
    </row>
    <row r="1269" spans="72:91" x14ac:dyDescent="0.25">
      <c r="BT126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BORD'!$B$13:$B$2000,0),11))*T1269/INDEX('[3]TABLEAU DE BORD'!$B$13:$R$2000,MATCH('Formalisme RTE'!$H$2,'[3]TABLEAU DE BORD'!$B$13:$B$2000,0),12)</f>
        <v>3.102830965870556</v>
      </c>
      <c r="BU1269">
        <f t="shared" si="101"/>
        <v>0.93577891975241945</v>
      </c>
      <c r="BX1269">
        <f t="shared" si="99"/>
        <v>0.60748217536470928</v>
      </c>
      <c r="BZ1269">
        <f>IF($BZ$6="","",IF(ISERROR(INDEX([3]Base!$A$2:$C$207,MATCH($BZ$6,[3]Base!$A$2:$A$207,0),2))=TRUE,"CABLE INCONNU",(INDEX([3]Base!$A$2:$C$207,MATCH($BZ$6,[3]Base!$A$2:$A$207,0),3))))</f>
        <v>19.600000000000001</v>
      </c>
      <c r="CB1269">
        <f>IF($BZ$6="","",IF(ISERROR(INDEX([3]Base!$A$2:$C$207,MATCH($BZ$6,[3]Base!$A$2:$A$207,0),2))=TRUE,"CABLE INCONNU",(INDEX([3]Base!$A$2:$C$207,MATCH($BZ$6,[3]Base!$A$2:$A$207,0),2))))</f>
        <v>0.627</v>
      </c>
      <c r="CD1269">
        <f t="shared" si="100"/>
        <v>1.5404220201039038</v>
      </c>
      <c r="CF1269">
        <f t="shared" si="98"/>
        <v>404.81000000000006</v>
      </c>
      <c r="CG12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BORD'!$B$13:$B$2000,0),9)))*T1269/$P$18)</f>
        <v>406.35042202010396</v>
      </c>
      <c r="CI1269">
        <f>'[3]TABLEAU DE BORD'!B1267</f>
        <v>0</v>
      </c>
      <c r="CJ1269">
        <f>'[3]TABLEAU DE BORD'!E1267-'[3]TABLEAU DE BORD'!C1267</f>
        <v>0</v>
      </c>
      <c r="CL1269">
        <f>'[3]TABLEAU DE BORD'!H1267</f>
        <v>0</v>
      </c>
      <c r="CM1269">
        <f>'[3]TABLEAU DE BORD'!K1267-'[3]TABLEAU DE BORD'!I1267</f>
        <v>0</v>
      </c>
    </row>
    <row r="1270" spans="72:91" x14ac:dyDescent="0.25">
      <c r="BT127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BORD'!$B$13:$B$2000,0),11))*T1270/INDEX('[3]TABLEAU DE BORD'!$B$13:$R$2000,MATCH('Formalisme RTE'!$H$2,'[3]TABLEAU DE BORD'!$B$13:$B$2000,0),12)</f>
        <v>3.102830965870556</v>
      </c>
      <c r="BU1270">
        <f t="shared" si="101"/>
        <v>0.93577891975241945</v>
      </c>
      <c r="BX1270">
        <f t="shared" si="99"/>
        <v>0.60748217536470928</v>
      </c>
      <c r="BZ1270">
        <f>IF($BZ$6="","",IF(ISERROR(INDEX([3]Base!$A$2:$C$207,MATCH($BZ$6,[3]Base!$A$2:$A$207,0),2))=TRUE,"CABLE INCONNU",(INDEX([3]Base!$A$2:$C$207,MATCH($BZ$6,[3]Base!$A$2:$A$207,0),3))))</f>
        <v>19.600000000000001</v>
      </c>
      <c r="CB1270">
        <f>IF($BZ$6="","",IF(ISERROR(INDEX([3]Base!$A$2:$C$207,MATCH($BZ$6,[3]Base!$A$2:$A$207,0),2))=TRUE,"CABLE INCONNU",(INDEX([3]Base!$A$2:$C$207,MATCH($BZ$6,[3]Base!$A$2:$A$207,0),2))))</f>
        <v>0.627</v>
      </c>
      <c r="CD1270">
        <f t="shared" si="100"/>
        <v>1.5404220201039038</v>
      </c>
      <c r="CF1270">
        <f t="shared" si="98"/>
        <v>404.81000000000006</v>
      </c>
      <c r="CG12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BORD'!$B$13:$B$2000,0),9)))*T1270/$P$18)</f>
        <v>406.35042202010396</v>
      </c>
      <c r="CI1270">
        <f>'[3]TABLEAU DE BORD'!B1268</f>
        <v>0</v>
      </c>
      <c r="CJ1270">
        <f>'[3]TABLEAU DE BORD'!E1268-'[3]TABLEAU DE BORD'!C1268</f>
        <v>0</v>
      </c>
      <c r="CL1270">
        <f>'[3]TABLEAU DE BORD'!H1268</f>
        <v>0</v>
      </c>
      <c r="CM1270">
        <f>'[3]TABLEAU DE BORD'!K1268-'[3]TABLEAU DE BORD'!I1268</f>
        <v>0</v>
      </c>
    </row>
    <row r="1271" spans="72:91" x14ac:dyDescent="0.25">
      <c r="BT127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BORD'!$B$13:$B$2000,0),11))*T1271/INDEX('[3]TABLEAU DE BORD'!$B$13:$R$2000,MATCH('Formalisme RTE'!$H$2,'[3]TABLEAU DE BORD'!$B$13:$B$2000,0),12)</f>
        <v>3.102830965870556</v>
      </c>
      <c r="BU1271">
        <f t="shared" si="101"/>
        <v>0.93577891975241945</v>
      </c>
      <c r="BX1271">
        <f t="shared" si="99"/>
        <v>0.60748217536470928</v>
      </c>
      <c r="BZ1271">
        <f>IF($BZ$6="","",IF(ISERROR(INDEX([3]Base!$A$2:$C$207,MATCH($BZ$6,[3]Base!$A$2:$A$207,0),2))=TRUE,"CABLE INCONNU",(INDEX([3]Base!$A$2:$C$207,MATCH($BZ$6,[3]Base!$A$2:$A$207,0),3))))</f>
        <v>19.600000000000001</v>
      </c>
      <c r="CB1271">
        <f>IF($BZ$6="","",IF(ISERROR(INDEX([3]Base!$A$2:$C$207,MATCH($BZ$6,[3]Base!$A$2:$A$207,0),2))=TRUE,"CABLE INCONNU",(INDEX([3]Base!$A$2:$C$207,MATCH($BZ$6,[3]Base!$A$2:$A$207,0),2))))</f>
        <v>0.627</v>
      </c>
      <c r="CD1271">
        <f t="shared" si="100"/>
        <v>1.5404220201039038</v>
      </c>
      <c r="CF1271">
        <f t="shared" si="98"/>
        <v>404.81000000000006</v>
      </c>
      <c r="CG12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BORD'!$B$13:$B$2000,0),9)))*T1271/$P$18)</f>
        <v>406.35042202010396</v>
      </c>
      <c r="CI1271">
        <f>'[3]TABLEAU DE BORD'!B1269</f>
        <v>0</v>
      </c>
      <c r="CJ1271">
        <f>'[3]TABLEAU DE BORD'!E1269-'[3]TABLEAU DE BORD'!C1269</f>
        <v>0</v>
      </c>
      <c r="CL1271">
        <f>'[3]TABLEAU DE BORD'!H1269</f>
        <v>0</v>
      </c>
      <c r="CM1271">
        <f>'[3]TABLEAU DE BORD'!K1269-'[3]TABLEAU DE BORD'!I1269</f>
        <v>0</v>
      </c>
    </row>
    <row r="1272" spans="72:91" x14ac:dyDescent="0.25">
      <c r="BT127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BORD'!$B$13:$B$2000,0),11))*T1272/INDEX('[3]TABLEAU DE BORD'!$B$13:$R$2000,MATCH('Formalisme RTE'!$H$2,'[3]TABLEAU DE BORD'!$B$13:$B$2000,0),12)</f>
        <v>3.102830965870556</v>
      </c>
      <c r="BU1272">
        <f t="shared" si="101"/>
        <v>0.93577891975241945</v>
      </c>
      <c r="BX1272">
        <f t="shared" si="99"/>
        <v>0.60748217536470928</v>
      </c>
      <c r="BZ1272">
        <f>IF($BZ$6="","",IF(ISERROR(INDEX([3]Base!$A$2:$C$207,MATCH($BZ$6,[3]Base!$A$2:$A$207,0),2))=TRUE,"CABLE INCONNU",(INDEX([3]Base!$A$2:$C$207,MATCH($BZ$6,[3]Base!$A$2:$A$207,0),3))))</f>
        <v>19.600000000000001</v>
      </c>
      <c r="CB1272">
        <f>IF($BZ$6="","",IF(ISERROR(INDEX([3]Base!$A$2:$C$207,MATCH($BZ$6,[3]Base!$A$2:$A$207,0),2))=TRUE,"CABLE INCONNU",(INDEX([3]Base!$A$2:$C$207,MATCH($BZ$6,[3]Base!$A$2:$A$207,0),2))))</f>
        <v>0.627</v>
      </c>
      <c r="CD1272">
        <f t="shared" si="100"/>
        <v>1.5404220201039038</v>
      </c>
      <c r="CF1272">
        <f t="shared" si="98"/>
        <v>404.81000000000006</v>
      </c>
      <c r="CG12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BORD'!$B$13:$B$2000,0),9)))*T1272/$P$18)</f>
        <v>406.35042202010396</v>
      </c>
      <c r="CI1272">
        <f>'[3]TABLEAU DE BORD'!B1270</f>
        <v>0</v>
      </c>
      <c r="CJ1272">
        <f>'[3]TABLEAU DE BORD'!E1270-'[3]TABLEAU DE BORD'!C1270</f>
        <v>0</v>
      </c>
      <c r="CL1272">
        <f>'[3]TABLEAU DE BORD'!H1270</f>
        <v>0</v>
      </c>
      <c r="CM1272">
        <f>'[3]TABLEAU DE BORD'!K1270-'[3]TABLEAU DE BORD'!I1270</f>
        <v>0</v>
      </c>
    </row>
    <row r="1273" spans="72:91" x14ac:dyDescent="0.25">
      <c r="BT127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BORD'!$B$13:$B$2000,0),11))*T1273/INDEX('[3]TABLEAU DE BORD'!$B$13:$R$2000,MATCH('Formalisme RTE'!$H$2,'[3]TABLEAU DE BORD'!$B$13:$B$2000,0),12)</f>
        <v>3.102830965870556</v>
      </c>
      <c r="BU1273">
        <f t="shared" si="101"/>
        <v>0.93577891975241945</v>
      </c>
      <c r="BX1273">
        <f t="shared" si="99"/>
        <v>0.60748217536470928</v>
      </c>
      <c r="BZ1273">
        <f>IF($BZ$6="","",IF(ISERROR(INDEX([3]Base!$A$2:$C$207,MATCH($BZ$6,[3]Base!$A$2:$A$207,0),2))=TRUE,"CABLE INCONNU",(INDEX([3]Base!$A$2:$C$207,MATCH($BZ$6,[3]Base!$A$2:$A$207,0),3))))</f>
        <v>19.600000000000001</v>
      </c>
      <c r="CB1273">
        <f>IF($BZ$6="","",IF(ISERROR(INDEX([3]Base!$A$2:$C$207,MATCH($BZ$6,[3]Base!$A$2:$A$207,0),2))=TRUE,"CABLE INCONNU",(INDEX([3]Base!$A$2:$C$207,MATCH($BZ$6,[3]Base!$A$2:$A$207,0),2))))</f>
        <v>0.627</v>
      </c>
      <c r="CD1273">
        <f t="shared" si="100"/>
        <v>1.5404220201039038</v>
      </c>
      <c r="CF1273">
        <f t="shared" si="98"/>
        <v>404.81000000000006</v>
      </c>
      <c r="CG12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BORD'!$B$13:$B$2000,0),9)))*T1273/$P$18)</f>
        <v>406.35042202010396</v>
      </c>
      <c r="CI1273">
        <f>'[3]TABLEAU DE BORD'!B1271</f>
        <v>0</v>
      </c>
      <c r="CJ1273">
        <f>'[3]TABLEAU DE BORD'!E1271-'[3]TABLEAU DE BORD'!C1271</f>
        <v>0</v>
      </c>
      <c r="CL1273">
        <f>'[3]TABLEAU DE BORD'!H1271</f>
        <v>0</v>
      </c>
      <c r="CM1273">
        <f>'[3]TABLEAU DE BORD'!K1271-'[3]TABLEAU DE BORD'!I1271</f>
        <v>0</v>
      </c>
    </row>
    <row r="1274" spans="72:91" x14ac:dyDescent="0.25">
      <c r="BT127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BORD'!$B$13:$B$2000,0),11))*T1274/INDEX('[3]TABLEAU DE BORD'!$B$13:$R$2000,MATCH('Formalisme RTE'!$H$2,'[3]TABLEAU DE BORD'!$B$13:$B$2000,0),12)</f>
        <v>3.102830965870556</v>
      </c>
      <c r="BU1274">
        <f t="shared" si="101"/>
        <v>0.93577891975241945</v>
      </c>
      <c r="BX1274">
        <f t="shared" si="99"/>
        <v>0.60748217536470928</v>
      </c>
      <c r="BZ1274">
        <f>IF($BZ$6="","",IF(ISERROR(INDEX([3]Base!$A$2:$C$207,MATCH($BZ$6,[3]Base!$A$2:$A$207,0),2))=TRUE,"CABLE INCONNU",(INDEX([3]Base!$A$2:$C$207,MATCH($BZ$6,[3]Base!$A$2:$A$207,0),3))))</f>
        <v>19.600000000000001</v>
      </c>
      <c r="CB1274">
        <f>IF($BZ$6="","",IF(ISERROR(INDEX([3]Base!$A$2:$C$207,MATCH($BZ$6,[3]Base!$A$2:$A$207,0),2))=TRUE,"CABLE INCONNU",(INDEX([3]Base!$A$2:$C$207,MATCH($BZ$6,[3]Base!$A$2:$A$207,0),2))))</f>
        <v>0.627</v>
      </c>
      <c r="CD1274">
        <f t="shared" si="100"/>
        <v>1.5404220201039038</v>
      </c>
      <c r="CF1274">
        <f t="shared" si="98"/>
        <v>404.81000000000006</v>
      </c>
      <c r="CG12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BORD'!$B$13:$B$2000,0),9)))*T1274/$P$18)</f>
        <v>406.35042202010396</v>
      </c>
      <c r="CI1274">
        <f>'[3]TABLEAU DE BORD'!B1272</f>
        <v>0</v>
      </c>
      <c r="CJ1274">
        <f>'[3]TABLEAU DE BORD'!E1272-'[3]TABLEAU DE BORD'!C1272</f>
        <v>0</v>
      </c>
      <c r="CL1274">
        <f>'[3]TABLEAU DE BORD'!H1272</f>
        <v>0</v>
      </c>
      <c r="CM1274">
        <f>'[3]TABLEAU DE BORD'!K1272-'[3]TABLEAU DE BORD'!I1272</f>
        <v>0</v>
      </c>
    </row>
    <row r="1275" spans="72:91" x14ac:dyDescent="0.25">
      <c r="BT127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BORD'!$B$13:$B$2000,0),11))*T1275/INDEX('[3]TABLEAU DE BORD'!$B$13:$R$2000,MATCH('Formalisme RTE'!$H$2,'[3]TABLEAU DE BORD'!$B$13:$B$2000,0),12)</f>
        <v>3.102830965870556</v>
      </c>
      <c r="BU1275">
        <f t="shared" si="101"/>
        <v>0.93577891975241945</v>
      </c>
      <c r="BX1275">
        <f t="shared" si="99"/>
        <v>0.60748217536470928</v>
      </c>
      <c r="BZ1275">
        <f>IF($BZ$6="","",IF(ISERROR(INDEX([3]Base!$A$2:$C$207,MATCH($BZ$6,[3]Base!$A$2:$A$207,0),2))=TRUE,"CABLE INCONNU",(INDEX([3]Base!$A$2:$C$207,MATCH($BZ$6,[3]Base!$A$2:$A$207,0),3))))</f>
        <v>19.600000000000001</v>
      </c>
      <c r="CB1275">
        <f>IF($BZ$6="","",IF(ISERROR(INDEX([3]Base!$A$2:$C$207,MATCH($BZ$6,[3]Base!$A$2:$A$207,0),2))=TRUE,"CABLE INCONNU",(INDEX([3]Base!$A$2:$C$207,MATCH($BZ$6,[3]Base!$A$2:$A$207,0),2))))</f>
        <v>0.627</v>
      </c>
      <c r="CD1275">
        <f t="shared" si="100"/>
        <v>1.5404220201039038</v>
      </c>
      <c r="CF1275">
        <f t="shared" si="98"/>
        <v>404.81000000000006</v>
      </c>
      <c r="CG12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BORD'!$B$13:$B$2000,0),9)))*T1275/$P$18)</f>
        <v>406.35042202010396</v>
      </c>
      <c r="CI1275">
        <f>'[3]TABLEAU DE BORD'!B1273</f>
        <v>0</v>
      </c>
      <c r="CJ1275">
        <f>'[3]TABLEAU DE BORD'!E1273-'[3]TABLEAU DE BORD'!C1273</f>
        <v>0</v>
      </c>
      <c r="CL1275">
        <f>'[3]TABLEAU DE BORD'!H1273</f>
        <v>0</v>
      </c>
      <c r="CM1275">
        <f>'[3]TABLEAU DE BORD'!K1273-'[3]TABLEAU DE BORD'!I1273</f>
        <v>0</v>
      </c>
    </row>
    <row r="1276" spans="72:91" x14ac:dyDescent="0.25">
      <c r="BT127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BORD'!$B$13:$B$2000,0),11))*T1276/INDEX('[3]TABLEAU DE BORD'!$B$13:$R$2000,MATCH('Formalisme RTE'!$H$2,'[3]TABLEAU DE BORD'!$B$13:$B$2000,0),12)</f>
        <v>3.102830965870556</v>
      </c>
      <c r="BU1276">
        <f t="shared" si="101"/>
        <v>0.93577891975241945</v>
      </c>
      <c r="BX1276">
        <f t="shared" si="99"/>
        <v>0.60748217536470928</v>
      </c>
      <c r="BZ1276">
        <f>IF($BZ$6="","",IF(ISERROR(INDEX([3]Base!$A$2:$C$207,MATCH($BZ$6,[3]Base!$A$2:$A$207,0),2))=TRUE,"CABLE INCONNU",(INDEX([3]Base!$A$2:$C$207,MATCH($BZ$6,[3]Base!$A$2:$A$207,0),3))))</f>
        <v>19.600000000000001</v>
      </c>
      <c r="CB1276">
        <f>IF($BZ$6="","",IF(ISERROR(INDEX([3]Base!$A$2:$C$207,MATCH($BZ$6,[3]Base!$A$2:$A$207,0),2))=TRUE,"CABLE INCONNU",(INDEX([3]Base!$A$2:$C$207,MATCH($BZ$6,[3]Base!$A$2:$A$207,0),2))))</f>
        <v>0.627</v>
      </c>
      <c r="CD1276">
        <f t="shared" si="100"/>
        <v>1.5404220201039038</v>
      </c>
      <c r="CF1276">
        <f t="shared" si="98"/>
        <v>404.81000000000006</v>
      </c>
      <c r="CG12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BORD'!$B$13:$B$2000,0),9)))*T1276/$P$18)</f>
        <v>406.35042202010396</v>
      </c>
      <c r="CI1276">
        <f>'[3]TABLEAU DE BORD'!B1274</f>
        <v>0</v>
      </c>
      <c r="CJ1276">
        <f>'[3]TABLEAU DE BORD'!E1274-'[3]TABLEAU DE BORD'!C1274</f>
        <v>0</v>
      </c>
      <c r="CL1276">
        <f>'[3]TABLEAU DE BORD'!H1274</f>
        <v>0</v>
      </c>
      <c r="CM1276">
        <f>'[3]TABLEAU DE BORD'!K1274-'[3]TABLEAU DE BORD'!I1274</f>
        <v>0</v>
      </c>
    </row>
    <row r="1277" spans="72:91" x14ac:dyDescent="0.25">
      <c r="BT127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BORD'!$B$13:$B$2000,0),11))*T1277/INDEX('[3]TABLEAU DE BORD'!$B$13:$R$2000,MATCH('Formalisme RTE'!$H$2,'[3]TABLEAU DE BORD'!$B$13:$B$2000,0),12)</f>
        <v>3.102830965870556</v>
      </c>
      <c r="BU1277">
        <f t="shared" si="101"/>
        <v>0.93577891975241945</v>
      </c>
      <c r="BX1277">
        <f t="shared" si="99"/>
        <v>0.60748217536470928</v>
      </c>
      <c r="BZ1277">
        <f>IF($BZ$6="","",IF(ISERROR(INDEX([3]Base!$A$2:$C$207,MATCH($BZ$6,[3]Base!$A$2:$A$207,0),2))=TRUE,"CABLE INCONNU",(INDEX([3]Base!$A$2:$C$207,MATCH($BZ$6,[3]Base!$A$2:$A$207,0),3))))</f>
        <v>19.600000000000001</v>
      </c>
      <c r="CB1277">
        <f>IF($BZ$6="","",IF(ISERROR(INDEX([3]Base!$A$2:$C$207,MATCH($BZ$6,[3]Base!$A$2:$A$207,0),2))=TRUE,"CABLE INCONNU",(INDEX([3]Base!$A$2:$C$207,MATCH($BZ$6,[3]Base!$A$2:$A$207,0),2))))</f>
        <v>0.627</v>
      </c>
      <c r="CD1277">
        <f t="shared" si="100"/>
        <v>1.5404220201039038</v>
      </c>
      <c r="CF1277">
        <f t="shared" si="98"/>
        <v>404.81000000000006</v>
      </c>
      <c r="CG12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BORD'!$B$13:$B$2000,0),9)))*T1277/$P$18)</f>
        <v>406.35042202010396</v>
      </c>
      <c r="CI1277">
        <f>'[3]TABLEAU DE BORD'!B1275</f>
        <v>0</v>
      </c>
      <c r="CJ1277">
        <f>'[3]TABLEAU DE BORD'!E1275-'[3]TABLEAU DE BORD'!C1275</f>
        <v>0</v>
      </c>
      <c r="CL1277">
        <f>'[3]TABLEAU DE BORD'!H1275</f>
        <v>0</v>
      </c>
      <c r="CM1277">
        <f>'[3]TABLEAU DE BORD'!K1275-'[3]TABLEAU DE BORD'!I1275</f>
        <v>0</v>
      </c>
    </row>
    <row r="1278" spans="72:91" x14ac:dyDescent="0.25">
      <c r="BT127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BORD'!$B$13:$B$2000,0),11))*T1278/INDEX('[3]TABLEAU DE BORD'!$B$13:$R$2000,MATCH('Formalisme RTE'!$H$2,'[3]TABLEAU DE BORD'!$B$13:$B$2000,0),12)</f>
        <v>3.102830965870556</v>
      </c>
      <c r="BU1278">
        <f t="shared" si="101"/>
        <v>0.93577891975241945</v>
      </c>
      <c r="BX1278">
        <f t="shared" si="99"/>
        <v>0.60748217536470928</v>
      </c>
      <c r="BZ1278">
        <f>IF($BZ$6="","",IF(ISERROR(INDEX([3]Base!$A$2:$C$207,MATCH($BZ$6,[3]Base!$A$2:$A$207,0),2))=TRUE,"CABLE INCONNU",(INDEX([3]Base!$A$2:$C$207,MATCH($BZ$6,[3]Base!$A$2:$A$207,0),3))))</f>
        <v>19.600000000000001</v>
      </c>
      <c r="CB1278">
        <f>IF($BZ$6="","",IF(ISERROR(INDEX([3]Base!$A$2:$C$207,MATCH($BZ$6,[3]Base!$A$2:$A$207,0),2))=TRUE,"CABLE INCONNU",(INDEX([3]Base!$A$2:$C$207,MATCH($BZ$6,[3]Base!$A$2:$A$207,0),2))))</f>
        <v>0.627</v>
      </c>
      <c r="CD1278">
        <f t="shared" si="100"/>
        <v>1.5404220201039038</v>
      </c>
      <c r="CF1278">
        <f t="shared" si="98"/>
        <v>404.81000000000006</v>
      </c>
      <c r="CG12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BORD'!$B$13:$B$2000,0),9)))*T1278/$P$18)</f>
        <v>406.35042202010396</v>
      </c>
      <c r="CI1278">
        <f>'[3]TABLEAU DE BORD'!B1276</f>
        <v>0</v>
      </c>
      <c r="CJ1278">
        <f>'[3]TABLEAU DE BORD'!E1276-'[3]TABLEAU DE BORD'!C1276</f>
        <v>0</v>
      </c>
      <c r="CL1278">
        <f>'[3]TABLEAU DE BORD'!H1276</f>
        <v>0</v>
      </c>
      <c r="CM1278">
        <f>'[3]TABLEAU DE BORD'!K1276-'[3]TABLEAU DE BORD'!I1276</f>
        <v>0</v>
      </c>
    </row>
    <row r="1279" spans="72:91" x14ac:dyDescent="0.25">
      <c r="BT127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BORD'!$B$13:$B$2000,0),11))*T1279/INDEX('[3]TABLEAU DE BORD'!$B$13:$R$2000,MATCH('Formalisme RTE'!$H$2,'[3]TABLEAU DE BORD'!$B$13:$B$2000,0),12)</f>
        <v>3.102830965870556</v>
      </c>
      <c r="BU1279">
        <f t="shared" si="101"/>
        <v>0.93577891975241945</v>
      </c>
      <c r="BX1279">
        <f t="shared" si="99"/>
        <v>0.60748217536470928</v>
      </c>
      <c r="BZ1279">
        <f>IF($BZ$6="","",IF(ISERROR(INDEX([3]Base!$A$2:$C$207,MATCH($BZ$6,[3]Base!$A$2:$A$207,0),2))=TRUE,"CABLE INCONNU",(INDEX([3]Base!$A$2:$C$207,MATCH($BZ$6,[3]Base!$A$2:$A$207,0),3))))</f>
        <v>19.600000000000001</v>
      </c>
      <c r="CB1279">
        <f>IF($BZ$6="","",IF(ISERROR(INDEX([3]Base!$A$2:$C$207,MATCH($BZ$6,[3]Base!$A$2:$A$207,0),2))=TRUE,"CABLE INCONNU",(INDEX([3]Base!$A$2:$C$207,MATCH($BZ$6,[3]Base!$A$2:$A$207,0),2))))</f>
        <v>0.627</v>
      </c>
      <c r="CD1279">
        <f t="shared" si="100"/>
        <v>1.5404220201039038</v>
      </c>
      <c r="CF1279">
        <f t="shared" si="98"/>
        <v>404.81000000000006</v>
      </c>
      <c r="CG12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BORD'!$B$13:$B$2000,0),9)))*T1279/$P$18)</f>
        <v>406.35042202010396</v>
      </c>
      <c r="CI1279">
        <f>'[3]TABLEAU DE BORD'!B1277</f>
        <v>0</v>
      </c>
      <c r="CJ1279">
        <f>'[3]TABLEAU DE BORD'!E1277-'[3]TABLEAU DE BORD'!C1277</f>
        <v>0</v>
      </c>
      <c r="CL1279">
        <f>'[3]TABLEAU DE BORD'!H1277</f>
        <v>0</v>
      </c>
      <c r="CM1279">
        <f>'[3]TABLEAU DE BORD'!K1277-'[3]TABLEAU DE BORD'!I1277</f>
        <v>0</v>
      </c>
    </row>
    <row r="1280" spans="72:91" x14ac:dyDescent="0.25">
      <c r="BT128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BORD'!$B$13:$B$2000,0),11))*T1280/INDEX('[3]TABLEAU DE BORD'!$B$13:$R$2000,MATCH('Formalisme RTE'!$H$2,'[3]TABLEAU DE BORD'!$B$13:$B$2000,0),12)</f>
        <v>3.102830965870556</v>
      </c>
      <c r="BU1280">
        <f t="shared" si="101"/>
        <v>0.93577891975241945</v>
      </c>
      <c r="BX1280">
        <f t="shared" si="99"/>
        <v>0.60748217536470928</v>
      </c>
      <c r="BZ1280">
        <f>IF($BZ$6="","",IF(ISERROR(INDEX([3]Base!$A$2:$C$207,MATCH($BZ$6,[3]Base!$A$2:$A$207,0),2))=TRUE,"CABLE INCONNU",(INDEX([3]Base!$A$2:$C$207,MATCH($BZ$6,[3]Base!$A$2:$A$207,0),3))))</f>
        <v>19.600000000000001</v>
      </c>
      <c r="CB1280">
        <f>IF($BZ$6="","",IF(ISERROR(INDEX([3]Base!$A$2:$C$207,MATCH($BZ$6,[3]Base!$A$2:$A$207,0),2))=TRUE,"CABLE INCONNU",(INDEX([3]Base!$A$2:$C$207,MATCH($BZ$6,[3]Base!$A$2:$A$207,0),2))))</f>
        <v>0.627</v>
      </c>
      <c r="CD1280">
        <f t="shared" si="100"/>
        <v>1.5404220201039038</v>
      </c>
      <c r="CF1280">
        <f t="shared" si="98"/>
        <v>404.81000000000006</v>
      </c>
      <c r="CG12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BORD'!$B$13:$B$2000,0),9)))*T1280/$P$18)</f>
        <v>406.35042202010396</v>
      </c>
      <c r="CI1280">
        <f>'[3]TABLEAU DE BORD'!B1278</f>
        <v>0</v>
      </c>
      <c r="CJ1280">
        <f>'[3]TABLEAU DE BORD'!E1278-'[3]TABLEAU DE BORD'!C1278</f>
        <v>0</v>
      </c>
      <c r="CL1280">
        <f>'[3]TABLEAU DE BORD'!H1278</f>
        <v>0</v>
      </c>
      <c r="CM1280">
        <f>'[3]TABLEAU DE BORD'!K1278-'[3]TABLEAU DE BORD'!I1278</f>
        <v>0</v>
      </c>
    </row>
    <row r="1281" spans="72:91" x14ac:dyDescent="0.25">
      <c r="BT128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BORD'!$B$13:$B$2000,0),11))*T1281/INDEX('[3]TABLEAU DE BORD'!$B$13:$R$2000,MATCH('Formalisme RTE'!$H$2,'[3]TABLEAU DE BORD'!$B$13:$B$2000,0),12)</f>
        <v>3.102830965870556</v>
      </c>
      <c r="BU1281">
        <f t="shared" si="101"/>
        <v>0.93577891975241945</v>
      </c>
      <c r="BX1281">
        <f t="shared" si="99"/>
        <v>0.60748217536470928</v>
      </c>
      <c r="BZ1281">
        <f>IF($BZ$6="","",IF(ISERROR(INDEX([3]Base!$A$2:$C$207,MATCH($BZ$6,[3]Base!$A$2:$A$207,0),2))=TRUE,"CABLE INCONNU",(INDEX([3]Base!$A$2:$C$207,MATCH($BZ$6,[3]Base!$A$2:$A$207,0),3))))</f>
        <v>19.600000000000001</v>
      </c>
      <c r="CB1281">
        <f>IF($BZ$6="","",IF(ISERROR(INDEX([3]Base!$A$2:$C$207,MATCH($BZ$6,[3]Base!$A$2:$A$207,0),2))=TRUE,"CABLE INCONNU",(INDEX([3]Base!$A$2:$C$207,MATCH($BZ$6,[3]Base!$A$2:$A$207,0),2))))</f>
        <v>0.627</v>
      </c>
      <c r="CD1281">
        <f t="shared" si="100"/>
        <v>1.5404220201039038</v>
      </c>
      <c r="CF1281">
        <f t="shared" si="98"/>
        <v>404.81000000000006</v>
      </c>
      <c r="CG12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BORD'!$B$13:$B$2000,0),9)))*T1281/$P$18)</f>
        <v>406.35042202010396</v>
      </c>
      <c r="CI1281">
        <f>'[3]TABLEAU DE BORD'!B1279</f>
        <v>0</v>
      </c>
      <c r="CJ1281">
        <f>'[3]TABLEAU DE BORD'!E1279-'[3]TABLEAU DE BORD'!C1279</f>
        <v>0</v>
      </c>
      <c r="CL1281">
        <f>'[3]TABLEAU DE BORD'!H1279</f>
        <v>0</v>
      </c>
      <c r="CM1281">
        <f>'[3]TABLEAU DE BORD'!K1279-'[3]TABLEAU DE BORD'!I1279</f>
        <v>0</v>
      </c>
    </row>
    <row r="1282" spans="72:91" x14ac:dyDescent="0.25">
      <c r="BT128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BORD'!$B$13:$B$2000,0),11))*T1282/INDEX('[3]TABLEAU DE BORD'!$B$13:$R$2000,MATCH('Formalisme RTE'!$H$2,'[3]TABLEAU DE BORD'!$B$13:$B$2000,0),12)</f>
        <v>3.102830965870556</v>
      </c>
      <c r="BU1282">
        <f t="shared" si="101"/>
        <v>0.93577891975241945</v>
      </c>
      <c r="BX1282">
        <f t="shared" si="99"/>
        <v>0.60748217536470928</v>
      </c>
      <c r="BZ1282">
        <f>IF($BZ$6="","",IF(ISERROR(INDEX([3]Base!$A$2:$C$207,MATCH($BZ$6,[3]Base!$A$2:$A$207,0),2))=TRUE,"CABLE INCONNU",(INDEX([3]Base!$A$2:$C$207,MATCH($BZ$6,[3]Base!$A$2:$A$207,0),3))))</f>
        <v>19.600000000000001</v>
      </c>
      <c r="CB1282">
        <f>IF($BZ$6="","",IF(ISERROR(INDEX([3]Base!$A$2:$C$207,MATCH($BZ$6,[3]Base!$A$2:$A$207,0),2))=TRUE,"CABLE INCONNU",(INDEX([3]Base!$A$2:$C$207,MATCH($BZ$6,[3]Base!$A$2:$A$207,0),2))))</f>
        <v>0.627</v>
      </c>
      <c r="CD1282">
        <f t="shared" si="100"/>
        <v>1.5404220201039038</v>
      </c>
      <c r="CF1282">
        <f t="shared" si="98"/>
        <v>404.81000000000006</v>
      </c>
      <c r="CG12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BORD'!$B$13:$B$2000,0),9)))*T1282/$P$18)</f>
        <v>406.35042202010396</v>
      </c>
      <c r="CI1282">
        <f>'[3]TABLEAU DE BORD'!B1280</f>
        <v>0</v>
      </c>
      <c r="CJ1282">
        <f>'[3]TABLEAU DE BORD'!E1280-'[3]TABLEAU DE BORD'!C1280</f>
        <v>0</v>
      </c>
      <c r="CL1282">
        <f>'[3]TABLEAU DE BORD'!H1280</f>
        <v>0</v>
      </c>
      <c r="CM1282">
        <f>'[3]TABLEAU DE BORD'!K1280-'[3]TABLEAU DE BORD'!I1280</f>
        <v>0</v>
      </c>
    </row>
    <row r="1283" spans="72:91" x14ac:dyDescent="0.25">
      <c r="BT128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BORD'!$B$13:$B$2000,0),11))*T1283/INDEX('[3]TABLEAU DE BORD'!$B$13:$R$2000,MATCH('Formalisme RTE'!$H$2,'[3]TABLEAU DE BORD'!$B$13:$B$2000,0),12)</f>
        <v>3.102830965870556</v>
      </c>
      <c r="BU1283">
        <f t="shared" si="101"/>
        <v>0.93577891975241945</v>
      </c>
      <c r="BX1283">
        <f t="shared" si="99"/>
        <v>0.60748217536470928</v>
      </c>
      <c r="BZ1283">
        <f>IF($BZ$6="","",IF(ISERROR(INDEX([3]Base!$A$2:$C$207,MATCH($BZ$6,[3]Base!$A$2:$A$207,0),2))=TRUE,"CABLE INCONNU",(INDEX([3]Base!$A$2:$C$207,MATCH($BZ$6,[3]Base!$A$2:$A$207,0),3))))</f>
        <v>19.600000000000001</v>
      </c>
      <c r="CB1283">
        <f>IF($BZ$6="","",IF(ISERROR(INDEX([3]Base!$A$2:$C$207,MATCH($BZ$6,[3]Base!$A$2:$A$207,0),2))=TRUE,"CABLE INCONNU",(INDEX([3]Base!$A$2:$C$207,MATCH($BZ$6,[3]Base!$A$2:$A$207,0),2))))</f>
        <v>0.627</v>
      </c>
      <c r="CD1283">
        <f t="shared" si="100"/>
        <v>1.5404220201039038</v>
      </c>
      <c r="CF1283">
        <f t="shared" si="98"/>
        <v>404.81000000000006</v>
      </c>
      <c r="CG12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BORD'!$B$13:$B$2000,0),9)))*T1283/$P$18)</f>
        <v>406.35042202010396</v>
      </c>
      <c r="CI1283">
        <f>'[3]TABLEAU DE BORD'!B1281</f>
        <v>0</v>
      </c>
      <c r="CJ1283">
        <f>'[3]TABLEAU DE BORD'!E1281-'[3]TABLEAU DE BORD'!C1281</f>
        <v>0</v>
      </c>
      <c r="CL1283">
        <f>'[3]TABLEAU DE BORD'!H1281</f>
        <v>0</v>
      </c>
      <c r="CM1283">
        <f>'[3]TABLEAU DE BORD'!K1281-'[3]TABLEAU DE BORD'!I1281</f>
        <v>0</v>
      </c>
    </row>
    <row r="1284" spans="72:91" x14ac:dyDescent="0.25">
      <c r="BT128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BORD'!$B$13:$B$2000,0),11))*T1284/INDEX('[3]TABLEAU DE BORD'!$B$13:$R$2000,MATCH('Formalisme RTE'!$H$2,'[3]TABLEAU DE BORD'!$B$13:$B$2000,0),12)</f>
        <v>3.102830965870556</v>
      </c>
      <c r="BU1284">
        <f t="shared" si="101"/>
        <v>0.93577891975241945</v>
      </c>
      <c r="BX1284">
        <f t="shared" si="99"/>
        <v>0.60748217536470928</v>
      </c>
      <c r="BZ1284">
        <f>IF($BZ$6="","",IF(ISERROR(INDEX([3]Base!$A$2:$C$207,MATCH($BZ$6,[3]Base!$A$2:$A$207,0),2))=TRUE,"CABLE INCONNU",(INDEX([3]Base!$A$2:$C$207,MATCH($BZ$6,[3]Base!$A$2:$A$207,0),3))))</f>
        <v>19.600000000000001</v>
      </c>
      <c r="CB1284">
        <f>IF($BZ$6="","",IF(ISERROR(INDEX([3]Base!$A$2:$C$207,MATCH($BZ$6,[3]Base!$A$2:$A$207,0),2))=TRUE,"CABLE INCONNU",(INDEX([3]Base!$A$2:$C$207,MATCH($BZ$6,[3]Base!$A$2:$A$207,0),2))))</f>
        <v>0.627</v>
      </c>
      <c r="CD1284">
        <f t="shared" si="100"/>
        <v>1.5404220201039038</v>
      </c>
      <c r="CF1284">
        <f t="shared" si="98"/>
        <v>404.81000000000006</v>
      </c>
      <c r="CG12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BORD'!$B$13:$B$2000,0),9)))*T1284/$P$18)</f>
        <v>406.35042202010396</v>
      </c>
      <c r="CI1284">
        <f>'[3]TABLEAU DE BORD'!B1282</f>
        <v>0</v>
      </c>
      <c r="CJ1284">
        <f>'[3]TABLEAU DE BORD'!E1282-'[3]TABLEAU DE BORD'!C1282</f>
        <v>0</v>
      </c>
      <c r="CL1284">
        <f>'[3]TABLEAU DE BORD'!H1282</f>
        <v>0</v>
      </c>
      <c r="CM1284">
        <f>'[3]TABLEAU DE BORD'!K1282-'[3]TABLEAU DE BORD'!I1282</f>
        <v>0</v>
      </c>
    </row>
    <row r="1285" spans="72:91" x14ac:dyDescent="0.25">
      <c r="BT128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BORD'!$B$13:$B$2000,0),11))*T1285/INDEX('[3]TABLEAU DE BORD'!$B$13:$R$2000,MATCH('Formalisme RTE'!$H$2,'[3]TABLEAU DE BORD'!$B$13:$B$2000,0),12)</f>
        <v>3.102830965870556</v>
      </c>
      <c r="BU1285">
        <f t="shared" si="101"/>
        <v>0.93577891975241945</v>
      </c>
      <c r="BX1285">
        <f t="shared" si="99"/>
        <v>0.60748217536470928</v>
      </c>
      <c r="BZ1285">
        <f>IF($BZ$6="","",IF(ISERROR(INDEX([3]Base!$A$2:$C$207,MATCH($BZ$6,[3]Base!$A$2:$A$207,0),2))=TRUE,"CABLE INCONNU",(INDEX([3]Base!$A$2:$C$207,MATCH($BZ$6,[3]Base!$A$2:$A$207,0),3))))</f>
        <v>19.600000000000001</v>
      </c>
      <c r="CB1285">
        <f>IF($BZ$6="","",IF(ISERROR(INDEX([3]Base!$A$2:$C$207,MATCH($BZ$6,[3]Base!$A$2:$A$207,0),2))=TRUE,"CABLE INCONNU",(INDEX([3]Base!$A$2:$C$207,MATCH($BZ$6,[3]Base!$A$2:$A$207,0),2))))</f>
        <v>0.627</v>
      </c>
      <c r="CD1285">
        <f t="shared" si="100"/>
        <v>1.5404220201039038</v>
      </c>
      <c r="CF1285">
        <f t="shared" si="98"/>
        <v>404.81000000000006</v>
      </c>
      <c r="CG12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BORD'!$B$13:$B$2000,0),9)))*T1285/$P$18)</f>
        <v>406.35042202010396</v>
      </c>
      <c r="CI1285">
        <f>'[3]TABLEAU DE BORD'!B1283</f>
        <v>0</v>
      </c>
      <c r="CJ1285">
        <f>'[3]TABLEAU DE BORD'!E1283-'[3]TABLEAU DE BORD'!C1283</f>
        <v>0</v>
      </c>
      <c r="CL1285">
        <f>'[3]TABLEAU DE BORD'!H1283</f>
        <v>0</v>
      </c>
      <c r="CM1285">
        <f>'[3]TABLEAU DE BORD'!K1283-'[3]TABLEAU DE BORD'!I1283</f>
        <v>0</v>
      </c>
    </row>
    <row r="1286" spans="72:91" x14ac:dyDescent="0.25">
      <c r="BT128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BORD'!$B$13:$B$2000,0),11))*T1286/INDEX('[3]TABLEAU DE BORD'!$B$13:$R$2000,MATCH('Formalisme RTE'!$H$2,'[3]TABLEAU DE BORD'!$B$13:$B$2000,0),12)</f>
        <v>3.102830965870556</v>
      </c>
      <c r="BU1286">
        <f t="shared" si="101"/>
        <v>0.93577891975241945</v>
      </c>
      <c r="BX1286">
        <f t="shared" si="99"/>
        <v>0.60748217536470928</v>
      </c>
      <c r="BZ1286">
        <f>IF($BZ$6="","",IF(ISERROR(INDEX([3]Base!$A$2:$C$207,MATCH($BZ$6,[3]Base!$A$2:$A$207,0),2))=TRUE,"CABLE INCONNU",(INDEX([3]Base!$A$2:$C$207,MATCH($BZ$6,[3]Base!$A$2:$A$207,0),3))))</f>
        <v>19.600000000000001</v>
      </c>
      <c r="CB1286">
        <f>IF($BZ$6="","",IF(ISERROR(INDEX([3]Base!$A$2:$C$207,MATCH($BZ$6,[3]Base!$A$2:$A$207,0),2))=TRUE,"CABLE INCONNU",(INDEX([3]Base!$A$2:$C$207,MATCH($BZ$6,[3]Base!$A$2:$A$207,0),2))))</f>
        <v>0.627</v>
      </c>
      <c r="CD1286">
        <f t="shared" si="100"/>
        <v>1.5404220201039038</v>
      </c>
      <c r="CF1286">
        <f t="shared" si="98"/>
        <v>404.81000000000006</v>
      </c>
      <c r="CG12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BORD'!$B$13:$B$2000,0),9)))*T1286/$P$18)</f>
        <v>406.35042202010396</v>
      </c>
      <c r="CI1286">
        <f>'[3]TABLEAU DE BORD'!B1284</f>
        <v>0</v>
      </c>
      <c r="CJ1286">
        <f>'[3]TABLEAU DE BORD'!E1284-'[3]TABLEAU DE BORD'!C1284</f>
        <v>0</v>
      </c>
      <c r="CL1286">
        <f>'[3]TABLEAU DE BORD'!H1284</f>
        <v>0</v>
      </c>
      <c r="CM1286">
        <f>'[3]TABLEAU DE BORD'!K1284-'[3]TABLEAU DE BORD'!I1284</f>
        <v>0</v>
      </c>
    </row>
    <row r="1287" spans="72:91" x14ac:dyDescent="0.25">
      <c r="BT128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BORD'!$B$13:$B$2000,0),11))*T1287/INDEX('[3]TABLEAU DE BORD'!$B$13:$R$2000,MATCH('Formalisme RTE'!$H$2,'[3]TABLEAU DE BORD'!$B$13:$B$2000,0),12)</f>
        <v>3.102830965870556</v>
      </c>
      <c r="BU1287">
        <f t="shared" si="101"/>
        <v>0.93577891975241945</v>
      </c>
      <c r="BX1287">
        <f t="shared" si="99"/>
        <v>0.60748217536470928</v>
      </c>
      <c r="BZ1287">
        <f>IF($BZ$6="","",IF(ISERROR(INDEX([3]Base!$A$2:$C$207,MATCH($BZ$6,[3]Base!$A$2:$A$207,0),2))=TRUE,"CABLE INCONNU",(INDEX([3]Base!$A$2:$C$207,MATCH($BZ$6,[3]Base!$A$2:$A$207,0),3))))</f>
        <v>19.600000000000001</v>
      </c>
      <c r="CB1287">
        <f>IF($BZ$6="","",IF(ISERROR(INDEX([3]Base!$A$2:$C$207,MATCH($BZ$6,[3]Base!$A$2:$A$207,0),2))=TRUE,"CABLE INCONNU",(INDEX([3]Base!$A$2:$C$207,MATCH($BZ$6,[3]Base!$A$2:$A$207,0),2))))</f>
        <v>0.627</v>
      </c>
      <c r="CD1287">
        <f t="shared" si="100"/>
        <v>1.5404220201039038</v>
      </c>
      <c r="CF1287">
        <f t="shared" si="98"/>
        <v>404.81000000000006</v>
      </c>
      <c r="CG12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BORD'!$B$13:$B$2000,0),9)))*T1287/$P$18)</f>
        <v>406.35042202010396</v>
      </c>
      <c r="CI1287">
        <f>'[3]TABLEAU DE BORD'!B1285</f>
        <v>0</v>
      </c>
      <c r="CJ1287">
        <f>'[3]TABLEAU DE BORD'!E1285-'[3]TABLEAU DE BORD'!C1285</f>
        <v>0</v>
      </c>
      <c r="CL1287">
        <f>'[3]TABLEAU DE BORD'!H1285</f>
        <v>0</v>
      </c>
      <c r="CM1287">
        <f>'[3]TABLEAU DE BORD'!K1285-'[3]TABLEAU DE BORD'!I1285</f>
        <v>0</v>
      </c>
    </row>
    <row r="1288" spans="72:91" x14ac:dyDescent="0.25">
      <c r="BT128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BORD'!$B$13:$B$2000,0),11))*T1288/INDEX('[3]TABLEAU DE BORD'!$B$13:$R$2000,MATCH('Formalisme RTE'!$H$2,'[3]TABLEAU DE BORD'!$B$13:$B$2000,0),12)</f>
        <v>3.102830965870556</v>
      </c>
      <c r="BU1288">
        <f t="shared" si="101"/>
        <v>0.93577891975241945</v>
      </c>
      <c r="BX1288">
        <f t="shared" si="99"/>
        <v>0.60748217536470928</v>
      </c>
      <c r="BZ1288">
        <f>IF($BZ$6="","",IF(ISERROR(INDEX([3]Base!$A$2:$C$207,MATCH($BZ$6,[3]Base!$A$2:$A$207,0),2))=TRUE,"CABLE INCONNU",(INDEX([3]Base!$A$2:$C$207,MATCH($BZ$6,[3]Base!$A$2:$A$207,0),3))))</f>
        <v>19.600000000000001</v>
      </c>
      <c r="CB1288">
        <f>IF($BZ$6="","",IF(ISERROR(INDEX([3]Base!$A$2:$C$207,MATCH($BZ$6,[3]Base!$A$2:$A$207,0),2))=TRUE,"CABLE INCONNU",(INDEX([3]Base!$A$2:$C$207,MATCH($BZ$6,[3]Base!$A$2:$A$207,0),2))))</f>
        <v>0.627</v>
      </c>
      <c r="CD1288">
        <f t="shared" si="100"/>
        <v>1.5404220201039038</v>
      </c>
      <c r="CF1288">
        <f t="shared" si="98"/>
        <v>404.81000000000006</v>
      </c>
      <c r="CG12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BORD'!$B$13:$B$2000,0),9)))*T1288/$P$18)</f>
        <v>406.35042202010396</v>
      </c>
      <c r="CI1288">
        <f>'[3]TABLEAU DE BORD'!B1286</f>
        <v>0</v>
      </c>
      <c r="CJ1288">
        <f>'[3]TABLEAU DE BORD'!E1286-'[3]TABLEAU DE BORD'!C1286</f>
        <v>0</v>
      </c>
      <c r="CL1288">
        <f>'[3]TABLEAU DE BORD'!H1286</f>
        <v>0</v>
      </c>
      <c r="CM1288">
        <f>'[3]TABLEAU DE BORD'!K1286-'[3]TABLEAU DE BORD'!I1286</f>
        <v>0</v>
      </c>
    </row>
    <row r="1289" spans="72:91" x14ac:dyDescent="0.25">
      <c r="BT128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BORD'!$B$13:$B$2000,0),11))*T1289/INDEX('[3]TABLEAU DE BORD'!$B$13:$R$2000,MATCH('Formalisme RTE'!$H$2,'[3]TABLEAU DE BORD'!$B$13:$B$2000,0),12)</f>
        <v>3.102830965870556</v>
      </c>
      <c r="BU1289">
        <f t="shared" si="101"/>
        <v>0.93577891975241945</v>
      </c>
      <c r="BX1289">
        <f t="shared" si="99"/>
        <v>0.60748217536470928</v>
      </c>
      <c r="BZ1289">
        <f>IF($BZ$6="","",IF(ISERROR(INDEX([3]Base!$A$2:$C$207,MATCH($BZ$6,[3]Base!$A$2:$A$207,0),2))=TRUE,"CABLE INCONNU",(INDEX([3]Base!$A$2:$C$207,MATCH($BZ$6,[3]Base!$A$2:$A$207,0),3))))</f>
        <v>19.600000000000001</v>
      </c>
      <c r="CB1289">
        <f>IF($BZ$6="","",IF(ISERROR(INDEX([3]Base!$A$2:$C$207,MATCH($BZ$6,[3]Base!$A$2:$A$207,0),2))=TRUE,"CABLE INCONNU",(INDEX([3]Base!$A$2:$C$207,MATCH($BZ$6,[3]Base!$A$2:$A$207,0),2))))</f>
        <v>0.627</v>
      </c>
      <c r="CD1289">
        <f t="shared" si="100"/>
        <v>1.5404220201039038</v>
      </c>
      <c r="CF1289">
        <f t="shared" si="98"/>
        <v>404.81000000000006</v>
      </c>
      <c r="CG12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BORD'!$B$13:$B$2000,0),9)))*T1289/$P$18)</f>
        <v>406.35042202010396</v>
      </c>
      <c r="CI1289">
        <f>'[3]TABLEAU DE BORD'!B1287</f>
        <v>0</v>
      </c>
      <c r="CJ1289">
        <f>'[3]TABLEAU DE BORD'!E1287-'[3]TABLEAU DE BORD'!C1287</f>
        <v>0</v>
      </c>
      <c r="CL1289">
        <f>'[3]TABLEAU DE BORD'!H1287</f>
        <v>0</v>
      </c>
      <c r="CM1289">
        <f>'[3]TABLEAU DE BORD'!K1287-'[3]TABLEAU DE BORD'!I1287</f>
        <v>0</v>
      </c>
    </row>
    <row r="1290" spans="72:91" x14ac:dyDescent="0.25">
      <c r="BT129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BORD'!$B$13:$B$2000,0),11))*T1290/INDEX('[3]TABLEAU DE BORD'!$B$13:$R$2000,MATCH('Formalisme RTE'!$H$2,'[3]TABLEAU DE BORD'!$B$13:$B$2000,0),12)</f>
        <v>3.102830965870556</v>
      </c>
      <c r="BU1290">
        <f t="shared" si="101"/>
        <v>0.93577891975241945</v>
      </c>
      <c r="BX1290">
        <f t="shared" si="99"/>
        <v>0.60748217536470928</v>
      </c>
      <c r="BZ1290">
        <f>IF($BZ$6="","",IF(ISERROR(INDEX([3]Base!$A$2:$C$207,MATCH($BZ$6,[3]Base!$A$2:$A$207,0),2))=TRUE,"CABLE INCONNU",(INDEX([3]Base!$A$2:$C$207,MATCH($BZ$6,[3]Base!$A$2:$A$207,0),3))))</f>
        <v>19.600000000000001</v>
      </c>
      <c r="CB1290">
        <f>IF($BZ$6="","",IF(ISERROR(INDEX([3]Base!$A$2:$C$207,MATCH($BZ$6,[3]Base!$A$2:$A$207,0),2))=TRUE,"CABLE INCONNU",(INDEX([3]Base!$A$2:$C$207,MATCH($BZ$6,[3]Base!$A$2:$A$207,0),2))))</f>
        <v>0.627</v>
      </c>
      <c r="CD1290">
        <f t="shared" si="100"/>
        <v>1.5404220201039038</v>
      </c>
      <c r="CF1290">
        <f t="shared" si="98"/>
        <v>404.81000000000006</v>
      </c>
      <c r="CG12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BORD'!$B$13:$B$2000,0),9)))*T1290/$P$18)</f>
        <v>406.35042202010396</v>
      </c>
      <c r="CI1290">
        <f>'[3]TABLEAU DE BORD'!B1288</f>
        <v>0</v>
      </c>
      <c r="CJ1290">
        <f>'[3]TABLEAU DE BORD'!E1288-'[3]TABLEAU DE BORD'!C1288</f>
        <v>0</v>
      </c>
      <c r="CL1290">
        <f>'[3]TABLEAU DE BORD'!H1288</f>
        <v>0</v>
      </c>
      <c r="CM1290">
        <f>'[3]TABLEAU DE BORD'!K1288-'[3]TABLEAU DE BORD'!I1288</f>
        <v>0</v>
      </c>
    </row>
    <row r="1291" spans="72:91" x14ac:dyDescent="0.25">
      <c r="BT129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BORD'!$B$13:$B$2000,0),11))*T1291/INDEX('[3]TABLEAU DE BORD'!$B$13:$R$2000,MATCH('Formalisme RTE'!$H$2,'[3]TABLEAU DE BORD'!$B$13:$B$2000,0),12)</f>
        <v>3.102830965870556</v>
      </c>
      <c r="BU1291">
        <f t="shared" si="101"/>
        <v>0.93577891975241945</v>
      </c>
      <c r="BX1291">
        <f t="shared" si="99"/>
        <v>0.60748217536470928</v>
      </c>
      <c r="BZ1291">
        <f>IF($BZ$6="","",IF(ISERROR(INDEX([3]Base!$A$2:$C$207,MATCH($BZ$6,[3]Base!$A$2:$A$207,0),2))=TRUE,"CABLE INCONNU",(INDEX([3]Base!$A$2:$C$207,MATCH($BZ$6,[3]Base!$A$2:$A$207,0),3))))</f>
        <v>19.600000000000001</v>
      </c>
      <c r="CB1291">
        <f>IF($BZ$6="","",IF(ISERROR(INDEX([3]Base!$A$2:$C$207,MATCH($BZ$6,[3]Base!$A$2:$A$207,0),2))=TRUE,"CABLE INCONNU",(INDEX([3]Base!$A$2:$C$207,MATCH($BZ$6,[3]Base!$A$2:$A$207,0),2))))</f>
        <v>0.627</v>
      </c>
      <c r="CD1291">
        <f t="shared" si="100"/>
        <v>1.5404220201039038</v>
      </c>
      <c r="CF1291">
        <f t="shared" si="98"/>
        <v>404.81000000000006</v>
      </c>
      <c r="CG12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BORD'!$B$13:$B$2000,0),9)))*T1291/$P$18)</f>
        <v>406.35042202010396</v>
      </c>
      <c r="CI1291">
        <f>'[3]TABLEAU DE BORD'!B1289</f>
        <v>0</v>
      </c>
      <c r="CJ1291">
        <f>'[3]TABLEAU DE BORD'!E1289-'[3]TABLEAU DE BORD'!C1289</f>
        <v>0</v>
      </c>
      <c r="CL1291">
        <f>'[3]TABLEAU DE BORD'!H1289</f>
        <v>0</v>
      </c>
      <c r="CM1291">
        <f>'[3]TABLEAU DE BORD'!K1289-'[3]TABLEAU DE BORD'!I1289</f>
        <v>0</v>
      </c>
    </row>
    <row r="1292" spans="72:91" x14ac:dyDescent="0.25">
      <c r="BT129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BORD'!$B$13:$B$2000,0),11))*T1292/INDEX('[3]TABLEAU DE BORD'!$B$13:$R$2000,MATCH('Formalisme RTE'!$H$2,'[3]TABLEAU DE BORD'!$B$13:$B$2000,0),12)</f>
        <v>3.102830965870556</v>
      </c>
      <c r="BU1292">
        <f t="shared" si="101"/>
        <v>0.93577891975241945</v>
      </c>
      <c r="BX1292">
        <f t="shared" si="99"/>
        <v>0.60748217536470928</v>
      </c>
      <c r="BZ1292">
        <f>IF($BZ$6="","",IF(ISERROR(INDEX([3]Base!$A$2:$C$207,MATCH($BZ$6,[3]Base!$A$2:$A$207,0),2))=TRUE,"CABLE INCONNU",(INDEX([3]Base!$A$2:$C$207,MATCH($BZ$6,[3]Base!$A$2:$A$207,0),3))))</f>
        <v>19.600000000000001</v>
      </c>
      <c r="CB1292">
        <f>IF($BZ$6="","",IF(ISERROR(INDEX([3]Base!$A$2:$C$207,MATCH($BZ$6,[3]Base!$A$2:$A$207,0),2))=TRUE,"CABLE INCONNU",(INDEX([3]Base!$A$2:$C$207,MATCH($BZ$6,[3]Base!$A$2:$A$207,0),2))))</f>
        <v>0.627</v>
      </c>
      <c r="CD1292">
        <f t="shared" si="100"/>
        <v>1.5404220201039038</v>
      </c>
      <c r="CF1292">
        <f t="shared" si="98"/>
        <v>404.81000000000006</v>
      </c>
      <c r="CG12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BORD'!$B$13:$B$2000,0),9)))*T1292/$P$18)</f>
        <v>406.35042202010396</v>
      </c>
      <c r="CI1292">
        <f>'[3]TABLEAU DE BORD'!B1290</f>
        <v>0</v>
      </c>
      <c r="CJ1292">
        <f>'[3]TABLEAU DE BORD'!E1290-'[3]TABLEAU DE BORD'!C1290</f>
        <v>0</v>
      </c>
      <c r="CL1292">
        <f>'[3]TABLEAU DE BORD'!H1290</f>
        <v>0</v>
      </c>
      <c r="CM1292">
        <f>'[3]TABLEAU DE BORD'!K1290-'[3]TABLEAU DE BORD'!I1290</f>
        <v>0</v>
      </c>
    </row>
    <row r="1293" spans="72:91" x14ac:dyDescent="0.25">
      <c r="BT129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BORD'!$B$13:$B$2000,0),11))*T1293/INDEX('[3]TABLEAU DE BORD'!$B$13:$R$2000,MATCH('Formalisme RTE'!$H$2,'[3]TABLEAU DE BORD'!$B$13:$B$2000,0),12)</f>
        <v>3.102830965870556</v>
      </c>
      <c r="BU1293">
        <f t="shared" si="101"/>
        <v>0.93577891975241945</v>
      </c>
      <c r="BX1293">
        <f t="shared" si="99"/>
        <v>0.60748217536470928</v>
      </c>
      <c r="BZ1293">
        <f>IF($BZ$6="","",IF(ISERROR(INDEX([3]Base!$A$2:$C$207,MATCH($BZ$6,[3]Base!$A$2:$A$207,0),2))=TRUE,"CABLE INCONNU",(INDEX([3]Base!$A$2:$C$207,MATCH($BZ$6,[3]Base!$A$2:$A$207,0),3))))</f>
        <v>19.600000000000001</v>
      </c>
      <c r="CB1293">
        <f>IF($BZ$6="","",IF(ISERROR(INDEX([3]Base!$A$2:$C$207,MATCH($BZ$6,[3]Base!$A$2:$A$207,0),2))=TRUE,"CABLE INCONNU",(INDEX([3]Base!$A$2:$C$207,MATCH($BZ$6,[3]Base!$A$2:$A$207,0),2))))</f>
        <v>0.627</v>
      </c>
      <c r="CD1293">
        <f t="shared" si="100"/>
        <v>1.5404220201039038</v>
      </c>
      <c r="CF1293">
        <f t="shared" si="98"/>
        <v>404.81000000000006</v>
      </c>
      <c r="CG12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BORD'!$B$13:$B$2000,0),9)))*T1293/$P$18)</f>
        <v>406.35042202010396</v>
      </c>
      <c r="CI1293">
        <f>'[3]TABLEAU DE BORD'!B1291</f>
        <v>0</v>
      </c>
      <c r="CJ1293">
        <f>'[3]TABLEAU DE BORD'!E1291-'[3]TABLEAU DE BORD'!C1291</f>
        <v>0</v>
      </c>
      <c r="CL1293">
        <f>'[3]TABLEAU DE BORD'!H1291</f>
        <v>0</v>
      </c>
      <c r="CM1293">
        <f>'[3]TABLEAU DE BORD'!K1291-'[3]TABLEAU DE BORD'!I1291</f>
        <v>0</v>
      </c>
    </row>
    <row r="1294" spans="72:91" x14ac:dyDescent="0.25">
      <c r="BT129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BORD'!$B$13:$B$2000,0),11))*T1294/INDEX('[3]TABLEAU DE BORD'!$B$13:$R$2000,MATCH('Formalisme RTE'!$H$2,'[3]TABLEAU DE BORD'!$B$13:$B$2000,0),12)</f>
        <v>3.102830965870556</v>
      </c>
      <c r="BU1294">
        <f t="shared" si="101"/>
        <v>0.93577891975241945</v>
      </c>
      <c r="BX1294">
        <f t="shared" si="99"/>
        <v>0.60748217536470928</v>
      </c>
      <c r="BZ1294">
        <f>IF($BZ$6="","",IF(ISERROR(INDEX([3]Base!$A$2:$C$207,MATCH($BZ$6,[3]Base!$A$2:$A$207,0),2))=TRUE,"CABLE INCONNU",(INDEX([3]Base!$A$2:$C$207,MATCH($BZ$6,[3]Base!$A$2:$A$207,0),3))))</f>
        <v>19.600000000000001</v>
      </c>
      <c r="CB1294">
        <f>IF($BZ$6="","",IF(ISERROR(INDEX([3]Base!$A$2:$C$207,MATCH($BZ$6,[3]Base!$A$2:$A$207,0),2))=TRUE,"CABLE INCONNU",(INDEX([3]Base!$A$2:$C$207,MATCH($BZ$6,[3]Base!$A$2:$A$207,0),2))))</f>
        <v>0.627</v>
      </c>
      <c r="CD1294">
        <f t="shared" si="100"/>
        <v>1.5404220201039038</v>
      </c>
      <c r="CF1294">
        <f t="shared" si="98"/>
        <v>404.81000000000006</v>
      </c>
      <c r="CG12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BORD'!$B$13:$B$2000,0),9)))*T1294/$P$18)</f>
        <v>406.35042202010396</v>
      </c>
      <c r="CI1294">
        <f>'[3]TABLEAU DE BORD'!B1292</f>
        <v>0</v>
      </c>
      <c r="CJ1294">
        <f>'[3]TABLEAU DE BORD'!E1292-'[3]TABLEAU DE BORD'!C1292</f>
        <v>0</v>
      </c>
      <c r="CL1294">
        <f>'[3]TABLEAU DE BORD'!H1292</f>
        <v>0</v>
      </c>
      <c r="CM1294">
        <f>'[3]TABLEAU DE BORD'!K1292-'[3]TABLEAU DE BORD'!I1292</f>
        <v>0</v>
      </c>
    </row>
    <row r="1295" spans="72:91" x14ac:dyDescent="0.25">
      <c r="BT129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BORD'!$B$13:$B$2000,0),11))*T1295/INDEX('[3]TABLEAU DE BORD'!$B$13:$R$2000,MATCH('Formalisme RTE'!$H$2,'[3]TABLEAU DE BORD'!$B$13:$B$2000,0),12)</f>
        <v>3.102830965870556</v>
      </c>
      <c r="BU1295">
        <f t="shared" si="101"/>
        <v>0.93577891975241945</v>
      </c>
      <c r="BX1295">
        <f t="shared" si="99"/>
        <v>0.60748217536470928</v>
      </c>
      <c r="BZ1295">
        <f>IF($BZ$6="","",IF(ISERROR(INDEX([3]Base!$A$2:$C$207,MATCH($BZ$6,[3]Base!$A$2:$A$207,0),2))=TRUE,"CABLE INCONNU",(INDEX([3]Base!$A$2:$C$207,MATCH($BZ$6,[3]Base!$A$2:$A$207,0),3))))</f>
        <v>19.600000000000001</v>
      </c>
      <c r="CB1295">
        <f>IF($BZ$6="","",IF(ISERROR(INDEX([3]Base!$A$2:$C$207,MATCH($BZ$6,[3]Base!$A$2:$A$207,0),2))=TRUE,"CABLE INCONNU",(INDEX([3]Base!$A$2:$C$207,MATCH($BZ$6,[3]Base!$A$2:$A$207,0),2))))</f>
        <v>0.627</v>
      </c>
      <c r="CD1295">
        <f t="shared" si="100"/>
        <v>1.5404220201039038</v>
      </c>
      <c r="CF1295">
        <f t="shared" ref="CF1295:CF1358" si="102">$BE$28+$D$10*((EXP(($BE$26-T1295)/$D$10)+EXP(-($BE$26-T1295)/$D$10))/2-1)</f>
        <v>404.81000000000006</v>
      </c>
      <c r="CG12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BORD'!$B$13:$B$2000,0),9)))*T1295/$P$18)</f>
        <v>406.35042202010396</v>
      </c>
      <c r="CI1295">
        <f>'[3]TABLEAU DE BORD'!B1293</f>
        <v>0</v>
      </c>
      <c r="CJ1295">
        <f>'[3]TABLEAU DE BORD'!E1293-'[3]TABLEAU DE BORD'!C1293</f>
        <v>0</v>
      </c>
      <c r="CL1295">
        <f>'[3]TABLEAU DE BORD'!H1293</f>
        <v>0</v>
      </c>
      <c r="CM1295">
        <f>'[3]TABLEAU DE BORD'!K1293-'[3]TABLEAU DE BORD'!I1293</f>
        <v>0</v>
      </c>
    </row>
    <row r="1296" spans="72:91" x14ac:dyDescent="0.25">
      <c r="BT129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BORD'!$B$13:$B$2000,0),11))*T1296/INDEX('[3]TABLEAU DE BORD'!$B$13:$R$2000,MATCH('Formalisme RTE'!$H$2,'[3]TABLEAU DE BORD'!$B$13:$B$2000,0),12)</f>
        <v>3.102830965870556</v>
      </c>
      <c r="BU1296">
        <f t="shared" si="101"/>
        <v>0.93577891975241945</v>
      </c>
      <c r="BX1296">
        <f t="shared" ref="BX1296:BX1359" si="103">SQRT(1-(1/(SQRT((CB1296*0.981)^2+(($B$30/10)*BZ1296*0.001)^2)/(CB1296*0.981))^2))</f>
        <v>0.60748217536470928</v>
      </c>
      <c r="BZ1296">
        <f>IF($BZ$6="","",IF(ISERROR(INDEX([3]Base!$A$2:$C$207,MATCH($BZ$6,[3]Base!$A$2:$A$207,0),2))=TRUE,"CABLE INCONNU",(INDEX([3]Base!$A$2:$C$207,MATCH($BZ$6,[3]Base!$A$2:$A$207,0),3))))</f>
        <v>19.600000000000001</v>
      </c>
      <c r="CB1296">
        <f>IF($BZ$6="","",IF(ISERROR(INDEX([3]Base!$A$2:$C$207,MATCH($BZ$6,[3]Base!$A$2:$A$207,0),2))=TRUE,"CABLE INCONNU",(INDEX([3]Base!$A$2:$C$207,MATCH($BZ$6,[3]Base!$A$2:$A$207,0),2))))</f>
        <v>0.627</v>
      </c>
      <c r="CD1296">
        <f t="shared" si="100"/>
        <v>1.5404220201039038</v>
      </c>
      <c r="CF1296">
        <f t="shared" si="102"/>
        <v>404.81000000000006</v>
      </c>
      <c r="CG12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BORD'!$B$13:$B$2000,0),9)))*T1296/$P$18)</f>
        <v>406.35042202010396</v>
      </c>
      <c r="CI1296">
        <f>'[3]TABLEAU DE BORD'!B1294</f>
        <v>0</v>
      </c>
      <c r="CJ1296">
        <f>'[3]TABLEAU DE BORD'!E1294-'[3]TABLEAU DE BORD'!C1294</f>
        <v>0</v>
      </c>
      <c r="CL1296">
        <f>'[3]TABLEAU DE BORD'!H1294</f>
        <v>0</v>
      </c>
      <c r="CM1296">
        <f>'[3]TABLEAU DE BORD'!K1294-'[3]TABLEAU DE BORD'!I1294</f>
        <v>0</v>
      </c>
    </row>
    <row r="1297" spans="72:91" x14ac:dyDescent="0.25">
      <c r="BT129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BORD'!$B$13:$B$2000,0),11))*T1297/INDEX('[3]TABLEAU DE BORD'!$B$13:$R$2000,MATCH('Formalisme RTE'!$H$2,'[3]TABLEAU DE BORD'!$B$13:$B$2000,0),12)</f>
        <v>3.102830965870556</v>
      </c>
      <c r="BU1297">
        <f t="shared" si="101"/>
        <v>0.93577891975241945</v>
      </c>
      <c r="BX1297">
        <f t="shared" si="103"/>
        <v>0.60748217536470928</v>
      </c>
      <c r="BZ1297">
        <f>IF($BZ$6="","",IF(ISERROR(INDEX([3]Base!$A$2:$C$207,MATCH($BZ$6,[3]Base!$A$2:$A$207,0),2))=TRUE,"CABLE INCONNU",(INDEX([3]Base!$A$2:$C$207,MATCH($BZ$6,[3]Base!$A$2:$A$207,0),3))))</f>
        <v>19.600000000000001</v>
      </c>
      <c r="CB1297">
        <f>IF($BZ$6="","",IF(ISERROR(INDEX([3]Base!$A$2:$C$207,MATCH($BZ$6,[3]Base!$A$2:$A$207,0),2))=TRUE,"CABLE INCONNU",(INDEX([3]Base!$A$2:$C$207,MATCH($BZ$6,[3]Base!$A$2:$A$207,0),2))))</f>
        <v>0.627</v>
      </c>
      <c r="CD1297">
        <f t="shared" ref="CD1297:CD1360" si="104">CG1297-CF1297</f>
        <v>1.5404220201039038</v>
      </c>
      <c r="CF1297">
        <f t="shared" si="102"/>
        <v>404.81000000000006</v>
      </c>
      <c r="CG12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BORD'!$B$13:$B$2000,0),9)))*T1297/$P$18)</f>
        <v>406.35042202010396</v>
      </c>
      <c r="CI1297">
        <f>'[3]TABLEAU DE BORD'!B1295</f>
        <v>0</v>
      </c>
      <c r="CJ1297">
        <f>'[3]TABLEAU DE BORD'!E1295-'[3]TABLEAU DE BORD'!C1295</f>
        <v>0</v>
      </c>
      <c r="CL1297">
        <f>'[3]TABLEAU DE BORD'!H1295</f>
        <v>0</v>
      </c>
      <c r="CM1297">
        <f>'[3]TABLEAU DE BORD'!K1295-'[3]TABLEAU DE BORD'!I1295</f>
        <v>0</v>
      </c>
    </row>
    <row r="1298" spans="72:91" x14ac:dyDescent="0.25">
      <c r="BT129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BORD'!$B$13:$B$2000,0),11))*T1298/INDEX('[3]TABLEAU DE BORD'!$B$13:$R$2000,MATCH('Formalisme RTE'!$H$2,'[3]TABLEAU DE BORD'!$B$13:$B$2000,0),12)</f>
        <v>3.102830965870556</v>
      </c>
      <c r="BU1298">
        <f t="shared" ref="BU1298:BU1361" si="105">BX1298*CD1298</f>
        <v>0.93577891975241945</v>
      </c>
      <c r="BX1298">
        <f t="shared" si="103"/>
        <v>0.60748217536470928</v>
      </c>
      <c r="BZ1298">
        <f>IF($BZ$6="","",IF(ISERROR(INDEX([3]Base!$A$2:$C$207,MATCH($BZ$6,[3]Base!$A$2:$A$207,0),2))=TRUE,"CABLE INCONNU",(INDEX([3]Base!$A$2:$C$207,MATCH($BZ$6,[3]Base!$A$2:$A$207,0),3))))</f>
        <v>19.600000000000001</v>
      </c>
      <c r="CB1298">
        <f>IF($BZ$6="","",IF(ISERROR(INDEX([3]Base!$A$2:$C$207,MATCH($BZ$6,[3]Base!$A$2:$A$207,0),2))=TRUE,"CABLE INCONNU",(INDEX([3]Base!$A$2:$C$207,MATCH($BZ$6,[3]Base!$A$2:$A$207,0),2))))</f>
        <v>0.627</v>
      </c>
      <c r="CD1298">
        <f t="shared" si="104"/>
        <v>1.5404220201039038</v>
      </c>
      <c r="CF1298">
        <f t="shared" si="102"/>
        <v>404.81000000000006</v>
      </c>
      <c r="CG12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BORD'!$B$13:$B$2000,0),9)))*T1298/$P$18)</f>
        <v>406.35042202010396</v>
      </c>
      <c r="CI1298">
        <f>'[3]TABLEAU DE BORD'!B1296</f>
        <v>0</v>
      </c>
      <c r="CJ1298">
        <f>'[3]TABLEAU DE BORD'!E1296-'[3]TABLEAU DE BORD'!C1296</f>
        <v>0</v>
      </c>
      <c r="CL1298">
        <f>'[3]TABLEAU DE BORD'!H1296</f>
        <v>0</v>
      </c>
      <c r="CM1298">
        <f>'[3]TABLEAU DE BORD'!K1296-'[3]TABLEAU DE BORD'!I1296</f>
        <v>0</v>
      </c>
    </row>
    <row r="1299" spans="72:91" x14ac:dyDescent="0.25">
      <c r="BT129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BORD'!$B$13:$B$2000,0),11))*T1299/INDEX('[3]TABLEAU DE BORD'!$B$13:$R$2000,MATCH('Formalisme RTE'!$H$2,'[3]TABLEAU DE BORD'!$B$13:$B$2000,0),12)</f>
        <v>3.102830965870556</v>
      </c>
      <c r="BU1299">
        <f t="shared" si="105"/>
        <v>0.93577891975241945</v>
      </c>
      <c r="BX1299">
        <f t="shared" si="103"/>
        <v>0.60748217536470928</v>
      </c>
      <c r="BZ1299">
        <f>IF($BZ$6="","",IF(ISERROR(INDEX([3]Base!$A$2:$C$207,MATCH($BZ$6,[3]Base!$A$2:$A$207,0),2))=TRUE,"CABLE INCONNU",(INDEX([3]Base!$A$2:$C$207,MATCH($BZ$6,[3]Base!$A$2:$A$207,0),3))))</f>
        <v>19.600000000000001</v>
      </c>
      <c r="CB1299">
        <f>IF($BZ$6="","",IF(ISERROR(INDEX([3]Base!$A$2:$C$207,MATCH($BZ$6,[3]Base!$A$2:$A$207,0),2))=TRUE,"CABLE INCONNU",(INDEX([3]Base!$A$2:$C$207,MATCH($BZ$6,[3]Base!$A$2:$A$207,0),2))))</f>
        <v>0.627</v>
      </c>
      <c r="CD1299">
        <f t="shared" si="104"/>
        <v>1.5404220201039038</v>
      </c>
      <c r="CF1299">
        <f t="shared" si="102"/>
        <v>404.81000000000006</v>
      </c>
      <c r="CG12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BORD'!$B$13:$B$2000,0),9)))*T1299/$P$18)</f>
        <v>406.35042202010396</v>
      </c>
      <c r="CI1299">
        <f>'[3]TABLEAU DE BORD'!B1297</f>
        <v>0</v>
      </c>
      <c r="CJ1299">
        <f>'[3]TABLEAU DE BORD'!E1297-'[3]TABLEAU DE BORD'!C1297</f>
        <v>0</v>
      </c>
      <c r="CL1299">
        <f>'[3]TABLEAU DE BORD'!H1297</f>
        <v>0</v>
      </c>
      <c r="CM1299">
        <f>'[3]TABLEAU DE BORD'!K1297-'[3]TABLEAU DE BORD'!I1297</f>
        <v>0</v>
      </c>
    </row>
    <row r="1300" spans="72:91" x14ac:dyDescent="0.25">
      <c r="BT130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BORD'!$B$13:$B$2000,0),11))*T1300/INDEX('[3]TABLEAU DE BORD'!$B$13:$R$2000,MATCH('Formalisme RTE'!$H$2,'[3]TABLEAU DE BORD'!$B$13:$B$2000,0),12)</f>
        <v>3.102830965870556</v>
      </c>
      <c r="BU1300">
        <f t="shared" si="105"/>
        <v>0.93577891975241945</v>
      </c>
      <c r="BX1300">
        <f t="shared" si="103"/>
        <v>0.60748217536470928</v>
      </c>
      <c r="BZ1300">
        <f>IF($BZ$6="","",IF(ISERROR(INDEX([3]Base!$A$2:$C$207,MATCH($BZ$6,[3]Base!$A$2:$A$207,0),2))=TRUE,"CABLE INCONNU",(INDEX([3]Base!$A$2:$C$207,MATCH($BZ$6,[3]Base!$A$2:$A$207,0),3))))</f>
        <v>19.600000000000001</v>
      </c>
      <c r="CB1300">
        <f>IF($BZ$6="","",IF(ISERROR(INDEX([3]Base!$A$2:$C$207,MATCH($BZ$6,[3]Base!$A$2:$A$207,0),2))=TRUE,"CABLE INCONNU",(INDEX([3]Base!$A$2:$C$207,MATCH($BZ$6,[3]Base!$A$2:$A$207,0),2))))</f>
        <v>0.627</v>
      </c>
      <c r="CD1300">
        <f t="shared" si="104"/>
        <v>1.5404220201039038</v>
      </c>
      <c r="CF1300">
        <f t="shared" si="102"/>
        <v>404.81000000000006</v>
      </c>
      <c r="CG13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BORD'!$B$13:$B$2000,0),9)))*T1300/$P$18)</f>
        <v>406.35042202010396</v>
      </c>
      <c r="CI1300">
        <f>'[3]TABLEAU DE BORD'!B1298</f>
        <v>0</v>
      </c>
      <c r="CJ1300">
        <f>'[3]TABLEAU DE BORD'!E1298-'[3]TABLEAU DE BORD'!C1298</f>
        <v>0</v>
      </c>
      <c r="CL1300">
        <f>'[3]TABLEAU DE BORD'!H1298</f>
        <v>0</v>
      </c>
      <c r="CM1300">
        <f>'[3]TABLEAU DE BORD'!K1298-'[3]TABLEAU DE BORD'!I1298</f>
        <v>0</v>
      </c>
    </row>
    <row r="1301" spans="72:91" x14ac:dyDescent="0.25">
      <c r="BT130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BORD'!$B$13:$B$2000,0),11))*T1301/INDEX('[3]TABLEAU DE BORD'!$B$13:$R$2000,MATCH('Formalisme RTE'!$H$2,'[3]TABLEAU DE BORD'!$B$13:$B$2000,0),12)</f>
        <v>3.102830965870556</v>
      </c>
      <c r="BU1301">
        <f t="shared" si="105"/>
        <v>0.93577891975241945</v>
      </c>
      <c r="BX1301">
        <f t="shared" si="103"/>
        <v>0.60748217536470928</v>
      </c>
      <c r="BZ1301">
        <f>IF($BZ$6="","",IF(ISERROR(INDEX([3]Base!$A$2:$C$207,MATCH($BZ$6,[3]Base!$A$2:$A$207,0),2))=TRUE,"CABLE INCONNU",(INDEX([3]Base!$A$2:$C$207,MATCH($BZ$6,[3]Base!$A$2:$A$207,0),3))))</f>
        <v>19.600000000000001</v>
      </c>
      <c r="CB1301">
        <f>IF($BZ$6="","",IF(ISERROR(INDEX([3]Base!$A$2:$C$207,MATCH($BZ$6,[3]Base!$A$2:$A$207,0),2))=TRUE,"CABLE INCONNU",(INDEX([3]Base!$A$2:$C$207,MATCH($BZ$6,[3]Base!$A$2:$A$207,0),2))))</f>
        <v>0.627</v>
      </c>
      <c r="CD1301">
        <f t="shared" si="104"/>
        <v>1.5404220201039038</v>
      </c>
      <c r="CF1301">
        <f t="shared" si="102"/>
        <v>404.81000000000006</v>
      </c>
      <c r="CG13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BORD'!$B$13:$B$2000,0),9)))*T1301/$P$18)</f>
        <v>406.35042202010396</v>
      </c>
      <c r="CI1301">
        <f>'[3]TABLEAU DE BORD'!B1299</f>
        <v>0</v>
      </c>
      <c r="CJ1301">
        <f>'[3]TABLEAU DE BORD'!E1299-'[3]TABLEAU DE BORD'!C1299</f>
        <v>0</v>
      </c>
      <c r="CL1301">
        <f>'[3]TABLEAU DE BORD'!H1299</f>
        <v>0</v>
      </c>
      <c r="CM1301">
        <f>'[3]TABLEAU DE BORD'!K1299-'[3]TABLEAU DE BORD'!I1299</f>
        <v>0</v>
      </c>
    </row>
    <row r="1302" spans="72:91" x14ac:dyDescent="0.25">
      <c r="BT130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BORD'!$B$13:$B$2000,0),11))*T1302/INDEX('[3]TABLEAU DE BORD'!$B$13:$R$2000,MATCH('Formalisme RTE'!$H$2,'[3]TABLEAU DE BORD'!$B$13:$B$2000,0),12)</f>
        <v>3.102830965870556</v>
      </c>
      <c r="BU1302">
        <f t="shared" si="105"/>
        <v>0.93577891975241945</v>
      </c>
      <c r="BX1302">
        <f t="shared" si="103"/>
        <v>0.60748217536470928</v>
      </c>
      <c r="BZ1302">
        <f>IF($BZ$6="","",IF(ISERROR(INDEX([3]Base!$A$2:$C$207,MATCH($BZ$6,[3]Base!$A$2:$A$207,0),2))=TRUE,"CABLE INCONNU",(INDEX([3]Base!$A$2:$C$207,MATCH($BZ$6,[3]Base!$A$2:$A$207,0),3))))</f>
        <v>19.600000000000001</v>
      </c>
      <c r="CB1302">
        <f>IF($BZ$6="","",IF(ISERROR(INDEX([3]Base!$A$2:$C$207,MATCH($BZ$6,[3]Base!$A$2:$A$207,0),2))=TRUE,"CABLE INCONNU",(INDEX([3]Base!$A$2:$C$207,MATCH($BZ$6,[3]Base!$A$2:$A$207,0),2))))</f>
        <v>0.627</v>
      </c>
      <c r="CD1302">
        <f t="shared" si="104"/>
        <v>1.5404220201039038</v>
      </c>
      <c r="CF1302">
        <f t="shared" si="102"/>
        <v>404.81000000000006</v>
      </c>
      <c r="CG13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BORD'!$B$13:$B$2000,0),9)))*T1302/$P$18)</f>
        <v>406.35042202010396</v>
      </c>
      <c r="CI1302">
        <f>'[3]TABLEAU DE BORD'!B1300</f>
        <v>0</v>
      </c>
      <c r="CJ1302">
        <f>'[3]TABLEAU DE BORD'!E1300-'[3]TABLEAU DE BORD'!C1300</f>
        <v>0</v>
      </c>
      <c r="CL1302">
        <f>'[3]TABLEAU DE BORD'!H1300</f>
        <v>0</v>
      </c>
      <c r="CM1302">
        <f>'[3]TABLEAU DE BORD'!K1300-'[3]TABLEAU DE BORD'!I1300</f>
        <v>0</v>
      </c>
    </row>
    <row r="1303" spans="72:91" x14ac:dyDescent="0.25">
      <c r="BT130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BORD'!$B$13:$B$2000,0),11))*T1303/INDEX('[3]TABLEAU DE BORD'!$B$13:$R$2000,MATCH('Formalisme RTE'!$H$2,'[3]TABLEAU DE BORD'!$B$13:$B$2000,0),12)</f>
        <v>3.102830965870556</v>
      </c>
      <c r="BU1303">
        <f t="shared" si="105"/>
        <v>0.93577891975241945</v>
      </c>
      <c r="BX1303">
        <f t="shared" si="103"/>
        <v>0.60748217536470928</v>
      </c>
      <c r="BZ1303">
        <f>IF($BZ$6="","",IF(ISERROR(INDEX([3]Base!$A$2:$C$207,MATCH($BZ$6,[3]Base!$A$2:$A$207,0),2))=TRUE,"CABLE INCONNU",(INDEX([3]Base!$A$2:$C$207,MATCH($BZ$6,[3]Base!$A$2:$A$207,0),3))))</f>
        <v>19.600000000000001</v>
      </c>
      <c r="CB1303">
        <f>IF($BZ$6="","",IF(ISERROR(INDEX([3]Base!$A$2:$C$207,MATCH($BZ$6,[3]Base!$A$2:$A$207,0),2))=TRUE,"CABLE INCONNU",(INDEX([3]Base!$A$2:$C$207,MATCH($BZ$6,[3]Base!$A$2:$A$207,0),2))))</f>
        <v>0.627</v>
      </c>
      <c r="CD1303">
        <f t="shared" si="104"/>
        <v>1.5404220201039038</v>
      </c>
      <c r="CF1303">
        <f t="shared" si="102"/>
        <v>404.81000000000006</v>
      </c>
      <c r="CG13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BORD'!$B$13:$B$2000,0),9)))*T1303/$P$18)</f>
        <v>406.35042202010396</v>
      </c>
      <c r="CI1303">
        <f>'[3]TABLEAU DE BORD'!B1301</f>
        <v>0</v>
      </c>
      <c r="CJ1303">
        <f>'[3]TABLEAU DE BORD'!E1301-'[3]TABLEAU DE BORD'!C1301</f>
        <v>0</v>
      </c>
      <c r="CL1303">
        <f>'[3]TABLEAU DE BORD'!H1301</f>
        <v>0</v>
      </c>
      <c r="CM1303">
        <f>'[3]TABLEAU DE BORD'!K1301-'[3]TABLEAU DE BORD'!I1301</f>
        <v>0</v>
      </c>
    </row>
    <row r="1304" spans="72:91" x14ac:dyDescent="0.25">
      <c r="BT130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BORD'!$B$13:$B$2000,0),11))*T1304/INDEX('[3]TABLEAU DE BORD'!$B$13:$R$2000,MATCH('Formalisme RTE'!$H$2,'[3]TABLEAU DE BORD'!$B$13:$B$2000,0),12)</f>
        <v>3.102830965870556</v>
      </c>
      <c r="BU1304">
        <f t="shared" si="105"/>
        <v>0.93577891975241945</v>
      </c>
      <c r="BX1304">
        <f t="shared" si="103"/>
        <v>0.60748217536470928</v>
      </c>
      <c r="BZ1304">
        <f>IF($BZ$6="","",IF(ISERROR(INDEX([3]Base!$A$2:$C$207,MATCH($BZ$6,[3]Base!$A$2:$A$207,0),2))=TRUE,"CABLE INCONNU",(INDEX([3]Base!$A$2:$C$207,MATCH($BZ$6,[3]Base!$A$2:$A$207,0),3))))</f>
        <v>19.600000000000001</v>
      </c>
      <c r="CB1304">
        <f>IF($BZ$6="","",IF(ISERROR(INDEX([3]Base!$A$2:$C$207,MATCH($BZ$6,[3]Base!$A$2:$A$207,0),2))=TRUE,"CABLE INCONNU",(INDEX([3]Base!$A$2:$C$207,MATCH($BZ$6,[3]Base!$A$2:$A$207,0),2))))</f>
        <v>0.627</v>
      </c>
      <c r="CD1304">
        <f t="shared" si="104"/>
        <v>1.5404220201039038</v>
      </c>
      <c r="CF1304">
        <f t="shared" si="102"/>
        <v>404.81000000000006</v>
      </c>
      <c r="CG13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BORD'!$B$13:$B$2000,0),9)))*T1304/$P$18)</f>
        <v>406.35042202010396</v>
      </c>
      <c r="CI1304">
        <f>'[3]TABLEAU DE BORD'!B1302</f>
        <v>0</v>
      </c>
      <c r="CJ1304">
        <f>'[3]TABLEAU DE BORD'!E1302-'[3]TABLEAU DE BORD'!C1302</f>
        <v>0</v>
      </c>
      <c r="CL1304">
        <f>'[3]TABLEAU DE BORD'!H1302</f>
        <v>0</v>
      </c>
      <c r="CM1304">
        <f>'[3]TABLEAU DE BORD'!K1302-'[3]TABLEAU DE BORD'!I1302</f>
        <v>0</v>
      </c>
    </row>
    <row r="1305" spans="72:91" x14ac:dyDescent="0.25">
      <c r="BT130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BORD'!$B$13:$B$2000,0),11))*T1305/INDEX('[3]TABLEAU DE BORD'!$B$13:$R$2000,MATCH('Formalisme RTE'!$H$2,'[3]TABLEAU DE BORD'!$B$13:$B$2000,0),12)</f>
        <v>3.102830965870556</v>
      </c>
      <c r="BU1305">
        <f t="shared" si="105"/>
        <v>0.93577891975241945</v>
      </c>
      <c r="BX1305">
        <f t="shared" si="103"/>
        <v>0.60748217536470928</v>
      </c>
      <c r="BZ1305">
        <f>IF($BZ$6="","",IF(ISERROR(INDEX([3]Base!$A$2:$C$207,MATCH($BZ$6,[3]Base!$A$2:$A$207,0),2))=TRUE,"CABLE INCONNU",(INDEX([3]Base!$A$2:$C$207,MATCH($BZ$6,[3]Base!$A$2:$A$207,0),3))))</f>
        <v>19.600000000000001</v>
      </c>
      <c r="CB1305">
        <f>IF($BZ$6="","",IF(ISERROR(INDEX([3]Base!$A$2:$C$207,MATCH($BZ$6,[3]Base!$A$2:$A$207,0),2))=TRUE,"CABLE INCONNU",(INDEX([3]Base!$A$2:$C$207,MATCH($BZ$6,[3]Base!$A$2:$A$207,0),2))))</f>
        <v>0.627</v>
      </c>
      <c r="CD1305">
        <f t="shared" si="104"/>
        <v>1.5404220201039038</v>
      </c>
      <c r="CF1305">
        <f t="shared" si="102"/>
        <v>404.81000000000006</v>
      </c>
      <c r="CG13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BORD'!$B$13:$B$2000,0),9)))*T1305/$P$18)</f>
        <v>406.35042202010396</v>
      </c>
      <c r="CI1305">
        <f>'[3]TABLEAU DE BORD'!B1303</f>
        <v>0</v>
      </c>
      <c r="CJ1305">
        <f>'[3]TABLEAU DE BORD'!E1303-'[3]TABLEAU DE BORD'!C1303</f>
        <v>0</v>
      </c>
      <c r="CL1305">
        <f>'[3]TABLEAU DE BORD'!H1303</f>
        <v>0</v>
      </c>
      <c r="CM1305">
        <f>'[3]TABLEAU DE BORD'!K1303-'[3]TABLEAU DE BORD'!I1303</f>
        <v>0</v>
      </c>
    </row>
    <row r="1306" spans="72:91" x14ac:dyDescent="0.25">
      <c r="BT130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BORD'!$B$13:$B$2000,0),11))*T1306/INDEX('[3]TABLEAU DE BORD'!$B$13:$R$2000,MATCH('Formalisme RTE'!$H$2,'[3]TABLEAU DE BORD'!$B$13:$B$2000,0),12)</f>
        <v>3.102830965870556</v>
      </c>
      <c r="BU1306">
        <f t="shared" si="105"/>
        <v>0.93577891975241945</v>
      </c>
      <c r="BX1306">
        <f t="shared" si="103"/>
        <v>0.60748217536470928</v>
      </c>
      <c r="BZ1306">
        <f>IF($BZ$6="","",IF(ISERROR(INDEX([3]Base!$A$2:$C$207,MATCH($BZ$6,[3]Base!$A$2:$A$207,0),2))=TRUE,"CABLE INCONNU",(INDEX([3]Base!$A$2:$C$207,MATCH($BZ$6,[3]Base!$A$2:$A$207,0),3))))</f>
        <v>19.600000000000001</v>
      </c>
      <c r="CB1306">
        <f>IF($BZ$6="","",IF(ISERROR(INDEX([3]Base!$A$2:$C$207,MATCH($BZ$6,[3]Base!$A$2:$A$207,0),2))=TRUE,"CABLE INCONNU",(INDEX([3]Base!$A$2:$C$207,MATCH($BZ$6,[3]Base!$A$2:$A$207,0),2))))</f>
        <v>0.627</v>
      </c>
      <c r="CD1306">
        <f t="shared" si="104"/>
        <v>1.5404220201039038</v>
      </c>
      <c r="CF1306">
        <f t="shared" si="102"/>
        <v>404.81000000000006</v>
      </c>
      <c r="CG130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BORD'!$B$13:$B$2000,0),9)))*T1306/$P$18)</f>
        <v>406.35042202010396</v>
      </c>
      <c r="CI1306">
        <f>'[3]TABLEAU DE BORD'!B1304</f>
        <v>0</v>
      </c>
      <c r="CJ1306">
        <f>'[3]TABLEAU DE BORD'!E1304-'[3]TABLEAU DE BORD'!C1304</f>
        <v>0</v>
      </c>
      <c r="CL1306">
        <f>'[3]TABLEAU DE BORD'!H1304</f>
        <v>0</v>
      </c>
      <c r="CM1306">
        <f>'[3]TABLEAU DE BORD'!K1304-'[3]TABLEAU DE BORD'!I1304</f>
        <v>0</v>
      </c>
    </row>
    <row r="1307" spans="72:91" x14ac:dyDescent="0.25">
      <c r="BT130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BORD'!$B$13:$B$2000,0),11))*T1307/INDEX('[3]TABLEAU DE BORD'!$B$13:$R$2000,MATCH('Formalisme RTE'!$H$2,'[3]TABLEAU DE BORD'!$B$13:$B$2000,0),12)</f>
        <v>3.102830965870556</v>
      </c>
      <c r="BU1307">
        <f t="shared" si="105"/>
        <v>0.93577891975241945</v>
      </c>
      <c r="BX1307">
        <f t="shared" si="103"/>
        <v>0.60748217536470928</v>
      </c>
      <c r="BZ1307">
        <f>IF($BZ$6="","",IF(ISERROR(INDEX([3]Base!$A$2:$C$207,MATCH($BZ$6,[3]Base!$A$2:$A$207,0),2))=TRUE,"CABLE INCONNU",(INDEX([3]Base!$A$2:$C$207,MATCH($BZ$6,[3]Base!$A$2:$A$207,0),3))))</f>
        <v>19.600000000000001</v>
      </c>
      <c r="CB1307">
        <f>IF($BZ$6="","",IF(ISERROR(INDEX([3]Base!$A$2:$C$207,MATCH($BZ$6,[3]Base!$A$2:$A$207,0),2))=TRUE,"CABLE INCONNU",(INDEX([3]Base!$A$2:$C$207,MATCH($BZ$6,[3]Base!$A$2:$A$207,0),2))))</f>
        <v>0.627</v>
      </c>
      <c r="CD1307">
        <f t="shared" si="104"/>
        <v>1.5404220201039038</v>
      </c>
      <c r="CF1307">
        <f t="shared" si="102"/>
        <v>404.81000000000006</v>
      </c>
      <c r="CG130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BORD'!$B$13:$B$2000,0),9)))*T1307/$P$18)</f>
        <v>406.35042202010396</v>
      </c>
      <c r="CI1307">
        <f>'[3]TABLEAU DE BORD'!B1305</f>
        <v>0</v>
      </c>
      <c r="CJ1307">
        <f>'[3]TABLEAU DE BORD'!E1305-'[3]TABLEAU DE BORD'!C1305</f>
        <v>0</v>
      </c>
      <c r="CL1307">
        <f>'[3]TABLEAU DE BORD'!H1305</f>
        <v>0</v>
      </c>
      <c r="CM1307">
        <f>'[3]TABLEAU DE BORD'!K1305-'[3]TABLEAU DE BORD'!I1305</f>
        <v>0</v>
      </c>
    </row>
    <row r="1308" spans="72:91" x14ac:dyDescent="0.25">
      <c r="BT130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BORD'!$B$13:$B$2000,0),11))*T1308/INDEX('[3]TABLEAU DE BORD'!$B$13:$R$2000,MATCH('Formalisme RTE'!$H$2,'[3]TABLEAU DE BORD'!$B$13:$B$2000,0),12)</f>
        <v>3.102830965870556</v>
      </c>
      <c r="BU1308">
        <f t="shared" si="105"/>
        <v>0.93577891975241945</v>
      </c>
      <c r="BX1308">
        <f t="shared" si="103"/>
        <v>0.60748217536470928</v>
      </c>
      <c r="BZ1308">
        <f>IF($BZ$6="","",IF(ISERROR(INDEX([3]Base!$A$2:$C$207,MATCH($BZ$6,[3]Base!$A$2:$A$207,0),2))=TRUE,"CABLE INCONNU",(INDEX([3]Base!$A$2:$C$207,MATCH($BZ$6,[3]Base!$A$2:$A$207,0),3))))</f>
        <v>19.600000000000001</v>
      </c>
      <c r="CB1308">
        <f>IF($BZ$6="","",IF(ISERROR(INDEX([3]Base!$A$2:$C$207,MATCH($BZ$6,[3]Base!$A$2:$A$207,0),2))=TRUE,"CABLE INCONNU",(INDEX([3]Base!$A$2:$C$207,MATCH($BZ$6,[3]Base!$A$2:$A$207,0),2))))</f>
        <v>0.627</v>
      </c>
      <c r="CD1308">
        <f t="shared" si="104"/>
        <v>1.5404220201039038</v>
      </c>
      <c r="CF1308">
        <f t="shared" si="102"/>
        <v>404.81000000000006</v>
      </c>
      <c r="CG130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BORD'!$B$13:$B$2000,0),9)))*T1308/$P$18)</f>
        <v>406.35042202010396</v>
      </c>
      <c r="CI1308">
        <f>'[3]TABLEAU DE BORD'!B1306</f>
        <v>0</v>
      </c>
      <c r="CJ1308">
        <f>'[3]TABLEAU DE BORD'!E1306-'[3]TABLEAU DE BORD'!C1306</f>
        <v>0</v>
      </c>
      <c r="CL1308">
        <f>'[3]TABLEAU DE BORD'!H1306</f>
        <v>0</v>
      </c>
      <c r="CM1308">
        <f>'[3]TABLEAU DE BORD'!K1306-'[3]TABLEAU DE BORD'!I1306</f>
        <v>0</v>
      </c>
    </row>
    <row r="1309" spans="72:91" x14ac:dyDescent="0.25">
      <c r="BT130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BORD'!$B$13:$B$2000,0),11))*T1309/INDEX('[3]TABLEAU DE BORD'!$B$13:$R$2000,MATCH('Formalisme RTE'!$H$2,'[3]TABLEAU DE BORD'!$B$13:$B$2000,0),12)</f>
        <v>3.102830965870556</v>
      </c>
      <c r="BU1309">
        <f t="shared" si="105"/>
        <v>0.93577891975241945</v>
      </c>
      <c r="BX1309">
        <f t="shared" si="103"/>
        <v>0.60748217536470928</v>
      </c>
      <c r="BZ1309">
        <f>IF($BZ$6="","",IF(ISERROR(INDEX([3]Base!$A$2:$C$207,MATCH($BZ$6,[3]Base!$A$2:$A$207,0),2))=TRUE,"CABLE INCONNU",(INDEX([3]Base!$A$2:$C$207,MATCH($BZ$6,[3]Base!$A$2:$A$207,0),3))))</f>
        <v>19.600000000000001</v>
      </c>
      <c r="CB1309">
        <f>IF($BZ$6="","",IF(ISERROR(INDEX([3]Base!$A$2:$C$207,MATCH($BZ$6,[3]Base!$A$2:$A$207,0),2))=TRUE,"CABLE INCONNU",(INDEX([3]Base!$A$2:$C$207,MATCH($BZ$6,[3]Base!$A$2:$A$207,0),2))))</f>
        <v>0.627</v>
      </c>
      <c r="CD1309">
        <f t="shared" si="104"/>
        <v>1.5404220201039038</v>
      </c>
      <c r="CF1309">
        <f t="shared" si="102"/>
        <v>404.81000000000006</v>
      </c>
      <c r="CG130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BORD'!$B$13:$B$2000,0),9)))*T1309/$P$18)</f>
        <v>406.35042202010396</v>
      </c>
      <c r="CI1309">
        <f>'[3]TABLEAU DE BORD'!B1307</f>
        <v>0</v>
      </c>
      <c r="CJ1309">
        <f>'[3]TABLEAU DE BORD'!E1307-'[3]TABLEAU DE BORD'!C1307</f>
        <v>0</v>
      </c>
      <c r="CL1309">
        <f>'[3]TABLEAU DE BORD'!H1307</f>
        <v>0</v>
      </c>
      <c r="CM1309">
        <f>'[3]TABLEAU DE BORD'!K1307-'[3]TABLEAU DE BORD'!I1307</f>
        <v>0</v>
      </c>
    </row>
    <row r="1310" spans="72:91" x14ac:dyDescent="0.25">
      <c r="BT131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BORD'!$B$13:$B$2000,0),11))*T1310/INDEX('[3]TABLEAU DE BORD'!$B$13:$R$2000,MATCH('Formalisme RTE'!$H$2,'[3]TABLEAU DE BORD'!$B$13:$B$2000,0),12)</f>
        <v>3.102830965870556</v>
      </c>
      <c r="BU1310">
        <f t="shared" si="105"/>
        <v>0.93577891975241945</v>
      </c>
      <c r="BX1310">
        <f t="shared" si="103"/>
        <v>0.60748217536470928</v>
      </c>
      <c r="BZ1310">
        <f>IF($BZ$6="","",IF(ISERROR(INDEX([3]Base!$A$2:$C$207,MATCH($BZ$6,[3]Base!$A$2:$A$207,0),2))=TRUE,"CABLE INCONNU",(INDEX([3]Base!$A$2:$C$207,MATCH($BZ$6,[3]Base!$A$2:$A$207,0),3))))</f>
        <v>19.600000000000001</v>
      </c>
      <c r="CB1310">
        <f>IF($BZ$6="","",IF(ISERROR(INDEX([3]Base!$A$2:$C$207,MATCH($BZ$6,[3]Base!$A$2:$A$207,0),2))=TRUE,"CABLE INCONNU",(INDEX([3]Base!$A$2:$C$207,MATCH($BZ$6,[3]Base!$A$2:$A$207,0),2))))</f>
        <v>0.627</v>
      </c>
      <c r="CD1310">
        <f t="shared" si="104"/>
        <v>1.5404220201039038</v>
      </c>
      <c r="CF1310">
        <f t="shared" si="102"/>
        <v>404.81000000000006</v>
      </c>
      <c r="CG131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BORD'!$B$13:$B$2000,0),9)))*T1310/$P$18)</f>
        <v>406.35042202010396</v>
      </c>
      <c r="CI1310">
        <f>'[3]TABLEAU DE BORD'!B1308</f>
        <v>0</v>
      </c>
      <c r="CJ1310">
        <f>'[3]TABLEAU DE BORD'!E1308-'[3]TABLEAU DE BORD'!C1308</f>
        <v>0</v>
      </c>
      <c r="CL1310">
        <f>'[3]TABLEAU DE BORD'!H1308</f>
        <v>0</v>
      </c>
      <c r="CM1310">
        <f>'[3]TABLEAU DE BORD'!K1308-'[3]TABLEAU DE BORD'!I1308</f>
        <v>0</v>
      </c>
    </row>
    <row r="1311" spans="72:91" x14ac:dyDescent="0.25">
      <c r="BT131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BORD'!$B$13:$B$2000,0),11))*T1311/INDEX('[3]TABLEAU DE BORD'!$B$13:$R$2000,MATCH('Formalisme RTE'!$H$2,'[3]TABLEAU DE BORD'!$B$13:$B$2000,0),12)</f>
        <v>3.102830965870556</v>
      </c>
      <c r="BU1311">
        <f t="shared" si="105"/>
        <v>0.93577891975241945</v>
      </c>
      <c r="BX1311">
        <f t="shared" si="103"/>
        <v>0.60748217536470928</v>
      </c>
      <c r="BZ1311">
        <f>IF($BZ$6="","",IF(ISERROR(INDEX([3]Base!$A$2:$C$207,MATCH($BZ$6,[3]Base!$A$2:$A$207,0),2))=TRUE,"CABLE INCONNU",(INDEX([3]Base!$A$2:$C$207,MATCH($BZ$6,[3]Base!$A$2:$A$207,0),3))))</f>
        <v>19.600000000000001</v>
      </c>
      <c r="CB1311">
        <f>IF($BZ$6="","",IF(ISERROR(INDEX([3]Base!$A$2:$C$207,MATCH($BZ$6,[3]Base!$A$2:$A$207,0),2))=TRUE,"CABLE INCONNU",(INDEX([3]Base!$A$2:$C$207,MATCH($BZ$6,[3]Base!$A$2:$A$207,0),2))))</f>
        <v>0.627</v>
      </c>
      <c r="CD1311">
        <f t="shared" si="104"/>
        <v>1.5404220201039038</v>
      </c>
      <c r="CF1311">
        <f t="shared" si="102"/>
        <v>404.81000000000006</v>
      </c>
      <c r="CG131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BORD'!$B$13:$B$2000,0),9)))*T1311/$P$18)</f>
        <v>406.35042202010396</v>
      </c>
      <c r="CI1311">
        <f>'[3]TABLEAU DE BORD'!B1309</f>
        <v>0</v>
      </c>
      <c r="CJ1311">
        <f>'[3]TABLEAU DE BORD'!E1309-'[3]TABLEAU DE BORD'!C1309</f>
        <v>0</v>
      </c>
      <c r="CL1311">
        <f>'[3]TABLEAU DE BORD'!H1309</f>
        <v>0</v>
      </c>
      <c r="CM1311">
        <f>'[3]TABLEAU DE BORD'!K1309-'[3]TABLEAU DE BORD'!I1309</f>
        <v>0</v>
      </c>
    </row>
    <row r="1312" spans="72:91" x14ac:dyDescent="0.25">
      <c r="BT131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BORD'!$B$13:$B$2000,0),11))*T1312/INDEX('[3]TABLEAU DE BORD'!$B$13:$R$2000,MATCH('Formalisme RTE'!$H$2,'[3]TABLEAU DE BORD'!$B$13:$B$2000,0),12)</f>
        <v>3.102830965870556</v>
      </c>
      <c r="BU1312">
        <f t="shared" si="105"/>
        <v>0.93577891975241945</v>
      </c>
      <c r="BX1312">
        <f t="shared" si="103"/>
        <v>0.60748217536470928</v>
      </c>
      <c r="BZ1312">
        <f>IF($BZ$6="","",IF(ISERROR(INDEX([3]Base!$A$2:$C$207,MATCH($BZ$6,[3]Base!$A$2:$A$207,0),2))=TRUE,"CABLE INCONNU",(INDEX([3]Base!$A$2:$C$207,MATCH($BZ$6,[3]Base!$A$2:$A$207,0),3))))</f>
        <v>19.600000000000001</v>
      </c>
      <c r="CB1312">
        <f>IF($BZ$6="","",IF(ISERROR(INDEX([3]Base!$A$2:$C$207,MATCH($BZ$6,[3]Base!$A$2:$A$207,0),2))=TRUE,"CABLE INCONNU",(INDEX([3]Base!$A$2:$C$207,MATCH($BZ$6,[3]Base!$A$2:$A$207,0),2))))</f>
        <v>0.627</v>
      </c>
      <c r="CD1312">
        <f t="shared" si="104"/>
        <v>1.5404220201039038</v>
      </c>
      <c r="CF1312">
        <f t="shared" si="102"/>
        <v>404.81000000000006</v>
      </c>
      <c r="CG131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BORD'!$B$13:$B$2000,0),9)))*T1312/$P$18)</f>
        <v>406.35042202010396</v>
      </c>
      <c r="CI1312">
        <f>'[3]TABLEAU DE BORD'!B1310</f>
        <v>0</v>
      </c>
      <c r="CJ1312">
        <f>'[3]TABLEAU DE BORD'!E1310-'[3]TABLEAU DE BORD'!C1310</f>
        <v>0</v>
      </c>
      <c r="CL1312">
        <f>'[3]TABLEAU DE BORD'!H1310</f>
        <v>0</v>
      </c>
      <c r="CM1312">
        <f>'[3]TABLEAU DE BORD'!K1310-'[3]TABLEAU DE BORD'!I1310</f>
        <v>0</v>
      </c>
    </row>
    <row r="1313" spans="72:91" x14ac:dyDescent="0.25">
      <c r="BT131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BORD'!$B$13:$B$2000,0),11))*T1313/INDEX('[3]TABLEAU DE BORD'!$B$13:$R$2000,MATCH('Formalisme RTE'!$H$2,'[3]TABLEAU DE BORD'!$B$13:$B$2000,0),12)</f>
        <v>3.102830965870556</v>
      </c>
      <c r="BU1313">
        <f t="shared" si="105"/>
        <v>0.93577891975241945</v>
      </c>
      <c r="BX1313">
        <f t="shared" si="103"/>
        <v>0.60748217536470928</v>
      </c>
      <c r="BZ1313">
        <f>IF($BZ$6="","",IF(ISERROR(INDEX([3]Base!$A$2:$C$207,MATCH($BZ$6,[3]Base!$A$2:$A$207,0),2))=TRUE,"CABLE INCONNU",(INDEX([3]Base!$A$2:$C$207,MATCH($BZ$6,[3]Base!$A$2:$A$207,0),3))))</f>
        <v>19.600000000000001</v>
      </c>
      <c r="CB1313">
        <f>IF($BZ$6="","",IF(ISERROR(INDEX([3]Base!$A$2:$C$207,MATCH($BZ$6,[3]Base!$A$2:$A$207,0),2))=TRUE,"CABLE INCONNU",(INDEX([3]Base!$A$2:$C$207,MATCH($BZ$6,[3]Base!$A$2:$A$207,0),2))))</f>
        <v>0.627</v>
      </c>
      <c r="CD1313">
        <f t="shared" si="104"/>
        <v>1.5404220201039038</v>
      </c>
      <c r="CF1313">
        <f t="shared" si="102"/>
        <v>404.81000000000006</v>
      </c>
      <c r="CG131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BORD'!$B$13:$B$2000,0),9)))*T1313/$P$18)</f>
        <v>406.35042202010396</v>
      </c>
      <c r="CI1313">
        <f>'[3]TABLEAU DE BORD'!B1311</f>
        <v>0</v>
      </c>
      <c r="CJ1313">
        <f>'[3]TABLEAU DE BORD'!E1311-'[3]TABLEAU DE BORD'!C1311</f>
        <v>0</v>
      </c>
      <c r="CL1313">
        <f>'[3]TABLEAU DE BORD'!H1311</f>
        <v>0</v>
      </c>
      <c r="CM1313">
        <f>'[3]TABLEAU DE BORD'!K1311-'[3]TABLEAU DE BORD'!I1311</f>
        <v>0</v>
      </c>
    </row>
    <row r="1314" spans="72:91" x14ac:dyDescent="0.25">
      <c r="BT131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BORD'!$B$13:$B$2000,0),11))*T1314/INDEX('[3]TABLEAU DE BORD'!$B$13:$R$2000,MATCH('Formalisme RTE'!$H$2,'[3]TABLEAU DE BORD'!$B$13:$B$2000,0),12)</f>
        <v>3.102830965870556</v>
      </c>
      <c r="BU1314">
        <f t="shared" si="105"/>
        <v>0.93577891975241945</v>
      </c>
      <c r="BX1314">
        <f t="shared" si="103"/>
        <v>0.60748217536470928</v>
      </c>
      <c r="BZ1314">
        <f>IF($BZ$6="","",IF(ISERROR(INDEX([3]Base!$A$2:$C$207,MATCH($BZ$6,[3]Base!$A$2:$A$207,0),2))=TRUE,"CABLE INCONNU",(INDEX([3]Base!$A$2:$C$207,MATCH($BZ$6,[3]Base!$A$2:$A$207,0),3))))</f>
        <v>19.600000000000001</v>
      </c>
      <c r="CB1314">
        <f>IF($BZ$6="","",IF(ISERROR(INDEX([3]Base!$A$2:$C$207,MATCH($BZ$6,[3]Base!$A$2:$A$207,0),2))=TRUE,"CABLE INCONNU",(INDEX([3]Base!$A$2:$C$207,MATCH($BZ$6,[3]Base!$A$2:$A$207,0),2))))</f>
        <v>0.627</v>
      </c>
      <c r="CD1314">
        <f t="shared" si="104"/>
        <v>1.5404220201039038</v>
      </c>
      <c r="CF1314">
        <f t="shared" si="102"/>
        <v>404.81000000000006</v>
      </c>
      <c r="CG131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BORD'!$B$13:$B$2000,0),9)))*T1314/$P$18)</f>
        <v>406.35042202010396</v>
      </c>
      <c r="CI1314">
        <f>'[3]TABLEAU DE BORD'!B1312</f>
        <v>0</v>
      </c>
      <c r="CJ1314">
        <f>'[3]TABLEAU DE BORD'!E1312-'[3]TABLEAU DE BORD'!C1312</f>
        <v>0</v>
      </c>
      <c r="CL1314">
        <f>'[3]TABLEAU DE BORD'!H1312</f>
        <v>0</v>
      </c>
      <c r="CM1314">
        <f>'[3]TABLEAU DE BORD'!K1312-'[3]TABLEAU DE BORD'!I1312</f>
        <v>0</v>
      </c>
    </row>
    <row r="1315" spans="72:91" x14ac:dyDescent="0.25">
      <c r="BT131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BORD'!$B$13:$B$2000,0),11))*T1315/INDEX('[3]TABLEAU DE BORD'!$B$13:$R$2000,MATCH('Formalisme RTE'!$H$2,'[3]TABLEAU DE BORD'!$B$13:$B$2000,0),12)</f>
        <v>3.102830965870556</v>
      </c>
      <c r="BU1315">
        <f t="shared" si="105"/>
        <v>0.93577891975241945</v>
      </c>
      <c r="BX1315">
        <f t="shared" si="103"/>
        <v>0.60748217536470928</v>
      </c>
      <c r="BZ1315">
        <f>IF($BZ$6="","",IF(ISERROR(INDEX([3]Base!$A$2:$C$207,MATCH($BZ$6,[3]Base!$A$2:$A$207,0),2))=TRUE,"CABLE INCONNU",(INDEX([3]Base!$A$2:$C$207,MATCH($BZ$6,[3]Base!$A$2:$A$207,0),3))))</f>
        <v>19.600000000000001</v>
      </c>
      <c r="CB1315">
        <f>IF($BZ$6="","",IF(ISERROR(INDEX([3]Base!$A$2:$C$207,MATCH($BZ$6,[3]Base!$A$2:$A$207,0),2))=TRUE,"CABLE INCONNU",(INDEX([3]Base!$A$2:$C$207,MATCH($BZ$6,[3]Base!$A$2:$A$207,0),2))))</f>
        <v>0.627</v>
      </c>
      <c r="CD1315">
        <f t="shared" si="104"/>
        <v>1.5404220201039038</v>
      </c>
      <c r="CF1315">
        <f t="shared" si="102"/>
        <v>404.81000000000006</v>
      </c>
      <c r="CG131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BORD'!$B$13:$B$2000,0),9)))*T1315/$P$18)</f>
        <v>406.35042202010396</v>
      </c>
      <c r="CI1315">
        <f>'[3]TABLEAU DE BORD'!B1313</f>
        <v>0</v>
      </c>
      <c r="CJ1315">
        <f>'[3]TABLEAU DE BORD'!E1313-'[3]TABLEAU DE BORD'!C1313</f>
        <v>0</v>
      </c>
      <c r="CL1315">
        <f>'[3]TABLEAU DE BORD'!H1313</f>
        <v>0</v>
      </c>
      <c r="CM1315">
        <f>'[3]TABLEAU DE BORD'!K1313-'[3]TABLEAU DE BORD'!I1313</f>
        <v>0</v>
      </c>
    </row>
    <row r="1316" spans="72:91" x14ac:dyDescent="0.25">
      <c r="BT131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BORD'!$B$13:$B$2000,0),11))*T1316/INDEX('[3]TABLEAU DE BORD'!$B$13:$R$2000,MATCH('Formalisme RTE'!$H$2,'[3]TABLEAU DE BORD'!$B$13:$B$2000,0),12)</f>
        <v>3.102830965870556</v>
      </c>
      <c r="BU1316">
        <f t="shared" si="105"/>
        <v>0.93577891975241945</v>
      </c>
      <c r="BX1316">
        <f t="shared" si="103"/>
        <v>0.60748217536470928</v>
      </c>
      <c r="BZ1316">
        <f>IF($BZ$6="","",IF(ISERROR(INDEX([3]Base!$A$2:$C$207,MATCH($BZ$6,[3]Base!$A$2:$A$207,0),2))=TRUE,"CABLE INCONNU",(INDEX([3]Base!$A$2:$C$207,MATCH($BZ$6,[3]Base!$A$2:$A$207,0),3))))</f>
        <v>19.600000000000001</v>
      </c>
      <c r="CB1316">
        <f>IF($BZ$6="","",IF(ISERROR(INDEX([3]Base!$A$2:$C$207,MATCH($BZ$6,[3]Base!$A$2:$A$207,0),2))=TRUE,"CABLE INCONNU",(INDEX([3]Base!$A$2:$C$207,MATCH($BZ$6,[3]Base!$A$2:$A$207,0),2))))</f>
        <v>0.627</v>
      </c>
      <c r="CD1316">
        <f t="shared" si="104"/>
        <v>1.5404220201039038</v>
      </c>
      <c r="CF1316">
        <f t="shared" si="102"/>
        <v>404.81000000000006</v>
      </c>
      <c r="CG13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BORD'!$B$13:$B$2000,0),9)))*T1316/$P$18)</f>
        <v>406.35042202010396</v>
      </c>
      <c r="CI1316">
        <f>'[3]TABLEAU DE BORD'!B1314</f>
        <v>0</v>
      </c>
      <c r="CJ1316">
        <f>'[3]TABLEAU DE BORD'!E1314-'[3]TABLEAU DE BORD'!C1314</f>
        <v>0</v>
      </c>
      <c r="CL1316">
        <f>'[3]TABLEAU DE BORD'!H1314</f>
        <v>0</v>
      </c>
      <c r="CM1316">
        <f>'[3]TABLEAU DE BORD'!K1314-'[3]TABLEAU DE BORD'!I1314</f>
        <v>0</v>
      </c>
    </row>
    <row r="1317" spans="72:91" x14ac:dyDescent="0.25">
      <c r="BT131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BORD'!$B$13:$B$2000,0),11))*T1317/INDEX('[3]TABLEAU DE BORD'!$B$13:$R$2000,MATCH('Formalisme RTE'!$H$2,'[3]TABLEAU DE BORD'!$B$13:$B$2000,0),12)</f>
        <v>3.102830965870556</v>
      </c>
      <c r="BU1317">
        <f t="shared" si="105"/>
        <v>0.93577891975241945</v>
      </c>
      <c r="BX1317">
        <f t="shared" si="103"/>
        <v>0.60748217536470928</v>
      </c>
      <c r="BZ1317">
        <f>IF($BZ$6="","",IF(ISERROR(INDEX([3]Base!$A$2:$C$207,MATCH($BZ$6,[3]Base!$A$2:$A$207,0),2))=TRUE,"CABLE INCONNU",(INDEX([3]Base!$A$2:$C$207,MATCH($BZ$6,[3]Base!$A$2:$A$207,0),3))))</f>
        <v>19.600000000000001</v>
      </c>
      <c r="CB1317">
        <f>IF($BZ$6="","",IF(ISERROR(INDEX([3]Base!$A$2:$C$207,MATCH($BZ$6,[3]Base!$A$2:$A$207,0),2))=TRUE,"CABLE INCONNU",(INDEX([3]Base!$A$2:$C$207,MATCH($BZ$6,[3]Base!$A$2:$A$207,0),2))))</f>
        <v>0.627</v>
      </c>
      <c r="CD1317">
        <f t="shared" si="104"/>
        <v>1.5404220201039038</v>
      </c>
      <c r="CF1317">
        <f t="shared" si="102"/>
        <v>404.81000000000006</v>
      </c>
      <c r="CG13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BORD'!$B$13:$B$2000,0),9)))*T1317/$P$18)</f>
        <v>406.35042202010396</v>
      </c>
      <c r="CI1317">
        <f>'[3]TABLEAU DE BORD'!B1315</f>
        <v>0</v>
      </c>
      <c r="CJ1317">
        <f>'[3]TABLEAU DE BORD'!E1315-'[3]TABLEAU DE BORD'!C1315</f>
        <v>0</v>
      </c>
      <c r="CL1317">
        <f>'[3]TABLEAU DE BORD'!H1315</f>
        <v>0</v>
      </c>
      <c r="CM1317">
        <f>'[3]TABLEAU DE BORD'!K1315-'[3]TABLEAU DE BORD'!I1315</f>
        <v>0</v>
      </c>
    </row>
    <row r="1318" spans="72:91" x14ac:dyDescent="0.25">
      <c r="BT131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BORD'!$B$13:$B$2000,0),11))*T1318/INDEX('[3]TABLEAU DE BORD'!$B$13:$R$2000,MATCH('Formalisme RTE'!$H$2,'[3]TABLEAU DE BORD'!$B$13:$B$2000,0),12)</f>
        <v>3.102830965870556</v>
      </c>
      <c r="BU1318">
        <f t="shared" si="105"/>
        <v>0.93577891975241945</v>
      </c>
      <c r="BX1318">
        <f t="shared" si="103"/>
        <v>0.60748217536470928</v>
      </c>
      <c r="BZ1318">
        <f>IF($BZ$6="","",IF(ISERROR(INDEX([3]Base!$A$2:$C$207,MATCH($BZ$6,[3]Base!$A$2:$A$207,0),2))=TRUE,"CABLE INCONNU",(INDEX([3]Base!$A$2:$C$207,MATCH($BZ$6,[3]Base!$A$2:$A$207,0),3))))</f>
        <v>19.600000000000001</v>
      </c>
      <c r="CB1318">
        <f>IF($BZ$6="","",IF(ISERROR(INDEX([3]Base!$A$2:$C$207,MATCH($BZ$6,[3]Base!$A$2:$A$207,0),2))=TRUE,"CABLE INCONNU",(INDEX([3]Base!$A$2:$C$207,MATCH($BZ$6,[3]Base!$A$2:$A$207,0),2))))</f>
        <v>0.627</v>
      </c>
      <c r="CD1318">
        <f t="shared" si="104"/>
        <v>1.5404220201039038</v>
      </c>
      <c r="CF1318">
        <f t="shared" si="102"/>
        <v>404.81000000000006</v>
      </c>
      <c r="CG13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BORD'!$B$13:$B$2000,0),9)))*T1318/$P$18)</f>
        <v>406.35042202010396</v>
      </c>
      <c r="CI1318">
        <f>'[3]TABLEAU DE BORD'!B1316</f>
        <v>0</v>
      </c>
      <c r="CJ1318">
        <f>'[3]TABLEAU DE BORD'!E1316-'[3]TABLEAU DE BORD'!C1316</f>
        <v>0</v>
      </c>
      <c r="CL1318">
        <f>'[3]TABLEAU DE BORD'!H1316</f>
        <v>0</v>
      </c>
      <c r="CM1318">
        <f>'[3]TABLEAU DE BORD'!K1316-'[3]TABLEAU DE BORD'!I1316</f>
        <v>0</v>
      </c>
    </row>
    <row r="1319" spans="72:91" x14ac:dyDescent="0.25">
      <c r="BT131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BORD'!$B$13:$B$2000,0),11))*T1319/INDEX('[3]TABLEAU DE BORD'!$B$13:$R$2000,MATCH('Formalisme RTE'!$H$2,'[3]TABLEAU DE BORD'!$B$13:$B$2000,0),12)</f>
        <v>3.102830965870556</v>
      </c>
      <c r="BU1319">
        <f t="shared" si="105"/>
        <v>0.93577891975241945</v>
      </c>
      <c r="BX1319">
        <f t="shared" si="103"/>
        <v>0.60748217536470928</v>
      </c>
      <c r="BZ1319">
        <f>IF($BZ$6="","",IF(ISERROR(INDEX([3]Base!$A$2:$C$207,MATCH($BZ$6,[3]Base!$A$2:$A$207,0),2))=TRUE,"CABLE INCONNU",(INDEX([3]Base!$A$2:$C$207,MATCH($BZ$6,[3]Base!$A$2:$A$207,0),3))))</f>
        <v>19.600000000000001</v>
      </c>
      <c r="CB1319">
        <f>IF($BZ$6="","",IF(ISERROR(INDEX([3]Base!$A$2:$C$207,MATCH($BZ$6,[3]Base!$A$2:$A$207,0),2))=TRUE,"CABLE INCONNU",(INDEX([3]Base!$A$2:$C$207,MATCH($BZ$6,[3]Base!$A$2:$A$207,0),2))))</f>
        <v>0.627</v>
      </c>
      <c r="CD1319">
        <f t="shared" si="104"/>
        <v>1.5404220201039038</v>
      </c>
      <c r="CF1319">
        <f t="shared" si="102"/>
        <v>404.81000000000006</v>
      </c>
      <c r="CG13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BORD'!$B$13:$B$2000,0),9)))*T1319/$P$18)</f>
        <v>406.35042202010396</v>
      </c>
      <c r="CI1319">
        <f>'[3]TABLEAU DE BORD'!B1317</f>
        <v>0</v>
      </c>
      <c r="CJ1319">
        <f>'[3]TABLEAU DE BORD'!E1317-'[3]TABLEAU DE BORD'!C1317</f>
        <v>0</v>
      </c>
      <c r="CL1319">
        <f>'[3]TABLEAU DE BORD'!H1317</f>
        <v>0</v>
      </c>
      <c r="CM1319">
        <f>'[3]TABLEAU DE BORD'!K1317-'[3]TABLEAU DE BORD'!I1317</f>
        <v>0</v>
      </c>
    </row>
    <row r="1320" spans="72:91" x14ac:dyDescent="0.25">
      <c r="BT132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BORD'!$B$13:$B$2000,0),11))*T1320/INDEX('[3]TABLEAU DE BORD'!$B$13:$R$2000,MATCH('Formalisme RTE'!$H$2,'[3]TABLEAU DE BORD'!$B$13:$B$2000,0),12)</f>
        <v>3.102830965870556</v>
      </c>
      <c r="BU1320">
        <f t="shared" si="105"/>
        <v>0.93577891975241945</v>
      </c>
      <c r="BX1320">
        <f t="shared" si="103"/>
        <v>0.60748217536470928</v>
      </c>
      <c r="BZ1320">
        <f>IF($BZ$6="","",IF(ISERROR(INDEX([3]Base!$A$2:$C$207,MATCH($BZ$6,[3]Base!$A$2:$A$207,0),2))=TRUE,"CABLE INCONNU",(INDEX([3]Base!$A$2:$C$207,MATCH($BZ$6,[3]Base!$A$2:$A$207,0),3))))</f>
        <v>19.600000000000001</v>
      </c>
      <c r="CB1320">
        <f>IF($BZ$6="","",IF(ISERROR(INDEX([3]Base!$A$2:$C$207,MATCH($BZ$6,[3]Base!$A$2:$A$207,0),2))=TRUE,"CABLE INCONNU",(INDEX([3]Base!$A$2:$C$207,MATCH($BZ$6,[3]Base!$A$2:$A$207,0),2))))</f>
        <v>0.627</v>
      </c>
      <c r="CD1320">
        <f t="shared" si="104"/>
        <v>1.5404220201039038</v>
      </c>
      <c r="CF1320">
        <f t="shared" si="102"/>
        <v>404.81000000000006</v>
      </c>
      <c r="CG13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BORD'!$B$13:$B$2000,0),9)))*T1320/$P$18)</f>
        <v>406.35042202010396</v>
      </c>
      <c r="CI1320">
        <f>'[3]TABLEAU DE BORD'!B1318</f>
        <v>0</v>
      </c>
      <c r="CJ1320">
        <f>'[3]TABLEAU DE BORD'!E1318-'[3]TABLEAU DE BORD'!C1318</f>
        <v>0</v>
      </c>
      <c r="CL1320">
        <f>'[3]TABLEAU DE BORD'!H1318</f>
        <v>0</v>
      </c>
      <c r="CM1320">
        <f>'[3]TABLEAU DE BORD'!K1318-'[3]TABLEAU DE BORD'!I1318</f>
        <v>0</v>
      </c>
    </row>
    <row r="1321" spans="72:91" x14ac:dyDescent="0.25">
      <c r="BT132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BORD'!$B$13:$B$2000,0),11))*T1321/INDEX('[3]TABLEAU DE BORD'!$B$13:$R$2000,MATCH('Formalisme RTE'!$H$2,'[3]TABLEAU DE BORD'!$B$13:$B$2000,0),12)</f>
        <v>3.102830965870556</v>
      </c>
      <c r="BU1321">
        <f t="shared" si="105"/>
        <v>0.93577891975241945</v>
      </c>
      <c r="BX1321">
        <f t="shared" si="103"/>
        <v>0.60748217536470928</v>
      </c>
      <c r="BZ1321">
        <f>IF($BZ$6="","",IF(ISERROR(INDEX([3]Base!$A$2:$C$207,MATCH($BZ$6,[3]Base!$A$2:$A$207,0),2))=TRUE,"CABLE INCONNU",(INDEX([3]Base!$A$2:$C$207,MATCH($BZ$6,[3]Base!$A$2:$A$207,0),3))))</f>
        <v>19.600000000000001</v>
      </c>
      <c r="CB1321">
        <f>IF($BZ$6="","",IF(ISERROR(INDEX([3]Base!$A$2:$C$207,MATCH($BZ$6,[3]Base!$A$2:$A$207,0),2))=TRUE,"CABLE INCONNU",(INDEX([3]Base!$A$2:$C$207,MATCH($BZ$6,[3]Base!$A$2:$A$207,0),2))))</f>
        <v>0.627</v>
      </c>
      <c r="CD1321">
        <f t="shared" si="104"/>
        <v>1.5404220201039038</v>
      </c>
      <c r="CF1321">
        <f t="shared" si="102"/>
        <v>404.81000000000006</v>
      </c>
      <c r="CG13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BORD'!$B$13:$B$2000,0),9)))*T1321/$P$18)</f>
        <v>406.35042202010396</v>
      </c>
      <c r="CI1321">
        <f>'[3]TABLEAU DE BORD'!B1319</f>
        <v>0</v>
      </c>
      <c r="CJ1321">
        <f>'[3]TABLEAU DE BORD'!E1319-'[3]TABLEAU DE BORD'!C1319</f>
        <v>0</v>
      </c>
      <c r="CL1321">
        <f>'[3]TABLEAU DE BORD'!H1319</f>
        <v>0</v>
      </c>
      <c r="CM1321">
        <f>'[3]TABLEAU DE BORD'!K1319-'[3]TABLEAU DE BORD'!I1319</f>
        <v>0</v>
      </c>
    </row>
    <row r="1322" spans="72:91" x14ac:dyDescent="0.25">
      <c r="BT132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BORD'!$B$13:$B$2000,0),11))*T1322/INDEX('[3]TABLEAU DE BORD'!$B$13:$R$2000,MATCH('Formalisme RTE'!$H$2,'[3]TABLEAU DE BORD'!$B$13:$B$2000,0),12)</f>
        <v>3.102830965870556</v>
      </c>
      <c r="BU1322">
        <f t="shared" si="105"/>
        <v>0.93577891975241945</v>
      </c>
      <c r="BX1322">
        <f t="shared" si="103"/>
        <v>0.60748217536470928</v>
      </c>
      <c r="BZ1322">
        <f>IF($BZ$6="","",IF(ISERROR(INDEX([3]Base!$A$2:$C$207,MATCH($BZ$6,[3]Base!$A$2:$A$207,0),2))=TRUE,"CABLE INCONNU",(INDEX([3]Base!$A$2:$C$207,MATCH($BZ$6,[3]Base!$A$2:$A$207,0),3))))</f>
        <v>19.600000000000001</v>
      </c>
      <c r="CB1322">
        <f>IF($BZ$6="","",IF(ISERROR(INDEX([3]Base!$A$2:$C$207,MATCH($BZ$6,[3]Base!$A$2:$A$207,0),2))=TRUE,"CABLE INCONNU",(INDEX([3]Base!$A$2:$C$207,MATCH($BZ$6,[3]Base!$A$2:$A$207,0),2))))</f>
        <v>0.627</v>
      </c>
      <c r="CD1322">
        <f t="shared" si="104"/>
        <v>1.5404220201039038</v>
      </c>
      <c r="CF1322">
        <f t="shared" si="102"/>
        <v>404.81000000000006</v>
      </c>
      <c r="CG13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BORD'!$B$13:$B$2000,0),9)))*T1322/$P$18)</f>
        <v>406.35042202010396</v>
      </c>
      <c r="CI1322">
        <f>'[3]TABLEAU DE BORD'!B1320</f>
        <v>0</v>
      </c>
      <c r="CJ1322">
        <f>'[3]TABLEAU DE BORD'!E1320-'[3]TABLEAU DE BORD'!C1320</f>
        <v>0</v>
      </c>
      <c r="CL1322">
        <f>'[3]TABLEAU DE BORD'!H1320</f>
        <v>0</v>
      </c>
      <c r="CM1322">
        <f>'[3]TABLEAU DE BORD'!K1320-'[3]TABLEAU DE BORD'!I1320</f>
        <v>0</v>
      </c>
    </row>
    <row r="1323" spans="72:91" x14ac:dyDescent="0.25">
      <c r="BT132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BORD'!$B$13:$B$2000,0),11))*T1323/INDEX('[3]TABLEAU DE BORD'!$B$13:$R$2000,MATCH('Formalisme RTE'!$H$2,'[3]TABLEAU DE BORD'!$B$13:$B$2000,0),12)</f>
        <v>3.102830965870556</v>
      </c>
      <c r="BU1323">
        <f t="shared" si="105"/>
        <v>0.93577891975241945</v>
      </c>
      <c r="BX1323">
        <f t="shared" si="103"/>
        <v>0.60748217536470928</v>
      </c>
      <c r="BZ1323">
        <f>IF($BZ$6="","",IF(ISERROR(INDEX([3]Base!$A$2:$C$207,MATCH($BZ$6,[3]Base!$A$2:$A$207,0),2))=TRUE,"CABLE INCONNU",(INDEX([3]Base!$A$2:$C$207,MATCH($BZ$6,[3]Base!$A$2:$A$207,0),3))))</f>
        <v>19.600000000000001</v>
      </c>
      <c r="CB1323">
        <f>IF($BZ$6="","",IF(ISERROR(INDEX([3]Base!$A$2:$C$207,MATCH($BZ$6,[3]Base!$A$2:$A$207,0),2))=TRUE,"CABLE INCONNU",(INDEX([3]Base!$A$2:$C$207,MATCH($BZ$6,[3]Base!$A$2:$A$207,0),2))))</f>
        <v>0.627</v>
      </c>
      <c r="CD1323">
        <f t="shared" si="104"/>
        <v>1.5404220201039038</v>
      </c>
      <c r="CF1323">
        <f t="shared" si="102"/>
        <v>404.81000000000006</v>
      </c>
      <c r="CG13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BORD'!$B$13:$B$2000,0),9)))*T1323/$P$18)</f>
        <v>406.35042202010396</v>
      </c>
      <c r="CI1323">
        <f>'[3]TABLEAU DE BORD'!B1321</f>
        <v>0</v>
      </c>
      <c r="CJ1323">
        <f>'[3]TABLEAU DE BORD'!E1321-'[3]TABLEAU DE BORD'!C1321</f>
        <v>0</v>
      </c>
      <c r="CL1323">
        <f>'[3]TABLEAU DE BORD'!H1321</f>
        <v>0</v>
      </c>
      <c r="CM1323">
        <f>'[3]TABLEAU DE BORD'!K1321-'[3]TABLEAU DE BORD'!I1321</f>
        <v>0</v>
      </c>
    </row>
    <row r="1324" spans="72:91" x14ac:dyDescent="0.25">
      <c r="BT132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BORD'!$B$13:$B$2000,0),11))*T1324/INDEX('[3]TABLEAU DE BORD'!$B$13:$R$2000,MATCH('Formalisme RTE'!$H$2,'[3]TABLEAU DE BORD'!$B$13:$B$2000,0),12)</f>
        <v>3.102830965870556</v>
      </c>
      <c r="BU1324">
        <f t="shared" si="105"/>
        <v>0.93577891975241945</v>
      </c>
      <c r="BX1324">
        <f t="shared" si="103"/>
        <v>0.60748217536470928</v>
      </c>
      <c r="BZ1324">
        <f>IF($BZ$6="","",IF(ISERROR(INDEX([3]Base!$A$2:$C$207,MATCH($BZ$6,[3]Base!$A$2:$A$207,0),2))=TRUE,"CABLE INCONNU",(INDEX([3]Base!$A$2:$C$207,MATCH($BZ$6,[3]Base!$A$2:$A$207,0),3))))</f>
        <v>19.600000000000001</v>
      </c>
      <c r="CB1324">
        <f>IF($BZ$6="","",IF(ISERROR(INDEX([3]Base!$A$2:$C$207,MATCH($BZ$6,[3]Base!$A$2:$A$207,0),2))=TRUE,"CABLE INCONNU",(INDEX([3]Base!$A$2:$C$207,MATCH($BZ$6,[3]Base!$A$2:$A$207,0),2))))</f>
        <v>0.627</v>
      </c>
      <c r="CD1324">
        <f t="shared" si="104"/>
        <v>1.5404220201039038</v>
      </c>
      <c r="CF1324">
        <f t="shared" si="102"/>
        <v>404.81000000000006</v>
      </c>
      <c r="CG132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BORD'!$B$13:$B$2000,0),9)))*T1324/$P$18)</f>
        <v>406.35042202010396</v>
      </c>
      <c r="CI1324">
        <f>'[3]TABLEAU DE BORD'!B1322</f>
        <v>0</v>
      </c>
      <c r="CJ1324">
        <f>'[3]TABLEAU DE BORD'!E1322-'[3]TABLEAU DE BORD'!C1322</f>
        <v>0</v>
      </c>
      <c r="CL1324">
        <f>'[3]TABLEAU DE BORD'!H1322</f>
        <v>0</v>
      </c>
      <c r="CM1324">
        <f>'[3]TABLEAU DE BORD'!K1322-'[3]TABLEAU DE BORD'!I1322</f>
        <v>0</v>
      </c>
    </row>
    <row r="1325" spans="72:91" x14ac:dyDescent="0.25">
      <c r="BT132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BORD'!$B$13:$B$2000,0),11))*T1325/INDEX('[3]TABLEAU DE BORD'!$B$13:$R$2000,MATCH('Formalisme RTE'!$H$2,'[3]TABLEAU DE BORD'!$B$13:$B$2000,0),12)</f>
        <v>3.102830965870556</v>
      </c>
      <c r="BU1325">
        <f t="shared" si="105"/>
        <v>0.93577891975241945</v>
      </c>
      <c r="BX1325">
        <f t="shared" si="103"/>
        <v>0.60748217536470928</v>
      </c>
      <c r="BZ1325">
        <f>IF($BZ$6="","",IF(ISERROR(INDEX([3]Base!$A$2:$C$207,MATCH($BZ$6,[3]Base!$A$2:$A$207,0),2))=TRUE,"CABLE INCONNU",(INDEX([3]Base!$A$2:$C$207,MATCH($BZ$6,[3]Base!$A$2:$A$207,0),3))))</f>
        <v>19.600000000000001</v>
      </c>
      <c r="CB1325">
        <f>IF($BZ$6="","",IF(ISERROR(INDEX([3]Base!$A$2:$C$207,MATCH($BZ$6,[3]Base!$A$2:$A$207,0),2))=TRUE,"CABLE INCONNU",(INDEX([3]Base!$A$2:$C$207,MATCH($BZ$6,[3]Base!$A$2:$A$207,0),2))))</f>
        <v>0.627</v>
      </c>
      <c r="CD1325">
        <f t="shared" si="104"/>
        <v>1.5404220201039038</v>
      </c>
      <c r="CF1325">
        <f t="shared" si="102"/>
        <v>404.81000000000006</v>
      </c>
      <c r="CG132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BORD'!$B$13:$B$2000,0),9)))*T1325/$P$18)</f>
        <v>406.35042202010396</v>
      </c>
      <c r="CI1325">
        <f>'[3]TABLEAU DE BORD'!B1323</f>
        <v>0</v>
      </c>
      <c r="CJ1325">
        <f>'[3]TABLEAU DE BORD'!E1323-'[3]TABLEAU DE BORD'!C1323</f>
        <v>0</v>
      </c>
      <c r="CL1325">
        <f>'[3]TABLEAU DE BORD'!H1323</f>
        <v>0</v>
      </c>
      <c r="CM1325">
        <f>'[3]TABLEAU DE BORD'!K1323-'[3]TABLEAU DE BORD'!I1323</f>
        <v>0</v>
      </c>
    </row>
    <row r="1326" spans="72:91" x14ac:dyDescent="0.25">
      <c r="BT132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BORD'!$B$13:$B$2000,0),11))*T1326/INDEX('[3]TABLEAU DE BORD'!$B$13:$R$2000,MATCH('Formalisme RTE'!$H$2,'[3]TABLEAU DE BORD'!$B$13:$B$2000,0),12)</f>
        <v>3.102830965870556</v>
      </c>
      <c r="BU1326">
        <f t="shared" si="105"/>
        <v>0.93577891975241945</v>
      </c>
      <c r="BX1326">
        <f t="shared" si="103"/>
        <v>0.60748217536470928</v>
      </c>
      <c r="BZ1326">
        <f>IF($BZ$6="","",IF(ISERROR(INDEX([3]Base!$A$2:$C$207,MATCH($BZ$6,[3]Base!$A$2:$A$207,0),2))=TRUE,"CABLE INCONNU",(INDEX([3]Base!$A$2:$C$207,MATCH($BZ$6,[3]Base!$A$2:$A$207,0),3))))</f>
        <v>19.600000000000001</v>
      </c>
      <c r="CB1326">
        <f>IF($BZ$6="","",IF(ISERROR(INDEX([3]Base!$A$2:$C$207,MATCH($BZ$6,[3]Base!$A$2:$A$207,0),2))=TRUE,"CABLE INCONNU",(INDEX([3]Base!$A$2:$C$207,MATCH($BZ$6,[3]Base!$A$2:$A$207,0),2))))</f>
        <v>0.627</v>
      </c>
      <c r="CD1326">
        <f t="shared" si="104"/>
        <v>1.5404220201039038</v>
      </c>
      <c r="CF1326">
        <f t="shared" si="102"/>
        <v>404.81000000000006</v>
      </c>
      <c r="CG132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BORD'!$B$13:$B$2000,0),9)))*T1326/$P$18)</f>
        <v>406.35042202010396</v>
      </c>
      <c r="CI1326">
        <f>'[3]TABLEAU DE BORD'!B1324</f>
        <v>0</v>
      </c>
      <c r="CJ1326">
        <f>'[3]TABLEAU DE BORD'!E1324-'[3]TABLEAU DE BORD'!C1324</f>
        <v>0</v>
      </c>
      <c r="CL1326">
        <f>'[3]TABLEAU DE BORD'!H1324</f>
        <v>0</v>
      </c>
      <c r="CM1326">
        <f>'[3]TABLEAU DE BORD'!K1324-'[3]TABLEAU DE BORD'!I1324</f>
        <v>0</v>
      </c>
    </row>
    <row r="1327" spans="72:91" x14ac:dyDescent="0.25">
      <c r="BT132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BORD'!$B$13:$B$2000,0),11))*T1327/INDEX('[3]TABLEAU DE BORD'!$B$13:$R$2000,MATCH('Formalisme RTE'!$H$2,'[3]TABLEAU DE BORD'!$B$13:$B$2000,0),12)</f>
        <v>3.102830965870556</v>
      </c>
      <c r="BU1327">
        <f t="shared" si="105"/>
        <v>0.93577891975241945</v>
      </c>
      <c r="BX1327">
        <f t="shared" si="103"/>
        <v>0.60748217536470928</v>
      </c>
      <c r="BZ1327">
        <f>IF($BZ$6="","",IF(ISERROR(INDEX([3]Base!$A$2:$C$207,MATCH($BZ$6,[3]Base!$A$2:$A$207,0),2))=TRUE,"CABLE INCONNU",(INDEX([3]Base!$A$2:$C$207,MATCH($BZ$6,[3]Base!$A$2:$A$207,0),3))))</f>
        <v>19.600000000000001</v>
      </c>
      <c r="CB1327">
        <f>IF($BZ$6="","",IF(ISERROR(INDEX([3]Base!$A$2:$C$207,MATCH($BZ$6,[3]Base!$A$2:$A$207,0),2))=TRUE,"CABLE INCONNU",(INDEX([3]Base!$A$2:$C$207,MATCH($BZ$6,[3]Base!$A$2:$A$207,0),2))))</f>
        <v>0.627</v>
      </c>
      <c r="CD1327">
        <f t="shared" si="104"/>
        <v>1.5404220201039038</v>
      </c>
      <c r="CF1327">
        <f t="shared" si="102"/>
        <v>404.81000000000006</v>
      </c>
      <c r="CG132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BORD'!$B$13:$B$2000,0),9)))*T1327/$P$18)</f>
        <v>406.35042202010396</v>
      </c>
      <c r="CI1327">
        <f>'[3]TABLEAU DE BORD'!B1325</f>
        <v>0</v>
      </c>
      <c r="CJ1327">
        <f>'[3]TABLEAU DE BORD'!E1325-'[3]TABLEAU DE BORD'!C1325</f>
        <v>0</v>
      </c>
      <c r="CL1327">
        <f>'[3]TABLEAU DE BORD'!H1325</f>
        <v>0</v>
      </c>
      <c r="CM1327">
        <f>'[3]TABLEAU DE BORD'!K1325-'[3]TABLEAU DE BORD'!I1325</f>
        <v>0</v>
      </c>
    </row>
    <row r="1328" spans="72:91" x14ac:dyDescent="0.25">
      <c r="BT132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BORD'!$B$13:$B$2000,0),11))*T1328/INDEX('[3]TABLEAU DE BORD'!$B$13:$R$2000,MATCH('Formalisme RTE'!$H$2,'[3]TABLEAU DE BORD'!$B$13:$B$2000,0),12)</f>
        <v>3.102830965870556</v>
      </c>
      <c r="BU1328">
        <f t="shared" si="105"/>
        <v>0.93577891975241945</v>
      </c>
      <c r="BX1328">
        <f t="shared" si="103"/>
        <v>0.60748217536470928</v>
      </c>
      <c r="BZ1328">
        <f>IF($BZ$6="","",IF(ISERROR(INDEX([3]Base!$A$2:$C$207,MATCH($BZ$6,[3]Base!$A$2:$A$207,0),2))=TRUE,"CABLE INCONNU",(INDEX([3]Base!$A$2:$C$207,MATCH($BZ$6,[3]Base!$A$2:$A$207,0),3))))</f>
        <v>19.600000000000001</v>
      </c>
      <c r="CB1328">
        <f>IF($BZ$6="","",IF(ISERROR(INDEX([3]Base!$A$2:$C$207,MATCH($BZ$6,[3]Base!$A$2:$A$207,0),2))=TRUE,"CABLE INCONNU",(INDEX([3]Base!$A$2:$C$207,MATCH($BZ$6,[3]Base!$A$2:$A$207,0),2))))</f>
        <v>0.627</v>
      </c>
      <c r="CD1328">
        <f t="shared" si="104"/>
        <v>1.5404220201039038</v>
      </c>
      <c r="CF1328">
        <f t="shared" si="102"/>
        <v>404.81000000000006</v>
      </c>
      <c r="CG132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BORD'!$B$13:$B$2000,0),9)))*T1328/$P$18)</f>
        <v>406.35042202010396</v>
      </c>
      <c r="CI1328">
        <f>'[3]TABLEAU DE BORD'!B1326</f>
        <v>0</v>
      </c>
      <c r="CJ1328">
        <f>'[3]TABLEAU DE BORD'!E1326-'[3]TABLEAU DE BORD'!C1326</f>
        <v>0</v>
      </c>
      <c r="CL1328">
        <f>'[3]TABLEAU DE BORD'!H1326</f>
        <v>0</v>
      </c>
      <c r="CM1328">
        <f>'[3]TABLEAU DE BORD'!K1326-'[3]TABLEAU DE BORD'!I1326</f>
        <v>0</v>
      </c>
    </row>
    <row r="1329" spans="72:91" x14ac:dyDescent="0.25">
      <c r="BT132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BORD'!$B$13:$B$2000,0),11))*T1329/INDEX('[3]TABLEAU DE BORD'!$B$13:$R$2000,MATCH('Formalisme RTE'!$H$2,'[3]TABLEAU DE BORD'!$B$13:$B$2000,0),12)</f>
        <v>3.102830965870556</v>
      </c>
      <c r="BU1329">
        <f t="shared" si="105"/>
        <v>0.93577891975241945</v>
      </c>
      <c r="BX1329">
        <f t="shared" si="103"/>
        <v>0.60748217536470928</v>
      </c>
      <c r="BZ1329">
        <f>IF($BZ$6="","",IF(ISERROR(INDEX([3]Base!$A$2:$C$207,MATCH($BZ$6,[3]Base!$A$2:$A$207,0),2))=TRUE,"CABLE INCONNU",(INDEX([3]Base!$A$2:$C$207,MATCH($BZ$6,[3]Base!$A$2:$A$207,0),3))))</f>
        <v>19.600000000000001</v>
      </c>
      <c r="CB1329">
        <f>IF($BZ$6="","",IF(ISERROR(INDEX([3]Base!$A$2:$C$207,MATCH($BZ$6,[3]Base!$A$2:$A$207,0),2))=TRUE,"CABLE INCONNU",(INDEX([3]Base!$A$2:$C$207,MATCH($BZ$6,[3]Base!$A$2:$A$207,0),2))))</f>
        <v>0.627</v>
      </c>
      <c r="CD1329">
        <f t="shared" si="104"/>
        <v>1.5404220201039038</v>
      </c>
      <c r="CF1329">
        <f t="shared" si="102"/>
        <v>404.81000000000006</v>
      </c>
      <c r="CG132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BORD'!$B$13:$B$2000,0),9)))*T1329/$P$18)</f>
        <v>406.35042202010396</v>
      </c>
      <c r="CI1329">
        <f>'[3]TABLEAU DE BORD'!B1327</f>
        <v>0</v>
      </c>
      <c r="CJ1329">
        <f>'[3]TABLEAU DE BORD'!E1327-'[3]TABLEAU DE BORD'!C1327</f>
        <v>0</v>
      </c>
      <c r="CL1329">
        <f>'[3]TABLEAU DE BORD'!H1327</f>
        <v>0</v>
      </c>
      <c r="CM1329">
        <f>'[3]TABLEAU DE BORD'!K1327-'[3]TABLEAU DE BORD'!I1327</f>
        <v>0</v>
      </c>
    </row>
    <row r="1330" spans="72:91" x14ac:dyDescent="0.25">
      <c r="BT133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BORD'!$B$13:$B$2000,0),11))*T1330/INDEX('[3]TABLEAU DE BORD'!$B$13:$R$2000,MATCH('Formalisme RTE'!$H$2,'[3]TABLEAU DE BORD'!$B$13:$B$2000,0),12)</f>
        <v>3.102830965870556</v>
      </c>
      <c r="BU1330">
        <f t="shared" si="105"/>
        <v>0.93577891975241945</v>
      </c>
      <c r="BX1330">
        <f t="shared" si="103"/>
        <v>0.60748217536470928</v>
      </c>
      <c r="BZ1330">
        <f>IF($BZ$6="","",IF(ISERROR(INDEX([3]Base!$A$2:$C$207,MATCH($BZ$6,[3]Base!$A$2:$A$207,0),2))=TRUE,"CABLE INCONNU",(INDEX([3]Base!$A$2:$C$207,MATCH($BZ$6,[3]Base!$A$2:$A$207,0),3))))</f>
        <v>19.600000000000001</v>
      </c>
      <c r="CB1330">
        <f>IF($BZ$6="","",IF(ISERROR(INDEX([3]Base!$A$2:$C$207,MATCH($BZ$6,[3]Base!$A$2:$A$207,0),2))=TRUE,"CABLE INCONNU",(INDEX([3]Base!$A$2:$C$207,MATCH($BZ$6,[3]Base!$A$2:$A$207,0),2))))</f>
        <v>0.627</v>
      </c>
      <c r="CD1330">
        <f t="shared" si="104"/>
        <v>1.5404220201039038</v>
      </c>
      <c r="CF1330">
        <f t="shared" si="102"/>
        <v>404.81000000000006</v>
      </c>
      <c r="CG133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BORD'!$B$13:$B$2000,0),9)))*T1330/$P$18)</f>
        <v>406.35042202010396</v>
      </c>
      <c r="CI1330">
        <f>'[3]TABLEAU DE BORD'!B1328</f>
        <v>0</v>
      </c>
      <c r="CJ1330">
        <f>'[3]TABLEAU DE BORD'!E1328-'[3]TABLEAU DE BORD'!C1328</f>
        <v>0</v>
      </c>
      <c r="CL1330">
        <f>'[3]TABLEAU DE BORD'!H1328</f>
        <v>0</v>
      </c>
      <c r="CM1330">
        <f>'[3]TABLEAU DE BORD'!K1328-'[3]TABLEAU DE BORD'!I1328</f>
        <v>0</v>
      </c>
    </row>
    <row r="1331" spans="72:91" x14ac:dyDescent="0.25">
      <c r="BT133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BORD'!$B$13:$B$2000,0),11))*T1331/INDEX('[3]TABLEAU DE BORD'!$B$13:$R$2000,MATCH('Formalisme RTE'!$H$2,'[3]TABLEAU DE BORD'!$B$13:$B$2000,0),12)</f>
        <v>3.102830965870556</v>
      </c>
      <c r="BU1331">
        <f t="shared" si="105"/>
        <v>0.93577891975241945</v>
      </c>
      <c r="BX1331">
        <f t="shared" si="103"/>
        <v>0.60748217536470928</v>
      </c>
      <c r="BZ1331">
        <f>IF($BZ$6="","",IF(ISERROR(INDEX([3]Base!$A$2:$C$207,MATCH($BZ$6,[3]Base!$A$2:$A$207,0),2))=TRUE,"CABLE INCONNU",(INDEX([3]Base!$A$2:$C$207,MATCH($BZ$6,[3]Base!$A$2:$A$207,0),3))))</f>
        <v>19.600000000000001</v>
      </c>
      <c r="CB1331">
        <f>IF($BZ$6="","",IF(ISERROR(INDEX([3]Base!$A$2:$C$207,MATCH($BZ$6,[3]Base!$A$2:$A$207,0),2))=TRUE,"CABLE INCONNU",(INDEX([3]Base!$A$2:$C$207,MATCH($BZ$6,[3]Base!$A$2:$A$207,0),2))))</f>
        <v>0.627</v>
      </c>
      <c r="CD1331">
        <f t="shared" si="104"/>
        <v>1.5404220201039038</v>
      </c>
      <c r="CF1331">
        <f t="shared" si="102"/>
        <v>404.81000000000006</v>
      </c>
      <c r="CG133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BORD'!$B$13:$B$2000,0),9)))*T1331/$P$18)</f>
        <v>406.35042202010396</v>
      </c>
      <c r="CI1331">
        <f>'[3]TABLEAU DE BORD'!B1329</f>
        <v>0</v>
      </c>
      <c r="CJ1331">
        <f>'[3]TABLEAU DE BORD'!E1329-'[3]TABLEAU DE BORD'!C1329</f>
        <v>0</v>
      </c>
      <c r="CL1331">
        <f>'[3]TABLEAU DE BORD'!H1329</f>
        <v>0</v>
      </c>
      <c r="CM1331">
        <f>'[3]TABLEAU DE BORD'!K1329-'[3]TABLEAU DE BORD'!I1329</f>
        <v>0</v>
      </c>
    </row>
    <row r="1332" spans="72:91" x14ac:dyDescent="0.25">
      <c r="BT133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BORD'!$B$13:$B$2000,0),11))*T1332/INDEX('[3]TABLEAU DE BORD'!$B$13:$R$2000,MATCH('Formalisme RTE'!$H$2,'[3]TABLEAU DE BORD'!$B$13:$B$2000,0),12)</f>
        <v>3.102830965870556</v>
      </c>
      <c r="BU1332">
        <f t="shared" si="105"/>
        <v>0.93577891975241945</v>
      </c>
      <c r="BX1332">
        <f t="shared" si="103"/>
        <v>0.60748217536470928</v>
      </c>
      <c r="BZ1332">
        <f>IF($BZ$6="","",IF(ISERROR(INDEX([3]Base!$A$2:$C$207,MATCH($BZ$6,[3]Base!$A$2:$A$207,0),2))=TRUE,"CABLE INCONNU",(INDEX([3]Base!$A$2:$C$207,MATCH($BZ$6,[3]Base!$A$2:$A$207,0),3))))</f>
        <v>19.600000000000001</v>
      </c>
      <c r="CB1332">
        <f>IF($BZ$6="","",IF(ISERROR(INDEX([3]Base!$A$2:$C$207,MATCH($BZ$6,[3]Base!$A$2:$A$207,0),2))=TRUE,"CABLE INCONNU",(INDEX([3]Base!$A$2:$C$207,MATCH($BZ$6,[3]Base!$A$2:$A$207,0),2))))</f>
        <v>0.627</v>
      </c>
      <c r="CD1332">
        <f t="shared" si="104"/>
        <v>1.5404220201039038</v>
      </c>
      <c r="CF1332">
        <f t="shared" si="102"/>
        <v>404.81000000000006</v>
      </c>
      <c r="CG133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BORD'!$B$13:$B$2000,0),9)))*T1332/$P$18)</f>
        <v>406.35042202010396</v>
      </c>
      <c r="CI1332">
        <f>'[3]TABLEAU DE BORD'!B1330</f>
        <v>0</v>
      </c>
      <c r="CJ1332">
        <f>'[3]TABLEAU DE BORD'!E1330-'[3]TABLEAU DE BORD'!C1330</f>
        <v>0</v>
      </c>
      <c r="CL1332">
        <f>'[3]TABLEAU DE BORD'!H1330</f>
        <v>0</v>
      </c>
      <c r="CM1332">
        <f>'[3]TABLEAU DE BORD'!K1330-'[3]TABLEAU DE BORD'!I1330</f>
        <v>0</v>
      </c>
    </row>
    <row r="1333" spans="72:91" x14ac:dyDescent="0.25">
      <c r="BT133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BORD'!$B$13:$B$2000,0),11))*T1333/INDEX('[3]TABLEAU DE BORD'!$B$13:$R$2000,MATCH('Formalisme RTE'!$H$2,'[3]TABLEAU DE BORD'!$B$13:$B$2000,0),12)</f>
        <v>3.102830965870556</v>
      </c>
      <c r="BU1333">
        <f t="shared" si="105"/>
        <v>0.93577891975241945</v>
      </c>
      <c r="BX1333">
        <f t="shared" si="103"/>
        <v>0.60748217536470928</v>
      </c>
      <c r="BZ1333">
        <f>IF($BZ$6="","",IF(ISERROR(INDEX([3]Base!$A$2:$C$207,MATCH($BZ$6,[3]Base!$A$2:$A$207,0),2))=TRUE,"CABLE INCONNU",(INDEX([3]Base!$A$2:$C$207,MATCH($BZ$6,[3]Base!$A$2:$A$207,0),3))))</f>
        <v>19.600000000000001</v>
      </c>
      <c r="CB1333">
        <f>IF($BZ$6="","",IF(ISERROR(INDEX([3]Base!$A$2:$C$207,MATCH($BZ$6,[3]Base!$A$2:$A$207,0),2))=TRUE,"CABLE INCONNU",(INDEX([3]Base!$A$2:$C$207,MATCH($BZ$6,[3]Base!$A$2:$A$207,0),2))))</f>
        <v>0.627</v>
      </c>
      <c r="CD1333">
        <f t="shared" si="104"/>
        <v>1.5404220201039038</v>
      </c>
      <c r="CF1333">
        <f t="shared" si="102"/>
        <v>404.81000000000006</v>
      </c>
      <c r="CG133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BORD'!$B$13:$B$2000,0),9)))*T1333/$P$18)</f>
        <v>406.35042202010396</v>
      </c>
      <c r="CI1333">
        <f>'[3]TABLEAU DE BORD'!B1331</f>
        <v>0</v>
      </c>
      <c r="CJ1333">
        <f>'[3]TABLEAU DE BORD'!E1331-'[3]TABLEAU DE BORD'!C1331</f>
        <v>0</v>
      </c>
      <c r="CL1333">
        <f>'[3]TABLEAU DE BORD'!H1331</f>
        <v>0</v>
      </c>
      <c r="CM1333">
        <f>'[3]TABLEAU DE BORD'!K1331-'[3]TABLEAU DE BORD'!I1331</f>
        <v>0</v>
      </c>
    </row>
    <row r="1334" spans="72:91" x14ac:dyDescent="0.25">
      <c r="BT133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BORD'!$B$13:$B$2000,0),11))*T1334/INDEX('[3]TABLEAU DE BORD'!$B$13:$R$2000,MATCH('Formalisme RTE'!$H$2,'[3]TABLEAU DE BORD'!$B$13:$B$2000,0),12)</f>
        <v>3.102830965870556</v>
      </c>
      <c r="BU1334">
        <f t="shared" si="105"/>
        <v>0.93577891975241945</v>
      </c>
      <c r="BX1334">
        <f t="shared" si="103"/>
        <v>0.60748217536470928</v>
      </c>
      <c r="BZ1334">
        <f>IF($BZ$6="","",IF(ISERROR(INDEX([3]Base!$A$2:$C$207,MATCH($BZ$6,[3]Base!$A$2:$A$207,0),2))=TRUE,"CABLE INCONNU",(INDEX([3]Base!$A$2:$C$207,MATCH($BZ$6,[3]Base!$A$2:$A$207,0),3))))</f>
        <v>19.600000000000001</v>
      </c>
      <c r="CB1334">
        <f>IF($BZ$6="","",IF(ISERROR(INDEX([3]Base!$A$2:$C$207,MATCH($BZ$6,[3]Base!$A$2:$A$207,0),2))=TRUE,"CABLE INCONNU",(INDEX([3]Base!$A$2:$C$207,MATCH($BZ$6,[3]Base!$A$2:$A$207,0),2))))</f>
        <v>0.627</v>
      </c>
      <c r="CD1334">
        <f t="shared" si="104"/>
        <v>1.5404220201039038</v>
      </c>
      <c r="CF1334">
        <f t="shared" si="102"/>
        <v>404.81000000000006</v>
      </c>
      <c r="CG133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BORD'!$B$13:$B$2000,0),9)))*T1334/$P$18)</f>
        <v>406.35042202010396</v>
      </c>
      <c r="CI1334">
        <f>'[3]TABLEAU DE BORD'!B1332</f>
        <v>0</v>
      </c>
      <c r="CJ1334">
        <f>'[3]TABLEAU DE BORD'!E1332-'[3]TABLEAU DE BORD'!C1332</f>
        <v>0</v>
      </c>
      <c r="CL1334">
        <f>'[3]TABLEAU DE BORD'!H1332</f>
        <v>0</v>
      </c>
      <c r="CM1334">
        <f>'[3]TABLEAU DE BORD'!K1332-'[3]TABLEAU DE BORD'!I1332</f>
        <v>0</v>
      </c>
    </row>
    <row r="1335" spans="72:91" x14ac:dyDescent="0.25">
      <c r="BT133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BORD'!$B$13:$B$2000,0),11))*T1335/INDEX('[3]TABLEAU DE BORD'!$B$13:$R$2000,MATCH('Formalisme RTE'!$H$2,'[3]TABLEAU DE BORD'!$B$13:$B$2000,0),12)</f>
        <v>3.102830965870556</v>
      </c>
      <c r="BU1335">
        <f t="shared" si="105"/>
        <v>0.93577891975241945</v>
      </c>
      <c r="BX1335">
        <f t="shared" si="103"/>
        <v>0.60748217536470928</v>
      </c>
      <c r="BZ1335">
        <f>IF($BZ$6="","",IF(ISERROR(INDEX([3]Base!$A$2:$C$207,MATCH($BZ$6,[3]Base!$A$2:$A$207,0),2))=TRUE,"CABLE INCONNU",(INDEX([3]Base!$A$2:$C$207,MATCH($BZ$6,[3]Base!$A$2:$A$207,0),3))))</f>
        <v>19.600000000000001</v>
      </c>
      <c r="CB1335">
        <f>IF($BZ$6="","",IF(ISERROR(INDEX([3]Base!$A$2:$C$207,MATCH($BZ$6,[3]Base!$A$2:$A$207,0),2))=TRUE,"CABLE INCONNU",(INDEX([3]Base!$A$2:$C$207,MATCH($BZ$6,[3]Base!$A$2:$A$207,0),2))))</f>
        <v>0.627</v>
      </c>
      <c r="CD1335">
        <f t="shared" si="104"/>
        <v>1.5404220201039038</v>
      </c>
      <c r="CF1335">
        <f t="shared" si="102"/>
        <v>404.81000000000006</v>
      </c>
      <c r="CG133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BORD'!$B$13:$B$2000,0),9)))*T1335/$P$18)</f>
        <v>406.35042202010396</v>
      </c>
      <c r="CI1335">
        <f>'[3]TABLEAU DE BORD'!B1333</f>
        <v>0</v>
      </c>
      <c r="CJ1335">
        <f>'[3]TABLEAU DE BORD'!E1333-'[3]TABLEAU DE BORD'!C1333</f>
        <v>0</v>
      </c>
      <c r="CL1335">
        <f>'[3]TABLEAU DE BORD'!H1333</f>
        <v>0</v>
      </c>
      <c r="CM1335">
        <f>'[3]TABLEAU DE BORD'!K1333-'[3]TABLEAU DE BORD'!I1333</f>
        <v>0</v>
      </c>
    </row>
    <row r="1336" spans="72:91" x14ac:dyDescent="0.25">
      <c r="BT133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BORD'!$B$13:$B$2000,0),11))*T1336/INDEX('[3]TABLEAU DE BORD'!$B$13:$R$2000,MATCH('Formalisme RTE'!$H$2,'[3]TABLEAU DE BORD'!$B$13:$B$2000,0),12)</f>
        <v>3.102830965870556</v>
      </c>
      <c r="BU1336">
        <f t="shared" si="105"/>
        <v>0.93577891975241945</v>
      </c>
      <c r="BX1336">
        <f t="shared" si="103"/>
        <v>0.60748217536470928</v>
      </c>
      <c r="BZ1336">
        <f>IF($BZ$6="","",IF(ISERROR(INDEX([3]Base!$A$2:$C$207,MATCH($BZ$6,[3]Base!$A$2:$A$207,0),2))=TRUE,"CABLE INCONNU",(INDEX([3]Base!$A$2:$C$207,MATCH($BZ$6,[3]Base!$A$2:$A$207,0),3))))</f>
        <v>19.600000000000001</v>
      </c>
      <c r="CB1336">
        <f>IF($BZ$6="","",IF(ISERROR(INDEX([3]Base!$A$2:$C$207,MATCH($BZ$6,[3]Base!$A$2:$A$207,0),2))=TRUE,"CABLE INCONNU",(INDEX([3]Base!$A$2:$C$207,MATCH($BZ$6,[3]Base!$A$2:$A$207,0),2))))</f>
        <v>0.627</v>
      </c>
      <c r="CD1336">
        <f t="shared" si="104"/>
        <v>1.5404220201039038</v>
      </c>
      <c r="CF1336">
        <f t="shared" si="102"/>
        <v>404.81000000000006</v>
      </c>
      <c r="CG133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BORD'!$B$13:$B$2000,0),9)))*T1336/$P$18)</f>
        <v>406.35042202010396</v>
      </c>
      <c r="CI1336">
        <f>'[3]TABLEAU DE BORD'!B1334</f>
        <v>0</v>
      </c>
      <c r="CJ1336">
        <f>'[3]TABLEAU DE BORD'!E1334-'[3]TABLEAU DE BORD'!C1334</f>
        <v>0</v>
      </c>
      <c r="CL1336">
        <f>'[3]TABLEAU DE BORD'!H1334</f>
        <v>0</v>
      </c>
      <c r="CM1336">
        <f>'[3]TABLEAU DE BORD'!K1334-'[3]TABLEAU DE BORD'!I1334</f>
        <v>0</v>
      </c>
    </row>
    <row r="1337" spans="72:91" x14ac:dyDescent="0.25">
      <c r="BT133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BORD'!$B$13:$B$2000,0),11))*T1337/INDEX('[3]TABLEAU DE BORD'!$B$13:$R$2000,MATCH('Formalisme RTE'!$H$2,'[3]TABLEAU DE BORD'!$B$13:$B$2000,0),12)</f>
        <v>3.102830965870556</v>
      </c>
      <c r="BU1337">
        <f t="shared" si="105"/>
        <v>0.93577891975241945</v>
      </c>
      <c r="BX1337">
        <f t="shared" si="103"/>
        <v>0.60748217536470928</v>
      </c>
      <c r="BZ1337">
        <f>IF($BZ$6="","",IF(ISERROR(INDEX([3]Base!$A$2:$C$207,MATCH($BZ$6,[3]Base!$A$2:$A$207,0),2))=TRUE,"CABLE INCONNU",(INDEX([3]Base!$A$2:$C$207,MATCH($BZ$6,[3]Base!$A$2:$A$207,0),3))))</f>
        <v>19.600000000000001</v>
      </c>
      <c r="CB1337">
        <f>IF($BZ$6="","",IF(ISERROR(INDEX([3]Base!$A$2:$C$207,MATCH($BZ$6,[3]Base!$A$2:$A$207,0),2))=TRUE,"CABLE INCONNU",(INDEX([3]Base!$A$2:$C$207,MATCH($BZ$6,[3]Base!$A$2:$A$207,0),2))))</f>
        <v>0.627</v>
      </c>
      <c r="CD1337">
        <f t="shared" si="104"/>
        <v>1.5404220201039038</v>
      </c>
      <c r="CF1337">
        <f t="shared" si="102"/>
        <v>404.81000000000006</v>
      </c>
      <c r="CG133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BORD'!$B$13:$B$2000,0),9)))*T1337/$P$18)</f>
        <v>406.35042202010396</v>
      </c>
      <c r="CI1337">
        <f>'[3]TABLEAU DE BORD'!B1335</f>
        <v>0</v>
      </c>
      <c r="CJ1337">
        <f>'[3]TABLEAU DE BORD'!E1335-'[3]TABLEAU DE BORD'!C1335</f>
        <v>0</v>
      </c>
      <c r="CL1337">
        <f>'[3]TABLEAU DE BORD'!H1335</f>
        <v>0</v>
      </c>
      <c r="CM1337">
        <f>'[3]TABLEAU DE BORD'!K1335-'[3]TABLEAU DE BORD'!I1335</f>
        <v>0</v>
      </c>
    </row>
    <row r="1338" spans="72:91" x14ac:dyDescent="0.25">
      <c r="BT133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BORD'!$B$13:$B$2000,0),11))*T1338/INDEX('[3]TABLEAU DE BORD'!$B$13:$R$2000,MATCH('Formalisme RTE'!$H$2,'[3]TABLEAU DE BORD'!$B$13:$B$2000,0),12)</f>
        <v>3.102830965870556</v>
      </c>
      <c r="BU1338">
        <f t="shared" si="105"/>
        <v>0.93577891975241945</v>
      </c>
      <c r="BX1338">
        <f t="shared" si="103"/>
        <v>0.60748217536470928</v>
      </c>
      <c r="BZ1338">
        <f>IF($BZ$6="","",IF(ISERROR(INDEX([3]Base!$A$2:$C$207,MATCH($BZ$6,[3]Base!$A$2:$A$207,0),2))=TRUE,"CABLE INCONNU",(INDEX([3]Base!$A$2:$C$207,MATCH($BZ$6,[3]Base!$A$2:$A$207,0),3))))</f>
        <v>19.600000000000001</v>
      </c>
      <c r="CB1338">
        <f>IF($BZ$6="","",IF(ISERROR(INDEX([3]Base!$A$2:$C$207,MATCH($BZ$6,[3]Base!$A$2:$A$207,0),2))=TRUE,"CABLE INCONNU",(INDEX([3]Base!$A$2:$C$207,MATCH($BZ$6,[3]Base!$A$2:$A$207,0),2))))</f>
        <v>0.627</v>
      </c>
      <c r="CD1338">
        <f t="shared" si="104"/>
        <v>1.5404220201039038</v>
      </c>
      <c r="CF1338">
        <f t="shared" si="102"/>
        <v>404.81000000000006</v>
      </c>
      <c r="CG133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BORD'!$B$13:$B$2000,0),9)))*T1338/$P$18)</f>
        <v>406.35042202010396</v>
      </c>
      <c r="CI1338">
        <f>'[3]TABLEAU DE BORD'!B1336</f>
        <v>0</v>
      </c>
      <c r="CJ1338">
        <f>'[3]TABLEAU DE BORD'!E1336-'[3]TABLEAU DE BORD'!C1336</f>
        <v>0</v>
      </c>
      <c r="CL1338">
        <f>'[3]TABLEAU DE BORD'!H1336</f>
        <v>0</v>
      </c>
      <c r="CM1338">
        <f>'[3]TABLEAU DE BORD'!K1336-'[3]TABLEAU DE BORD'!I1336</f>
        <v>0</v>
      </c>
    </row>
    <row r="1339" spans="72:91" x14ac:dyDescent="0.25">
      <c r="BT133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BORD'!$B$13:$B$2000,0),11))*T1339/INDEX('[3]TABLEAU DE BORD'!$B$13:$R$2000,MATCH('Formalisme RTE'!$H$2,'[3]TABLEAU DE BORD'!$B$13:$B$2000,0),12)</f>
        <v>3.102830965870556</v>
      </c>
      <c r="BU1339">
        <f t="shared" si="105"/>
        <v>0.93577891975241945</v>
      </c>
      <c r="BX1339">
        <f t="shared" si="103"/>
        <v>0.60748217536470928</v>
      </c>
      <c r="BZ1339">
        <f>IF($BZ$6="","",IF(ISERROR(INDEX([3]Base!$A$2:$C$207,MATCH($BZ$6,[3]Base!$A$2:$A$207,0),2))=TRUE,"CABLE INCONNU",(INDEX([3]Base!$A$2:$C$207,MATCH($BZ$6,[3]Base!$A$2:$A$207,0),3))))</f>
        <v>19.600000000000001</v>
      </c>
      <c r="CB1339">
        <f>IF($BZ$6="","",IF(ISERROR(INDEX([3]Base!$A$2:$C$207,MATCH($BZ$6,[3]Base!$A$2:$A$207,0),2))=TRUE,"CABLE INCONNU",(INDEX([3]Base!$A$2:$C$207,MATCH($BZ$6,[3]Base!$A$2:$A$207,0),2))))</f>
        <v>0.627</v>
      </c>
      <c r="CD1339">
        <f t="shared" si="104"/>
        <v>1.5404220201039038</v>
      </c>
      <c r="CF1339">
        <f t="shared" si="102"/>
        <v>404.81000000000006</v>
      </c>
      <c r="CG133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BORD'!$B$13:$B$2000,0),9)))*T1339/$P$18)</f>
        <v>406.35042202010396</v>
      </c>
      <c r="CI1339">
        <f>'[3]TABLEAU DE BORD'!B1337</f>
        <v>0</v>
      </c>
      <c r="CJ1339">
        <f>'[3]TABLEAU DE BORD'!E1337-'[3]TABLEAU DE BORD'!C1337</f>
        <v>0</v>
      </c>
      <c r="CL1339">
        <f>'[3]TABLEAU DE BORD'!H1337</f>
        <v>0</v>
      </c>
      <c r="CM1339">
        <f>'[3]TABLEAU DE BORD'!K1337-'[3]TABLEAU DE BORD'!I1337</f>
        <v>0</v>
      </c>
    </row>
    <row r="1340" spans="72:91" x14ac:dyDescent="0.25">
      <c r="BT134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BORD'!$B$13:$B$2000,0),11))*T1340/INDEX('[3]TABLEAU DE BORD'!$B$13:$R$2000,MATCH('Formalisme RTE'!$H$2,'[3]TABLEAU DE BORD'!$B$13:$B$2000,0),12)</f>
        <v>3.102830965870556</v>
      </c>
      <c r="BU1340">
        <f t="shared" si="105"/>
        <v>0.93577891975241945</v>
      </c>
      <c r="BX1340">
        <f t="shared" si="103"/>
        <v>0.60748217536470928</v>
      </c>
      <c r="BZ1340">
        <f>IF($BZ$6="","",IF(ISERROR(INDEX([3]Base!$A$2:$C$207,MATCH($BZ$6,[3]Base!$A$2:$A$207,0),2))=TRUE,"CABLE INCONNU",(INDEX([3]Base!$A$2:$C$207,MATCH($BZ$6,[3]Base!$A$2:$A$207,0),3))))</f>
        <v>19.600000000000001</v>
      </c>
      <c r="CB1340">
        <f>IF($BZ$6="","",IF(ISERROR(INDEX([3]Base!$A$2:$C$207,MATCH($BZ$6,[3]Base!$A$2:$A$207,0),2))=TRUE,"CABLE INCONNU",(INDEX([3]Base!$A$2:$C$207,MATCH($BZ$6,[3]Base!$A$2:$A$207,0),2))))</f>
        <v>0.627</v>
      </c>
      <c r="CD1340">
        <f t="shared" si="104"/>
        <v>1.5404220201039038</v>
      </c>
      <c r="CF1340">
        <f t="shared" si="102"/>
        <v>404.81000000000006</v>
      </c>
      <c r="CG134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BORD'!$B$13:$B$2000,0),9)))*T1340/$P$18)</f>
        <v>406.35042202010396</v>
      </c>
      <c r="CI1340">
        <f>'[3]TABLEAU DE BORD'!B1338</f>
        <v>0</v>
      </c>
      <c r="CJ1340">
        <f>'[3]TABLEAU DE BORD'!E1338-'[3]TABLEAU DE BORD'!C1338</f>
        <v>0</v>
      </c>
      <c r="CL1340">
        <f>'[3]TABLEAU DE BORD'!H1338</f>
        <v>0</v>
      </c>
      <c r="CM1340">
        <f>'[3]TABLEAU DE BORD'!K1338-'[3]TABLEAU DE BORD'!I1338</f>
        <v>0</v>
      </c>
    </row>
    <row r="1341" spans="72:91" x14ac:dyDescent="0.25">
      <c r="BT134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BORD'!$B$13:$B$2000,0),11))*T1341/INDEX('[3]TABLEAU DE BORD'!$B$13:$R$2000,MATCH('Formalisme RTE'!$H$2,'[3]TABLEAU DE BORD'!$B$13:$B$2000,0),12)</f>
        <v>3.102830965870556</v>
      </c>
      <c r="BU1341">
        <f t="shared" si="105"/>
        <v>0.93577891975241945</v>
      </c>
      <c r="BX1341">
        <f t="shared" si="103"/>
        <v>0.60748217536470928</v>
      </c>
      <c r="BZ1341">
        <f>IF($BZ$6="","",IF(ISERROR(INDEX([3]Base!$A$2:$C$207,MATCH($BZ$6,[3]Base!$A$2:$A$207,0),2))=TRUE,"CABLE INCONNU",(INDEX([3]Base!$A$2:$C$207,MATCH($BZ$6,[3]Base!$A$2:$A$207,0),3))))</f>
        <v>19.600000000000001</v>
      </c>
      <c r="CB1341">
        <f>IF($BZ$6="","",IF(ISERROR(INDEX([3]Base!$A$2:$C$207,MATCH($BZ$6,[3]Base!$A$2:$A$207,0),2))=TRUE,"CABLE INCONNU",(INDEX([3]Base!$A$2:$C$207,MATCH($BZ$6,[3]Base!$A$2:$A$207,0),2))))</f>
        <v>0.627</v>
      </c>
      <c r="CD1341">
        <f t="shared" si="104"/>
        <v>1.5404220201039038</v>
      </c>
      <c r="CF1341">
        <f t="shared" si="102"/>
        <v>404.81000000000006</v>
      </c>
      <c r="CG134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BORD'!$B$13:$B$2000,0),9)))*T1341/$P$18)</f>
        <v>406.35042202010396</v>
      </c>
      <c r="CI1341">
        <f>'[3]TABLEAU DE BORD'!B1339</f>
        <v>0</v>
      </c>
      <c r="CJ1341">
        <f>'[3]TABLEAU DE BORD'!E1339-'[3]TABLEAU DE BORD'!C1339</f>
        <v>0</v>
      </c>
      <c r="CL1341">
        <f>'[3]TABLEAU DE BORD'!H1339</f>
        <v>0</v>
      </c>
      <c r="CM1341">
        <f>'[3]TABLEAU DE BORD'!K1339-'[3]TABLEAU DE BORD'!I1339</f>
        <v>0</v>
      </c>
    </row>
    <row r="1342" spans="72:91" x14ac:dyDescent="0.25">
      <c r="BT134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BORD'!$B$13:$B$2000,0),11))*T1342/INDEX('[3]TABLEAU DE BORD'!$B$13:$R$2000,MATCH('Formalisme RTE'!$H$2,'[3]TABLEAU DE BORD'!$B$13:$B$2000,0),12)</f>
        <v>3.102830965870556</v>
      </c>
      <c r="BU1342">
        <f t="shared" si="105"/>
        <v>0.93577891975241945</v>
      </c>
      <c r="BX1342">
        <f t="shared" si="103"/>
        <v>0.60748217536470928</v>
      </c>
      <c r="BZ1342">
        <f>IF($BZ$6="","",IF(ISERROR(INDEX([3]Base!$A$2:$C$207,MATCH($BZ$6,[3]Base!$A$2:$A$207,0),2))=TRUE,"CABLE INCONNU",(INDEX([3]Base!$A$2:$C$207,MATCH($BZ$6,[3]Base!$A$2:$A$207,0),3))))</f>
        <v>19.600000000000001</v>
      </c>
      <c r="CB1342">
        <f>IF($BZ$6="","",IF(ISERROR(INDEX([3]Base!$A$2:$C$207,MATCH($BZ$6,[3]Base!$A$2:$A$207,0),2))=TRUE,"CABLE INCONNU",(INDEX([3]Base!$A$2:$C$207,MATCH($BZ$6,[3]Base!$A$2:$A$207,0),2))))</f>
        <v>0.627</v>
      </c>
      <c r="CD1342">
        <f t="shared" si="104"/>
        <v>1.5404220201039038</v>
      </c>
      <c r="CF1342">
        <f t="shared" si="102"/>
        <v>404.81000000000006</v>
      </c>
      <c r="CG134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BORD'!$B$13:$B$2000,0),9)))*T1342/$P$18)</f>
        <v>406.35042202010396</v>
      </c>
      <c r="CI1342">
        <f>'[3]TABLEAU DE BORD'!B1340</f>
        <v>0</v>
      </c>
      <c r="CJ1342">
        <f>'[3]TABLEAU DE BORD'!E1340-'[3]TABLEAU DE BORD'!C1340</f>
        <v>0</v>
      </c>
      <c r="CL1342">
        <f>'[3]TABLEAU DE BORD'!H1340</f>
        <v>0</v>
      </c>
      <c r="CM1342">
        <f>'[3]TABLEAU DE BORD'!K1340-'[3]TABLEAU DE BORD'!I1340</f>
        <v>0</v>
      </c>
    </row>
    <row r="1343" spans="72:91" x14ac:dyDescent="0.25">
      <c r="BT13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BORD'!$B$13:$B$2000,0),11))*T1343/INDEX('[3]TABLEAU DE BORD'!$B$13:$R$2000,MATCH('Formalisme RTE'!$H$2,'[3]TABLEAU DE BORD'!$B$13:$B$2000,0),12)</f>
        <v>3.102830965870556</v>
      </c>
      <c r="BU1343">
        <f t="shared" si="105"/>
        <v>0.93577891975241945</v>
      </c>
      <c r="BX1343">
        <f t="shared" si="103"/>
        <v>0.60748217536470928</v>
      </c>
      <c r="BZ1343">
        <f>IF($BZ$6="","",IF(ISERROR(INDEX([3]Base!$A$2:$C$207,MATCH($BZ$6,[3]Base!$A$2:$A$207,0),2))=TRUE,"CABLE INCONNU",(INDEX([3]Base!$A$2:$C$207,MATCH($BZ$6,[3]Base!$A$2:$A$207,0),3))))</f>
        <v>19.600000000000001</v>
      </c>
      <c r="CB1343">
        <f>IF($BZ$6="","",IF(ISERROR(INDEX([3]Base!$A$2:$C$207,MATCH($BZ$6,[3]Base!$A$2:$A$207,0),2))=TRUE,"CABLE INCONNU",(INDEX([3]Base!$A$2:$C$207,MATCH($BZ$6,[3]Base!$A$2:$A$207,0),2))))</f>
        <v>0.627</v>
      </c>
      <c r="CD1343">
        <f t="shared" si="104"/>
        <v>1.5404220201039038</v>
      </c>
      <c r="CF1343">
        <f t="shared" si="102"/>
        <v>404.81000000000006</v>
      </c>
      <c r="CG134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BORD'!$B$13:$B$2000,0),9)))*T1343/$P$18)</f>
        <v>406.35042202010396</v>
      </c>
      <c r="CI1343">
        <f>'[3]TABLEAU DE BORD'!B1341</f>
        <v>0</v>
      </c>
      <c r="CJ1343">
        <f>'[3]TABLEAU DE BORD'!E1341-'[3]TABLEAU DE BORD'!C1341</f>
        <v>0</v>
      </c>
      <c r="CL1343">
        <f>'[3]TABLEAU DE BORD'!H1341</f>
        <v>0</v>
      </c>
      <c r="CM1343">
        <f>'[3]TABLEAU DE BORD'!K1341-'[3]TABLEAU DE BORD'!I1341</f>
        <v>0</v>
      </c>
    </row>
    <row r="1344" spans="72:91" x14ac:dyDescent="0.25">
      <c r="BT134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BORD'!$B$13:$B$2000,0),11))*T1344/INDEX('[3]TABLEAU DE BORD'!$B$13:$R$2000,MATCH('Formalisme RTE'!$H$2,'[3]TABLEAU DE BORD'!$B$13:$B$2000,0),12)</f>
        <v>3.102830965870556</v>
      </c>
      <c r="BU1344">
        <f t="shared" si="105"/>
        <v>0.93577891975241945</v>
      </c>
      <c r="BX1344">
        <f t="shared" si="103"/>
        <v>0.60748217536470928</v>
      </c>
      <c r="BZ1344">
        <f>IF($BZ$6="","",IF(ISERROR(INDEX([3]Base!$A$2:$C$207,MATCH($BZ$6,[3]Base!$A$2:$A$207,0),2))=TRUE,"CABLE INCONNU",(INDEX([3]Base!$A$2:$C$207,MATCH($BZ$6,[3]Base!$A$2:$A$207,0),3))))</f>
        <v>19.600000000000001</v>
      </c>
      <c r="CB1344">
        <f>IF($BZ$6="","",IF(ISERROR(INDEX([3]Base!$A$2:$C$207,MATCH($BZ$6,[3]Base!$A$2:$A$207,0),2))=TRUE,"CABLE INCONNU",(INDEX([3]Base!$A$2:$C$207,MATCH($BZ$6,[3]Base!$A$2:$A$207,0),2))))</f>
        <v>0.627</v>
      </c>
      <c r="CD1344">
        <f t="shared" si="104"/>
        <v>1.5404220201039038</v>
      </c>
      <c r="CF1344">
        <f t="shared" si="102"/>
        <v>404.81000000000006</v>
      </c>
      <c r="CG13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BORD'!$B$13:$B$2000,0),9)))*T1344/$P$18)</f>
        <v>406.35042202010396</v>
      </c>
      <c r="CI1344">
        <f>'[3]TABLEAU DE BORD'!B1342</f>
        <v>0</v>
      </c>
      <c r="CJ1344">
        <f>'[3]TABLEAU DE BORD'!E1342-'[3]TABLEAU DE BORD'!C1342</f>
        <v>0</v>
      </c>
      <c r="CL1344">
        <f>'[3]TABLEAU DE BORD'!H1342</f>
        <v>0</v>
      </c>
      <c r="CM1344">
        <f>'[3]TABLEAU DE BORD'!K1342-'[3]TABLEAU DE BORD'!I1342</f>
        <v>0</v>
      </c>
    </row>
    <row r="1345" spans="72:91" x14ac:dyDescent="0.25">
      <c r="BT134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BORD'!$B$13:$B$2000,0),11))*T1345/INDEX('[3]TABLEAU DE BORD'!$B$13:$R$2000,MATCH('Formalisme RTE'!$H$2,'[3]TABLEAU DE BORD'!$B$13:$B$2000,0),12)</f>
        <v>3.102830965870556</v>
      </c>
      <c r="BU1345">
        <f t="shared" si="105"/>
        <v>0.93577891975241945</v>
      </c>
      <c r="BX1345">
        <f t="shared" si="103"/>
        <v>0.60748217536470928</v>
      </c>
      <c r="BZ1345">
        <f>IF($BZ$6="","",IF(ISERROR(INDEX([3]Base!$A$2:$C$207,MATCH($BZ$6,[3]Base!$A$2:$A$207,0),2))=TRUE,"CABLE INCONNU",(INDEX([3]Base!$A$2:$C$207,MATCH($BZ$6,[3]Base!$A$2:$A$207,0),3))))</f>
        <v>19.600000000000001</v>
      </c>
      <c r="CB1345">
        <f>IF($BZ$6="","",IF(ISERROR(INDEX([3]Base!$A$2:$C$207,MATCH($BZ$6,[3]Base!$A$2:$A$207,0),2))=TRUE,"CABLE INCONNU",(INDEX([3]Base!$A$2:$C$207,MATCH($BZ$6,[3]Base!$A$2:$A$207,0),2))))</f>
        <v>0.627</v>
      </c>
      <c r="CD1345">
        <f t="shared" si="104"/>
        <v>1.5404220201039038</v>
      </c>
      <c r="CF1345">
        <f t="shared" si="102"/>
        <v>404.81000000000006</v>
      </c>
      <c r="CG13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BORD'!$B$13:$B$2000,0),9)))*T1345/$P$18)</f>
        <v>406.35042202010396</v>
      </c>
      <c r="CI1345">
        <f>'[3]TABLEAU DE BORD'!B1343</f>
        <v>0</v>
      </c>
      <c r="CJ1345">
        <f>'[3]TABLEAU DE BORD'!E1343-'[3]TABLEAU DE BORD'!C1343</f>
        <v>0</v>
      </c>
      <c r="CL1345">
        <f>'[3]TABLEAU DE BORD'!H1343</f>
        <v>0</v>
      </c>
      <c r="CM1345">
        <f>'[3]TABLEAU DE BORD'!K1343-'[3]TABLEAU DE BORD'!I1343</f>
        <v>0</v>
      </c>
    </row>
    <row r="1346" spans="72:91" x14ac:dyDescent="0.25">
      <c r="BT134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BORD'!$B$13:$B$2000,0),11))*T1346/INDEX('[3]TABLEAU DE BORD'!$B$13:$R$2000,MATCH('Formalisme RTE'!$H$2,'[3]TABLEAU DE BORD'!$B$13:$B$2000,0),12)</f>
        <v>3.102830965870556</v>
      </c>
      <c r="BU1346">
        <f t="shared" si="105"/>
        <v>0.93577891975241945</v>
      </c>
      <c r="BX1346">
        <f t="shared" si="103"/>
        <v>0.60748217536470928</v>
      </c>
      <c r="BZ1346">
        <f>IF($BZ$6="","",IF(ISERROR(INDEX([3]Base!$A$2:$C$207,MATCH($BZ$6,[3]Base!$A$2:$A$207,0),2))=TRUE,"CABLE INCONNU",(INDEX([3]Base!$A$2:$C$207,MATCH($BZ$6,[3]Base!$A$2:$A$207,0),3))))</f>
        <v>19.600000000000001</v>
      </c>
      <c r="CB1346">
        <f>IF($BZ$6="","",IF(ISERROR(INDEX([3]Base!$A$2:$C$207,MATCH($BZ$6,[3]Base!$A$2:$A$207,0),2))=TRUE,"CABLE INCONNU",(INDEX([3]Base!$A$2:$C$207,MATCH($BZ$6,[3]Base!$A$2:$A$207,0),2))))</f>
        <v>0.627</v>
      </c>
      <c r="CD1346">
        <f t="shared" si="104"/>
        <v>1.5404220201039038</v>
      </c>
      <c r="CF1346">
        <f t="shared" si="102"/>
        <v>404.81000000000006</v>
      </c>
      <c r="CG13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BORD'!$B$13:$B$2000,0),9)))*T1346/$P$18)</f>
        <v>406.35042202010396</v>
      </c>
      <c r="CI1346">
        <f>'[3]TABLEAU DE BORD'!B1344</f>
        <v>0</v>
      </c>
      <c r="CJ1346">
        <f>'[3]TABLEAU DE BORD'!E1344-'[3]TABLEAU DE BORD'!C1344</f>
        <v>0</v>
      </c>
      <c r="CL1346">
        <f>'[3]TABLEAU DE BORD'!H1344</f>
        <v>0</v>
      </c>
      <c r="CM1346">
        <f>'[3]TABLEAU DE BORD'!K1344-'[3]TABLEAU DE BORD'!I1344</f>
        <v>0</v>
      </c>
    </row>
    <row r="1347" spans="72:91" x14ac:dyDescent="0.25">
      <c r="BT134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BORD'!$B$13:$B$2000,0),11))*T1347/INDEX('[3]TABLEAU DE BORD'!$B$13:$R$2000,MATCH('Formalisme RTE'!$H$2,'[3]TABLEAU DE BORD'!$B$13:$B$2000,0),12)</f>
        <v>3.102830965870556</v>
      </c>
      <c r="BU1347">
        <f t="shared" si="105"/>
        <v>0.93577891975241945</v>
      </c>
      <c r="BX1347">
        <f t="shared" si="103"/>
        <v>0.60748217536470928</v>
      </c>
      <c r="BZ1347">
        <f>IF($BZ$6="","",IF(ISERROR(INDEX([3]Base!$A$2:$C$207,MATCH($BZ$6,[3]Base!$A$2:$A$207,0),2))=TRUE,"CABLE INCONNU",(INDEX([3]Base!$A$2:$C$207,MATCH($BZ$6,[3]Base!$A$2:$A$207,0),3))))</f>
        <v>19.600000000000001</v>
      </c>
      <c r="CB1347">
        <f>IF($BZ$6="","",IF(ISERROR(INDEX([3]Base!$A$2:$C$207,MATCH($BZ$6,[3]Base!$A$2:$A$207,0),2))=TRUE,"CABLE INCONNU",(INDEX([3]Base!$A$2:$C$207,MATCH($BZ$6,[3]Base!$A$2:$A$207,0),2))))</f>
        <v>0.627</v>
      </c>
      <c r="CD1347">
        <f t="shared" si="104"/>
        <v>1.5404220201039038</v>
      </c>
      <c r="CF1347">
        <f t="shared" si="102"/>
        <v>404.81000000000006</v>
      </c>
      <c r="CG13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BORD'!$B$13:$B$2000,0),9)))*T1347/$P$18)</f>
        <v>406.35042202010396</v>
      </c>
      <c r="CI1347">
        <f>'[3]TABLEAU DE BORD'!B1345</f>
        <v>0</v>
      </c>
      <c r="CJ1347">
        <f>'[3]TABLEAU DE BORD'!E1345-'[3]TABLEAU DE BORD'!C1345</f>
        <v>0</v>
      </c>
      <c r="CL1347">
        <f>'[3]TABLEAU DE BORD'!H1345</f>
        <v>0</v>
      </c>
      <c r="CM1347">
        <f>'[3]TABLEAU DE BORD'!K1345-'[3]TABLEAU DE BORD'!I1345</f>
        <v>0</v>
      </c>
    </row>
    <row r="1348" spans="72:91" x14ac:dyDescent="0.25">
      <c r="BT134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BORD'!$B$13:$B$2000,0),11))*T1348/INDEX('[3]TABLEAU DE BORD'!$B$13:$R$2000,MATCH('Formalisme RTE'!$H$2,'[3]TABLEAU DE BORD'!$B$13:$B$2000,0),12)</f>
        <v>3.102830965870556</v>
      </c>
      <c r="BU1348">
        <f t="shared" si="105"/>
        <v>0.93577891975241945</v>
      </c>
      <c r="BX1348">
        <f t="shared" si="103"/>
        <v>0.60748217536470928</v>
      </c>
      <c r="BZ1348">
        <f>IF($BZ$6="","",IF(ISERROR(INDEX([3]Base!$A$2:$C$207,MATCH($BZ$6,[3]Base!$A$2:$A$207,0),2))=TRUE,"CABLE INCONNU",(INDEX([3]Base!$A$2:$C$207,MATCH($BZ$6,[3]Base!$A$2:$A$207,0),3))))</f>
        <v>19.600000000000001</v>
      </c>
      <c r="CB1348">
        <f>IF($BZ$6="","",IF(ISERROR(INDEX([3]Base!$A$2:$C$207,MATCH($BZ$6,[3]Base!$A$2:$A$207,0),2))=TRUE,"CABLE INCONNU",(INDEX([3]Base!$A$2:$C$207,MATCH($BZ$6,[3]Base!$A$2:$A$207,0),2))))</f>
        <v>0.627</v>
      </c>
      <c r="CD1348">
        <f t="shared" si="104"/>
        <v>1.5404220201039038</v>
      </c>
      <c r="CF1348">
        <f t="shared" si="102"/>
        <v>404.81000000000006</v>
      </c>
      <c r="CG13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BORD'!$B$13:$B$2000,0),9)))*T1348/$P$18)</f>
        <v>406.35042202010396</v>
      </c>
      <c r="CI1348">
        <f>'[3]TABLEAU DE BORD'!B1346</f>
        <v>0</v>
      </c>
      <c r="CJ1348">
        <f>'[3]TABLEAU DE BORD'!E1346-'[3]TABLEAU DE BORD'!C1346</f>
        <v>0</v>
      </c>
      <c r="CL1348">
        <f>'[3]TABLEAU DE BORD'!H1346</f>
        <v>0</v>
      </c>
      <c r="CM1348">
        <f>'[3]TABLEAU DE BORD'!K1346-'[3]TABLEAU DE BORD'!I1346</f>
        <v>0</v>
      </c>
    </row>
    <row r="1349" spans="72:91" x14ac:dyDescent="0.25">
      <c r="BT134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BORD'!$B$13:$B$2000,0),11))*T1349/INDEX('[3]TABLEAU DE BORD'!$B$13:$R$2000,MATCH('Formalisme RTE'!$H$2,'[3]TABLEAU DE BORD'!$B$13:$B$2000,0),12)</f>
        <v>3.102830965870556</v>
      </c>
      <c r="BU1349">
        <f t="shared" si="105"/>
        <v>0.93577891975241945</v>
      </c>
      <c r="BX1349">
        <f t="shared" si="103"/>
        <v>0.60748217536470928</v>
      </c>
      <c r="BZ1349">
        <f>IF($BZ$6="","",IF(ISERROR(INDEX([3]Base!$A$2:$C$207,MATCH($BZ$6,[3]Base!$A$2:$A$207,0),2))=TRUE,"CABLE INCONNU",(INDEX([3]Base!$A$2:$C$207,MATCH($BZ$6,[3]Base!$A$2:$A$207,0),3))))</f>
        <v>19.600000000000001</v>
      </c>
      <c r="CB1349">
        <f>IF($BZ$6="","",IF(ISERROR(INDEX([3]Base!$A$2:$C$207,MATCH($BZ$6,[3]Base!$A$2:$A$207,0),2))=TRUE,"CABLE INCONNU",(INDEX([3]Base!$A$2:$C$207,MATCH($BZ$6,[3]Base!$A$2:$A$207,0),2))))</f>
        <v>0.627</v>
      </c>
      <c r="CD1349">
        <f t="shared" si="104"/>
        <v>1.5404220201039038</v>
      </c>
      <c r="CF1349">
        <f t="shared" si="102"/>
        <v>404.81000000000006</v>
      </c>
      <c r="CG13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BORD'!$B$13:$B$2000,0),9)))*T1349/$P$18)</f>
        <v>406.35042202010396</v>
      </c>
      <c r="CI1349">
        <f>'[3]TABLEAU DE BORD'!B1347</f>
        <v>0</v>
      </c>
      <c r="CJ1349">
        <f>'[3]TABLEAU DE BORD'!E1347-'[3]TABLEAU DE BORD'!C1347</f>
        <v>0</v>
      </c>
      <c r="CL1349">
        <f>'[3]TABLEAU DE BORD'!H1347</f>
        <v>0</v>
      </c>
      <c r="CM1349">
        <f>'[3]TABLEAU DE BORD'!K1347-'[3]TABLEAU DE BORD'!I1347</f>
        <v>0</v>
      </c>
    </row>
    <row r="1350" spans="72:91" x14ac:dyDescent="0.25">
      <c r="BT135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BORD'!$B$13:$B$2000,0),11))*T1350/INDEX('[3]TABLEAU DE BORD'!$B$13:$R$2000,MATCH('Formalisme RTE'!$H$2,'[3]TABLEAU DE BORD'!$B$13:$B$2000,0),12)</f>
        <v>3.102830965870556</v>
      </c>
      <c r="BU1350">
        <f t="shared" si="105"/>
        <v>0.93577891975241945</v>
      </c>
      <c r="BX1350">
        <f t="shared" si="103"/>
        <v>0.60748217536470928</v>
      </c>
      <c r="BZ1350">
        <f>IF($BZ$6="","",IF(ISERROR(INDEX([3]Base!$A$2:$C$207,MATCH($BZ$6,[3]Base!$A$2:$A$207,0),2))=TRUE,"CABLE INCONNU",(INDEX([3]Base!$A$2:$C$207,MATCH($BZ$6,[3]Base!$A$2:$A$207,0),3))))</f>
        <v>19.600000000000001</v>
      </c>
      <c r="CB1350">
        <f>IF($BZ$6="","",IF(ISERROR(INDEX([3]Base!$A$2:$C$207,MATCH($BZ$6,[3]Base!$A$2:$A$207,0),2))=TRUE,"CABLE INCONNU",(INDEX([3]Base!$A$2:$C$207,MATCH($BZ$6,[3]Base!$A$2:$A$207,0),2))))</f>
        <v>0.627</v>
      </c>
      <c r="CD1350">
        <f t="shared" si="104"/>
        <v>1.5404220201039038</v>
      </c>
      <c r="CF1350">
        <f t="shared" si="102"/>
        <v>404.81000000000006</v>
      </c>
      <c r="CG13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BORD'!$B$13:$B$2000,0),9)))*T1350/$P$18)</f>
        <v>406.35042202010396</v>
      </c>
      <c r="CI1350">
        <f>'[3]TABLEAU DE BORD'!B1348</f>
        <v>0</v>
      </c>
      <c r="CJ1350">
        <f>'[3]TABLEAU DE BORD'!E1348-'[3]TABLEAU DE BORD'!C1348</f>
        <v>0</v>
      </c>
      <c r="CL1350">
        <f>'[3]TABLEAU DE BORD'!H1348</f>
        <v>0</v>
      </c>
      <c r="CM1350">
        <f>'[3]TABLEAU DE BORD'!K1348-'[3]TABLEAU DE BORD'!I1348</f>
        <v>0</v>
      </c>
    </row>
    <row r="1351" spans="72:91" x14ac:dyDescent="0.25">
      <c r="BT135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BORD'!$B$13:$B$2000,0),11))*T1351/INDEX('[3]TABLEAU DE BORD'!$B$13:$R$2000,MATCH('Formalisme RTE'!$H$2,'[3]TABLEAU DE BORD'!$B$13:$B$2000,0),12)</f>
        <v>3.102830965870556</v>
      </c>
      <c r="BU1351">
        <f t="shared" si="105"/>
        <v>0.93577891975241945</v>
      </c>
      <c r="BX1351">
        <f t="shared" si="103"/>
        <v>0.60748217536470928</v>
      </c>
      <c r="BZ1351">
        <f>IF($BZ$6="","",IF(ISERROR(INDEX([3]Base!$A$2:$C$207,MATCH($BZ$6,[3]Base!$A$2:$A$207,0),2))=TRUE,"CABLE INCONNU",(INDEX([3]Base!$A$2:$C$207,MATCH($BZ$6,[3]Base!$A$2:$A$207,0),3))))</f>
        <v>19.600000000000001</v>
      </c>
      <c r="CB1351">
        <f>IF($BZ$6="","",IF(ISERROR(INDEX([3]Base!$A$2:$C$207,MATCH($BZ$6,[3]Base!$A$2:$A$207,0),2))=TRUE,"CABLE INCONNU",(INDEX([3]Base!$A$2:$C$207,MATCH($BZ$6,[3]Base!$A$2:$A$207,0),2))))</f>
        <v>0.627</v>
      </c>
      <c r="CD1351">
        <f t="shared" si="104"/>
        <v>1.5404220201039038</v>
      </c>
      <c r="CF1351">
        <f t="shared" si="102"/>
        <v>404.81000000000006</v>
      </c>
      <c r="CG13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BORD'!$B$13:$B$2000,0),9)))*T1351/$P$18)</f>
        <v>406.35042202010396</v>
      </c>
      <c r="CI1351">
        <f>'[3]TABLEAU DE BORD'!B1349</f>
        <v>0</v>
      </c>
      <c r="CJ1351">
        <f>'[3]TABLEAU DE BORD'!E1349-'[3]TABLEAU DE BORD'!C1349</f>
        <v>0</v>
      </c>
      <c r="CL1351">
        <f>'[3]TABLEAU DE BORD'!H1349</f>
        <v>0</v>
      </c>
      <c r="CM1351">
        <f>'[3]TABLEAU DE BORD'!K1349-'[3]TABLEAU DE BORD'!I1349</f>
        <v>0</v>
      </c>
    </row>
    <row r="1352" spans="72:91" x14ac:dyDescent="0.25">
      <c r="BT135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BORD'!$B$13:$B$2000,0),11))*T1352/INDEX('[3]TABLEAU DE BORD'!$B$13:$R$2000,MATCH('Formalisme RTE'!$H$2,'[3]TABLEAU DE BORD'!$B$13:$B$2000,0),12)</f>
        <v>3.102830965870556</v>
      </c>
      <c r="BU1352">
        <f t="shared" si="105"/>
        <v>0.93577891975241945</v>
      </c>
      <c r="BX1352">
        <f t="shared" si="103"/>
        <v>0.60748217536470928</v>
      </c>
      <c r="BZ1352">
        <f>IF($BZ$6="","",IF(ISERROR(INDEX([3]Base!$A$2:$C$207,MATCH($BZ$6,[3]Base!$A$2:$A$207,0),2))=TRUE,"CABLE INCONNU",(INDEX([3]Base!$A$2:$C$207,MATCH($BZ$6,[3]Base!$A$2:$A$207,0),3))))</f>
        <v>19.600000000000001</v>
      </c>
      <c r="CB1352">
        <f>IF($BZ$6="","",IF(ISERROR(INDEX([3]Base!$A$2:$C$207,MATCH($BZ$6,[3]Base!$A$2:$A$207,0),2))=TRUE,"CABLE INCONNU",(INDEX([3]Base!$A$2:$C$207,MATCH($BZ$6,[3]Base!$A$2:$A$207,0),2))))</f>
        <v>0.627</v>
      </c>
      <c r="CD1352">
        <f t="shared" si="104"/>
        <v>1.5404220201039038</v>
      </c>
      <c r="CF1352">
        <f t="shared" si="102"/>
        <v>404.81000000000006</v>
      </c>
      <c r="CG13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BORD'!$B$13:$B$2000,0),9)))*T1352/$P$18)</f>
        <v>406.35042202010396</v>
      </c>
      <c r="CI1352">
        <f>'[3]TABLEAU DE BORD'!B1350</f>
        <v>0</v>
      </c>
      <c r="CJ1352">
        <f>'[3]TABLEAU DE BORD'!E1350-'[3]TABLEAU DE BORD'!C1350</f>
        <v>0</v>
      </c>
      <c r="CL1352">
        <f>'[3]TABLEAU DE BORD'!H1350</f>
        <v>0</v>
      </c>
      <c r="CM1352">
        <f>'[3]TABLEAU DE BORD'!K1350-'[3]TABLEAU DE BORD'!I1350</f>
        <v>0</v>
      </c>
    </row>
    <row r="1353" spans="72:91" x14ac:dyDescent="0.25">
      <c r="BT135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BORD'!$B$13:$B$2000,0),11))*T1353/INDEX('[3]TABLEAU DE BORD'!$B$13:$R$2000,MATCH('Formalisme RTE'!$H$2,'[3]TABLEAU DE BORD'!$B$13:$B$2000,0),12)</f>
        <v>3.102830965870556</v>
      </c>
      <c r="BU1353">
        <f t="shared" si="105"/>
        <v>0.93577891975241945</v>
      </c>
      <c r="BX1353">
        <f t="shared" si="103"/>
        <v>0.60748217536470928</v>
      </c>
      <c r="BZ1353">
        <f>IF($BZ$6="","",IF(ISERROR(INDEX([3]Base!$A$2:$C$207,MATCH($BZ$6,[3]Base!$A$2:$A$207,0),2))=TRUE,"CABLE INCONNU",(INDEX([3]Base!$A$2:$C$207,MATCH($BZ$6,[3]Base!$A$2:$A$207,0),3))))</f>
        <v>19.600000000000001</v>
      </c>
      <c r="CB1353">
        <f>IF($BZ$6="","",IF(ISERROR(INDEX([3]Base!$A$2:$C$207,MATCH($BZ$6,[3]Base!$A$2:$A$207,0),2))=TRUE,"CABLE INCONNU",(INDEX([3]Base!$A$2:$C$207,MATCH($BZ$6,[3]Base!$A$2:$A$207,0),2))))</f>
        <v>0.627</v>
      </c>
      <c r="CD1353">
        <f t="shared" si="104"/>
        <v>1.5404220201039038</v>
      </c>
      <c r="CF1353">
        <f t="shared" si="102"/>
        <v>404.81000000000006</v>
      </c>
      <c r="CG13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BORD'!$B$13:$B$2000,0),9)))*T1353/$P$18)</f>
        <v>406.35042202010396</v>
      </c>
      <c r="CI1353">
        <f>'[3]TABLEAU DE BORD'!B1351</f>
        <v>0</v>
      </c>
      <c r="CJ1353">
        <f>'[3]TABLEAU DE BORD'!E1351-'[3]TABLEAU DE BORD'!C1351</f>
        <v>0</v>
      </c>
      <c r="CL1353">
        <f>'[3]TABLEAU DE BORD'!H1351</f>
        <v>0</v>
      </c>
      <c r="CM1353">
        <f>'[3]TABLEAU DE BORD'!K1351-'[3]TABLEAU DE BORD'!I1351</f>
        <v>0</v>
      </c>
    </row>
    <row r="1354" spans="72:91" x14ac:dyDescent="0.25">
      <c r="BT135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BORD'!$B$13:$B$2000,0),11))*T1354/INDEX('[3]TABLEAU DE BORD'!$B$13:$R$2000,MATCH('Formalisme RTE'!$H$2,'[3]TABLEAU DE BORD'!$B$13:$B$2000,0),12)</f>
        <v>3.102830965870556</v>
      </c>
      <c r="BU1354">
        <f t="shared" si="105"/>
        <v>0.93577891975241945</v>
      </c>
      <c r="BX1354">
        <f t="shared" si="103"/>
        <v>0.60748217536470928</v>
      </c>
      <c r="BZ1354">
        <f>IF($BZ$6="","",IF(ISERROR(INDEX([3]Base!$A$2:$C$207,MATCH($BZ$6,[3]Base!$A$2:$A$207,0),2))=TRUE,"CABLE INCONNU",(INDEX([3]Base!$A$2:$C$207,MATCH($BZ$6,[3]Base!$A$2:$A$207,0),3))))</f>
        <v>19.600000000000001</v>
      </c>
      <c r="CB1354">
        <f>IF($BZ$6="","",IF(ISERROR(INDEX([3]Base!$A$2:$C$207,MATCH($BZ$6,[3]Base!$A$2:$A$207,0),2))=TRUE,"CABLE INCONNU",(INDEX([3]Base!$A$2:$C$207,MATCH($BZ$6,[3]Base!$A$2:$A$207,0),2))))</f>
        <v>0.627</v>
      </c>
      <c r="CD1354">
        <f t="shared" si="104"/>
        <v>1.5404220201039038</v>
      </c>
      <c r="CF1354">
        <f t="shared" si="102"/>
        <v>404.81000000000006</v>
      </c>
      <c r="CG13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BORD'!$B$13:$B$2000,0),9)))*T1354/$P$18)</f>
        <v>406.35042202010396</v>
      </c>
      <c r="CI1354">
        <f>'[3]TABLEAU DE BORD'!B1352</f>
        <v>0</v>
      </c>
      <c r="CJ1354">
        <f>'[3]TABLEAU DE BORD'!E1352-'[3]TABLEAU DE BORD'!C1352</f>
        <v>0</v>
      </c>
      <c r="CL1354">
        <f>'[3]TABLEAU DE BORD'!H1352</f>
        <v>0</v>
      </c>
      <c r="CM1354">
        <f>'[3]TABLEAU DE BORD'!K1352-'[3]TABLEAU DE BORD'!I1352</f>
        <v>0</v>
      </c>
    </row>
    <row r="1355" spans="72:91" x14ac:dyDescent="0.25">
      <c r="BT135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BORD'!$B$13:$B$2000,0),11))*T1355/INDEX('[3]TABLEAU DE BORD'!$B$13:$R$2000,MATCH('Formalisme RTE'!$H$2,'[3]TABLEAU DE BORD'!$B$13:$B$2000,0),12)</f>
        <v>3.102830965870556</v>
      </c>
      <c r="BU1355">
        <f t="shared" si="105"/>
        <v>0.93577891975241945</v>
      </c>
      <c r="BX1355">
        <f t="shared" si="103"/>
        <v>0.60748217536470928</v>
      </c>
      <c r="BZ1355">
        <f>IF($BZ$6="","",IF(ISERROR(INDEX([3]Base!$A$2:$C$207,MATCH($BZ$6,[3]Base!$A$2:$A$207,0),2))=TRUE,"CABLE INCONNU",(INDEX([3]Base!$A$2:$C$207,MATCH($BZ$6,[3]Base!$A$2:$A$207,0),3))))</f>
        <v>19.600000000000001</v>
      </c>
      <c r="CB1355">
        <f>IF($BZ$6="","",IF(ISERROR(INDEX([3]Base!$A$2:$C$207,MATCH($BZ$6,[3]Base!$A$2:$A$207,0),2))=TRUE,"CABLE INCONNU",(INDEX([3]Base!$A$2:$C$207,MATCH($BZ$6,[3]Base!$A$2:$A$207,0),2))))</f>
        <v>0.627</v>
      </c>
      <c r="CD1355">
        <f t="shared" si="104"/>
        <v>1.5404220201039038</v>
      </c>
      <c r="CF1355">
        <f t="shared" si="102"/>
        <v>404.81000000000006</v>
      </c>
      <c r="CG13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BORD'!$B$13:$B$2000,0),9)))*T1355/$P$18)</f>
        <v>406.35042202010396</v>
      </c>
      <c r="CI1355">
        <f>'[3]TABLEAU DE BORD'!B1353</f>
        <v>0</v>
      </c>
      <c r="CJ1355">
        <f>'[3]TABLEAU DE BORD'!E1353-'[3]TABLEAU DE BORD'!C1353</f>
        <v>0</v>
      </c>
      <c r="CL1355">
        <f>'[3]TABLEAU DE BORD'!H1353</f>
        <v>0</v>
      </c>
      <c r="CM1355">
        <f>'[3]TABLEAU DE BORD'!K1353-'[3]TABLEAU DE BORD'!I1353</f>
        <v>0</v>
      </c>
    </row>
    <row r="1356" spans="72:91" x14ac:dyDescent="0.25">
      <c r="BT135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BORD'!$B$13:$B$2000,0),11))*T1356/INDEX('[3]TABLEAU DE BORD'!$B$13:$R$2000,MATCH('Formalisme RTE'!$H$2,'[3]TABLEAU DE BORD'!$B$13:$B$2000,0),12)</f>
        <v>3.102830965870556</v>
      </c>
      <c r="BU1356">
        <f t="shared" si="105"/>
        <v>0.93577891975241945</v>
      </c>
      <c r="BX1356">
        <f t="shared" si="103"/>
        <v>0.60748217536470928</v>
      </c>
      <c r="BZ1356">
        <f>IF($BZ$6="","",IF(ISERROR(INDEX([3]Base!$A$2:$C$207,MATCH($BZ$6,[3]Base!$A$2:$A$207,0),2))=TRUE,"CABLE INCONNU",(INDEX([3]Base!$A$2:$C$207,MATCH($BZ$6,[3]Base!$A$2:$A$207,0),3))))</f>
        <v>19.600000000000001</v>
      </c>
      <c r="CB1356">
        <f>IF($BZ$6="","",IF(ISERROR(INDEX([3]Base!$A$2:$C$207,MATCH($BZ$6,[3]Base!$A$2:$A$207,0),2))=TRUE,"CABLE INCONNU",(INDEX([3]Base!$A$2:$C$207,MATCH($BZ$6,[3]Base!$A$2:$A$207,0),2))))</f>
        <v>0.627</v>
      </c>
      <c r="CD1356">
        <f t="shared" si="104"/>
        <v>1.5404220201039038</v>
      </c>
      <c r="CF1356">
        <f t="shared" si="102"/>
        <v>404.81000000000006</v>
      </c>
      <c r="CG13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BORD'!$B$13:$B$2000,0),9)))*T1356/$P$18)</f>
        <v>406.35042202010396</v>
      </c>
      <c r="CI1356">
        <f>'[3]TABLEAU DE BORD'!B1354</f>
        <v>0</v>
      </c>
      <c r="CJ1356">
        <f>'[3]TABLEAU DE BORD'!E1354-'[3]TABLEAU DE BORD'!C1354</f>
        <v>0</v>
      </c>
      <c r="CL1356">
        <f>'[3]TABLEAU DE BORD'!H1354</f>
        <v>0</v>
      </c>
      <c r="CM1356">
        <f>'[3]TABLEAU DE BORD'!K1354-'[3]TABLEAU DE BORD'!I1354</f>
        <v>0</v>
      </c>
    </row>
    <row r="1357" spans="72:91" x14ac:dyDescent="0.25">
      <c r="BT135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BORD'!$B$13:$B$2000,0),11))*T1357/INDEX('[3]TABLEAU DE BORD'!$B$13:$R$2000,MATCH('Formalisme RTE'!$H$2,'[3]TABLEAU DE BORD'!$B$13:$B$2000,0),12)</f>
        <v>3.102830965870556</v>
      </c>
      <c r="BU1357">
        <f t="shared" si="105"/>
        <v>0.93577891975241945</v>
      </c>
      <c r="BX1357">
        <f t="shared" si="103"/>
        <v>0.60748217536470928</v>
      </c>
      <c r="BZ1357">
        <f>IF($BZ$6="","",IF(ISERROR(INDEX([3]Base!$A$2:$C$207,MATCH($BZ$6,[3]Base!$A$2:$A$207,0),2))=TRUE,"CABLE INCONNU",(INDEX([3]Base!$A$2:$C$207,MATCH($BZ$6,[3]Base!$A$2:$A$207,0),3))))</f>
        <v>19.600000000000001</v>
      </c>
      <c r="CB1357">
        <f>IF($BZ$6="","",IF(ISERROR(INDEX([3]Base!$A$2:$C$207,MATCH($BZ$6,[3]Base!$A$2:$A$207,0),2))=TRUE,"CABLE INCONNU",(INDEX([3]Base!$A$2:$C$207,MATCH($BZ$6,[3]Base!$A$2:$A$207,0),2))))</f>
        <v>0.627</v>
      </c>
      <c r="CD1357">
        <f t="shared" si="104"/>
        <v>1.5404220201039038</v>
      </c>
      <c r="CF1357">
        <f t="shared" si="102"/>
        <v>404.81000000000006</v>
      </c>
      <c r="CG13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BORD'!$B$13:$B$2000,0),9)))*T1357/$P$18)</f>
        <v>406.35042202010396</v>
      </c>
      <c r="CI1357">
        <f>'[3]TABLEAU DE BORD'!B1355</f>
        <v>0</v>
      </c>
      <c r="CJ1357">
        <f>'[3]TABLEAU DE BORD'!E1355-'[3]TABLEAU DE BORD'!C1355</f>
        <v>0</v>
      </c>
      <c r="CL1357">
        <f>'[3]TABLEAU DE BORD'!H1355</f>
        <v>0</v>
      </c>
      <c r="CM1357">
        <f>'[3]TABLEAU DE BORD'!K1355-'[3]TABLEAU DE BORD'!I1355</f>
        <v>0</v>
      </c>
    </row>
    <row r="1358" spans="72:91" x14ac:dyDescent="0.25">
      <c r="BT135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BORD'!$B$13:$B$2000,0),11))*T1358/INDEX('[3]TABLEAU DE BORD'!$B$13:$R$2000,MATCH('Formalisme RTE'!$H$2,'[3]TABLEAU DE BORD'!$B$13:$B$2000,0),12)</f>
        <v>3.102830965870556</v>
      </c>
      <c r="BU1358">
        <f t="shared" si="105"/>
        <v>0.93577891975241945</v>
      </c>
      <c r="BX1358">
        <f t="shared" si="103"/>
        <v>0.60748217536470928</v>
      </c>
      <c r="BZ1358">
        <f>IF($BZ$6="","",IF(ISERROR(INDEX([3]Base!$A$2:$C$207,MATCH($BZ$6,[3]Base!$A$2:$A$207,0),2))=TRUE,"CABLE INCONNU",(INDEX([3]Base!$A$2:$C$207,MATCH($BZ$6,[3]Base!$A$2:$A$207,0),3))))</f>
        <v>19.600000000000001</v>
      </c>
      <c r="CB1358">
        <f>IF($BZ$6="","",IF(ISERROR(INDEX([3]Base!$A$2:$C$207,MATCH($BZ$6,[3]Base!$A$2:$A$207,0),2))=TRUE,"CABLE INCONNU",(INDEX([3]Base!$A$2:$C$207,MATCH($BZ$6,[3]Base!$A$2:$A$207,0),2))))</f>
        <v>0.627</v>
      </c>
      <c r="CD1358">
        <f t="shared" si="104"/>
        <v>1.5404220201039038</v>
      </c>
      <c r="CF1358">
        <f t="shared" si="102"/>
        <v>404.81000000000006</v>
      </c>
      <c r="CG13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BORD'!$B$13:$B$2000,0),9)))*T1358/$P$18)</f>
        <v>406.35042202010396</v>
      </c>
      <c r="CI1358">
        <f>'[3]TABLEAU DE BORD'!B1356</f>
        <v>0</v>
      </c>
      <c r="CJ1358">
        <f>'[3]TABLEAU DE BORD'!E1356-'[3]TABLEAU DE BORD'!C1356</f>
        <v>0</v>
      </c>
      <c r="CL1358">
        <f>'[3]TABLEAU DE BORD'!H1356</f>
        <v>0</v>
      </c>
      <c r="CM1358">
        <f>'[3]TABLEAU DE BORD'!K1356-'[3]TABLEAU DE BORD'!I1356</f>
        <v>0</v>
      </c>
    </row>
    <row r="1359" spans="72:91" x14ac:dyDescent="0.25">
      <c r="BT135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BORD'!$B$13:$B$2000,0),11))*T1359/INDEX('[3]TABLEAU DE BORD'!$B$13:$R$2000,MATCH('Formalisme RTE'!$H$2,'[3]TABLEAU DE BORD'!$B$13:$B$2000,0),12)</f>
        <v>3.102830965870556</v>
      </c>
      <c r="BU1359">
        <f t="shared" si="105"/>
        <v>0.93577891975241945</v>
      </c>
      <c r="BX1359">
        <f t="shared" si="103"/>
        <v>0.60748217536470928</v>
      </c>
      <c r="BZ1359">
        <f>IF($BZ$6="","",IF(ISERROR(INDEX([3]Base!$A$2:$C$207,MATCH($BZ$6,[3]Base!$A$2:$A$207,0),2))=TRUE,"CABLE INCONNU",(INDEX([3]Base!$A$2:$C$207,MATCH($BZ$6,[3]Base!$A$2:$A$207,0),3))))</f>
        <v>19.600000000000001</v>
      </c>
      <c r="CB1359">
        <f>IF($BZ$6="","",IF(ISERROR(INDEX([3]Base!$A$2:$C$207,MATCH($BZ$6,[3]Base!$A$2:$A$207,0),2))=TRUE,"CABLE INCONNU",(INDEX([3]Base!$A$2:$C$207,MATCH($BZ$6,[3]Base!$A$2:$A$207,0),2))))</f>
        <v>0.627</v>
      </c>
      <c r="CD1359">
        <f t="shared" si="104"/>
        <v>1.5404220201039038</v>
      </c>
      <c r="CF1359">
        <f t="shared" ref="CF1359:CF1422" si="106">$BE$28+$D$10*((EXP(($BE$26-T1359)/$D$10)+EXP(-($BE$26-T1359)/$D$10))/2-1)</f>
        <v>404.81000000000006</v>
      </c>
      <c r="CG13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BORD'!$B$13:$B$2000,0),9)))*T1359/$P$18)</f>
        <v>406.35042202010396</v>
      </c>
      <c r="CI1359">
        <f>'[3]TABLEAU DE BORD'!B1357</f>
        <v>0</v>
      </c>
      <c r="CJ1359">
        <f>'[3]TABLEAU DE BORD'!E1357-'[3]TABLEAU DE BORD'!C1357</f>
        <v>0</v>
      </c>
      <c r="CL1359">
        <f>'[3]TABLEAU DE BORD'!H1357</f>
        <v>0</v>
      </c>
      <c r="CM1359">
        <f>'[3]TABLEAU DE BORD'!K1357-'[3]TABLEAU DE BORD'!I1357</f>
        <v>0</v>
      </c>
    </row>
    <row r="1360" spans="72:91" x14ac:dyDescent="0.25">
      <c r="BT136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BORD'!$B$13:$B$2000,0),11))*T1360/INDEX('[3]TABLEAU DE BORD'!$B$13:$R$2000,MATCH('Formalisme RTE'!$H$2,'[3]TABLEAU DE BORD'!$B$13:$B$2000,0),12)</f>
        <v>3.102830965870556</v>
      </c>
      <c r="BU1360">
        <f t="shared" si="105"/>
        <v>0.93577891975241945</v>
      </c>
      <c r="BX1360">
        <f t="shared" ref="BX1360:BX1423" si="107">SQRT(1-(1/(SQRT((CB1360*0.981)^2+(($B$30/10)*BZ1360*0.001)^2)/(CB1360*0.981))^2))</f>
        <v>0.60748217536470928</v>
      </c>
      <c r="BZ1360">
        <f>IF($BZ$6="","",IF(ISERROR(INDEX([3]Base!$A$2:$C$207,MATCH($BZ$6,[3]Base!$A$2:$A$207,0),2))=TRUE,"CABLE INCONNU",(INDEX([3]Base!$A$2:$C$207,MATCH($BZ$6,[3]Base!$A$2:$A$207,0),3))))</f>
        <v>19.600000000000001</v>
      </c>
      <c r="CB1360">
        <f>IF($BZ$6="","",IF(ISERROR(INDEX([3]Base!$A$2:$C$207,MATCH($BZ$6,[3]Base!$A$2:$A$207,0),2))=TRUE,"CABLE INCONNU",(INDEX([3]Base!$A$2:$C$207,MATCH($BZ$6,[3]Base!$A$2:$A$207,0),2))))</f>
        <v>0.627</v>
      </c>
      <c r="CD1360">
        <f t="shared" si="104"/>
        <v>1.5404220201039038</v>
      </c>
      <c r="CF1360">
        <f t="shared" si="106"/>
        <v>404.81000000000006</v>
      </c>
      <c r="CG13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BORD'!$B$13:$B$2000,0),9)))*T1360/$P$18)</f>
        <v>406.35042202010396</v>
      </c>
      <c r="CI1360">
        <f>'[3]TABLEAU DE BORD'!B1358</f>
        <v>0</v>
      </c>
      <c r="CJ1360">
        <f>'[3]TABLEAU DE BORD'!E1358-'[3]TABLEAU DE BORD'!C1358</f>
        <v>0</v>
      </c>
      <c r="CL1360">
        <f>'[3]TABLEAU DE BORD'!H1358</f>
        <v>0</v>
      </c>
      <c r="CM1360">
        <f>'[3]TABLEAU DE BORD'!K1358-'[3]TABLEAU DE BORD'!I1358</f>
        <v>0</v>
      </c>
    </row>
    <row r="1361" spans="72:91" x14ac:dyDescent="0.25">
      <c r="BT136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BORD'!$B$13:$B$2000,0),11))*T1361/INDEX('[3]TABLEAU DE BORD'!$B$13:$R$2000,MATCH('Formalisme RTE'!$H$2,'[3]TABLEAU DE BORD'!$B$13:$B$2000,0),12)</f>
        <v>3.102830965870556</v>
      </c>
      <c r="BU1361">
        <f t="shared" si="105"/>
        <v>0.93577891975241945</v>
      </c>
      <c r="BX1361">
        <f t="shared" si="107"/>
        <v>0.60748217536470928</v>
      </c>
      <c r="BZ1361">
        <f>IF($BZ$6="","",IF(ISERROR(INDEX([3]Base!$A$2:$C$207,MATCH($BZ$6,[3]Base!$A$2:$A$207,0),2))=TRUE,"CABLE INCONNU",(INDEX([3]Base!$A$2:$C$207,MATCH($BZ$6,[3]Base!$A$2:$A$207,0),3))))</f>
        <v>19.600000000000001</v>
      </c>
      <c r="CB1361">
        <f>IF($BZ$6="","",IF(ISERROR(INDEX([3]Base!$A$2:$C$207,MATCH($BZ$6,[3]Base!$A$2:$A$207,0),2))=TRUE,"CABLE INCONNU",(INDEX([3]Base!$A$2:$C$207,MATCH($BZ$6,[3]Base!$A$2:$A$207,0),2))))</f>
        <v>0.627</v>
      </c>
      <c r="CD1361">
        <f t="shared" ref="CD1361:CD1424" si="108">CG1361-CF1361</f>
        <v>1.5404220201039038</v>
      </c>
      <c r="CF1361">
        <f t="shared" si="106"/>
        <v>404.81000000000006</v>
      </c>
      <c r="CG13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BORD'!$B$13:$B$2000,0),9)))*T1361/$P$18)</f>
        <v>406.35042202010396</v>
      </c>
      <c r="CI1361">
        <f>'[3]TABLEAU DE BORD'!B1359</f>
        <v>0</v>
      </c>
      <c r="CJ1361">
        <f>'[3]TABLEAU DE BORD'!E1359-'[3]TABLEAU DE BORD'!C1359</f>
        <v>0</v>
      </c>
      <c r="CL1361">
        <f>'[3]TABLEAU DE BORD'!H1359</f>
        <v>0</v>
      </c>
      <c r="CM1361">
        <f>'[3]TABLEAU DE BORD'!K1359-'[3]TABLEAU DE BORD'!I1359</f>
        <v>0</v>
      </c>
    </row>
    <row r="1362" spans="72:91" x14ac:dyDescent="0.25">
      <c r="BT136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BORD'!$B$13:$B$2000,0),11))*T1362/INDEX('[3]TABLEAU DE BORD'!$B$13:$R$2000,MATCH('Formalisme RTE'!$H$2,'[3]TABLEAU DE BORD'!$B$13:$B$2000,0),12)</f>
        <v>3.102830965870556</v>
      </c>
      <c r="BU1362">
        <f t="shared" ref="BU1362:BU1425" si="109">BX1362*CD1362</f>
        <v>0.93577891975241945</v>
      </c>
      <c r="BX1362">
        <f t="shared" si="107"/>
        <v>0.60748217536470928</v>
      </c>
      <c r="BZ1362">
        <f>IF($BZ$6="","",IF(ISERROR(INDEX([3]Base!$A$2:$C$207,MATCH($BZ$6,[3]Base!$A$2:$A$207,0),2))=TRUE,"CABLE INCONNU",(INDEX([3]Base!$A$2:$C$207,MATCH($BZ$6,[3]Base!$A$2:$A$207,0),3))))</f>
        <v>19.600000000000001</v>
      </c>
      <c r="CB1362">
        <f>IF($BZ$6="","",IF(ISERROR(INDEX([3]Base!$A$2:$C$207,MATCH($BZ$6,[3]Base!$A$2:$A$207,0),2))=TRUE,"CABLE INCONNU",(INDEX([3]Base!$A$2:$C$207,MATCH($BZ$6,[3]Base!$A$2:$A$207,0),2))))</f>
        <v>0.627</v>
      </c>
      <c r="CD1362">
        <f t="shared" si="108"/>
        <v>1.5404220201039038</v>
      </c>
      <c r="CF1362">
        <f t="shared" si="106"/>
        <v>404.81000000000006</v>
      </c>
      <c r="CG13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BORD'!$B$13:$B$2000,0),9)))*T1362/$P$18)</f>
        <v>406.35042202010396</v>
      </c>
      <c r="CI1362">
        <f>'[3]TABLEAU DE BORD'!B1360</f>
        <v>0</v>
      </c>
      <c r="CJ1362">
        <f>'[3]TABLEAU DE BORD'!E1360-'[3]TABLEAU DE BORD'!C1360</f>
        <v>0</v>
      </c>
      <c r="CL1362">
        <f>'[3]TABLEAU DE BORD'!H1360</f>
        <v>0</v>
      </c>
      <c r="CM1362">
        <f>'[3]TABLEAU DE BORD'!K1360-'[3]TABLEAU DE BORD'!I1360</f>
        <v>0</v>
      </c>
    </row>
    <row r="1363" spans="72:91" x14ac:dyDescent="0.25">
      <c r="BT136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BORD'!$B$13:$B$2000,0),11))*T1363/INDEX('[3]TABLEAU DE BORD'!$B$13:$R$2000,MATCH('Formalisme RTE'!$H$2,'[3]TABLEAU DE BORD'!$B$13:$B$2000,0),12)</f>
        <v>3.102830965870556</v>
      </c>
      <c r="BU1363">
        <f t="shared" si="109"/>
        <v>0.93577891975241945</v>
      </c>
      <c r="BX1363">
        <f t="shared" si="107"/>
        <v>0.60748217536470928</v>
      </c>
      <c r="BZ1363">
        <f>IF($BZ$6="","",IF(ISERROR(INDEX([3]Base!$A$2:$C$207,MATCH($BZ$6,[3]Base!$A$2:$A$207,0),2))=TRUE,"CABLE INCONNU",(INDEX([3]Base!$A$2:$C$207,MATCH($BZ$6,[3]Base!$A$2:$A$207,0),3))))</f>
        <v>19.600000000000001</v>
      </c>
      <c r="CB1363">
        <f>IF($BZ$6="","",IF(ISERROR(INDEX([3]Base!$A$2:$C$207,MATCH($BZ$6,[3]Base!$A$2:$A$207,0),2))=TRUE,"CABLE INCONNU",(INDEX([3]Base!$A$2:$C$207,MATCH($BZ$6,[3]Base!$A$2:$A$207,0),2))))</f>
        <v>0.627</v>
      </c>
      <c r="CD1363">
        <f t="shared" si="108"/>
        <v>1.5404220201039038</v>
      </c>
      <c r="CF1363">
        <f t="shared" si="106"/>
        <v>404.81000000000006</v>
      </c>
      <c r="CG13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BORD'!$B$13:$B$2000,0),9)))*T1363/$P$18)</f>
        <v>406.35042202010396</v>
      </c>
      <c r="CI1363">
        <f>'[3]TABLEAU DE BORD'!B1361</f>
        <v>0</v>
      </c>
      <c r="CJ1363">
        <f>'[3]TABLEAU DE BORD'!E1361-'[3]TABLEAU DE BORD'!C1361</f>
        <v>0</v>
      </c>
      <c r="CL1363">
        <f>'[3]TABLEAU DE BORD'!H1361</f>
        <v>0</v>
      </c>
      <c r="CM1363">
        <f>'[3]TABLEAU DE BORD'!K1361-'[3]TABLEAU DE BORD'!I1361</f>
        <v>0</v>
      </c>
    </row>
    <row r="1364" spans="72:91" x14ac:dyDescent="0.25">
      <c r="BT136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BORD'!$B$13:$B$2000,0),11))*T1364/INDEX('[3]TABLEAU DE BORD'!$B$13:$R$2000,MATCH('Formalisme RTE'!$H$2,'[3]TABLEAU DE BORD'!$B$13:$B$2000,0),12)</f>
        <v>3.102830965870556</v>
      </c>
      <c r="BU1364">
        <f t="shared" si="109"/>
        <v>0.93577891975241945</v>
      </c>
      <c r="BX1364">
        <f t="shared" si="107"/>
        <v>0.60748217536470928</v>
      </c>
      <c r="BZ1364">
        <f>IF($BZ$6="","",IF(ISERROR(INDEX([3]Base!$A$2:$C$207,MATCH($BZ$6,[3]Base!$A$2:$A$207,0),2))=TRUE,"CABLE INCONNU",(INDEX([3]Base!$A$2:$C$207,MATCH($BZ$6,[3]Base!$A$2:$A$207,0),3))))</f>
        <v>19.600000000000001</v>
      </c>
      <c r="CB1364">
        <f>IF($BZ$6="","",IF(ISERROR(INDEX([3]Base!$A$2:$C$207,MATCH($BZ$6,[3]Base!$A$2:$A$207,0),2))=TRUE,"CABLE INCONNU",(INDEX([3]Base!$A$2:$C$207,MATCH($BZ$6,[3]Base!$A$2:$A$207,0),2))))</f>
        <v>0.627</v>
      </c>
      <c r="CD1364">
        <f t="shared" si="108"/>
        <v>1.5404220201039038</v>
      </c>
      <c r="CF1364">
        <f t="shared" si="106"/>
        <v>404.81000000000006</v>
      </c>
      <c r="CG13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BORD'!$B$13:$B$2000,0),9)))*T1364/$P$18)</f>
        <v>406.35042202010396</v>
      </c>
      <c r="CI1364">
        <f>'[3]TABLEAU DE BORD'!B1362</f>
        <v>0</v>
      </c>
      <c r="CJ1364">
        <f>'[3]TABLEAU DE BORD'!E1362-'[3]TABLEAU DE BORD'!C1362</f>
        <v>0</v>
      </c>
      <c r="CL1364">
        <f>'[3]TABLEAU DE BORD'!H1362</f>
        <v>0</v>
      </c>
      <c r="CM1364">
        <f>'[3]TABLEAU DE BORD'!K1362-'[3]TABLEAU DE BORD'!I1362</f>
        <v>0</v>
      </c>
    </row>
    <row r="1365" spans="72:91" x14ac:dyDescent="0.25">
      <c r="BT136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BORD'!$B$13:$B$2000,0),11))*T1365/INDEX('[3]TABLEAU DE BORD'!$B$13:$R$2000,MATCH('Formalisme RTE'!$H$2,'[3]TABLEAU DE BORD'!$B$13:$B$2000,0),12)</f>
        <v>3.102830965870556</v>
      </c>
      <c r="BU1365">
        <f t="shared" si="109"/>
        <v>0.93577891975241945</v>
      </c>
      <c r="BX1365">
        <f t="shared" si="107"/>
        <v>0.60748217536470928</v>
      </c>
      <c r="BZ1365">
        <f>IF($BZ$6="","",IF(ISERROR(INDEX([3]Base!$A$2:$C$207,MATCH($BZ$6,[3]Base!$A$2:$A$207,0),2))=TRUE,"CABLE INCONNU",(INDEX([3]Base!$A$2:$C$207,MATCH($BZ$6,[3]Base!$A$2:$A$207,0),3))))</f>
        <v>19.600000000000001</v>
      </c>
      <c r="CB1365">
        <f>IF($BZ$6="","",IF(ISERROR(INDEX([3]Base!$A$2:$C$207,MATCH($BZ$6,[3]Base!$A$2:$A$207,0),2))=TRUE,"CABLE INCONNU",(INDEX([3]Base!$A$2:$C$207,MATCH($BZ$6,[3]Base!$A$2:$A$207,0),2))))</f>
        <v>0.627</v>
      </c>
      <c r="CD1365">
        <f t="shared" si="108"/>
        <v>1.5404220201039038</v>
      </c>
      <c r="CF1365">
        <f t="shared" si="106"/>
        <v>404.81000000000006</v>
      </c>
      <c r="CG13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BORD'!$B$13:$B$2000,0),9)))*T1365/$P$18)</f>
        <v>406.35042202010396</v>
      </c>
      <c r="CI1365">
        <f>'[3]TABLEAU DE BORD'!B1363</f>
        <v>0</v>
      </c>
      <c r="CJ1365">
        <f>'[3]TABLEAU DE BORD'!E1363-'[3]TABLEAU DE BORD'!C1363</f>
        <v>0</v>
      </c>
      <c r="CL1365">
        <f>'[3]TABLEAU DE BORD'!H1363</f>
        <v>0</v>
      </c>
      <c r="CM1365">
        <f>'[3]TABLEAU DE BORD'!K1363-'[3]TABLEAU DE BORD'!I1363</f>
        <v>0</v>
      </c>
    </row>
    <row r="1366" spans="72:91" x14ac:dyDescent="0.25">
      <c r="BT136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BORD'!$B$13:$B$2000,0),11))*T1366/INDEX('[3]TABLEAU DE BORD'!$B$13:$R$2000,MATCH('Formalisme RTE'!$H$2,'[3]TABLEAU DE BORD'!$B$13:$B$2000,0),12)</f>
        <v>3.102830965870556</v>
      </c>
      <c r="BU1366">
        <f t="shared" si="109"/>
        <v>0.93577891975241945</v>
      </c>
      <c r="BX1366">
        <f t="shared" si="107"/>
        <v>0.60748217536470928</v>
      </c>
      <c r="BZ1366">
        <f>IF($BZ$6="","",IF(ISERROR(INDEX([3]Base!$A$2:$C$207,MATCH($BZ$6,[3]Base!$A$2:$A$207,0),2))=TRUE,"CABLE INCONNU",(INDEX([3]Base!$A$2:$C$207,MATCH($BZ$6,[3]Base!$A$2:$A$207,0),3))))</f>
        <v>19.600000000000001</v>
      </c>
      <c r="CB1366">
        <f>IF($BZ$6="","",IF(ISERROR(INDEX([3]Base!$A$2:$C$207,MATCH($BZ$6,[3]Base!$A$2:$A$207,0),2))=TRUE,"CABLE INCONNU",(INDEX([3]Base!$A$2:$C$207,MATCH($BZ$6,[3]Base!$A$2:$A$207,0),2))))</f>
        <v>0.627</v>
      </c>
      <c r="CD1366">
        <f t="shared" si="108"/>
        <v>1.5404220201039038</v>
      </c>
      <c r="CF1366">
        <f t="shared" si="106"/>
        <v>404.81000000000006</v>
      </c>
      <c r="CG13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BORD'!$B$13:$B$2000,0),9)))*T1366/$P$18)</f>
        <v>406.35042202010396</v>
      </c>
      <c r="CI1366">
        <f>'[3]TABLEAU DE BORD'!B1364</f>
        <v>0</v>
      </c>
      <c r="CJ1366">
        <f>'[3]TABLEAU DE BORD'!E1364-'[3]TABLEAU DE BORD'!C1364</f>
        <v>0</v>
      </c>
      <c r="CL1366">
        <f>'[3]TABLEAU DE BORD'!H1364</f>
        <v>0</v>
      </c>
      <c r="CM1366">
        <f>'[3]TABLEAU DE BORD'!K1364-'[3]TABLEAU DE BORD'!I1364</f>
        <v>0</v>
      </c>
    </row>
    <row r="1367" spans="72:91" x14ac:dyDescent="0.25">
      <c r="BT136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BORD'!$B$13:$B$2000,0),11))*T1367/INDEX('[3]TABLEAU DE BORD'!$B$13:$R$2000,MATCH('Formalisme RTE'!$H$2,'[3]TABLEAU DE BORD'!$B$13:$B$2000,0),12)</f>
        <v>3.102830965870556</v>
      </c>
      <c r="BU1367">
        <f t="shared" si="109"/>
        <v>0.93577891975241945</v>
      </c>
      <c r="BX1367">
        <f t="shared" si="107"/>
        <v>0.60748217536470928</v>
      </c>
      <c r="BZ1367">
        <f>IF($BZ$6="","",IF(ISERROR(INDEX([3]Base!$A$2:$C$207,MATCH($BZ$6,[3]Base!$A$2:$A$207,0),2))=TRUE,"CABLE INCONNU",(INDEX([3]Base!$A$2:$C$207,MATCH($BZ$6,[3]Base!$A$2:$A$207,0),3))))</f>
        <v>19.600000000000001</v>
      </c>
      <c r="CB1367">
        <f>IF($BZ$6="","",IF(ISERROR(INDEX([3]Base!$A$2:$C$207,MATCH($BZ$6,[3]Base!$A$2:$A$207,0),2))=TRUE,"CABLE INCONNU",(INDEX([3]Base!$A$2:$C$207,MATCH($BZ$6,[3]Base!$A$2:$A$207,0),2))))</f>
        <v>0.627</v>
      </c>
      <c r="CD1367">
        <f t="shared" si="108"/>
        <v>1.5404220201039038</v>
      </c>
      <c r="CF1367">
        <f t="shared" si="106"/>
        <v>404.81000000000006</v>
      </c>
      <c r="CG13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BORD'!$B$13:$B$2000,0),9)))*T1367/$P$18)</f>
        <v>406.35042202010396</v>
      </c>
      <c r="CI1367">
        <f>'[3]TABLEAU DE BORD'!B1365</f>
        <v>0</v>
      </c>
      <c r="CJ1367">
        <f>'[3]TABLEAU DE BORD'!E1365-'[3]TABLEAU DE BORD'!C1365</f>
        <v>0</v>
      </c>
      <c r="CL1367">
        <f>'[3]TABLEAU DE BORD'!H1365</f>
        <v>0</v>
      </c>
      <c r="CM1367">
        <f>'[3]TABLEAU DE BORD'!K1365-'[3]TABLEAU DE BORD'!I1365</f>
        <v>0</v>
      </c>
    </row>
    <row r="1368" spans="72:91" x14ac:dyDescent="0.25">
      <c r="BT136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BORD'!$B$13:$B$2000,0),11))*T1368/INDEX('[3]TABLEAU DE BORD'!$B$13:$R$2000,MATCH('Formalisme RTE'!$H$2,'[3]TABLEAU DE BORD'!$B$13:$B$2000,0),12)</f>
        <v>3.102830965870556</v>
      </c>
      <c r="BU1368">
        <f t="shared" si="109"/>
        <v>0.93577891975241945</v>
      </c>
      <c r="BX1368">
        <f t="shared" si="107"/>
        <v>0.60748217536470928</v>
      </c>
      <c r="BZ1368">
        <f>IF($BZ$6="","",IF(ISERROR(INDEX([3]Base!$A$2:$C$207,MATCH($BZ$6,[3]Base!$A$2:$A$207,0),2))=TRUE,"CABLE INCONNU",(INDEX([3]Base!$A$2:$C$207,MATCH($BZ$6,[3]Base!$A$2:$A$207,0),3))))</f>
        <v>19.600000000000001</v>
      </c>
      <c r="CB1368">
        <f>IF($BZ$6="","",IF(ISERROR(INDEX([3]Base!$A$2:$C$207,MATCH($BZ$6,[3]Base!$A$2:$A$207,0),2))=TRUE,"CABLE INCONNU",(INDEX([3]Base!$A$2:$C$207,MATCH($BZ$6,[3]Base!$A$2:$A$207,0),2))))</f>
        <v>0.627</v>
      </c>
      <c r="CD1368">
        <f t="shared" si="108"/>
        <v>1.5404220201039038</v>
      </c>
      <c r="CF1368">
        <f t="shared" si="106"/>
        <v>404.81000000000006</v>
      </c>
      <c r="CG13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BORD'!$B$13:$B$2000,0),9)))*T1368/$P$18)</f>
        <v>406.35042202010396</v>
      </c>
      <c r="CI1368">
        <f>'[3]TABLEAU DE BORD'!B1366</f>
        <v>0</v>
      </c>
      <c r="CJ1368">
        <f>'[3]TABLEAU DE BORD'!E1366-'[3]TABLEAU DE BORD'!C1366</f>
        <v>0</v>
      </c>
      <c r="CL1368">
        <f>'[3]TABLEAU DE BORD'!H1366</f>
        <v>0</v>
      </c>
      <c r="CM1368">
        <f>'[3]TABLEAU DE BORD'!K1366-'[3]TABLEAU DE BORD'!I1366</f>
        <v>0</v>
      </c>
    </row>
    <row r="1369" spans="72:91" x14ac:dyDescent="0.25">
      <c r="BT136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BORD'!$B$13:$B$2000,0),11))*T1369/INDEX('[3]TABLEAU DE BORD'!$B$13:$R$2000,MATCH('Formalisme RTE'!$H$2,'[3]TABLEAU DE BORD'!$B$13:$B$2000,0),12)</f>
        <v>3.102830965870556</v>
      </c>
      <c r="BU1369">
        <f t="shared" si="109"/>
        <v>0.93577891975241945</v>
      </c>
      <c r="BX1369">
        <f t="shared" si="107"/>
        <v>0.60748217536470928</v>
      </c>
      <c r="BZ1369">
        <f>IF($BZ$6="","",IF(ISERROR(INDEX([3]Base!$A$2:$C$207,MATCH($BZ$6,[3]Base!$A$2:$A$207,0),2))=TRUE,"CABLE INCONNU",(INDEX([3]Base!$A$2:$C$207,MATCH($BZ$6,[3]Base!$A$2:$A$207,0),3))))</f>
        <v>19.600000000000001</v>
      </c>
      <c r="CB1369">
        <f>IF($BZ$6="","",IF(ISERROR(INDEX([3]Base!$A$2:$C$207,MATCH($BZ$6,[3]Base!$A$2:$A$207,0),2))=TRUE,"CABLE INCONNU",(INDEX([3]Base!$A$2:$C$207,MATCH($BZ$6,[3]Base!$A$2:$A$207,0),2))))</f>
        <v>0.627</v>
      </c>
      <c r="CD1369">
        <f t="shared" si="108"/>
        <v>1.5404220201039038</v>
      </c>
      <c r="CF1369">
        <f t="shared" si="106"/>
        <v>404.81000000000006</v>
      </c>
      <c r="CG13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BORD'!$B$13:$B$2000,0),9)))*T1369/$P$18)</f>
        <v>406.35042202010396</v>
      </c>
      <c r="CI1369">
        <f>'[3]TABLEAU DE BORD'!B1367</f>
        <v>0</v>
      </c>
      <c r="CJ1369">
        <f>'[3]TABLEAU DE BORD'!E1367-'[3]TABLEAU DE BORD'!C1367</f>
        <v>0</v>
      </c>
      <c r="CL1369">
        <f>'[3]TABLEAU DE BORD'!H1367</f>
        <v>0</v>
      </c>
      <c r="CM1369">
        <f>'[3]TABLEAU DE BORD'!K1367-'[3]TABLEAU DE BORD'!I1367</f>
        <v>0</v>
      </c>
    </row>
    <row r="1370" spans="72:91" x14ac:dyDescent="0.25">
      <c r="BT137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BORD'!$B$13:$B$2000,0),11))*T1370/INDEX('[3]TABLEAU DE BORD'!$B$13:$R$2000,MATCH('Formalisme RTE'!$H$2,'[3]TABLEAU DE BORD'!$B$13:$B$2000,0),12)</f>
        <v>3.102830965870556</v>
      </c>
      <c r="BU1370">
        <f t="shared" si="109"/>
        <v>0.93577891975241945</v>
      </c>
      <c r="BX1370">
        <f t="shared" si="107"/>
        <v>0.60748217536470928</v>
      </c>
      <c r="BZ1370">
        <f>IF($BZ$6="","",IF(ISERROR(INDEX([3]Base!$A$2:$C$207,MATCH($BZ$6,[3]Base!$A$2:$A$207,0),2))=TRUE,"CABLE INCONNU",(INDEX([3]Base!$A$2:$C$207,MATCH($BZ$6,[3]Base!$A$2:$A$207,0),3))))</f>
        <v>19.600000000000001</v>
      </c>
      <c r="CB1370">
        <f>IF($BZ$6="","",IF(ISERROR(INDEX([3]Base!$A$2:$C$207,MATCH($BZ$6,[3]Base!$A$2:$A$207,0),2))=TRUE,"CABLE INCONNU",(INDEX([3]Base!$A$2:$C$207,MATCH($BZ$6,[3]Base!$A$2:$A$207,0),2))))</f>
        <v>0.627</v>
      </c>
      <c r="CD1370">
        <f t="shared" si="108"/>
        <v>1.5404220201039038</v>
      </c>
      <c r="CF1370">
        <f t="shared" si="106"/>
        <v>404.81000000000006</v>
      </c>
      <c r="CG13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BORD'!$B$13:$B$2000,0),9)))*T1370/$P$18)</f>
        <v>406.35042202010396</v>
      </c>
      <c r="CI1370">
        <f>'[3]TABLEAU DE BORD'!B1368</f>
        <v>0</v>
      </c>
      <c r="CJ1370">
        <f>'[3]TABLEAU DE BORD'!E1368-'[3]TABLEAU DE BORD'!C1368</f>
        <v>0</v>
      </c>
      <c r="CL1370">
        <f>'[3]TABLEAU DE BORD'!H1368</f>
        <v>0</v>
      </c>
      <c r="CM1370">
        <f>'[3]TABLEAU DE BORD'!K1368-'[3]TABLEAU DE BORD'!I1368</f>
        <v>0</v>
      </c>
    </row>
    <row r="1371" spans="72:91" x14ac:dyDescent="0.25">
      <c r="BT137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BORD'!$B$13:$B$2000,0),11))*T1371/INDEX('[3]TABLEAU DE BORD'!$B$13:$R$2000,MATCH('Formalisme RTE'!$H$2,'[3]TABLEAU DE BORD'!$B$13:$B$2000,0),12)</f>
        <v>3.102830965870556</v>
      </c>
      <c r="BU1371">
        <f t="shared" si="109"/>
        <v>0.93577891975241945</v>
      </c>
      <c r="BX1371">
        <f t="shared" si="107"/>
        <v>0.60748217536470928</v>
      </c>
      <c r="BZ1371">
        <f>IF($BZ$6="","",IF(ISERROR(INDEX([3]Base!$A$2:$C$207,MATCH($BZ$6,[3]Base!$A$2:$A$207,0),2))=TRUE,"CABLE INCONNU",(INDEX([3]Base!$A$2:$C$207,MATCH($BZ$6,[3]Base!$A$2:$A$207,0),3))))</f>
        <v>19.600000000000001</v>
      </c>
      <c r="CB1371">
        <f>IF($BZ$6="","",IF(ISERROR(INDEX([3]Base!$A$2:$C$207,MATCH($BZ$6,[3]Base!$A$2:$A$207,0),2))=TRUE,"CABLE INCONNU",(INDEX([3]Base!$A$2:$C$207,MATCH($BZ$6,[3]Base!$A$2:$A$207,0),2))))</f>
        <v>0.627</v>
      </c>
      <c r="CD1371">
        <f t="shared" si="108"/>
        <v>1.5404220201039038</v>
      </c>
      <c r="CF1371">
        <f t="shared" si="106"/>
        <v>404.81000000000006</v>
      </c>
      <c r="CG13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BORD'!$B$13:$B$2000,0),9)))*T1371/$P$18)</f>
        <v>406.35042202010396</v>
      </c>
      <c r="CI1371">
        <f>'[3]TABLEAU DE BORD'!B1369</f>
        <v>0</v>
      </c>
      <c r="CJ1371">
        <f>'[3]TABLEAU DE BORD'!E1369-'[3]TABLEAU DE BORD'!C1369</f>
        <v>0</v>
      </c>
      <c r="CL1371">
        <f>'[3]TABLEAU DE BORD'!H1369</f>
        <v>0</v>
      </c>
      <c r="CM1371">
        <f>'[3]TABLEAU DE BORD'!K1369-'[3]TABLEAU DE BORD'!I1369</f>
        <v>0</v>
      </c>
    </row>
    <row r="1372" spans="72:91" x14ac:dyDescent="0.25">
      <c r="BT137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BORD'!$B$13:$B$2000,0),11))*T1372/INDEX('[3]TABLEAU DE BORD'!$B$13:$R$2000,MATCH('Formalisme RTE'!$H$2,'[3]TABLEAU DE BORD'!$B$13:$B$2000,0),12)</f>
        <v>3.102830965870556</v>
      </c>
      <c r="BU1372">
        <f t="shared" si="109"/>
        <v>0.93577891975241945</v>
      </c>
      <c r="BX1372">
        <f t="shared" si="107"/>
        <v>0.60748217536470928</v>
      </c>
      <c r="BZ1372">
        <f>IF($BZ$6="","",IF(ISERROR(INDEX([3]Base!$A$2:$C$207,MATCH($BZ$6,[3]Base!$A$2:$A$207,0),2))=TRUE,"CABLE INCONNU",(INDEX([3]Base!$A$2:$C$207,MATCH($BZ$6,[3]Base!$A$2:$A$207,0),3))))</f>
        <v>19.600000000000001</v>
      </c>
      <c r="CB1372">
        <f>IF($BZ$6="","",IF(ISERROR(INDEX([3]Base!$A$2:$C$207,MATCH($BZ$6,[3]Base!$A$2:$A$207,0),2))=TRUE,"CABLE INCONNU",(INDEX([3]Base!$A$2:$C$207,MATCH($BZ$6,[3]Base!$A$2:$A$207,0),2))))</f>
        <v>0.627</v>
      </c>
      <c r="CD1372">
        <f t="shared" si="108"/>
        <v>1.5404220201039038</v>
      </c>
      <c r="CF1372">
        <f t="shared" si="106"/>
        <v>404.81000000000006</v>
      </c>
      <c r="CG13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BORD'!$B$13:$B$2000,0),9)))*T1372/$P$18)</f>
        <v>406.35042202010396</v>
      </c>
      <c r="CI1372">
        <f>'[3]TABLEAU DE BORD'!B1370</f>
        <v>0</v>
      </c>
      <c r="CJ1372">
        <f>'[3]TABLEAU DE BORD'!E1370-'[3]TABLEAU DE BORD'!C1370</f>
        <v>0</v>
      </c>
      <c r="CL1372">
        <f>'[3]TABLEAU DE BORD'!H1370</f>
        <v>0</v>
      </c>
      <c r="CM1372">
        <f>'[3]TABLEAU DE BORD'!K1370-'[3]TABLEAU DE BORD'!I1370</f>
        <v>0</v>
      </c>
    </row>
    <row r="1373" spans="72:91" x14ac:dyDescent="0.25">
      <c r="BT137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BORD'!$B$13:$B$2000,0),11))*T1373/INDEX('[3]TABLEAU DE BORD'!$B$13:$R$2000,MATCH('Formalisme RTE'!$H$2,'[3]TABLEAU DE BORD'!$B$13:$B$2000,0),12)</f>
        <v>3.102830965870556</v>
      </c>
      <c r="BU1373">
        <f t="shared" si="109"/>
        <v>0.93577891975241945</v>
      </c>
      <c r="BX1373">
        <f t="shared" si="107"/>
        <v>0.60748217536470928</v>
      </c>
      <c r="BZ1373">
        <f>IF($BZ$6="","",IF(ISERROR(INDEX([3]Base!$A$2:$C$207,MATCH($BZ$6,[3]Base!$A$2:$A$207,0),2))=TRUE,"CABLE INCONNU",(INDEX([3]Base!$A$2:$C$207,MATCH($BZ$6,[3]Base!$A$2:$A$207,0),3))))</f>
        <v>19.600000000000001</v>
      </c>
      <c r="CB1373">
        <f>IF($BZ$6="","",IF(ISERROR(INDEX([3]Base!$A$2:$C$207,MATCH($BZ$6,[3]Base!$A$2:$A$207,0),2))=TRUE,"CABLE INCONNU",(INDEX([3]Base!$A$2:$C$207,MATCH($BZ$6,[3]Base!$A$2:$A$207,0),2))))</f>
        <v>0.627</v>
      </c>
      <c r="CD1373">
        <f t="shared" si="108"/>
        <v>1.5404220201039038</v>
      </c>
      <c r="CF1373">
        <f t="shared" si="106"/>
        <v>404.81000000000006</v>
      </c>
      <c r="CG13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BORD'!$B$13:$B$2000,0),9)))*T1373/$P$18)</f>
        <v>406.35042202010396</v>
      </c>
      <c r="CI1373">
        <f>'[3]TABLEAU DE BORD'!B1371</f>
        <v>0</v>
      </c>
      <c r="CJ1373">
        <f>'[3]TABLEAU DE BORD'!E1371-'[3]TABLEAU DE BORD'!C1371</f>
        <v>0</v>
      </c>
      <c r="CL1373">
        <f>'[3]TABLEAU DE BORD'!H1371</f>
        <v>0</v>
      </c>
      <c r="CM1373">
        <f>'[3]TABLEAU DE BORD'!K1371-'[3]TABLEAU DE BORD'!I1371</f>
        <v>0</v>
      </c>
    </row>
    <row r="1374" spans="72:91" x14ac:dyDescent="0.25">
      <c r="BT137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BORD'!$B$13:$B$2000,0),11))*T1374/INDEX('[3]TABLEAU DE BORD'!$B$13:$R$2000,MATCH('Formalisme RTE'!$H$2,'[3]TABLEAU DE BORD'!$B$13:$B$2000,0),12)</f>
        <v>3.102830965870556</v>
      </c>
      <c r="BU1374">
        <f t="shared" si="109"/>
        <v>0.93577891975241945</v>
      </c>
      <c r="BX1374">
        <f t="shared" si="107"/>
        <v>0.60748217536470928</v>
      </c>
      <c r="BZ1374">
        <f>IF($BZ$6="","",IF(ISERROR(INDEX([3]Base!$A$2:$C$207,MATCH($BZ$6,[3]Base!$A$2:$A$207,0),2))=TRUE,"CABLE INCONNU",(INDEX([3]Base!$A$2:$C$207,MATCH($BZ$6,[3]Base!$A$2:$A$207,0),3))))</f>
        <v>19.600000000000001</v>
      </c>
      <c r="CB1374">
        <f>IF($BZ$6="","",IF(ISERROR(INDEX([3]Base!$A$2:$C$207,MATCH($BZ$6,[3]Base!$A$2:$A$207,0),2))=TRUE,"CABLE INCONNU",(INDEX([3]Base!$A$2:$C$207,MATCH($BZ$6,[3]Base!$A$2:$A$207,0),2))))</f>
        <v>0.627</v>
      </c>
      <c r="CD1374">
        <f t="shared" si="108"/>
        <v>1.5404220201039038</v>
      </c>
      <c r="CF1374">
        <f t="shared" si="106"/>
        <v>404.81000000000006</v>
      </c>
      <c r="CG13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BORD'!$B$13:$B$2000,0),9)))*T1374/$P$18)</f>
        <v>406.35042202010396</v>
      </c>
      <c r="CI1374">
        <f>'[3]TABLEAU DE BORD'!B1372</f>
        <v>0</v>
      </c>
      <c r="CJ1374">
        <f>'[3]TABLEAU DE BORD'!E1372-'[3]TABLEAU DE BORD'!C1372</f>
        <v>0</v>
      </c>
      <c r="CL1374">
        <f>'[3]TABLEAU DE BORD'!H1372</f>
        <v>0</v>
      </c>
      <c r="CM1374">
        <f>'[3]TABLEAU DE BORD'!K1372-'[3]TABLEAU DE BORD'!I1372</f>
        <v>0</v>
      </c>
    </row>
    <row r="1375" spans="72:91" x14ac:dyDescent="0.25">
      <c r="BT137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BORD'!$B$13:$B$2000,0),11))*T1375/INDEX('[3]TABLEAU DE BORD'!$B$13:$R$2000,MATCH('Formalisme RTE'!$H$2,'[3]TABLEAU DE BORD'!$B$13:$B$2000,0),12)</f>
        <v>3.102830965870556</v>
      </c>
      <c r="BU1375">
        <f t="shared" si="109"/>
        <v>0.93577891975241945</v>
      </c>
      <c r="BX1375">
        <f t="shared" si="107"/>
        <v>0.60748217536470928</v>
      </c>
      <c r="BZ1375">
        <f>IF($BZ$6="","",IF(ISERROR(INDEX([3]Base!$A$2:$C$207,MATCH($BZ$6,[3]Base!$A$2:$A$207,0),2))=TRUE,"CABLE INCONNU",(INDEX([3]Base!$A$2:$C$207,MATCH($BZ$6,[3]Base!$A$2:$A$207,0),3))))</f>
        <v>19.600000000000001</v>
      </c>
      <c r="CB1375">
        <f>IF($BZ$6="","",IF(ISERROR(INDEX([3]Base!$A$2:$C$207,MATCH($BZ$6,[3]Base!$A$2:$A$207,0),2))=TRUE,"CABLE INCONNU",(INDEX([3]Base!$A$2:$C$207,MATCH($BZ$6,[3]Base!$A$2:$A$207,0),2))))</f>
        <v>0.627</v>
      </c>
      <c r="CD1375">
        <f t="shared" si="108"/>
        <v>1.5404220201039038</v>
      </c>
      <c r="CF1375">
        <f t="shared" si="106"/>
        <v>404.81000000000006</v>
      </c>
      <c r="CG13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BORD'!$B$13:$B$2000,0),9)))*T1375/$P$18)</f>
        <v>406.35042202010396</v>
      </c>
      <c r="CI1375">
        <f>'[3]TABLEAU DE BORD'!B1373</f>
        <v>0</v>
      </c>
      <c r="CJ1375">
        <f>'[3]TABLEAU DE BORD'!E1373-'[3]TABLEAU DE BORD'!C1373</f>
        <v>0</v>
      </c>
      <c r="CL1375">
        <f>'[3]TABLEAU DE BORD'!H1373</f>
        <v>0</v>
      </c>
      <c r="CM1375">
        <f>'[3]TABLEAU DE BORD'!K1373-'[3]TABLEAU DE BORD'!I1373</f>
        <v>0</v>
      </c>
    </row>
    <row r="1376" spans="72:91" x14ac:dyDescent="0.25">
      <c r="BT137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BORD'!$B$13:$B$2000,0),11))*T1376/INDEX('[3]TABLEAU DE BORD'!$B$13:$R$2000,MATCH('Formalisme RTE'!$H$2,'[3]TABLEAU DE BORD'!$B$13:$B$2000,0),12)</f>
        <v>3.102830965870556</v>
      </c>
      <c r="BU1376">
        <f t="shared" si="109"/>
        <v>0.93577891975241945</v>
      </c>
      <c r="BX1376">
        <f t="shared" si="107"/>
        <v>0.60748217536470928</v>
      </c>
      <c r="BZ1376">
        <f>IF($BZ$6="","",IF(ISERROR(INDEX([3]Base!$A$2:$C$207,MATCH($BZ$6,[3]Base!$A$2:$A$207,0),2))=TRUE,"CABLE INCONNU",(INDEX([3]Base!$A$2:$C$207,MATCH($BZ$6,[3]Base!$A$2:$A$207,0),3))))</f>
        <v>19.600000000000001</v>
      </c>
      <c r="CB1376">
        <f>IF($BZ$6="","",IF(ISERROR(INDEX([3]Base!$A$2:$C$207,MATCH($BZ$6,[3]Base!$A$2:$A$207,0),2))=TRUE,"CABLE INCONNU",(INDEX([3]Base!$A$2:$C$207,MATCH($BZ$6,[3]Base!$A$2:$A$207,0),2))))</f>
        <v>0.627</v>
      </c>
      <c r="CD1376">
        <f t="shared" si="108"/>
        <v>1.5404220201039038</v>
      </c>
      <c r="CF1376">
        <f t="shared" si="106"/>
        <v>404.81000000000006</v>
      </c>
      <c r="CG13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BORD'!$B$13:$B$2000,0),9)))*T1376/$P$18)</f>
        <v>406.35042202010396</v>
      </c>
      <c r="CI1376">
        <f>'[3]TABLEAU DE BORD'!B1374</f>
        <v>0</v>
      </c>
      <c r="CJ1376">
        <f>'[3]TABLEAU DE BORD'!E1374-'[3]TABLEAU DE BORD'!C1374</f>
        <v>0</v>
      </c>
      <c r="CL1376">
        <f>'[3]TABLEAU DE BORD'!H1374</f>
        <v>0</v>
      </c>
      <c r="CM1376">
        <f>'[3]TABLEAU DE BORD'!K1374-'[3]TABLEAU DE BORD'!I1374</f>
        <v>0</v>
      </c>
    </row>
    <row r="1377" spans="72:91" x14ac:dyDescent="0.25">
      <c r="BT137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BORD'!$B$13:$B$2000,0),11))*T1377/INDEX('[3]TABLEAU DE BORD'!$B$13:$R$2000,MATCH('Formalisme RTE'!$H$2,'[3]TABLEAU DE BORD'!$B$13:$B$2000,0),12)</f>
        <v>3.102830965870556</v>
      </c>
      <c r="BU1377">
        <f t="shared" si="109"/>
        <v>0.93577891975241945</v>
      </c>
      <c r="BX1377">
        <f t="shared" si="107"/>
        <v>0.60748217536470928</v>
      </c>
      <c r="BZ1377">
        <f>IF($BZ$6="","",IF(ISERROR(INDEX([3]Base!$A$2:$C$207,MATCH($BZ$6,[3]Base!$A$2:$A$207,0),2))=TRUE,"CABLE INCONNU",(INDEX([3]Base!$A$2:$C$207,MATCH($BZ$6,[3]Base!$A$2:$A$207,0),3))))</f>
        <v>19.600000000000001</v>
      </c>
      <c r="CB1377">
        <f>IF($BZ$6="","",IF(ISERROR(INDEX([3]Base!$A$2:$C$207,MATCH($BZ$6,[3]Base!$A$2:$A$207,0),2))=TRUE,"CABLE INCONNU",(INDEX([3]Base!$A$2:$C$207,MATCH($BZ$6,[3]Base!$A$2:$A$207,0),2))))</f>
        <v>0.627</v>
      </c>
      <c r="CD1377">
        <f t="shared" si="108"/>
        <v>1.5404220201039038</v>
      </c>
      <c r="CF1377">
        <f t="shared" si="106"/>
        <v>404.81000000000006</v>
      </c>
      <c r="CG13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BORD'!$B$13:$B$2000,0),9)))*T1377/$P$18)</f>
        <v>406.35042202010396</v>
      </c>
      <c r="CI1377">
        <f>'[3]TABLEAU DE BORD'!B1375</f>
        <v>0</v>
      </c>
      <c r="CJ1377">
        <f>'[3]TABLEAU DE BORD'!E1375-'[3]TABLEAU DE BORD'!C1375</f>
        <v>0</v>
      </c>
      <c r="CL1377">
        <f>'[3]TABLEAU DE BORD'!H1375</f>
        <v>0</v>
      </c>
      <c r="CM1377">
        <f>'[3]TABLEAU DE BORD'!K1375-'[3]TABLEAU DE BORD'!I1375</f>
        <v>0</v>
      </c>
    </row>
    <row r="1378" spans="72:91" x14ac:dyDescent="0.25">
      <c r="BT137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BORD'!$B$13:$B$2000,0),11))*T1378/INDEX('[3]TABLEAU DE BORD'!$B$13:$R$2000,MATCH('Formalisme RTE'!$H$2,'[3]TABLEAU DE BORD'!$B$13:$B$2000,0),12)</f>
        <v>3.102830965870556</v>
      </c>
      <c r="BU1378">
        <f t="shared" si="109"/>
        <v>0.93577891975241945</v>
      </c>
      <c r="BX1378">
        <f t="shared" si="107"/>
        <v>0.60748217536470928</v>
      </c>
      <c r="BZ1378">
        <f>IF($BZ$6="","",IF(ISERROR(INDEX([3]Base!$A$2:$C$207,MATCH($BZ$6,[3]Base!$A$2:$A$207,0),2))=TRUE,"CABLE INCONNU",(INDEX([3]Base!$A$2:$C$207,MATCH($BZ$6,[3]Base!$A$2:$A$207,0),3))))</f>
        <v>19.600000000000001</v>
      </c>
      <c r="CB1378">
        <f>IF($BZ$6="","",IF(ISERROR(INDEX([3]Base!$A$2:$C$207,MATCH($BZ$6,[3]Base!$A$2:$A$207,0),2))=TRUE,"CABLE INCONNU",(INDEX([3]Base!$A$2:$C$207,MATCH($BZ$6,[3]Base!$A$2:$A$207,0),2))))</f>
        <v>0.627</v>
      </c>
      <c r="CD1378">
        <f t="shared" si="108"/>
        <v>1.5404220201039038</v>
      </c>
      <c r="CF1378">
        <f t="shared" si="106"/>
        <v>404.81000000000006</v>
      </c>
      <c r="CG13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BORD'!$B$13:$B$2000,0),9)))*T1378/$P$18)</f>
        <v>406.35042202010396</v>
      </c>
      <c r="CI1378">
        <f>'[3]TABLEAU DE BORD'!B1376</f>
        <v>0</v>
      </c>
      <c r="CJ1378">
        <f>'[3]TABLEAU DE BORD'!E1376-'[3]TABLEAU DE BORD'!C1376</f>
        <v>0</v>
      </c>
      <c r="CL1378">
        <f>'[3]TABLEAU DE BORD'!H1376</f>
        <v>0</v>
      </c>
      <c r="CM1378">
        <f>'[3]TABLEAU DE BORD'!K1376-'[3]TABLEAU DE BORD'!I1376</f>
        <v>0</v>
      </c>
    </row>
    <row r="1379" spans="72:91" x14ac:dyDescent="0.25">
      <c r="BT137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BORD'!$B$13:$B$2000,0),11))*T1379/INDEX('[3]TABLEAU DE BORD'!$B$13:$R$2000,MATCH('Formalisme RTE'!$H$2,'[3]TABLEAU DE BORD'!$B$13:$B$2000,0),12)</f>
        <v>3.102830965870556</v>
      </c>
      <c r="BU1379">
        <f t="shared" si="109"/>
        <v>0.93577891975241945</v>
      </c>
      <c r="BX1379">
        <f t="shared" si="107"/>
        <v>0.60748217536470928</v>
      </c>
      <c r="BZ1379">
        <f>IF($BZ$6="","",IF(ISERROR(INDEX([3]Base!$A$2:$C$207,MATCH($BZ$6,[3]Base!$A$2:$A$207,0),2))=TRUE,"CABLE INCONNU",(INDEX([3]Base!$A$2:$C$207,MATCH($BZ$6,[3]Base!$A$2:$A$207,0),3))))</f>
        <v>19.600000000000001</v>
      </c>
      <c r="CB1379">
        <f>IF($BZ$6="","",IF(ISERROR(INDEX([3]Base!$A$2:$C$207,MATCH($BZ$6,[3]Base!$A$2:$A$207,0),2))=TRUE,"CABLE INCONNU",(INDEX([3]Base!$A$2:$C$207,MATCH($BZ$6,[3]Base!$A$2:$A$207,0),2))))</f>
        <v>0.627</v>
      </c>
      <c r="CD1379">
        <f t="shared" si="108"/>
        <v>1.5404220201039038</v>
      </c>
      <c r="CF1379">
        <f t="shared" si="106"/>
        <v>404.81000000000006</v>
      </c>
      <c r="CG13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BORD'!$B$13:$B$2000,0),9)))*T1379/$P$18)</f>
        <v>406.35042202010396</v>
      </c>
      <c r="CI1379">
        <f>'[3]TABLEAU DE BORD'!B1377</f>
        <v>0</v>
      </c>
      <c r="CJ1379">
        <f>'[3]TABLEAU DE BORD'!E1377-'[3]TABLEAU DE BORD'!C1377</f>
        <v>0</v>
      </c>
      <c r="CL1379">
        <f>'[3]TABLEAU DE BORD'!H1377</f>
        <v>0</v>
      </c>
      <c r="CM1379">
        <f>'[3]TABLEAU DE BORD'!K1377-'[3]TABLEAU DE BORD'!I1377</f>
        <v>0</v>
      </c>
    </row>
    <row r="1380" spans="72:91" x14ac:dyDescent="0.25">
      <c r="BT138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BORD'!$B$13:$B$2000,0),11))*T1380/INDEX('[3]TABLEAU DE BORD'!$B$13:$R$2000,MATCH('Formalisme RTE'!$H$2,'[3]TABLEAU DE BORD'!$B$13:$B$2000,0),12)</f>
        <v>3.102830965870556</v>
      </c>
      <c r="BU1380">
        <f t="shared" si="109"/>
        <v>0.93577891975241945</v>
      </c>
      <c r="BX1380">
        <f t="shared" si="107"/>
        <v>0.60748217536470928</v>
      </c>
      <c r="BZ1380">
        <f>IF($BZ$6="","",IF(ISERROR(INDEX([3]Base!$A$2:$C$207,MATCH($BZ$6,[3]Base!$A$2:$A$207,0),2))=TRUE,"CABLE INCONNU",(INDEX([3]Base!$A$2:$C$207,MATCH($BZ$6,[3]Base!$A$2:$A$207,0),3))))</f>
        <v>19.600000000000001</v>
      </c>
      <c r="CB1380">
        <f>IF($BZ$6="","",IF(ISERROR(INDEX([3]Base!$A$2:$C$207,MATCH($BZ$6,[3]Base!$A$2:$A$207,0),2))=TRUE,"CABLE INCONNU",(INDEX([3]Base!$A$2:$C$207,MATCH($BZ$6,[3]Base!$A$2:$A$207,0),2))))</f>
        <v>0.627</v>
      </c>
      <c r="CD1380">
        <f t="shared" si="108"/>
        <v>1.5404220201039038</v>
      </c>
      <c r="CF1380">
        <f t="shared" si="106"/>
        <v>404.81000000000006</v>
      </c>
      <c r="CG13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BORD'!$B$13:$B$2000,0),9)))*T1380/$P$18)</f>
        <v>406.35042202010396</v>
      </c>
      <c r="CI1380">
        <f>'[3]TABLEAU DE BORD'!B1378</f>
        <v>0</v>
      </c>
      <c r="CJ1380">
        <f>'[3]TABLEAU DE BORD'!E1378-'[3]TABLEAU DE BORD'!C1378</f>
        <v>0</v>
      </c>
      <c r="CL1380">
        <f>'[3]TABLEAU DE BORD'!H1378</f>
        <v>0</v>
      </c>
      <c r="CM1380">
        <f>'[3]TABLEAU DE BORD'!K1378-'[3]TABLEAU DE BORD'!I1378</f>
        <v>0</v>
      </c>
    </row>
    <row r="1381" spans="72:91" x14ac:dyDescent="0.25">
      <c r="BT138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BORD'!$B$13:$B$2000,0),11))*T1381/INDEX('[3]TABLEAU DE BORD'!$B$13:$R$2000,MATCH('Formalisme RTE'!$H$2,'[3]TABLEAU DE BORD'!$B$13:$B$2000,0),12)</f>
        <v>3.102830965870556</v>
      </c>
      <c r="BU1381">
        <f t="shared" si="109"/>
        <v>0.93577891975241945</v>
      </c>
      <c r="BX1381">
        <f t="shared" si="107"/>
        <v>0.60748217536470928</v>
      </c>
      <c r="BZ1381">
        <f>IF($BZ$6="","",IF(ISERROR(INDEX([3]Base!$A$2:$C$207,MATCH($BZ$6,[3]Base!$A$2:$A$207,0),2))=TRUE,"CABLE INCONNU",(INDEX([3]Base!$A$2:$C$207,MATCH($BZ$6,[3]Base!$A$2:$A$207,0),3))))</f>
        <v>19.600000000000001</v>
      </c>
      <c r="CB1381">
        <f>IF($BZ$6="","",IF(ISERROR(INDEX([3]Base!$A$2:$C$207,MATCH($BZ$6,[3]Base!$A$2:$A$207,0),2))=TRUE,"CABLE INCONNU",(INDEX([3]Base!$A$2:$C$207,MATCH($BZ$6,[3]Base!$A$2:$A$207,0),2))))</f>
        <v>0.627</v>
      </c>
      <c r="CD1381">
        <f t="shared" si="108"/>
        <v>1.5404220201039038</v>
      </c>
      <c r="CF1381">
        <f t="shared" si="106"/>
        <v>404.81000000000006</v>
      </c>
      <c r="CG13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BORD'!$B$13:$B$2000,0),9)))*T1381/$P$18)</f>
        <v>406.35042202010396</v>
      </c>
      <c r="CI1381">
        <f>'[3]TABLEAU DE BORD'!B1379</f>
        <v>0</v>
      </c>
      <c r="CJ1381">
        <f>'[3]TABLEAU DE BORD'!E1379-'[3]TABLEAU DE BORD'!C1379</f>
        <v>0</v>
      </c>
      <c r="CL1381">
        <f>'[3]TABLEAU DE BORD'!H1379</f>
        <v>0</v>
      </c>
      <c r="CM1381">
        <f>'[3]TABLEAU DE BORD'!K1379-'[3]TABLEAU DE BORD'!I1379</f>
        <v>0</v>
      </c>
    </row>
    <row r="1382" spans="72:91" x14ac:dyDescent="0.25">
      <c r="BT138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BORD'!$B$13:$B$2000,0),11))*T1382/INDEX('[3]TABLEAU DE BORD'!$B$13:$R$2000,MATCH('Formalisme RTE'!$H$2,'[3]TABLEAU DE BORD'!$B$13:$B$2000,0),12)</f>
        <v>3.102830965870556</v>
      </c>
      <c r="BU1382">
        <f t="shared" si="109"/>
        <v>0.93577891975241945</v>
      </c>
      <c r="BX1382">
        <f t="shared" si="107"/>
        <v>0.60748217536470928</v>
      </c>
      <c r="BZ1382">
        <f>IF($BZ$6="","",IF(ISERROR(INDEX([3]Base!$A$2:$C$207,MATCH($BZ$6,[3]Base!$A$2:$A$207,0),2))=TRUE,"CABLE INCONNU",(INDEX([3]Base!$A$2:$C$207,MATCH($BZ$6,[3]Base!$A$2:$A$207,0),3))))</f>
        <v>19.600000000000001</v>
      </c>
      <c r="CB1382">
        <f>IF($BZ$6="","",IF(ISERROR(INDEX([3]Base!$A$2:$C$207,MATCH($BZ$6,[3]Base!$A$2:$A$207,0),2))=TRUE,"CABLE INCONNU",(INDEX([3]Base!$A$2:$C$207,MATCH($BZ$6,[3]Base!$A$2:$A$207,0),2))))</f>
        <v>0.627</v>
      </c>
      <c r="CD1382">
        <f t="shared" si="108"/>
        <v>1.5404220201039038</v>
      </c>
      <c r="CF1382">
        <f t="shared" si="106"/>
        <v>404.81000000000006</v>
      </c>
      <c r="CG13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BORD'!$B$13:$B$2000,0),9)))*T1382/$P$18)</f>
        <v>406.35042202010396</v>
      </c>
      <c r="CI1382">
        <f>'[3]TABLEAU DE BORD'!B1380</f>
        <v>0</v>
      </c>
      <c r="CJ1382">
        <f>'[3]TABLEAU DE BORD'!E1380-'[3]TABLEAU DE BORD'!C1380</f>
        <v>0</v>
      </c>
      <c r="CL1382">
        <f>'[3]TABLEAU DE BORD'!H1380</f>
        <v>0</v>
      </c>
      <c r="CM1382">
        <f>'[3]TABLEAU DE BORD'!K1380-'[3]TABLEAU DE BORD'!I1380</f>
        <v>0</v>
      </c>
    </row>
    <row r="1383" spans="72:91" x14ac:dyDescent="0.25">
      <c r="BT138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BORD'!$B$13:$B$2000,0),11))*T1383/INDEX('[3]TABLEAU DE BORD'!$B$13:$R$2000,MATCH('Formalisme RTE'!$H$2,'[3]TABLEAU DE BORD'!$B$13:$B$2000,0),12)</f>
        <v>3.102830965870556</v>
      </c>
      <c r="BU1383">
        <f t="shared" si="109"/>
        <v>0.93577891975241945</v>
      </c>
      <c r="BX1383">
        <f t="shared" si="107"/>
        <v>0.60748217536470928</v>
      </c>
      <c r="BZ1383">
        <f>IF($BZ$6="","",IF(ISERROR(INDEX([3]Base!$A$2:$C$207,MATCH($BZ$6,[3]Base!$A$2:$A$207,0),2))=TRUE,"CABLE INCONNU",(INDEX([3]Base!$A$2:$C$207,MATCH($BZ$6,[3]Base!$A$2:$A$207,0),3))))</f>
        <v>19.600000000000001</v>
      </c>
      <c r="CB1383">
        <f>IF($BZ$6="","",IF(ISERROR(INDEX([3]Base!$A$2:$C$207,MATCH($BZ$6,[3]Base!$A$2:$A$207,0),2))=TRUE,"CABLE INCONNU",(INDEX([3]Base!$A$2:$C$207,MATCH($BZ$6,[3]Base!$A$2:$A$207,0),2))))</f>
        <v>0.627</v>
      </c>
      <c r="CD1383">
        <f t="shared" si="108"/>
        <v>1.5404220201039038</v>
      </c>
      <c r="CF1383">
        <f t="shared" si="106"/>
        <v>404.81000000000006</v>
      </c>
      <c r="CG13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BORD'!$B$13:$B$2000,0),9)))*T1383/$P$18)</f>
        <v>406.35042202010396</v>
      </c>
      <c r="CI1383">
        <f>'[3]TABLEAU DE BORD'!B1381</f>
        <v>0</v>
      </c>
      <c r="CJ1383">
        <f>'[3]TABLEAU DE BORD'!E1381-'[3]TABLEAU DE BORD'!C1381</f>
        <v>0</v>
      </c>
      <c r="CL1383">
        <f>'[3]TABLEAU DE BORD'!H1381</f>
        <v>0</v>
      </c>
      <c r="CM1383">
        <f>'[3]TABLEAU DE BORD'!K1381-'[3]TABLEAU DE BORD'!I1381</f>
        <v>0</v>
      </c>
    </row>
    <row r="1384" spans="72:91" x14ac:dyDescent="0.25">
      <c r="BT138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BORD'!$B$13:$B$2000,0),11))*T1384/INDEX('[3]TABLEAU DE BORD'!$B$13:$R$2000,MATCH('Formalisme RTE'!$H$2,'[3]TABLEAU DE BORD'!$B$13:$B$2000,0),12)</f>
        <v>3.102830965870556</v>
      </c>
      <c r="BU1384">
        <f t="shared" si="109"/>
        <v>0.93577891975241945</v>
      </c>
      <c r="BX1384">
        <f t="shared" si="107"/>
        <v>0.60748217536470928</v>
      </c>
      <c r="BZ1384">
        <f>IF($BZ$6="","",IF(ISERROR(INDEX([3]Base!$A$2:$C$207,MATCH($BZ$6,[3]Base!$A$2:$A$207,0),2))=TRUE,"CABLE INCONNU",(INDEX([3]Base!$A$2:$C$207,MATCH($BZ$6,[3]Base!$A$2:$A$207,0),3))))</f>
        <v>19.600000000000001</v>
      </c>
      <c r="CB1384">
        <f>IF($BZ$6="","",IF(ISERROR(INDEX([3]Base!$A$2:$C$207,MATCH($BZ$6,[3]Base!$A$2:$A$207,0),2))=TRUE,"CABLE INCONNU",(INDEX([3]Base!$A$2:$C$207,MATCH($BZ$6,[3]Base!$A$2:$A$207,0),2))))</f>
        <v>0.627</v>
      </c>
      <c r="CD1384">
        <f t="shared" si="108"/>
        <v>1.5404220201039038</v>
      </c>
      <c r="CF1384">
        <f t="shared" si="106"/>
        <v>404.81000000000006</v>
      </c>
      <c r="CG13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BORD'!$B$13:$B$2000,0),9)))*T1384/$P$18)</f>
        <v>406.35042202010396</v>
      </c>
      <c r="CI1384">
        <f>'[3]TABLEAU DE BORD'!B1382</f>
        <v>0</v>
      </c>
      <c r="CJ1384">
        <f>'[3]TABLEAU DE BORD'!E1382-'[3]TABLEAU DE BORD'!C1382</f>
        <v>0</v>
      </c>
      <c r="CL1384">
        <f>'[3]TABLEAU DE BORD'!H1382</f>
        <v>0</v>
      </c>
      <c r="CM1384">
        <f>'[3]TABLEAU DE BORD'!K1382-'[3]TABLEAU DE BORD'!I1382</f>
        <v>0</v>
      </c>
    </row>
    <row r="1385" spans="72:91" x14ac:dyDescent="0.25">
      <c r="BT138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BORD'!$B$13:$B$2000,0),11))*T1385/INDEX('[3]TABLEAU DE BORD'!$B$13:$R$2000,MATCH('Formalisme RTE'!$H$2,'[3]TABLEAU DE BORD'!$B$13:$B$2000,0),12)</f>
        <v>3.102830965870556</v>
      </c>
      <c r="BU1385">
        <f t="shared" si="109"/>
        <v>0.93577891975241945</v>
      </c>
      <c r="BX1385">
        <f t="shared" si="107"/>
        <v>0.60748217536470928</v>
      </c>
      <c r="BZ1385">
        <f>IF($BZ$6="","",IF(ISERROR(INDEX([3]Base!$A$2:$C$207,MATCH($BZ$6,[3]Base!$A$2:$A$207,0),2))=TRUE,"CABLE INCONNU",(INDEX([3]Base!$A$2:$C$207,MATCH($BZ$6,[3]Base!$A$2:$A$207,0),3))))</f>
        <v>19.600000000000001</v>
      </c>
      <c r="CB1385">
        <f>IF($BZ$6="","",IF(ISERROR(INDEX([3]Base!$A$2:$C$207,MATCH($BZ$6,[3]Base!$A$2:$A$207,0),2))=TRUE,"CABLE INCONNU",(INDEX([3]Base!$A$2:$C$207,MATCH($BZ$6,[3]Base!$A$2:$A$207,0),2))))</f>
        <v>0.627</v>
      </c>
      <c r="CD1385">
        <f t="shared" si="108"/>
        <v>1.5404220201039038</v>
      </c>
      <c r="CF1385">
        <f t="shared" si="106"/>
        <v>404.81000000000006</v>
      </c>
      <c r="CG13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BORD'!$B$13:$B$2000,0),9)))*T1385/$P$18)</f>
        <v>406.35042202010396</v>
      </c>
      <c r="CI1385">
        <f>'[3]TABLEAU DE BORD'!B1383</f>
        <v>0</v>
      </c>
      <c r="CJ1385">
        <f>'[3]TABLEAU DE BORD'!E1383-'[3]TABLEAU DE BORD'!C1383</f>
        <v>0</v>
      </c>
      <c r="CL1385">
        <f>'[3]TABLEAU DE BORD'!H1383</f>
        <v>0</v>
      </c>
      <c r="CM1385">
        <f>'[3]TABLEAU DE BORD'!K1383-'[3]TABLEAU DE BORD'!I1383</f>
        <v>0</v>
      </c>
    </row>
    <row r="1386" spans="72:91" x14ac:dyDescent="0.25">
      <c r="BT138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BORD'!$B$13:$B$2000,0),11))*T1386/INDEX('[3]TABLEAU DE BORD'!$B$13:$R$2000,MATCH('Formalisme RTE'!$H$2,'[3]TABLEAU DE BORD'!$B$13:$B$2000,0),12)</f>
        <v>3.102830965870556</v>
      </c>
      <c r="BU1386">
        <f t="shared" si="109"/>
        <v>0.93577891975241945</v>
      </c>
      <c r="BX1386">
        <f t="shared" si="107"/>
        <v>0.60748217536470928</v>
      </c>
      <c r="BZ1386">
        <f>IF($BZ$6="","",IF(ISERROR(INDEX([3]Base!$A$2:$C$207,MATCH($BZ$6,[3]Base!$A$2:$A$207,0),2))=TRUE,"CABLE INCONNU",(INDEX([3]Base!$A$2:$C$207,MATCH($BZ$6,[3]Base!$A$2:$A$207,0),3))))</f>
        <v>19.600000000000001</v>
      </c>
      <c r="CB1386">
        <f>IF($BZ$6="","",IF(ISERROR(INDEX([3]Base!$A$2:$C$207,MATCH($BZ$6,[3]Base!$A$2:$A$207,0),2))=TRUE,"CABLE INCONNU",(INDEX([3]Base!$A$2:$C$207,MATCH($BZ$6,[3]Base!$A$2:$A$207,0),2))))</f>
        <v>0.627</v>
      </c>
      <c r="CD1386">
        <f t="shared" si="108"/>
        <v>1.5404220201039038</v>
      </c>
      <c r="CF1386">
        <f t="shared" si="106"/>
        <v>404.81000000000006</v>
      </c>
      <c r="CG13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BORD'!$B$13:$B$2000,0),9)))*T1386/$P$18)</f>
        <v>406.35042202010396</v>
      </c>
      <c r="CI1386">
        <f>'[3]TABLEAU DE BORD'!B1384</f>
        <v>0</v>
      </c>
      <c r="CJ1386">
        <f>'[3]TABLEAU DE BORD'!E1384-'[3]TABLEAU DE BORD'!C1384</f>
        <v>0</v>
      </c>
      <c r="CL1386">
        <f>'[3]TABLEAU DE BORD'!H1384</f>
        <v>0</v>
      </c>
      <c r="CM1386">
        <f>'[3]TABLEAU DE BORD'!K1384-'[3]TABLEAU DE BORD'!I1384</f>
        <v>0</v>
      </c>
    </row>
    <row r="1387" spans="72:91" x14ac:dyDescent="0.25">
      <c r="BT138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BORD'!$B$13:$B$2000,0),11))*T1387/INDEX('[3]TABLEAU DE BORD'!$B$13:$R$2000,MATCH('Formalisme RTE'!$H$2,'[3]TABLEAU DE BORD'!$B$13:$B$2000,0),12)</f>
        <v>3.102830965870556</v>
      </c>
      <c r="BU1387">
        <f t="shared" si="109"/>
        <v>0.93577891975241945</v>
      </c>
      <c r="BX1387">
        <f t="shared" si="107"/>
        <v>0.60748217536470928</v>
      </c>
      <c r="BZ1387">
        <f>IF($BZ$6="","",IF(ISERROR(INDEX([3]Base!$A$2:$C$207,MATCH($BZ$6,[3]Base!$A$2:$A$207,0),2))=TRUE,"CABLE INCONNU",(INDEX([3]Base!$A$2:$C$207,MATCH($BZ$6,[3]Base!$A$2:$A$207,0),3))))</f>
        <v>19.600000000000001</v>
      </c>
      <c r="CB1387">
        <f>IF($BZ$6="","",IF(ISERROR(INDEX([3]Base!$A$2:$C$207,MATCH($BZ$6,[3]Base!$A$2:$A$207,0),2))=TRUE,"CABLE INCONNU",(INDEX([3]Base!$A$2:$C$207,MATCH($BZ$6,[3]Base!$A$2:$A$207,0),2))))</f>
        <v>0.627</v>
      </c>
      <c r="CD1387">
        <f t="shared" si="108"/>
        <v>1.5404220201039038</v>
      </c>
      <c r="CF1387">
        <f t="shared" si="106"/>
        <v>404.81000000000006</v>
      </c>
      <c r="CG13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BORD'!$B$13:$B$2000,0),9)))*T1387/$P$18)</f>
        <v>406.35042202010396</v>
      </c>
      <c r="CI1387">
        <f>'[3]TABLEAU DE BORD'!B1385</f>
        <v>0</v>
      </c>
      <c r="CJ1387">
        <f>'[3]TABLEAU DE BORD'!E1385-'[3]TABLEAU DE BORD'!C1385</f>
        <v>0</v>
      </c>
      <c r="CL1387">
        <f>'[3]TABLEAU DE BORD'!H1385</f>
        <v>0</v>
      </c>
      <c r="CM1387">
        <f>'[3]TABLEAU DE BORD'!K1385-'[3]TABLEAU DE BORD'!I1385</f>
        <v>0</v>
      </c>
    </row>
    <row r="1388" spans="72:91" x14ac:dyDescent="0.25">
      <c r="BT138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BORD'!$B$13:$B$2000,0),11))*T1388/INDEX('[3]TABLEAU DE BORD'!$B$13:$R$2000,MATCH('Formalisme RTE'!$H$2,'[3]TABLEAU DE BORD'!$B$13:$B$2000,0),12)</f>
        <v>3.102830965870556</v>
      </c>
      <c r="BU1388">
        <f t="shared" si="109"/>
        <v>0.93577891975241945</v>
      </c>
      <c r="BX1388">
        <f t="shared" si="107"/>
        <v>0.60748217536470928</v>
      </c>
      <c r="BZ1388">
        <f>IF($BZ$6="","",IF(ISERROR(INDEX([3]Base!$A$2:$C$207,MATCH($BZ$6,[3]Base!$A$2:$A$207,0),2))=TRUE,"CABLE INCONNU",(INDEX([3]Base!$A$2:$C$207,MATCH($BZ$6,[3]Base!$A$2:$A$207,0),3))))</f>
        <v>19.600000000000001</v>
      </c>
      <c r="CB1388">
        <f>IF($BZ$6="","",IF(ISERROR(INDEX([3]Base!$A$2:$C$207,MATCH($BZ$6,[3]Base!$A$2:$A$207,0),2))=TRUE,"CABLE INCONNU",(INDEX([3]Base!$A$2:$C$207,MATCH($BZ$6,[3]Base!$A$2:$A$207,0),2))))</f>
        <v>0.627</v>
      </c>
      <c r="CD1388">
        <f t="shared" si="108"/>
        <v>1.5404220201039038</v>
      </c>
      <c r="CF1388">
        <f t="shared" si="106"/>
        <v>404.81000000000006</v>
      </c>
      <c r="CG13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BORD'!$B$13:$B$2000,0),9)))*T1388/$P$18)</f>
        <v>406.35042202010396</v>
      </c>
      <c r="CI1388">
        <f>'[3]TABLEAU DE BORD'!B1386</f>
        <v>0</v>
      </c>
      <c r="CJ1388">
        <f>'[3]TABLEAU DE BORD'!E1386-'[3]TABLEAU DE BORD'!C1386</f>
        <v>0</v>
      </c>
      <c r="CL1388">
        <f>'[3]TABLEAU DE BORD'!H1386</f>
        <v>0</v>
      </c>
      <c r="CM1388">
        <f>'[3]TABLEAU DE BORD'!K1386-'[3]TABLEAU DE BORD'!I1386</f>
        <v>0</v>
      </c>
    </row>
    <row r="1389" spans="72:91" x14ac:dyDescent="0.25">
      <c r="BT138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BORD'!$B$13:$B$2000,0),11))*T1389/INDEX('[3]TABLEAU DE BORD'!$B$13:$R$2000,MATCH('Formalisme RTE'!$H$2,'[3]TABLEAU DE BORD'!$B$13:$B$2000,0),12)</f>
        <v>3.102830965870556</v>
      </c>
      <c r="BU1389">
        <f t="shared" si="109"/>
        <v>0.93577891975241945</v>
      </c>
      <c r="BX1389">
        <f t="shared" si="107"/>
        <v>0.60748217536470928</v>
      </c>
      <c r="BZ1389">
        <f>IF($BZ$6="","",IF(ISERROR(INDEX([3]Base!$A$2:$C$207,MATCH($BZ$6,[3]Base!$A$2:$A$207,0),2))=TRUE,"CABLE INCONNU",(INDEX([3]Base!$A$2:$C$207,MATCH($BZ$6,[3]Base!$A$2:$A$207,0),3))))</f>
        <v>19.600000000000001</v>
      </c>
      <c r="CB1389">
        <f>IF($BZ$6="","",IF(ISERROR(INDEX([3]Base!$A$2:$C$207,MATCH($BZ$6,[3]Base!$A$2:$A$207,0),2))=TRUE,"CABLE INCONNU",(INDEX([3]Base!$A$2:$C$207,MATCH($BZ$6,[3]Base!$A$2:$A$207,0),2))))</f>
        <v>0.627</v>
      </c>
      <c r="CD1389">
        <f t="shared" si="108"/>
        <v>1.5404220201039038</v>
      </c>
      <c r="CF1389">
        <f t="shared" si="106"/>
        <v>404.81000000000006</v>
      </c>
      <c r="CG13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BORD'!$B$13:$B$2000,0),9)))*T1389/$P$18)</f>
        <v>406.35042202010396</v>
      </c>
      <c r="CI1389">
        <f>'[3]TABLEAU DE BORD'!B1387</f>
        <v>0</v>
      </c>
      <c r="CJ1389">
        <f>'[3]TABLEAU DE BORD'!E1387-'[3]TABLEAU DE BORD'!C1387</f>
        <v>0</v>
      </c>
      <c r="CL1389">
        <f>'[3]TABLEAU DE BORD'!H1387</f>
        <v>0</v>
      </c>
      <c r="CM1389">
        <f>'[3]TABLEAU DE BORD'!K1387-'[3]TABLEAU DE BORD'!I1387</f>
        <v>0</v>
      </c>
    </row>
    <row r="1390" spans="72:91" x14ac:dyDescent="0.25">
      <c r="BT139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BORD'!$B$13:$B$2000,0),11))*T1390/INDEX('[3]TABLEAU DE BORD'!$B$13:$R$2000,MATCH('Formalisme RTE'!$H$2,'[3]TABLEAU DE BORD'!$B$13:$B$2000,0),12)</f>
        <v>3.102830965870556</v>
      </c>
      <c r="BU1390">
        <f t="shared" si="109"/>
        <v>0.93577891975241945</v>
      </c>
      <c r="BX1390">
        <f t="shared" si="107"/>
        <v>0.60748217536470928</v>
      </c>
      <c r="BZ1390">
        <f>IF($BZ$6="","",IF(ISERROR(INDEX([3]Base!$A$2:$C$207,MATCH($BZ$6,[3]Base!$A$2:$A$207,0),2))=TRUE,"CABLE INCONNU",(INDEX([3]Base!$A$2:$C$207,MATCH($BZ$6,[3]Base!$A$2:$A$207,0),3))))</f>
        <v>19.600000000000001</v>
      </c>
      <c r="CB1390">
        <f>IF($BZ$6="","",IF(ISERROR(INDEX([3]Base!$A$2:$C$207,MATCH($BZ$6,[3]Base!$A$2:$A$207,0),2))=TRUE,"CABLE INCONNU",(INDEX([3]Base!$A$2:$C$207,MATCH($BZ$6,[3]Base!$A$2:$A$207,0),2))))</f>
        <v>0.627</v>
      </c>
      <c r="CD1390">
        <f t="shared" si="108"/>
        <v>1.5404220201039038</v>
      </c>
      <c r="CF1390">
        <f t="shared" si="106"/>
        <v>404.81000000000006</v>
      </c>
      <c r="CG13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BORD'!$B$13:$B$2000,0),9)))*T1390/$P$18)</f>
        <v>406.35042202010396</v>
      </c>
      <c r="CI1390">
        <f>'[3]TABLEAU DE BORD'!B1388</f>
        <v>0</v>
      </c>
      <c r="CJ1390">
        <f>'[3]TABLEAU DE BORD'!E1388-'[3]TABLEAU DE BORD'!C1388</f>
        <v>0</v>
      </c>
      <c r="CL1390">
        <f>'[3]TABLEAU DE BORD'!H1388</f>
        <v>0</v>
      </c>
      <c r="CM1390">
        <f>'[3]TABLEAU DE BORD'!K1388-'[3]TABLEAU DE BORD'!I1388</f>
        <v>0</v>
      </c>
    </row>
    <row r="1391" spans="72:91" x14ac:dyDescent="0.25">
      <c r="BT139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BORD'!$B$13:$B$2000,0),11))*T1391/INDEX('[3]TABLEAU DE BORD'!$B$13:$R$2000,MATCH('Formalisme RTE'!$H$2,'[3]TABLEAU DE BORD'!$B$13:$B$2000,0),12)</f>
        <v>3.102830965870556</v>
      </c>
      <c r="BU1391">
        <f t="shared" si="109"/>
        <v>0.93577891975241945</v>
      </c>
      <c r="BX1391">
        <f t="shared" si="107"/>
        <v>0.60748217536470928</v>
      </c>
      <c r="BZ1391">
        <f>IF($BZ$6="","",IF(ISERROR(INDEX([3]Base!$A$2:$C$207,MATCH($BZ$6,[3]Base!$A$2:$A$207,0),2))=TRUE,"CABLE INCONNU",(INDEX([3]Base!$A$2:$C$207,MATCH($BZ$6,[3]Base!$A$2:$A$207,0),3))))</f>
        <v>19.600000000000001</v>
      </c>
      <c r="CB1391">
        <f>IF($BZ$6="","",IF(ISERROR(INDEX([3]Base!$A$2:$C$207,MATCH($BZ$6,[3]Base!$A$2:$A$207,0),2))=TRUE,"CABLE INCONNU",(INDEX([3]Base!$A$2:$C$207,MATCH($BZ$6,[3]Base!$A$2:$A$207,0),2))))</f>
        <v>0.627</v>
      </c>
      <c r="CD1391">
        <f t="shared" si="108"/>
        <v>1.5404220201039038</v>
      </c>
      <c r="CF1391">
        <f t="shared" si="106"/>
        <v>404.81000000000006</v>
      </c>
      <c r="CG13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BORD'!$B$13:$B$2000,0),9)))*T1391/$P$18)</f>
        <v>406.35042202010396</v>
      </c>
      <c r="CI1391">
        <f>'[3]TABLEAU DE BORD'!B1389</f>
        <v>0</v>
      </c>
      <c r="CJ1391">
        <f>'[3]TABLEAU DE BORD'!E1389-'[3]TABLEAU DE BORD'!C1389</f>
        <v>0</v>
      </c>
      <c r="CL1391">
        <f>'[3]TABLEAU DE BORD'!H1389</f>
        <v>0</v>
      </c>
      <c r="CM1391">
        <f>'[3]TABLEAU DE BORD'!K1389-'[3]TABLEAU DE BORD'!I1389</f>
        <v>0</v>
      </c>
    </row>
    <row r="1392" spans="72:91" x14ac:dyDescent="0.25">
      <c r="BT139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BORD'!$B$13:$B$2000,0),11))*T1392/INDEX('[3]TABLEAU DE BORD'!$B$13:$R$2000,MATCH('Formalisme RTE'!$H$2,'[3]TABLEAU DE BORD'!$B$13:$B$2000,0),12)</f>
        <v>3.102830965870556</v>
      </c>
      <c r="BU1392">
        <f t="shared" si="109"/>
        <v>0.93577891975241945</v>
      </c>
      <c r="BX1392">
        <f t="shared" si="107"/>
        <v>0.60748217536470928</v>
      </c>
      <c r="BZ1392">
        <f>IF($BZ$6="","",IF(ISERROR(INDEX([3]Base!$A$2:$C$207,MATCH($BZ$6,[3]Base!$A$2:$A$207,0),2))=TRUE,"CABLE INCONNU",(INDEX([3]Base!$A$2:$C$207,MATCH($BZ$6,[3]Base!$A$2:$A$207,0),3))))</f>
        <v>19.600000000000001</v>
      </c>
      <c r="CB1392">
        <f>IF($BZ$6="","",IF(ISERROR(INDEX([3]Base!$A$2:$C$207,MATCH($BZ$6,[3]Base!$A$2:$A$207,0),2))=TRUE,"CABLE INCONNU",(INDEX([3]Base!$A$2:$C$207,MATCH($BZ$6,[3]Base!$A$2:$A$207,0),2))))</f>
        <v>0.627</v>
      </c>
      <c r="CD1392">
        <f t="shared" si="108"/>
        <v>1.5404220201039038</v>
      </c>
      <c r="CF1392">
        <f t="shared" si="106"/>
        <v>404.81000000000006</v>
      </c>
      <c r="CG13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BORD'!$B$13:$B$2000,0),9)))*T1392/$P$18)</f>
        <v>406.35042202010396</v>
      </c>
      <c r="CI1392">
        <f>'[3]TABLEAU DE BORD'!B1390</f>
        <v>0</v>
      </c>
      <c r="CJ1392">
        <f>'[3]TABLEAU DE BORD'!E1390-'[3]TABLEAU DE BORD'!C1390</f>
        <v>0</v>
      </c>
      <c r="CL1392">
        <f>'[3]TABLEAU DE BORD'!H1390</f>
        <v>0</v>
      </c>
      <c r="CM1392">
        <f>'[3]TABLEAU DE BORD'!K1390-'[3]TABLEAU DE BORD'!I1390</f>
        <v>0</v>
      </c>
    </row>
    <row r="1393" spans="72:91" x14ac:dyDescent="0.25">
      <c r="BT139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BORD'!$B$13:$B$2000,0),11))*T1393/INDEX('[3]TABLEAU DE BORD'!$B$13:$R$2000,MATCH('Formalisme RTE'!$H$2,'[3]TABLEAU DE BORD'!$B$13:$B$2000,0),12)</f>
        <v>3.102830965870556</v>
      </c>
      <c r="BU1393">
        <f t="shared" si="109"/>
        <v>0.93577891975241945</v>
      </c>
      <c r="BX1393">
        <f t="shared" si="107"/>
        <v>0.60748217536470928</v>
      </c>
      <c r="BZ1393">
        <f>IF($BZ$6="","",IF(ISERROR(INDEX([3]Base!$A$2:$C$207,MATCH($BZ$6,[3]Base!$A$2:$A$207,0),2))=TRUE,"CABLE INCONNU",(INDEX([3]Base!$A$2:$C$207,MATCH($BZ$6,[3]Base!$A$2:$A$207,0),3))))</f>
        <v>19.600000000000001</v>
      </c>
      <c r="CB1393">
        <f>IF($BZ$6="","",IF(ISERROR(INDEX([3]Base!$A$2:$C$207,MATCH($BZ$6,[3]Base!$A$2:$A$207,0),2))=TRUE,"CABLE INCONNU",(INDEX([3]Base!$A$2:$C$207,MATCH($BZ$6,[3]Base!$A$2:$A$207,0),2))))</f>
        <v>0.627</v>
      </c>
      <c r="CD1393">
        <f t="shared" si="108"/>
        <v>1.5404220201039038</v>
      </c>
      <c r="CF1393">
        <f t="shared" si="106"/>
        <v>404.81000000000006</v>
      </c>
      <c r="CG13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BORD'!$B$13:$B$2000,0),9)))*T1393/$P$18)</f>
        <v>406.35042202010396</v>
      </c>
      <c r="CI1393">
        <f>'[3]TABLEAU DE BORD'!B1391</f>
        <v>0</v>
      </c>
      <c r="CJ1393">
        <f>'[3]TABLEAU DE BORD'!E1391-'[3]TABLEAU DE BORD'!C1391</f>
        <v>0</v>
      </c>
      <c r="CL1393">
        <f>'[3]TABLEAU DE BORD'!H1391</f>
        <v>0</v>
      </c>
      <c r="CM1393">
        <f>'[3]TABLEAU DE BORD'!K1391-'[3]TABLEAU DE BORD'!I1391</f>
        <v>0</v>
      </c>
    </row>
    <row r="1394" spans="72:91" x14ac:dyDescent="0.25">
      <c r="BT139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BORD'!$B$13:$B$2000,0),11))*T1394/INDEX('[3]TABLEAU DE BORD'!$B$13:$R$2000,MATCH('Formalisme RTE'!$H$2,'[3]TABLEAU DE BORD'!$B$13:$B$2000,0),12)</f>
        <v>3.102830965870556</v>
      </c>
      <c r="BU1394">
        <f t="shared" si="109"/>
        <v>0.93577891975241945</v>
      </c>
      <c r="BX1394">
        <f t="shared" si="107"/>
        <v>0.60748217536470928</v>
      </c>
      <c r="BZ1394">
        <f>IF($BZ$6="","",IF(ISERROR(INDEX([3]Base!$A$2:$C$207,MATCH($BZ$6,[3]Base!$A$2:$A$207,0),2))=TRUE,"CABLE INCONNU",(INDEX([3]Base!$A$2:$C$207,MATCH($BZ$6,[3]Base!$A$2:$A$207,0),3))))</f>
        <v>19.600000000000001</v>
      </c>
      <c r="CB1394">
        <f>IF($BZ$6="","",IF(ISERROR(INDEX([3]Base!$A$2:$C$207,MATCH($BZ$6,[3]Base!$A$2:$A$207,0),2))=TRUE,"CABLE INCONNU",(INDEX([3]Base!$A$2:$C$207,MATCH($BZ$6,[3]Base!$A$2:$A$207,0),2))))</f>
        <v>0.627</v>
      </c>
      <c r="CD1394">
        <f t="shared" si="108"/>
        <v>1.5404220201039038</v>
      </c>
      <c r="CF1394">
        <f t="shared" si="106"/>
        <v>404.81000000000006</v>
      </c>
      <c r="CG13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BORD'!$B$13:$B$2000,0),9)))*T1394/$P$18)</f>
        <v>406.35042202010396</v>
      </c>
      <c r="CI1394">
        <f>'[3]TABLEAU DE BORD'!B1392</f>
        <v>0</v>
      </c>
      <c r="CJ1394">
        <f>'[3]TABLEAU DE BORD'!E1392-'[3]TABLEAU DE BORD'!C1392</f>
        <v>0</v>
      </c>
      <c r="CL1394">
        <f>'[3]TABLEAU DE BORD'!H1392</f>
        <v>0</v>
      </c>
      <c r="CM1394">
        <f>'[3]TABLEAU DE BORD'!K1392-'[3]TABLEAU DE BORD'!I1392</f>
        <v>0</v>
      </c>
    </row>
    <row r="1395" spans="72:91" x14ac:dyDescent="0.25">
      <c r="BT139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BORD'!$B$13:$B$2000,0),11))*T1395/INDEX('[3]TABLEAU DE BORD'!$B$13:$R$2000,MATCH('Formalisme RTE'!$H$2,'[3]TABLEAU DE BORD'!$B$13:$B$2000,0),12)</f>
        <v>3.102830965870556</v>
      </c>
      <c r="BU1395">
        <f t="shared" si="109"/>
        <v>0.93577891975241945</v>
      </c>
      <c r="BX1395">
        <f t="shared" si="107"/>
        <v>0.60748217536470928</v>
      </c>
      <c r="BZ1395">
        <f>IF($BZ$6="","",IF(ISERROR(INDEX([3]Base!$A$2:$C$207,MATCH($BZ$6,[3]Base!$A$2:$A$207,0),2))=TRUE,"CABLE INCONNU",(INDEX([3]Base!$A$2:$C$207,MATCH($BZ$6,[3]Base!$A$2:$A$207,0),3))))</f>
        <v>19.600000000000001</v>
      </c>
      <c r="CB1395">
        <f>IF($BZ$6="","",IF(ISERROR(INDEX([3]Base!$A$2:$C$207,MATCH($BZ$6,[3]Base!$A$2:$A$207,0),2))=TRUE,"CABLE INCONNU",(INDEX([3]Base!$A$2:$C$207,MATCH($BZ$6,[3]Base!$A$2:$A$207,0),2))))</f>
        <v>0.627</v>
      </c>
      <c r="CD1395">
        <f t="shared" si="108"/>
        <v>1.5404220201039038</v>
      </c>
      <c r="CF1395">
        <f t="shared" si="106"/>
        <v>404.81000000000006</v>
      </c>
      <c r="CG13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BORD'!$B$13:$B$2000,0),9)))*T1395/$P$18)</f>
        <v>406.35042202010396</v>
      </c>
      <c r="CI1395">
        <f>'[3]TABLEAU DE BORD'!B1393</f>
        <v>0</v>
      </c>
      <c r="CJ1395">
        <f>'[3]TABLEAU DE BORD'!E1393-'[3]TABLEAU DE BORD'!C1393</f>
        <v>0</v>
      </c>
      <c r="CL1395">
        <f>'[3]TABLEAU DE BORD'!H1393</f>
        <v>0</v>
      </c>
      <c r="CM1395">
        <f>'[3]TABLEAU DE BORD'!K1393-'[3]TABLEAU DE BORD'!I1393</f>
        <v>0</v>
      </c>
    </row>
    <row r="1396" spans="72:91" x14ac:dyDescent="0.25">
      <c r="BT139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BORD'!$B$13:$B$2000,0),11))*T1396/INDEX('[3]TABLEAU DE BORD'!$B$13:$R$2000,MATCH('Formalisme RTE'!$H$2,'[3]TABLEAU DE BORD'!$B$13:$B$2000,0),12)</f>
        <v>3.102830965870556</v>
      </c>
      <c r="BU1396">
        <f t="shared" si="109"/>
        <v>0.93577891975241945</v>
      </c>
      <c r="BX1396">
        <f t="shared" si="107"/>
        <v>0.60748217536470928</v>
      </c>
      <c r="BZ1396">
        <f>IF($BZ$6="","",IF(ISERROR(INDEX([3]Base!$A$2:$C$207,MATCH($BZ$6,[3]Base!$A$2:$A$207,0),2))=TRUE,"CABLE INCONNU",(INDEX([3]Base!$A$2:$C$207,MATCH($BZ$6,[3]Base!$A$2:$A$207,0),3))))</f>
        <v>19.600000000000001</v>
      </c>
      <c r="CB1396">
        <f>IF($BZ$6="","",IF(ISERROR(INDEX([3]Base!$A$2:$C$207,MATCH($BZ$6,[3]Base!$A$2:$A$207,0),2))=TRUE,"CABLE INCONNU",(INDEX([3]Base!$A$2:$C$207,MATCH($BZ$6,[3]Base!$A$2:$A$207,0),2))))</f>
        <v>0.627</v>
      </c>
      <c r="CD1396">
        <f t="shared" si="108"/>
        <v>1.5404220201039038</v>
      </c>
      <c r="CF1396">
        <f t="shared" si="106"/>
        <v>404.81000000000006</v>
      </c>
      <c r="CG13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BORD'!$B$13:$B$2000,0),9)))*T1396/$P$18)</f>
        <v>406.35042202010396</v>
      </c>
      <c r="CI1396">
        <f>'[3]TABLEAU DE BORD'!B1394</f>
        <v>0</v>
      </c>
      <c r="CJ1396">
        <f>'[3]TABLEAU DE BORD'!E1394-'[3]TABLEAU DE BORD'!C1394</f>
        <v>0</v>
      </c>
      <c r="CL1396">
        <f>'[3]TABLEAU DE BORD'!H1394</f>
        <v>0</v>
      </c>
      <c r="CM1396">
        <f>'[3]TABLEAU DE BORD'!K1394-'[3]TABLEAU DE BORD'!I1394</f>
        <v>0</v>
      </c>
    </row>
    <row r="1397" spans="72:91" x14ac:dyDescent="0.25">
      <c r="BT139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BORD'!$B$13:$B$2000,0),11))*T1397/INDEX('[3]TABLEAU DE BORD'!$B$13:$R$2000,MATCH('Formalisme RTE'!$H$2,'[3]TABLEAU DE BORD'!$B$13:$B$2000,0),12)</f>
        <v>3.102830965870556</v>
      </c>
      <c r="BU1397">
        <f t="shared" si="109"/>
        <v>0.93577891975241945</v>
      </c>
      <c r="BX1397">
        <f t="shared" si="107"/>
        <v>0.60748217536470928</v>
      </c>
      <c r="BZ1397">
        <f>IF($BZ$6="","",IF(ISERROR(INDEX([3]Base!$A$2:$C$207,MATCH($BZ$6,[3]Base!$A$2:$A$207,0),2))=TRUE,"CABLE INCONNU",(INDEX([3]Base!$A$2:$C$207,MATCH($BZ$6,[3]Base!$A$2:$A$207,0),3))))</f>
        <v>19.600000000000001</v>
      </c>
      <c r="CB1397">
        <f>IF($BZ$6="","",IF(ISERROR(INDEX([3]Base!$A$2:$C$207,MATCH($BZ$6,[3]Base!$A$2:$A$207,0),2))=TRUE,"CABLE INCONNU",(INDEX([3]Base!$A$2:$C$207,MATCH($BZ$6,[3]Base!$A$2:$A$207,0),2))))</f>
        <v>0.627</v>
      </c>
      <c r="CD1397">
        <f t="shared" si="108"/>
        <v>1.5404220201039038</v>
      </c>
      <c r="CF1397">
        <f t="shared" si="106"/>
        <v>404.81000000000006</v>
      </c>
      <c r="CG13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BORD'!$B$13:$B$2000,0),9)))*T1397/$P$18)</f>
        <v>406.35042202010396</v>
      </c>
      <c r="CI1397">
        <f>'[3]TABLEAU DE BORD'!B1395</f>
        <v>0</v>
      </c>
      <c r="CJ1397">
        <f>'[3]TABLEAU DE BORD'!E1395-'[3]TABLEAU DE BORD'!C1395</f>
        <v>0</v>
      </c>
      <c r="CL1397">
        <f>'[3]TABLEAU DE BORD'!H1395</f>
        <v>0</v>
      </c>
      <c r="CM1397">
        <f>'[3]TABLEAU DE BORD'!K1395-'[3]TABLEAU DE BORD'!I1395</f>
        <v>0</v>
      </c>
    </row>
    <row r="1398" spans="72:91" x14ac:dyDescent="0.25">
      <c r="BT139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BORD'!$B$13:$B$2000,0),11))*T1398/INDEX('[3]TABLEAU DE BORD'!$B$13:$R$2000,MATCH('Formalisme RTE'!$H$2,'[3]TABLEAU DE BORD'!$B$13:$B$2000,0),12)</f>
        <v>3.102830965870556</v>
      </c>
      <c r="BU1398">
        <f t="shared" si="109"/>
        <v>0.93577891975241945</v>
      </c>
      <c r="BX1398">
        <f t="shared" si="107"/>
        <v>0.60748217536470928</v>
      </c>
      <c r="BZ1398">
        <f>IF($BZ$6="","",IF(ISERROR(INDEX([3]Base!$A$2:$C$207,MATCH($BZ$6,[3]Base!$A$2:$A$207,0),2))=TRUE,"CABLE INCONNU",(INDEX([3]Base!$A$2:$C$207,MATCH($BZ$6,[3]Base!$A$2:$A$207,0),3))))</f>
        <v>19.600000000000001</v>
      </c>
      <c r="CB1398">
        <f>IF($BZ$6="","",IF(ISERROR(INDEX([3]Base!$A$2:$C$207,MATCH($BZ$6,[3]Base!$A$2:$A$207,0),2))=TRUE,"CABLE INCONNU",(INDEX([3]Base!$A$2:$C$207,MATCH($BZ$6,[3]Base!$A$2:$A$207,0),2))))</f>
        <v>0.627</v>
      </c>
      <c r="CD1398">
        <f t="shared" si="108"/>
        <v>1.5404220201039038</v>
      </c>
      <c r="CF1398">
        <f t="shared" si="106"/>
        <v>404.81000000000006</v>
      </c>
      <c r="CG13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BORD'!$B$13:$B$2000,0),9)))*T1398/$P$18)</f>
        <v>406.35042202010396</v>
      </c>
      <c r="CI1398">
        <f>'[3]TABLEAU DE BORD'!B1396</f>
        <v>0</v>
      </c>
      <c r="CJ1398">
        <f>'[3]TABLEAU DE BORD'!E1396-'[3]TABLEAU DE BORD'!C1396</f>
        <v>0</v>
      </c>
      <c r="CL1398">
        <f>'[3]TABLEAU DE BORD'!H1396</f>
        <v>0</v>
      </c>
      <c r="CM1398">
        <f>'[3]TABLEAU DE BORD'!K1396-'[3]TABLEAU DE BORD'!I1396</f>
        <v>0</v>
      </c>
    </row>
    <row r="1399" spans="72:91" x14ac:dyDescent="0.25">
      <c r="BT139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BORD'!$B$13:$B$2000,0),11))*T1399/INDEX('[3]TABLEAU DE BORD'!$B$13:$R$2000,MATCH('Formalisme RTE'!$H$2,'[3]TABLEAU DE BORD'!$B$13:$B$2000,0),12)</f>
        <v>3.102830965870556</v>
      </c>
      <c r="BU1399">
        <f t="shared" si="109"/>
        <v>0.93577891975241945</v>
      </c>
      <c r="BX1399">
        <f t="shared" si="107"/>
        <v>0.60748217536470928</v>
      </c>
      <c r="BZ1399">
        <f>IF($BZ$6="","",IF(ISERROR(INDEX([3]Base!$A$2:$C$207,MATCH($BZ$6,[3]Base!$A$2:$A$207,0),2))=TRUE,"CABLE INCONNU",(INDEX([3]Base!$A$2:$C$207,MATCH($BZ$6,[3]Base!$A$2:$A$207,0),3))))</f>
        <v>19.600000000000001</v>
      </c>
      <c r="CB1399">
        <f>IF($BZ$6="","",IF(ISERROR(INDEX([3]Base!$A$2:$C$207,MATCH($BZ$6,[3]Base!$A$2:$A$207,0),2))=TRUE,"CABLE INCONNU",(INDEX([3]Base!$A$2:$C$207,MATCH($BZ$6,[3]Base!$A$2:$A$207,0),2))))</f>
        <v>0.627</v>
      </c>
      <c r="CD1399">
        <f t="shared" si="108"/>
        <v>1.5404220201039038</v>
      </c>
      <c r="CF1399">
        <f t="shared" si="106"/>
        <v>404.81000000000006</v>
      </c>
      <c r="CG13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BORD'!$B$13:$B$2000,0),9)))*T1399/$P$18)</f>
        <v>406.35042202010396</v>
      </c>
      <c r="CI1399">
        <f>'[3]TABLEAU DE BORD'!B1397</f>
        <v>0</v>
      </c>
      <c r="CJ1399">
        <f>'[3]TABLEAU DE BORD'!E1397-'[3]TABLEAU DE BORD'!C1397</f>
        <v>0</v>
      </c>
      <c r="CL1399">
        <f>'[3]TABLEAU DE BORD'!H1397</f>
        <v>0</v>
      </c>
      <c r="CM1399">
        <f>'[3]TABLEAU DE BORD'!K1397-'[3]TABLEAU DE BORD'!I1397</f>
        <v>0</v>
      </c>
    </row>
    <row r="1400" spans="72:91" x14ac:dyDescent="0.25">
      <c r="BT140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BORD'!$B$13:$B$2000,0),11))*T1400/INDEX('[3]TABLEAU DE BORD'!$B$13:$R$2000,MATCH('Formalisme RTE'!$H$2,'[3]TABLEAU DE BORD'!$B$13:$B$2000,0),12)</f>
        <v>3.102830965870556</v>
      </c>
      <c r="BU1400">
        <f t="shared" si="109"/>
        <v>0.93577891975241945</v>
      </c>
      <c r="BX1400">
        <f t="shared" si="107"/>
        <v>0.60748217536470928</v>
      </c>
      <c r="BZ1400">
        <f>IF($BZ$6="","",IF(ISERROR(INDEX([3]Base!$A$2:$C$207,MATCH($BZ$6,[3]Base!$A$2:$A$207,0),2))=TRUE,"CABLE INCONNU",(INDEX([3]Base!$A$2:$C$207,MATCH($BZ$6,[3]Base!$A$2:$A$207,0),3))))</f>
        <v>19.600000000000001</v>
      </c>
      <c r="CB1400">
        <f>IF($BZ$6="","",IF(ISERROR(INDEX([3]Base!$A$2:$C$207,MATCH($BZ$6,[3]Base!$A$2:$A$207,0),2))=TRUE,"CABLE INCONNU",(INDEX([3]Base!$A$2:$C$207,MATCH($BZ$6,[3]Base!$A$2:$A$207,0),2))))</f>
        <v>0.627</v>
      </c>
      <c r="CD1400">
        <f t="shared" si="108"/>
        <v>1.5404220201039038</v>
      </c>
      <c r="CF1400">
        <f t="shared" si="106"/>
        <v>404.81000000000006</v>
      </c>
      <c r="CG14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BORD'!$B$13:$B$2000,0),9)))*T1400/$P$18)</f>
        <v>406.35042202010396</v>
      </c>
      <c r="CI1400">
        <f>'[3]TABLEAU DE BORD'!B1398</f>
        <v>0</v>
      </c>
      <c r="CJ1400">
        <f>'[3]TABLEAU DE BORD'!E1398-'[3]TABLEAU DE BORD'!C1398</f>
        <v>0</v>
      </c>
      <c r="CL1400">
        <f>'[3]TABLEAU DE BORD'!H1398</f>
        <v>0</v>
      </c>
      <c r="CM1400">
        <f>'[3]TABLEAU DE BORD'!K1398-'[3]TABLEAU DE BORD'!I1398</f>
        <v>0</v>
      </c>
    </row>
    <row r="1401" spans="72:91" x14ac:dyDescent="0.25">
      <c r="BT140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BORD'!$B$13:$B$2000,0),11))*T1401/INDEX('[3]TABLEAU DE BORD'!$B$13:$R$2000,MATCH('Formalisme RTE'!$H$2,'[3]TABLEAU DE BORD'!$B$13:$B$2000,0),12)</f>
        <v>3.102830965870556</v>
      </c>
      <c r="BU1401">
        <f t="shared" si="109"/>
        <v>0.93577891975241945</v>
      </c>
      <c r="BX1401">
        <f t="shared" si="107"/>
        <v>0.60748217536470928</v>
      </c>
      <c r="BZ1401">
        <f>IF($BZ$6="","",IF(ISERROR(INDEX([3]Base!$A$2:$C$207,MATCH($BZ$6,[3]Base!$A$2:$A$207,0),2))=TRUE,"CABLE INCONNU",(INDEX([3]Base!$A$2:$C$207,MATCH($BZ$6,[3]Base!$A$2:$A$207,0),3))))</f>
        <v>19.600000000000001</v>
      </c>
      <c r="CB1401">
        <f>IF($BZ$6="","",IF(ISERROR(INDEX([3]Base!$A$2:$C$207,MATCH($BZ$6,[3]Base!$A$2:$A$207,0),2))=TRUE,"CABLE INCONNU",(INDEX([3]Base!$A$2:$C$207,MATCH($BZ$6,[3]Base!$A$2:$A$207,0),2))))</f>
        <v>0.627</v>
      </c>
      <c r="CD1401">
        <f t="shared" si="108"/>
        <v>1.5404220201039038</v>
      </c>
      <c r="CF1401">
        <f t="shared" si="106"/>
        <v>404.81000000000006</v>
      </c>
      <c r="CG14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BORD'!$B$13:$B$2000,0),9)))*T1401/$P$18)</f>
        <v>406.35042202010396</v>
      </c>
      <c r="CI1401">
        <f>'[3]TABLEAU DE BORD'!B1399</f>
        <v>0</v>
      </c>
      <c r="CJ1401">
        <f>'[3]TABLEAU DE BORD'!E1399-'[3]TABLEAU DE BORD'!C1399</f>
        <v>0</v>
      </c>
      <c r="CL1401">
        <f>'[3]TABLEAU DE BORD'!H1399</f>
        <v>0</v>
      </c>
      <c r="CM1401">
        <f>'[3]TABLEAU DE BORD'!K1399-'[3]TABLEAU DE BORD'!I1399</f>
        <v>0</v>
      </c>
    </row>
    <row r="1402" spans="72:91" x14ac:dyDescent="0.25">
      <c r="BT140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BORD'!$B$13:$B$2000,0),11))*T1402/INDEX('[3]TABLEAU DE BORD'!$B$13:$R$2000,MATCH('Formalisme RTE'!$H$2,'[3]TABLEAU DE BORD'!$B$13:$B$2000,0),12)</f>
        <v>3.102830965870556</v>
      </c>
      <c r="BU1402">
        <f t="shared" si="109"/>
        <v>0.93577891975241945</v>
      </c>
      <c r="BX1402">
        <f t="shared" si="107"/>
        <v>0.60748217536470928</v>
      </c>
      <c r="BZ1402">
        <f>IF($BZ$6="","",IF(ISERROR(INDEX([3]Base!$A$2:$C$207,MATCH($BZ$6,[3]Base!$A$2:$A$207,0),2))=TRUE,"CABLE INCONNU",(INDEX([3]Base!$A$2:$C$207,MATCH($BZ$6,[3]Base!$A$2:$A$207,0),3))))</f>
        <v>19.600000000000001</v>
      </c>
      <c r="CB1402">
        <f>IF($BZ$6="","",IF(ISERROR(INDEX([3]Base!$A$2:$C$207,MATCH($BZ$6,[3]Base!$A$2:$A$207,0),2))=TRUE,"CABLE INCONNU",(INDEX([3]Base!$A$2:$C$207,MATCH($BZ$6,[3]Base!$A$2:$A$207,0),2))))</f>
        <v>0.627</v>
      </c>
      <c r="CD1402">
        <f t="shared" si="108"/>
        <v>1.5404220201039038</v>
      </c>
      <c r="CF1402">
        <f t="shared" si="106"/>
        <v>404.81000000000006</v>
      </c>
      <c r="CG14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BORD'!$B$13:$B$2000,0),9)))*T1402/$P$18)</f>
        <v>406.35042202010396</v>
      </c>
      <c r="CI1402">
        <f>'[3]TABLEAU DE BORD'!B1400</f>
        <v>0</v>
      </c>
      <c r="CJ1402">
        <f>'[3]TABLEAU DE BORD'!E1400-'[3]TABLEAU DE BORD'!C1400</f>
        <v>0</v>
      </c>
      <c r="CL1402">
        <f>'[3]TABLEAU DE BORD'!H1400</f>
        <v>0</v>
      </c>
      <c r="CM1402">
        <f>'[3]TABLEAU DE BORD'!K1400-'[3]TABLEAU DE BORD'!I1400</f>
        <v>0</v>
      </c>
    </row>
    <row r="1403" spans="72:91" x14ac:dyDescent="0.25">
      <c r="BT140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BORD'!$B$13:$B$2000,0),11))*T1403/INDEX('[3]TABLEAU DE BORD'!$B$13:$R$2000,MATCH('Formalisme RTE'!$H$2,'[3]TABLEAU DE BORD'!$B$13:$B$2000,0),12)</f>
        <v>3.102830965870556</v>
      </c>
      <c r="BU1403">
        <f t="shared" si="109"/>
        <v>0.93577891975241945</v>
      </c>
      <c r="BX1403">
        <f t="shared" si="107"/>
        <v>0.60748217536470928</v>
      </c>
      <c r="BZ1403">
        <f>IF($BZ$6="","",IF(ISERROR(INDEX([3]Base!$A$2:$C$207,MATCH($BZ$6,[3]Base!$A$2:$A$207,0),2))=TRUE,"CABLE INCONNU",(INDEX([3]Base!$A$2:$C$207,MATCH($BZ$6,[3]Base!$A$2:$A$207,0),3))))</f>
        <v>19.600000000000001</v>
      </c>
      <c r="CB1403">
        <f>IF($BZ$6="","",IF(ISERROR(INDEX([3]Base!$A$2:$C$207,MATCH($BZ$6,[3]Base!$A$2:$A$207,0),2))=TRUE,"CABLE INCONNU",(INDEX([3]Base!$A$2:$C$207,MATCH($BZ$6,[3]Base!$A$2:$A$207,0),2))))</f>
        <v>0.627</v>
      </c>
      <c r="CD1403">
        <f t="shared" si="108"/>
        <v>1.5404220201039038</v>
      </c>
      <c r="CF1403">
        <f t="shared" si="106"/>
        <v>404.81000000000006</v>
      </c>
      <c r="CG14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BORD'!$B$13:$B$2000,0),9)))*T1403/$P$18)</f>
        <v>406.35042202010396</v>
      </c>
      <c r="CI1403">
        <f>'[3]TABLEAU DE BORD'!B1401</f>
        <v>0</v>
      </c>
      <c r="CJ1403">
        <f>'[3]TABLEAU DE BORD'!E1401-'[3]TABLEAU DE BORD'!C1401</f>
        <v>0</v>
      </c>
      <c r="CL1403">
        <f>'[3]TABLEAU DE BORD'!H1401</f>
        <v>0</v>
      </c>
      <c r="CM1403">
        <f>'[3]TABLEAU DE BORD'!K1401-'[3]TABLEAU DE BORD'!I1401</f>
        <v>0</v>
      </c>
    </row>
    <row r="1404" spans="72:91" x14ac:dyDescent="0.25">
      <c r="BT140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BORD'!$B$13:$B$2000,0),11))*T1404/INDEX('[3]TABLEAU DE BORD'!$B$13:$R$2000,MATCH('Formalisme RTE'!$H$2,'[3]TABLEAU DE BORD'!$B$13:$B$2000,0),12)</f>
        <v>3.102830965870556</v>
      </c>
      <c r="BU1404">
        <f t="shared" si="109"/>
        <v>0.93577891975241945</v>
      </c>
      <c r="BX1404">
        <f t="shared" si="107"/>
        <v>0.60748217536470928</v>
      </c>
      <c r="BZ1404">
        <f>IF($BZ$6="","",IF(ISERROR(INDEX([3]Base!$A$2:$C$207,MATCH($BZ$6,[3]Base!$A$2:$A$207,0),2))=TRUE,"CABLE INCONNU",(INDEX([3]Base!$A$2:$C$207,MATCH($BZ$6,[3]Base!$A$2:$A$207,0),3))))</f>
        <v>19.600000000000001</v>
      </c>
      <c r="CB1404">
        <f>IF($BZ$6="","",IF(ISERROR(INDEX([3]Base!$A$2:$C$207,MATCH($BZ$6,[3]Base!$A$2:$A$207,0),2))=TRUE,"CABLE INCONNU",(INDEX([3]Base!$A$2:$C$207,MATCH($BZ$6,[3]Base!$A$2:$A$207,0),2))))</f>
        <v>0.627</v>
      </c>
      <c r="CD1404">
        <f t="shared" si="108"/>
        <v>1.5404220201039038</v>
      </c>
      <c r="CF1404">
        <f t="shared" si="106"/>
        <v>404.81000000000006</v>
      </c>
      <c r="CG14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BORD'!$B$13:$B$2000,0),9)))*T1404/$P$18)</f>
        <v>406.35042202010396</v>
      </c>
      <c r="CI1404">
        <f>'[3]TABLEAU DE BORD'!B1402</f>
        <v>0</v>
      </c>
      <c r="CJ1404">
        <f>'[3]TABLEAU DE BORD'!E1402-'[3]TABLEAU DE BORD'!C1402</f>
        <v>0</v>
      </c>
      <c r="CL1404">
        <f>'[3]TABLEAU DE BORD'!H1402</f>
        <v>0</v>
      </c>
      <c r="CM1404">
        <f>'[3]TABLEAU DE BORD'!K1402-'[3]TABLEAU DE BORD'!I1402</f>
        <v>0</v>
      </c>
    </row>
    <row r="1405" spans="72:91" x14ac:dyDescent="0.25">
      <c r="BT140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BORD'!$B$13:$B$2000,0),11))*T1405/INDEX('[3]TABLEAU DE BORD'!$B$13:$R$2000,MATCH('Formalisme RTE'!$H$2,'[3]TABLEAU DE BORD'!$B$13:$B$2000,0),12)</f>
        <v>3.102830965870556</v>
      </c>
      <c r="BU1405">
        <f t="shared" si="109"/>
        <v>0.93577891975241945</v>
      </c>
      <c r="BX1405">
        <f t="shared" si="107"/>
        <v>0.60748217536470928</v>
      </c>
      <c r="BZ1405">
        <f>IF($BZ$6="","",IF(ISERROR(INDEX([3]Base!$A$2:$C$207,MATCH($BZ$6,[3]Base!$A$2:$A$207,0),2))=TRUE,"CABLE INCONNU",(INDEX([3]Base!$A$2:$C$207,MATCH($BZ$6,[3]Base!$A$2:$A$207,0),3))))</f>
        <v>19.600000000000001</v>
      </c>
      <c r="CB1405">
        <f>IF($BZ$6="","",IF(ISERROR(INDEX([3]Base!$A$2:$C$207,MATCH($BZ$6,[3]Base!$A$2:$A$207,0),2))=TRUE,"CABLE INCONNU",(INDEX([3]Base!$A$2:$C$207,MATCH($BZ$6,[3]Base!$A$2:$A$207,0),2))))</f>
        <v>0.627</v>
      </c>
      <c r="CD1405">
        <f t="shared" si="108"/>
        <v>1.5404220201039038</v>
      </c>
      <c r="CF1405">
        <f t="shared" si="106"/>
        <v>404.81000000000006</v>
      </c>
      <c r="CG14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BORD'!$B$13:$B$2000,0),9)))*T1405/$P$18)</f>
        <v>406.35042202010396</v>
      </c>
      <c r="CI1405">
        <f>'[3]TABLEAU DE BORD'!B1403</f>
        <v>0</v>
      </c>
      <c r="CJ1405">
        <f>'[3]TABLEAU DE BORD'!E1403-'[3]TABLEAU DE BORD'!C1403</f>
        <v>0</v>
      </c>
      <c r="CL1405">
        <f>'[3]TABLEAU DE BORD'!H1403</f>
        <v>0</v>
      </c>
      <c r="CM1405">
        <f>'[3]TABLEAU DE BORD'!K1403-'[3]TABLEAU DE BORD'!I1403</f>
        <v>0</v>
      </c>
    </row>
    <row r="1406" spans="72:91" x14ac:dyDescent="0.25">
      <c r="BT140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BORD'!$B$13:$B$2000,0),11))*T1406/INDEX('[3]TABLEAU DE BORD'!$B$13:$R$2000,MATCH('Formalisme RTE'!$H$2,'[3]TABLEAU DE BORD'!$B$13:$B$2000,0),12)</f>
        <v>3.102830965870556</v>
      </c>
      <c r="BU1406">
        <f t="shared" si="109"/>
        <v>0.93577891975241945</v>
      </c>
      <c r="BX1406">
        <f t="shared" si="107"/>
        <v>0.60748217536470928</v>
      </c>
      <c r="BZ1406">
        <f>IF($BZ$6="","",IF(ISERROR(INDEX([3]Base!$A$2:$C$207,MATCH($BZ$6,[3]Base!$A$2:$A$207,0),2))=TRUE,"CABLE INCONNU",(INDEX([3]Base!$A$2:$C$207,MATCH($BZ$6,[3]Base!$A$2:$A$207,0),3))))</f>
        <v>19.600000000000001</v>
      </c>
      <c r="CB1406">
        <f>IF($BZ$6="","",IF(ISERROR(INDEX([3]Base!$A$2:$C$207,MATCH($BZ$6,[3]Base!$A$2:$A$207,0),2))=TRUE,"CABLE INCONNU",(INDEX([3]Base!$A$2:$C$207,MATCH($BZ$6,[3]Base!$A$2:$A$207,0),2))))</f>
        <v>0.627</v>
      </c>
      <c r="CD1406">
        <f t="shared" si="108"/>
        <v>1.5404220201039038</v>
      </c>
      <c r="CF1406">
        <f t="shared" si="106"/>
        <v>404.81000000000006</v>
      </c>
      <c r="CG140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BORD'!$B$13:$B$2000,0),9)))*T1406/$P$18)</f>
        <v>406.35042202010396</v>
      </c>
      <c r="CI1406">
        <f>'[3]TABLEAU DE BORD'!B1404</f>
        <v>0</v>
      </c>
      <c r="CJ1406">
        <f>'[3]TABLEAU DE BORD'!E1404-'[3]TABLEAU DE BORD'!C1404</f>
        <v>0</v>
      </c>
      <c r="CL1406">
        <f>'[3]TABLEAU DE BORD'!H1404</f>
        <v>0</v>
      </c>
      <c r="CM1406">
        <f>'[3]TABLEAU DE BORD'!K1404-'[3]TABLEAU DE BORD'!I1404</f>
        <v>0</v>
      </c>
    </row>
    <row r="1407" spans="72:91" x14ac:dyDescent="0.25">
      <c r="BT140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BORD'!$B$13:$B$2000,0),11))*T1407/INDEX('[3]TABLEAU DE BORD'!$B$13:$R$2000,MATCH('Formalisme RTE'!$H$2,'[3]TABLEAU DE BORD'!$B$13:$B$2000,0),12)</f>
        <v>3.102830965870556</v>
      </c>
      <c r="BU1407">
        <f t="shared" si="109"/>
        <v>0.93577891975241945</v>
      </c>
      <c r="BX1407">
        <f t="shared" si="107"/>
        <v>0.60748217536470928</v>
      </c>
      <c r="BZ1407">
        <f>IF($BZ$6="","",IF(ISERROR(INDEX([3]Base!$A$2:$C$207,MATCH($BZ$6,[3]Base!$A$2:$A$207,0),2))=TRUE,"CABLE INCONNU",(INDEX([3]Base!$A$2:$C$207,MATCH($BZ$6,[3]Base!$A$2:$A$207,0),3))))</f>
        <v>19.600000000000001</v>
      </c>
      <c r="CB1407">
        <f>IF($BZ$6="","",IF(ISERROR(INDEX([3]Base!$A$2:$C$207,MATCH($BZ$6,[3]Base!$A$2:$A$207,0),2))=TRUE,"CABLE INCONNU",(INDEX([3]Base!$A$2:$C$207,MATCH($BZ$6,[3]Base!$A$2:$A$207,0),2))))</f>
        <v>0.627</v>
      </c>
      <c r="CD1407">
        <f t="shared" si="108"/>
        <v>1.5404220201039038</v>
      </c>
      <c r="CF1407">
        <f t="shared" si="106"/>
        <v>404.81000000000006</v>
      </c>
      <c r="CG140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BORD'!$B$13:$B$2000,0),9)))*T1407/$P$18)</f>
        <v>406.35042202010396</v>
      </c>
      <c r="CI1407">
        <f>'[3]TABLEAU DE BORD'!B1405</f>
        <v>0</v>
      </c>
      <c r="CJ1407">
        <f>'[3]TABLEAU DE BORD'!E1405-'[3]TABLEAU DE BORD'!C1405</f>
        <v>0</v>
      </c>
      <c r="CL1407">
        <f>'[3]TABLEAU DE BORD'!H1405</f>
        <v>0</v>
      </c>
      <c r="CM1407">
        <f>'[3]TABLEAU DE BORD'!K1405-'[3]TABLEAU DE BORD'!I1405</f>
        <v>0</v>
      </c>
    </row>
    <row r="1408" spans="72:91" x14ac:dyDescent="0.25">
      <c r="BT140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BORD'!$B$13:$B$2000,0),11))*T1408/INDEX('[3]TABLEAU DE BORD'!$B$13:$R$2000,MATCH('Formalisme RTE'!$H$2,'[3]TABLEAU DE BORD'!$B$13:$B$2000,0),12)</f>
        <v>3.102830965870556</v>
      </c>
      <c r="BU1408">
        <f t="shared" si="109"/>
        <v>0.93577891975241945</v>
      </c>
      <c r="BX1408">
        <f t="shared" si="107"/>
        <v>0.60748217536470928</v>
      </c>
      <c r="BZ1408">
        <f>IF($BZ$6="","",IF(ISERROR(INDEX([3]Base!$A$2:$C$207,MATCH($BZ$6,[3]Base!$A$2:$A$207,0),2))=TRUE,"CABLE INCONNU",(INDEX([3]Base!$A$2:$C$207,MATCH($BZ$6,[3]Base!$A$2:$A$207,0),3))))</f>
        <v>19.600000000000001</v>
      </c>
      <c r="CB1408">
        <f>IF($BZ$6="","",IF(ISERROR(INDEX([3]Base!$A$2:$C$207,MATCH($BZ$6,[3]Base!$A$2:$A$207,0),2))=TRUE,"CABLE INCONNU",(INDEX([3]Base!$A$2:$C$207,MATCH($BZ$6,[3]Base!$A$2:$A$207,0),2))))</f>
        <v>0.627</v>
      </c>
      <c r="CD1408">
        <f t="shared" si="108"/>
        <v>1.5404220201039038</v>
      </c>
      <c r="CF1408">
        <f t="shared" si="106"/>
        <v>404.81000000000006</v>
      </c>
      <c r="CG140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BORD'!$B$13:$B$2000,0),9)))*T1408/$P$18)</f>
        <v>406.35042202010396</v>
      </c>
      <c r="CI1408">
        <f>'[3]TABLEAU DE BORD'!B1406</f>
        <v>0</v>
      </c>
      <c r="CJ1408">
        <f>'[3]TABLEAU DE BORD'!E1406-'[3]TABLEAU DE BORD'!C1406</f>
        <v>0</v>
      </c>
      <c r="CL1408">
        <f>'[3]TABLEAU DE BORD'!H1406</f>
        <v>0</v>
      </c>
      <c r="CM1408">
        <f>'[3]TABLEAU DE BORD'!K1406-'[3]TABLEAU DE BORD'!I1406</f>
        <v>0</v>
      </c>
    </row>
    <row r="1409" spans="72:91" x14ac:dyDescent="0.25">
      <c r="BT140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BORD'!$B$13:$B$2000,0),11))*T1409/INDEX('[3]TABLEAU DE BORD'!$B$13:$R$2000,MATCH('Formalisme RTE'!$H$2,'[3]TABLEAU DE BORD'!$B$13:$B$2000,0),12)</f>
        <v>3.102830965870556</v>
      </c>
      <c r="BU1409">
        <f t="shared" si="109"/>
        <v>0.93577891975241945</v>
      </c>
      <c r="BX1409">
        <f t="shared" si="107"/>
        <v>0.60748217536470928</v>
      </c>
      <c r="BZ1409">
        <f>IF($BZ$6="","",IF(ISERROR(INDEX([3]Base!$A$2:$C$207,MATCH($BZ$6,[3]Base!$A$2:$A$207,0),2))=TRUE,"CABLE INCONNU",(INDEX([3]Base!$A$2:$C$207,MATCH($BZ$6,[3]Base!$A$2:$A$207,0),3))))</f>
        <v>19.600000000000001</v>
      </c>
      <c r="CB1409">
        <f>IF($BZ$6="","",IF(ISERROR(INDEX([3]Base!$A$2:$C$207,MATCH($BZ$6,[3]Base!$A$2:$A$207,0),2))=TRUE,"CABLE INCONNU",(INDEX([3]Base!$A$2:$C$207,MATCH($BZ$6,[3]Base!$A$2:$A$207,0),2))))</f>
        <v>0.627</v>
      </c>
      <c r="CD1409">
        <f t="shared" si="108"/>
        <v>1.5404220201039038</v>
      </c>
      <c r="CF1409">
        <f t="shared" si="106"/>
        <v>404.81000000000006</v>
      </c>
      <c r="CG140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BORD'!$B$13:$B$2000,0),9)))*T1409/$P$18)</f>
        <v>406.35042202010396</v>
      </c>
      <c r="CI1409">
        <f>'[3]TABLEAU DE BORD'!B1407</f>
        <v>0</v>
      </c>
      <c r="CJ1409">
        <f>'[3]TABLEAU DE BORD'!E1407-'[3]TABLEAU DE BORD'!C1407</f>
        <v>0</v>
      </c>
      <c r="CL1409">
        <f>'[3]TABLEAU DE BORD'!H1407</f>
        <v>0</v>
      </c>
      <c r="CM1409">
        <f>'[3]TABLEAU DE BORD'!K1407-'[3]TABLEAU DE BORD'!I1407</f>
        <v>0</v>
      </c>
    </row>
    <row r="1410" spans="72:91" x14ac:dyDescent="0.25">
      <c r="BT141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BORD'!$B$13:$B$2000,0),11))*T1410/INDEX('[3]TABLEAU DE BORD'!$B$13:$R$2000,MATCH('Formalisme RTE'!$H$2,'[3]TABLEAU DE BORD'!$B$13:$B$2000,0),12)</f>
        <v>3.102830965870556</v>
      </c>
      <c r="BU1410">
        <f t="shared" si="109"/>
        <v>0.93577891975241945</v>
      </c>
      <c r="BX1410">
        <f t="shared" si="107"/>
        <v>0.60748217536470928</v>
      </c>
      <c r="BZ1410">
        <f>IF($BZ$6="","",IF(ISERROR(INDEX([3]Base!$A$2:$C$207,MATCH($BZ$6,[3]Base!$A$2:$A$207,0),2))=TRUE,"CABLE INCONNU",(INDEX([3]Base!$A$2:$C$207,MATCH($BZ$6,[3]Base!$A$2:$A$207,0),3))))</f>
        <v>19.600000000000001</v>
      </c>
      <c r="CB1410">
        <f>IF($BZ$6="","",IF(ISERROR(INDEX([3]Base!$A$2:$C$207,MATCH($BZ$6,[3]Base!$A$2:$A$207,0),2))=TRUE,"CABLE INCONNU",(INDEX([3]Base!$A$2:$C$207,MATCH($BZ$6,[3]Base!$A$2:$A$207,0),2))))</f>
        <v>0.627</v>
      </c>
      <c r="CD1410">
        <f t="shared" si="108"/>
        <v>1.5404220201039038</v>
      </c>
      <c r="CF1410">
        <f t="shared" si="106"/>
        <v>404.81000000000006</v>
      </c>
      <c r="CG141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BORD'!$B$13:$B$2000,0),9)))*T1410/$P$18)</f>
        <v>406.35042202010396</v>
      </c>
      <c r="CI1410">
        <f>'[3]TABLEAU DE BORD'!B1408</f>
        <v>0</v>
      </c>
      <c r="CJ1410">
        <f>'[3]TABLEAU DE BORD'!E1408-'[3]TABLEAU DE BORD'!C1408</f>
        <v>0</v>
      </c>
      <c r="CL1410">
        <f>'[3]TABLEAU DE BORD'!H1408</f>
        <v>0</v>
      </c>
      <c r="CM1410">
        <f>'[3]TABLEAU DE BORD'!K1408-'[3]TABLEAU DE BORD'!I1408</f>
        <v>0</v>
      </c>
    </row>
    <row r="1411" spans="72:91" x14ac:dyDescent="0.25">
      <c r="BT141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BORD'!$B$13:$B$2000,0),11))*T1411/INDEX('[3]TABLEAU DE BORD'!$B$13:$R$2000,MATCH('Formalisme RTE'!$H$2,'[3]TABLEAU DE BORD'!$B$13:$B$2000,0),12)</f>
        <v>3.102830965870556</v>
      </c>
      <c r="BU1411">
        <f t="shared" si="109"/>
        <v>0.93577891975241945</v>
      </c>
      <c r="BX1411">
        <f t="shared" si="107"/>
        <v>0.60748217536470928</v>
      </c>
      <c r="BZ1411">
        <f>IF($BZ$6="","",IF(ISERROR(INDEX([3]Base!$A$2:$C$207,MATCH($BZ$6,[3]Base!$A$2:$A$207,0),2))=TRUE,"CABLE INCONNU",(INDEX([3]Base!$A$2:$C$207,MATCH($BZ$6,[3]Base!$A$2:$A$207,0),3))))</f>
        <v>19.600000000000001</v>
      </c>
      <c r="CB1411">
        <f>IF($BZ$6="","",IF(ISERROR(INDEX([3]Base!$A$2:$C$207,MATCH($BZ$6,[3]Base!$A$2:$A$207,0),2))=TRUE,"CABLE INCONNU",(INDEX([3]Base!$A$2:$C$207,MATCH($BZ$6,[3]Base!$A$2:$A$207,0),2))))</f>
        <v>0.627</v>
      </c>
      <c r="CD1411">
        <f t="shared" si="108"/>
        <v>1.5404220201039038</v>
      </c>
      <c r="CF1411">
        <f t="shared" si="106"/>
        <v>404.81000000000006</v>
      </c>
      <c r="CG141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BORD'!$B$13:$B$2000,0),9)))*T1411/$P$18)</f>
        <v>406.35042202010396</v>
      </c>
      <c r="CI1411">
        <f>'[3]TABLEAU DE BORD'!B1409</f>
        <v>0</v>
      </c>
      <c r="CJ1411">
        <f>'[3]TABLEAU DE BORD'!E1409-'[3]TABLEAU DE BORD'!C1409</f>
        <v>0</v>
      </c>
      <c r="CL1411">
        <f>'[3]TABLEAU DE BORD'!H1409</f>
        <v>0</v>
      </c>
      <c r="CM1411">
        <f>'[3]TABLEAU DE BORD'!K1409-'[3]TABLEAU DE BORD'!I1409</f>
        <v>0</v>
      </c>
    </row>
    <row r="1412" spans="72:91" x14ac:dyDescent="0.25">
      <c r="BT141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BORD'!$B$13:$B$2000,0),11))*T1412/INDEX('[3]TABLEAU DE BORD'!$B$13:$R$2000,MATCH('Formalisme RTE'!$H$2,'[3]TABLEAU DE BORD'!$B$13:$B$2000,0),12)</f>
        <v>3.102830965870556</v>
      </c>
      <c r="BU1412">
        <f t="shared" si="109"/>
        <v>0.93577891975241945</v>
      </c>
      <c r="BX1412">
        <f t="shared" si="107"/>
        <v>0.60748217536470928</v>
      </c>
      <c r="BZ1412">
        <f>IF($BZ$6="","",IF(ISERROR(INDEX([3]Base!$A$2:$C$207,MATCH($BZ$6,[3]Base!$A$2:$A$207,0),2))=TRUE,"CABLE INCONNU",(INDEX([3]Base!$A$2:$C$207,MATCH($BZ$6,[3]Base!$A$2:$A$207,0),3))))</f>
        <v>19.600000000000001</v>
      </c>
      <c r="CB1412">
        <f>IF($BZ$6="","",IF(ISERROR(INDEX([3]Base!$A$2:$C$207,MATCH($BZ$6,[3]Base!$A$2:$A$207,0),2))=TRUE,"CABLE INCONNU",(INDEX([3]Base!$A$2:$C$207,MATCH($BZ$6,[3]Base!$A$2:$A$207,0),2))))</f>
        <v>0.627</v>
      </c>
      <c r="CD1412">
        <f t="shared" si="108"/>
        <v>1.5404220201039038</v>
      </c>
      <c r="CF1412">
        <f t="shared" si="106"/>
        <v>404.81000000000006</v>
      </c>
      <c r="CG141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BORD'!$B$13:$B$2000,0),9)))*T1412/$P$18)</f>
        <v>406.35042202010396</v>
      </c>
      <c r="CI1412">
        <f>'[3]TABLEAU DE BORD'!B1410</f>
        <v>0</v>
      </c>
      <c r="CJ1412">
        <f>'[3]TABLEAU DE BORD'!E1410-'[3]TABLEAU DE BORD'!C1410</f>
        <v>0</v>
      </c>
      <c r="CL1412">
        <f>'[3]TABLEAU DE BORD'!H1410</f>
        <v>0</v>
      </c>
      <c r="CM1412">
        <f>'[3]TABLEAU DE BORD'!K1410-'[3]TABLEAU DE BORD'!I1410</f>
        <v>0</v>
      </c>
    </row>
    <row r="1413" spans="72:91" x14ac:dyDescent="0.25">
      <c r="BT141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BORD'!$B$13:$B$2000,0),11))*T1413/INDEX('[3]TABLEAU DE BORD'!$B$13:$R$2000,MATCH('Formalisme RTE'!$H$2,'[3]TABLEAU DE BORD'!$B$13:$B$2000,0),12)</f>
        <v>3.102830965870556</v>
      </c>
      <c r="BU1413">
        <f t="shared" si="109"/>
        <v>0.93577891975241945</v>
      </c>
      <c r="BX1413">
        <f t="shared" si="107"/>
        <v>0.60748217536470928</v>
      </c>
      <c r="BZ1413">
        <f>IF($BZ$6="","",IF(ISERROR(INDEX([3]Base!$A$2:$C$207,MATCH($BZ$6,[3]Base!$A$2:$A$207,0),2))=TRUE,"CABLE INCONNU",(INDEX([3]Base!$A$2:$C$207,MATCH($BZ$6,[3]Base!$A$2:$A$207,0),3))))</f>
        <v>19.600000000000001</v>
      </c>
      <c r="CB1413">
        <f>IF($BZ$6="","",IF(ISERROR(INDEX([3]Base!$A$2:$C$207,MATCH($BZ$6,[3]Base!$A$2:$A$207,0),2))=TRUE,"CABLE INCONNU",(INDEX([3]Base!$A$2:$C$207,MATCH($BZ$6,[3]Base!$A$2:$A$207,0),2))))</f>
        <v>0.627</v>
      </c>
      <c r="CD1413">
        <f t="shared" si="108"/>
        <v>1.5404220201039038</v>
      </c>
      <c r="CF1413">
        <f t="shared" si="106"/>
        <v>404.81000000000006</v>
      </c>
      <c r="CG141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BORD'!$B$13:$B$2000,0),9)))*T1413/$P$18)</f>
        <v>406.35042202010396</v>
      </c>
      <c r="CI1413">
        <f>'[3]TABLEAU DE BORD'!B1411</f>
        <v>0</v>
      </c>
      <c r="CJ1413">
        <f>'[3]TABLEAU DE BORD'!E1411-'[3]TABLEAU DE BORD'!C1411</f>
        <v>0</v>
      </c>
      <c r="CL1413">
        <f>'[3]TABLEAU DE BORD'!H1411</f>
        <v>0</v>
      </c>
      <c r="CM1413">
        <f>'[3]TABLEAU DE BORD'!K1411-'[3]TABLEAU DE BORD'!I1411</f>
        <v>0</v>
      </c>
    </row>
    <row r="1414" spans="72:91" x14ac:dyDescent="0.25">
      <c r="BT141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BORD'!$B$13:$B$2000,0),11))*T1414/INDEX('[3]TABLEAU DE BORD'!$B$13:$R$2000,MATCH('Formalisme RTE'!$H$2,'[3]TABLEAU DE BORD'!$B$13:$B$2000,0),12)</f>
        <v>3.102830965870556</v>
      </c>
      <c r="BU1414">
        <f t="shared" si="109"/>
        <v>0.93577891975241945</v>
      </c>
      <c r="BX1414">
        <f t="shared" si="107"/>
        <v>0.60748217536470928</v>
      </c>
      <c r="BZ1414">
        <f>IF($BZ$6="","",IF(ISERROR(INDEX([3]Base!$A$2:$C$207,MATCH($BZ$6,[3]Base!$A$2:$A$207,0),2))=TRUE,"CABLE INCONNU",(INDEX([3]Base!$A$2:$C$207,MATCH($BZ$6,[3]Base!$A$2:$A$207,0),3))))</f>
        <v>19.600000000000001</v>
      </c>
      <c r="CB1414">
        <f>IF($BZ$6="","",IF(ISERROR(INDEX([3]Base!$A$2:$C$207,MATCH($BZ$6,[3]Base!$A$2:$A$207,0),2))=TRUE,"CABLE INCONNU",(INDEX([3]Base!$A$2:$C$207,MATCH($BZ$6,[3]Base!$A$2:$A$207,0),2))))</f>
        <v>0.627</v>
      </c>
      <c r="CD1414">
        <f t="shared" si="108"/>
        <v>1.5404220201039038</v>
      </c>
      <c r="CF1414">
        <f t="shared" si="106"/>
        <v>404.81000000000006</v>
      </c>
      <c r="CG141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BORD'!$B$13:$B$2000,0),9)))*T1414/$P$18)</f>
        <v>406.35042202010396</v>
      </c>
      <c r="CI1414">
        <f>'[3]TABLEAU DE BORD'!B1412</f>
        <v>0</v>
      </c>
      <c r="CJ1414">
        <f>'[3]TABLEAU DE BORD'!E1412-'[3]TABLEAU DE BORD'!C1412</f>
        <v>0</v>
      </c>
      <c r="CL1414">
        <f>'[3]TABLEAU DE BORD'!H1412</f>
        <v>0</v>
      </c>
      <c r="CM1414">
        <f>'[3]TABLEAU DE BORD'!K1412-'[3]TABLEAU DE BORD'!I1412</f>
        <v>0</v>
      </c>
    </row>
    <row r="1415" spans="72:91" x14ac:dyDescent="0.25">
      <c r="BT141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BORD'!$B$13:$B$2000,0),11))*T1415/INDEX('[3]TABLEAU DE BORD'!$B$13:$R$2000,MATCH('Formalisme RTE'!$H$2,'[3]TABLEAU DE BORD'!$B$13:$B$2000,0),12)</f>
        <v>3.102830965870556</v>
      </c>
      <c r="BU1415">
        <f t="shared" si="109"/>
        <v>0.93577891975241945</v>
      </c>
      <c r="BX1415">
        <f t="shared" si="107"/>
        <v>0.60748217536470928</v>
      </c>
      <c r="BZ1415">
        <f>IF($BZ$6="","",IF(ISERROR(INDEX([3]Base!$A$2:$C$207,MATCH($BZ$6,[3]Base!$A$2:$A$207,0),2))=TRUE,"CABLE INCONNU",(INDEX([3]Base!$A$2:$C$207,MATCH($BZ$6,[3]Base!$A$2:$A$207,0),3))))</f>
        <v>19.600000000000001</v>
      </c>
      <c r="CB1415">
        <f>IF($BZ$6="","",IF(ISERROR(INDEX([3]Base!$A$2:$C$207,MATCH($BZ$6,[3]Base!$A$2:$A$207,0),2))=TRUE,"CABLE INCONNU",(INDEX([3]Base!$A$2:$C$207,MATCH($BZ$6,[3]Base!$A$2:$A$207,0),2))))</f>
        <v>0.627</v>
      </c>
      <c r="CD1415">
        <f t="shared" si="108"/>
        <v>1.5404220201039038</v>
      </c>
      <c r="CF1415">
        <f t="shared" si="106"/>
        <v>404.81000000000006</v>
      </c>
      <c r="CG141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BORD'!$B$13:$B$2000,0),9)))*T1415/$P$18)</f>
        <v>406.35042202010396</v>
      </c>
      <c r="CI1415">
        <f>'[3]TABLEAU DE BORD'!B1413</f>
        <v>0</v>
      </c>
      <c r="CJ1415">
        <f>'[3]TABLEAU DE BORD'!E1413-'[3]TABLEAU DE BORD'!C1413</f>
        <v>0</v>
      </c>
      <c r="CL1415">
        <f>'[3]TABLEAU DE BORD'!H1413</f>
        <v>0</v>
      </c>
      <c r="CM1415">
        <f>'[3]TABLEAU DE BORD'!K1413-'[3]TABLEAU DE BORD'!I1413</f>
        <v>0</v>
      </c>
    </row>
    <row r="1416" spans="72:91" x14ac:dyDescent="0.25">
      <c r="BT141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BORD'!$B$13:$B$2000,0),11))*T1416/INDEX('[3]TABLEAU DE BORD'!$B$13:$R$2000,MATCH('Formalisme RTE'!$H$2,'[3]TABLEAU DE BORD'!$B$13:$B$2000,0),12)</f>
        <v>3.102830965870556</v>
      </c>
      <c r="BU1416">
        <f t="shared" si="109"/>
        <v>0.93577891975241945</v>
      </c>
      <c r="BX1416">
        <f t="shared" si="107"/>
        <v>0.60748217536470928</v>
      </c>
      <c r="BZ1416">
        <f>IF($BZ$6="","",IF(ISERROR(INDEX([3]Base!$A$2:$C$207,MATCH($BZ$6,[3]Base!$A$2:$A$207,0),2))=TRUE,"CABLE INCONNU",(INDEX([3]Base!$A$2:$C$207,MATCH($BZ$6,[3]Base!$A$2:$A$207,0),3))))</f>
        <v>19.600000000000001</v>
      </c>
      <c r="CB1416">
        <f>IF($BZ$6="","",IF(ISERROR(INDEX([3]Base!$A$2:$C$207,MATCH($BZ$6,[3]Base!$A$2:$A$207,0),2))=TRUE,"CABLE INCONNU",(INDEX([3]Base!$A$2:$C$207,MATCH($BZ$6,[3]Base!$A$2:$A$207,0),2))))</f>
        <v>0.627</v>
      </c>
      <c r="CD1416">
        <f t="shared" si="108"/>
        <v>1.5404220201039038</v>
      </c>
      <c r="CF1416">
        <f t="shared" si="106"/>
        <v>404.81000000000006</v>
      </c>
      <c r="CG14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BORD'!$B$13:$B$2000,0),9)))*T1416/$P$18)</f>
        <v>406.35042202010396</v>
      </c>
      <c r="CI1416">
        <f>'[3]TABLEAU DE BORD'!B1414</f>
        <v>0</v>
      </c>
      <c r="CJ1416">
        <f>'[3]TABLEAU DE BORD'!E1414-'[3]TABLEAU DE BORD'!C1414</f>
        <v>0</v>
      </c>
      <c r="CL1416">
        <f>'[3]TABLEAU DE BORD'!H1414</f>
        <v>0</v>
      </c>
      <c r="CM1416">
        <f>'[3]TABLEAU DE BORD'!K1414-'[3]TABLEAU DE BORD'!I1414</f>
        <v>0</v>
      </c>
    </row>
    <row r="1417" spans="72:91" x14ac:dyDescent="0.25">
      <c r="BT141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BORD'!$B$13:$B$2000,0),11))*T1417/INDEX('[3]TABLEAU DE BORD'!$B$13:$R$2000,MATCH('Formalisme RTE'!$H$2,'[3]TABLEAU DE BORD'!$B$13:$B$2000,0),12)</f>
        <v>3.102830965870556</v>
      </c>
      <c r="BU1417">
        <f t="shared" si="109"/>
        <v>0.93577891975241945</v>
      </c>
      <c r="BX1417">
        <f t="shared" si="107"/>
        <v>0.60748217536470928</v>
      </c>
      <c r="BZ1417">
        <f>IF($BZ$6="","",IF(ISERROR(INDEX([3]Base!$A$2:$C$207,MATCH($BZ$6,[3]Base!$A$2:$A$207,0),2))=TRUE,"CABLE INCONNU",(INDEX([3]Base!$A$2:$C$207,MATCH($BZ$6,[3]Base!$A$2:$A$207,0),3))))</f>
        <v>19.600000000000001</v>
      </c>
      <c r="CB1417">
        <f>IF($BZ$6="","",IF(ISERROR(INDEX([3]Base!$A$2:$C$207,MATCH($BZ$6,[3]Base!$A$2:$A$207,0),2))=TRUE,"CABLE INCONNU",(INDEX([3]Base!$A$2:$C$207,MATCH($BZ$6,[3]Base!$A$2:$A$207,0),2))))</f>
        <v>0.627</v>
      </c>
      <c r="CD1417">
        <f t="shared" si="108"/>
        <v>1.5404220201039038</v>
      </c>
      <c r="CF1417">
        <f t="shared" si="106"/>
        <v>404.81000000000006</v>
      </c>
      <c r="CG14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BORD'!$B$13:$B$2000,0),9)))*T1417/$P$18)</f>
        <v>406.35042202010396</v>
      </c>
      <c r="CI1417">
        <f>'[3]TABLEAU DE BORD'!B1415</f>
        <v>0</v>
      </c>
      <c r="CJ1417">
        <f>'[3]TABLEAU DE BORD'!E1415-'[3]TABLEAU DE BORD'!C1415</f>
        <v>0</v>
      </c>
      <c r="CL1417">
        <f>'[3]TABLEAU DE BORD'!H1415</f>
        <v>0</v>
      </c>
      <c r="CM1417">
        <f>'[3]TABLEAU DE BORD'!K1415-'[3]TABLEAU DE BORD'!I1415</f>
        <v>0</v>
      </c>
    </row>
    <row r="1418" spans="72:91" x14ac:dyDescent="0.25">
      <c r="BT141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BORD'!$B$13:$B$2000,0),11))*T1418/INDEX('[3]TABLEAU DE BORD'!$B$13:$R$2000,MATCH('Formalisme RTE'!$H$2,'[3]TABLEAU DE BORD'!$B$13:$B$2000,0),12)</f>
        <v>3.102830965870556</v>
      </c>
      <c r="BU1418">
        <f t="shared" si="109"/>
        <v>0.93577891975241945</v>
      </c>
      <c r="BX1418">
        <f t="shared" si="107"/>
        <v>0.60748217536470928</v>
      </c>
      <c r="BZ1418">
        <f>IF($BZ$6="","",IF(ISERROR(INDEX([3]Base!$A$2:$C$207,MATCH($BZ$6,[3]Base!$A$2:$A$207,0),2))=TRUE,"CABLE INCONNU",(INDEX([3]Base!$A$2:$C$207,MATCH($BZ$6,[3]Base!$A$2:$A$207,0),3))))</f>
        <v>19.600000000000001</v>
      </c>
      <c r="CB1418">
        <f>IF($BZ$6="","",IF(ISERROR(INDEX([3]Base!$A$2:$C$207,MATCH($BZ$6,[3]Base!$A$2:$A$207,0),2))=TRUE,"CABLE INCONNU",(INDEX([3]Base!$A$2:$C$207,MATCH($BZ$6,[3]Base!$A$2:$A$207,0),2))))</f>
        <v>0.627</v>
      </c>
      <c r="CD1418">
        <f t="shared" si="108"/>
        <v>1.5404220201039038</v>
      </c>
      <c r="CF1418">
        <f t="shared" si="106"/>
        <v>404.81000000000006</v>
      </c>
      <c r="CG14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BORD'!$B$13:$B$2000,0),9)))*T1418/$P$18)</f>
        <v>406.35042202010396</v>
      </c>
      <c r="CI1418">
        <f>'[3]TABLEAU DE BORD'!B1416</f>
        <v>0</v>
      </c>
      <c r="CJ1418">
        <f>'[3]TABLEAU DE BORD'!E1416-'[3]TABLEAU DE BORD'!C1416</f>
        <v>0</v>
      </c>
      <c r="CL1418">
        <f>'[3]TABLEAU DE BORD'!H1416</f>
        <v>0</v>
      </c>
      <c r="CM1418">
        <f>'[3]TABLEAU DE BORD'!K1416-'[3]TABLEAU DE BORD'!I1416</f>
        <v>0</v>
      </c>
    </row>
    <row r="1419" spans="72:91" x14ac:dyDescent="0.25">
      <c r="BT141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BORD'!$B$13:$B$2000,0),11))*T1419/INDEX('[3]TABLEAU DE BORD'!$B$13:$R$2000,MATCH('Formalisme RTE'!$H$2,'[3]TABLEAU DE BORD'!$B$13:$B$2000,0),12)</f>
        <v>3.102830965870556</v>
      </c>
      <c r="BU1419">
        <f t="shared" si="109"/>
        <v>0.93577891975241945</v>
      </c>
      <c r="BX1419">
        <f t="shared" si="107"/>
        <v>0.60748217536470928</v>
      </c>
      <c r="BZ1419">
        <f>IF($BZ$6="","",IF(ISERROR(INDEX([3]Base!$A$2:$C$207,MATCH($BZ$6,[3]Base!$A$2:$A$207,0),2))=TRUE,"CABLE INCONNU",(INDEX([3]Base!$A$2:$C$207,MATCH($BZ$6,[3]Base!$A$2:$A$207,0),3))))</f>
        <v>19.600000000000001</v>
      </c>
      <c r="CB1419">
        <f>IF($BZ$6="","",IF(ISERROR(INDEX([3]Base!$A$2:$C$207,MATCH($BZ$6,[3]Base!$A$2:$A$207,0),2))=TRUE,"CABLE INCONNU",(INDEX([3]Base!$A$2:$C$207,MATCH($BZ$6,[3]Base!$A$2:$A$207,0),2))))</f>
        <v>0.627</v>
      </c>
      <c r="CD1419">
        <f t="shared" si="108"/>
        <v>1.5404220201039038</v>
      </c>
      <c r="CF1419">
        <f t="shared" si="106"/>
        <v>404.81000000000006</v>
      </c>
      <c r="CG14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BORD'!$B$13:$B$2000,0),9)))*T1419/$P$18)</f>
        <v>406.35042202010396</v>
      </c>
      <c r="CI1419">
        <f>'[3]TABLEAU DE BORD'!B1417</f>
        <v>0</v>
      </c>
      <c r="CJ1419">
        <f>'[3]TABLEAU DE BORD'!E1417-'[3]TABLEAU DE BORD'!C1417</f>
        <v>0</v>
      </c>
      <c r="CL1419">
        <f>'[3]TABLEAU DE BORD'!H1417</f>
        <v>0</v>
      </c>
      <c r="CM1419">
        <f>'[3]TABLEAU DE BORD'!K1417-'[3]TABLEAU DE BORD'!I1417</f>
        <v>0</v>
      </c>
    </row>
    <row r="1420" spans="72:91" x14ac:dyDescent="0.25">
      <c r="BT142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BORD'!$B$13:$B$2000,0),11))*T1420/INDEX('[3]TABLEAU DE BORD'!$B$13:$R$2000,MATCH('Formalisme RTE'!$H$2,'[3]TABLEAU DE BORD'!$B$13:$B$2000,0),12)</f>
        <v>3.102830965870556</v>
      </c>
      <c r="BU1420">
        <f t="shared" si="109"/>
        <v>0.93577891975241945</v>
      </c>
      <c r="BX1420">
        <f t="shared" si="107"/>
        <v>0.60748217536470928</v>
      </c>
      <c r="BZ1420">
        <f>IF($BZ$6="","",IF(ISERROR(INDEX([3]Base!$A$2:$C$207,MATCH($BZ$6,[3]Base!$A$2:$A$207,0),2))=TRUE,"CABLE INCONNU",(INDEX([3]Base!$A$2:$C$207,MATCH($BZ$6,[3]Base!$A$2:$A$207,0),3))))</f>
        <v>19.600000000000001</v>
      </c>
      <c r="CB1420">
        <f>IF($BZ$6="","",IF(ISERROR(INDEX([3]Base!$A$2:$C$207,MATCH($BZ$6,[3]Base!$A$2:$A$207,0),2))=TRUE,"CABLE INCONNU",(INDEX([3]Base!$A$2:$C$207,MATCH($BZ$6,[3]Base!$A$2:$A$207,0),2))))</f>
        <v>0.627</v>
      </c>
      <c r="CD1420">
        <f t="shared" si="108"/>
        <v>1.5404220201039038</v>
      </c>
      <c r="CF1420">
        <f t="shared" si="106"/>
        <v>404.81000000000006</v>
      </c>
      <c r="CG14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BORD'!$B$13:$B$2000,0),9)))*T1420/$P$18)</f>
        <v>406.35042202010396</v>
      </c>
      <c r="CI1420">
        <f>'[3]TABLEAU DE BORD'!B1418</f>
        <v>0</v>
      </c>
      <c r="CJ1420">
        <f>'[3]TABLEAU DE BORD'!E1418-'[3]TABLEAU DE BORD'!C1418</f>
        <v>0</v>
      </c>
      <c r="CL1420">
        <f>'[3]TABLEAU DE BORD'!H1418</f>
        <v>0</v>
      </c>
      <c r="CM1420">
        <f>'[3]TABLEAU DE BORD'!K1418-'[3]TABLEAU DE BORD'!I1418</f>
        <v>0</v>
      </c>
    </row>
    <row r="1421" spans="72:91" x14ac:dyDescent="0.25">
      <c r="BT142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BORD'!$B$13:$B$2000,0),11))*T1421/INDEX('[3]TABLEAU DE BORD'!$B$13:$R$2000,MATCH('Formalisme RTE'!$H$2,'[3]TABLEAU DE BORD'!$B$13:$B$2000,0),12)</f>
        <v>3.102830965870556</v>
      </c>
      <c r="BU1421">
        <f t="shared" si="109"/>
        <v>0.93577891975241945</v>
      </c>
      <c r="BX1421">
        <f t="shared" si="107"/>
        <v>0.60748217536470928</v>
      </c>
      <c r="BZ1421">
        <f>IF($BZ$6="","",IF(ISERROR(INDEX([3]Base!$A$2:$C$207,MATCH($BZ$6,[3]Base!$A$2:$A$207,0),2))=TRUE,"CABLE INCONNU",(INDEX([3]Base!$A$2:$C$207,MATCH($BZ$6,[3]Base!$A$2:$A$207,0),3))))</f>
        <v>19.600000000000001</v>
      </c>
      <c r="CB1421">
        <f>IF($BZ$6="","",IF(ISERROR(INDEX([3]Base!$A$2:$C$207,MATCH($BZ$6,[3]Base!$A$2:$A$207,0),2))=TRUE,"CABLE INCONNU",(INDEX([3]Base!$A$2:$C$207,MATCH($BZ$6,[3]Base!$A$2:$A$207,0),2))))</f>
        <v>0.627</v>
      </c>
      <c r="CD1421">
        <f t="shared" si="108"/>
        <v>1.5404220201039038</v>
      </c>
      <c r="CF1421">
        <f t="shared" si="106"/>
        <v>404.81000000000006</v>
      </c>
      <c r="CG14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BORD'!$B$13:$B$2000,0),9)))*T1421/$P$18)</f>
        <v>406.35042202010396</v>
      </c>
      <c r="CI1421">
        <f>'[3]TABLEAU DE BORD'!B1419</f>
        <v>0</v>
      </c>
      <c r="CJ1421">
        <f>'[3]TABLEAU DE BORD'!E1419-'[3]TABLEAU DE BORD'!C1419</f>
        <v>0</v>
      </c>
      <c r="CL1421">
        <f>'[3]TABLEAU DE BORD'!H1419</f>
        <v>0</v>
      </c>
      <c r="CM1421">
        <f>'[3]TABLEAU DE BORD'!K1419-'[3]TABLEAU DE BORD'!I1419</f>
        <v>0</v>
      </c>
    </row>
    <row r="1422" spans="72:91" x14ac:dyDescent="0.25">
      <c r="BT142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BORD'!$B$13:$B$2000,0),11))*T1422/INDEX('[3]TABLEAU DE BORD'!$B$13:$R$2000,MATCH('Formalisme RTE'!$H$2,'[3]TABLEAU DE BORD'!$B$13:$B$2000,0),12)</f>
        <v>3.102830965870556</v>
      </c>
      <c r="BU1422">
        <f t="shared" si="109"/>
        <v>0.93577891975241945</v>
      </c>
      <c r="BX1422">
        <f t="shared" si="107"/>
        <v>0.60748217536470928</v>
      </c>
      <c r="BZ1422">
        <f>IF($BZ$6="","",IF(ISERROR(INDEX([3]Base!$A$2:$C$207,MATCH($BZ$6,[3]Base!$A$2:$A$207,0),2))=TRUE,"CABLE INCONNU",(INDEX([3]Base!$A$2:$C$207,MATCH($BZ$6,[3]Base!$A$2:$A$207,0),3))))</f>
        <v>19.600000000000001</v>
      </c>
      <c r="CB1422">
        <f>IF($BZ$6="","",IF(ISERROR(INDEX([3]Base!$A$2:$C$207,MATCH($BZ$6,[3]Base!$A$2:$A$207,0),2))=TRUE,"CABLE INCONNU",(INDEX([3]Base!$A$2:$C$207,MATCH($BZ$6,[3]Base!$A$2:$A$207,0),2))))</f>
        <v>0.627</v>
      </c>
      <c r="CD1422">
        <f t="shared" si="108"/>
        <v>1.5404220201039038</v>
      </c>
      <c r="CF1422">
        <f t="shared" si="106"/>
        <v>404.81000000000006</v>
      </c>
      <c r="CG14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BORD'!$B$13:$B$2000,0),9)))*T1422/$P$18)</f>
        <v>406.35042202010396</v>
      </c>
      <c r="CI1422">
        <f>'[3]TABLEAU DE BORD'!B1420</f>
        <v>0</v>
      </c>
      <c r="CJ1422">
        <f>'[3]TABLEAU DE BORD'!E1420-'[3]TABLEAU DE BORD'!C1420</f>
        <v>0</v>
      </c>
      <c r="CL1422">
        <f>'[3]TABLEAU DE BORD'!H1420</f>
        <v>0</v>
      </c>
      <c r="CM1422">
        <f>'[3]TABLEAU DE BORD'!K1420-'[3]TABLEAU DE BORD'!I1420</f>
        <v>0</v>
      </c>
    </row>
    <row r="1423" spans="72:91" x14ac:dyDescent="0.25">
      <c r="BT142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BORD'!$B$13:$B$2000,0),11))*T1423/INDEX('[3]TABLEAU DE BORD'!$B$13:$R$2000,MATCH('Formalisme RTE'!$H$2,'[3]TABLEAU DE BORD'!$B$13:$B$2000,0),12)</f>
        <v>3.102830965870556</v>
      </c>
      <c r="BU1423">
        <f t="shared" si="109"/>
        <v>0.93577891975241945</v>
      </c>
      <c r="BX1423">
        <f t="shared" si="107"/>
        <v>0.60748217536470928</v>
      </c>
      <c r="BZ1423">
        <f>IF($BZ$6="","",IF(ISERROR(INDEX([3]Base!$A$2:$C$207,MATCH($BZ$6,[3]Base!$A$2:$A$207,0),2))=TRUE,"CABLE INCONNU",(INDEX([3]Base!$A$2:$C$207,MATCH($BZ$6,[3]Base!$A$2:$A$207,0),3))))</f>
        <v>19.600000000000001</v>
      </c>
      <c r="CB1423">
        <f>IF($BZ$6="","",IF(ISERROR(INDEX([3]Base!$A$2:$C$207,MATCH($BZ$6,[3]Base!$A$2:$A$207,0),2))=TRUE,"CABLE INCONNU",(INDEX([3]Base!$A$2:$C$207,MATCH($BZ$6,[3]Base!$A$2:$A$207,0),2))))</f>
        <v>0.627</v>
      </c>
      <c r="CD1423">
        <f t="shared" si="108"/>
        <v>1.5404220201039038</v>
      </c>
      <c r="CF1423">
        <f t="shared" ref="CF1423:CF1486" si="110">$BE$28+$D$10*((EXP(($BE$26-T1423)/$D$10)+EXP(-($BE$26-T1423)/$D$10))/2-1)</f>
        <v>404.81000000000006</v>
      </c>
      <c r="CG14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BORD'!$B$13:$B$2000,0),9)))*T1423/$P$18)</f>
        <v>406.35042202010396</v>
      </c>
      <c r="CI1423">
        <f>'[3]TABLEAU DE BORD'!B1421</f>
        <v>0</v>
      </c>
      <c r="CJ1423">
        <f>'[3]TABLEAU DE BORD'!E1421-'[3]TABLEAU DE BORD'!C1421</f>
        <v>0</v>
      </c>
      <c r="CL1423">
        <f>'[3]TABLEAU DE BORD'!H1421</f>
        <v>0</v>
      </c>
      <c r="CM1423">
        <f>'[3]TABLEAU DE BORD'!K1421-'[3]TABLEAU DE BORD'!I1421</f>
        <v>0</v>
      </c>
    </row>
    <row r="1424" spans="72:91" x14ac:dyDescent="0.25">
      <c r="BT142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BORD'!$B$13:$B$2000,0),11))*T1424/INDEX('[3]TABLEAU DE BORD'!$B$13:$R$2000,MATCH('Formalisme RTE'!$H$2,'[3]TABLEAU DE BORD'!$B$13:$B$2000,0),12)</f>
        <v>3.102830965870556</v>
      </c>
      <c r="BU1424">
        <f t="shared" si="109"/>
        <v>0.93577891975241945</v>
      </c>
      <c r="BX1424">
        <f t="shared" ref="BX1424:BX1487" si="111">SQRT(1-(1/(SQRT((CB1424*0.981)^2+(($B$30/10)*BZ1424*0.001)^2)/(CB1424*0.981))^2))</f>
        <v>0.60748217536470928</v>
      </c>
      <c r="BZ1424">
        <f>IF($BZ$6="","",IF(ISERROR(INDEX([3]Base!$A$2:$C$207,MATCH($BZ$6,[3]Base!$A$2:$A$207,0),2))=TRUE,"CABLE INCONNU",(INDEX([3]Base!$A$2:$C$207,MATCH($BZ$6,[3]Base!$A$2:$A$207,0),3))))</f>
        <v>19.600000000000001</v>
      </c>
      <c r="CB1424">
        <f>IF($BZ$6="","",IF(ISERROR(INDEX([3]Base!$A$2:$C$207,MATCH($BZ$6,[3]Base!$A$2:$A$207,0),2))=TRUE,"CABLE INCONNU",(INDEX([3]Base!$A$2:$C$207,MATCH($BZ$6,[3]Base!$A$2:$A$207,0),2))))</f>
        <v>0.627</v>
      </c>
      <c r="CD1424">
        <f t="shared" si="108"/>
        <v>1.5404220201039038</v>
      </c>
      <c r="CF1424">
        <f t="shared" si="110"/>
        <v>404.81000000000006</v>
      </c>
      <c r="CG142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BORD'!$B$13:$B$2000,0),9)))*T1424/$P$18)</f>
        <v>406.35042202010396</v>
      </c>
      <c r="CI1424">
        <f>'[3]TABLEAU DE BORD'!B1422</f>
        <v>0</v>
      </c>
      <c r="CJ1424">
        <f>'[3]TABLEAU DE BORD'!E1422-'[3]TABLEAU DE BORD'!C1422</f>
        <v>0</v>
      </c>
      <c r="CL1424">
        <f>'[3]TABLEAU DE BORD'!H1422</f>
        <v>0</v>
      </c>
      <c r="CM1424">
        <f>'[3]TABLEAU DE BORD'!K1422-'[3]TABLEAU DE BORD'!I1422</f>
        <v>0</v>
      </c>
    </row>
    <row r="1425" spans="72:91" x14ac:dyDescent="0.25">
      <c r="BT142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BORD'!$B$13:$B$2000,0),11))*T1425/INDEX('[3]TABLEAU DE BORD'!$B$13:$R$2000,MATCH('Formalisme RTE'!$H$2,'[3]TABLEAU DE BORD'!$B$13:$B$2000,0),12)</f>
        <v>3.102830965870556</v>
      </c>
      <c r="BU1425">
        <f t="shared" si="109"/>
        <v>0.93577891975241945</v>
      </c>
      <c r="BX1425">
        <f t="shared" si="111"/>
        <v>0.60748217536470928</v>
      </c>
      <c r="BZ1425">
        <f>IF($BZ$6="","",IF(ISERROR(INDEX([3]Base!$A$2:$C$207,MATCH($BZ$6,[3]Base!$A$2:$A$207,0),2))=TRUE,"CABLE INCONNU",(INDEX([3]Base!$A$2:$C$207,MATCH($BZ$6,[3]Base!$A$2:$A$207,0),3))))</f>
        <v>19.600000000000001</v>
      </c>
      <c r="CB1425">
        <f>IF($BZ$6="","",IF(ISERROR(INDEX([3]Base!$A$2:$C$207,MATCH($BZ$6,[3]Base!$A$2:$A$207,0),2))=TRUE,"CABLE INCONNU",(INDEX([3]Base!$A$2:$C$207,MATCH($BZ$6,[3]Base!$A$2:$A$207,0),2))))</f>
        <v>0.627</v>
      </c>
      <c r="CD1425">
        <f t="shared" ref="CD1425:CD1488" si="112">CG1425-CF1425</f>
        <v>1.5404220201039038</v>
      </c>
      <c r="CF1425">
        <f t="shared" si="110"/>
        <v>404.81000000000006</v>
      </c>
      <c r="CG142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BORD'!$B$13:$B$2000,0),9)))*T1425/$P$18)</f>
        <v>406.35042202010396</v>
      </c>
      <c r="CI1425">
        <f>'[3]TABLEAU DE BORD'!B1423</f>
        <v>0</v>
      </c>
      <c r="CJ1425">
        <f>'[3]TABLEAU DE BORD'!E1423-'[3]TABLEAU DE BORD'!C1423</f>
        <v>0</v>
      </c>
      <c r="CL1425">
        <f>'[3]TABLEAU DE BORD'!H1423</f>
        <v>0</v>
      </c>
      <c r="CM1425">
        <f>'[3]TABLEAU DE BORD'!K1423-'[3]TABLEAU DE BORD'!I1423</f>
        <v>0</v>
      </c>
    </row>
    <row r="1426" spans="72:91" x14ac:dyDescent="0.25">
      <c r="BT142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BORD'!$B$13:$B$2000,0),11))*T1426/INDEX('[3]TABLEAU DE BORD'!$B$13:$R$2000,MATCH('Formalisme RTE'!$H$2,'[3]TABLEAU DE BORD'!$B$13:$B$2000,0),12)</f>
        <v>3.102830965870556</v>
      </c>
      <c r="BU1426">
        <f t="shared" ref="BU1426:BU1489" si="113">BX1426*CD1426</f>
        <v>0.93577891975241945</v>
      </c>
      <c r="BX1426">
        <f t="shared" si="111"/>
        <v>0.60748217536470928</v>
      </c>
      <c r="BZ1426">
        <f>IF($BZ$6="","",IF(ISERROR(INDEX([3]Base!$A$2:$C$207,MATCH($BZ$6,[3]Base!$A$2:$A$207,0),2))=TRUE,"CABLE INCONNU",(INDEX([3]Base!$A$2:$C$207,MATCH($BZ$6,[3]Base!$A$2:$A$207,0),3))))</f>
        <v>19.600000000000001</v>
      </c>
      <c r="CB1426">
        <f>IF($BZ$6="","",IF(ISERROR(INDEX([3]Base!$A$2:$C$207,MATCH($BZ$6,[3]Base!$A$2:$A$207,0),2))=TRUE,"CABLE INCONNU",(INDEX([3]Base!$A$2:$C$207,MATCH($BZ$6,[3]Base!$A$2:$A$207,0),2))))</f>
        <v>0.627</v>
      </c>
      <c r="CD1426">
        <f t="shared" si="112"/>
        <v>1.5404220201039038</v>
      </c>
      <c r="CF1426">
        <f t="shared" si="110"/>
        <v>404.81000000000006</v>
      </c>
      <c r="CG142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BORD'!$B$13:$B$2000,0),9)))*T1426/$P$18)</f>
        <v>406.35042202010396</v>
      </c>
      <c r="CI1426">
        <f>'[3]TABLEAU DE BORD'!B1424</f>
        <v>0</v>
      </c>
      <c r="CJ1426">
        <f>'[3]TABLEAU DE BORD'!E1424-'[3]TABLEAU DE BORD'!C1424</f>
        <v>0</v>
      </c>
      <c r="CL1426">
        <f>'[3]TABLEAU DE BORD'!H1424</f>
        <v>0</v>
      </c>
      <c r="CM1426">
        <f>'[3]TABLEAU DE BORD'!K1424-'[3]TABLEAU DE BORD'!I1424</f>
        <v>0</v>
      </c>
    </row>
    <row r="1427" spans="72:91" x14ac:dyDescent="0.25">
      <c r="BT142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BORD'!$B$13:$B$2000,0),11))*T1427/INDEX('[3]TABLEAU DE BORD'!$B$13:$R$2000,MATCH('Formalisme RTE'!$H$2,'[3]TABLEAU DE BORD'!$B$13:$B$2000,0),12)</f>
        <v>3.102830965870556</v>
      </c>
      <c r="BU1427">
        <f t="shared" si="113"/>
        <v>0.93577891975241945</v>
      </c>
      <c r="BX1427">
        <f t="shared" si="111"/>
        <v>0.60748217536470928</v>
      </c>
      <c r="BZ1427">
        <f>IF($BZ$6="","",IF(ISERROR(INDEX([3]Base!$A$2:$C$207,MATCH($BZ$6,[3]Base!$A$2:$A$207,0),2))=TRUE,"CABLE INCONNU",(INDEX([3]Base!$A$2:$C$207,MATCH($BZ$6,[3]Base!$A$2:$A$207,0),3))))</f>
        <v>19.600000000000001</v>
      </c>
      <c r="CB1427">
        <f>IF($BZ$6="","",IF(ISERROR(INDEX([3]Base!$A$2:$C$207,MATCH($BZ$6,[3]Base!$A$2:$A$207,0),2))=TRUE,"CABLE INCONNU",(INDEX([3]Base!$A$2:$C$207,MATCH($BZ$6,[3]Base!$A$2:$A$207,0),2))))</f>
        <v>0.627</v>
      </c>
      <c r="CD1427">
        <f t="shared" si="112"/>
        <v>1.5404220201039038</v>
      </c>
      <c r="CF1427">
        <f t="shared" si="110"/>
        <v>404.81000000000006</v>
      </c>
      <c r="CG142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BORD'!$B$13:$B$2000,0),9)))*T1427/$P$18)</f>
        <v>406.35042202010396</v>
      </c>
      <c r="CI1427">
        <f>'[3]TABLEAU DE BORD'!B1425</f>
        <v>0</v>
      </c>
      <c r="CJ1427">
        <f>'[3]TABLEAU DE BORD'!E1425-'[3]TABLEAU DE BORD'!C1425</f>
        <v>0</v>
      </c>
      <c r="CL1427">
        <f>'[3]TABLEAU DE BORD'!H1425</f>
        <v>0</v>
      </c>
      <c r="CM1427">
        <f>'[3]TABLEAU DE BORD'!K1425-'[3]TABLEAU DE BORD'!I1425</f>
        <v>0</v>
      </c>
    </row>
    <row r="1428" spans="72:91" x14ac:dyDescent="0.25">
      <c r="BT142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BORD'!$B$13:$B$2000,0),11))*T1428/INDEX('[3]TABLEAU DE BORD'!$B$13:$R$2000,MATCH('Formalisme RTE'!$H$2,'[3]TABLEAU DE BORD'!$B$13:$B$2000,0),12)</f>
        <v>3.102830965870556</v>
      </c>
      <c r="BU1428">
        <f t="shared" si="113"/>
        <v>0.93577891975241945</v>
      </c>
      <c r="BX1428">
        <f t="shared" si="111"/>
        <v>0.60748217536470928</v>
      </c>
      <c r="BZ1428">
        <f>IF($BZ$6="","",IF(ISERROR(INDEX([3]Base!$A$2:$C$207,MATCH($BZ$6,[3]Base!$A$2:$A$207,0),2))=TRUE,"CABLE INCONNU",(INDEX([3]Base!$A$2:$C$207,MATCH($BZ$6,[3]Base!$A$2:$A$207,0),3))))</f>
        <v>19.600000000000001</v>
      </c>
      <c r="CB1428">
        <f>IF($BZ$6="","",IF(ISERROR(INDEX([3]Base!$A$2:$C$207,MATCH($BZ$6,[3]Base!$A$2:$A$207,0),2))=TRUE,"CABLE INCONNU",(INDEX([3]Base!$A$2:$C$207,MATCH($BZ$6,[3]Base!$A$2:$A$207,0),2))))</f>
        <v>0.627</v>
      </c>
      <c r="CD1428">
        <f t="shared" si="112"/>
        <v>1.5404220201039038</v>
      </c>
      <c r="CF1428">
        <f t="shared" si="110"/>
        <v>404.81000000000006</v>
      </c>
      <c r="CG142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BORD'!$B$13:$B$2000,0),9)))*T1428/$P$18)</f>
        <v>406.35042202010396</v>
      </c>
      <c r="CI1428">
        <f>'[3]TABLEAU DE BORD'!B1426</f>
        <v>0</v>
      </c>
      <c r="CJ1428">
        <f>'[3]TABLEAU DE BORD'!E1426-'[3]TABLEAU DE BORD'!C1426</f>
        <v>0</v>
      </c>
      <c r="CL1428">
        <f>'[3]TABLEAU DE BORD'!H1426</f>
        <v>0</v>
      </c>
      <c r="CM1428">
        <f>'[3]TABLEAU DE BORD'!K1426-'[3]TABLEAU DE BORD'!I1426</f>
        <v>0</v>
      </c>
    </row>
    <row r="1429" spans="72:91" x14ac:dyDescent="0.25">
      <c r="BT142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BORD'!$B$13:$B$2000,0),11))*T1429/INDEX('[3]TABLEAU DE BORD'!$B$13:$R$2000,MATCH('Formalisme RTE'!$H$2,'[3]TABLEAU DE BORD'!$B$13:$B$2000,0),12)</f>
        <v>3.102830965870556</v>
      </c>
      <c r="BU1429">
        <f t="shared" si="113"/>
        <v>0.93577891975241945</v>
      </c>
      <c r="BX1429">
        <f t="shared" si="111"/>
        <v>0.60748217536470928</v>
      </c>
      <c r="BZ1429">
        <f>IF($BZ$6="","",IF(ISERROR(INDEX([3]Base!$A$2:$C$207,MATCH($BZ$6,[3]Base!$A$2:$A$207,0),2))=TRUE,"CABLE INCONNU",(INDEX([3]Base!$A$2:$C$207,MATCH($BZ$6,[3]Base!$A$2:$A$207,0),3))))</f>
        <v>19.600000000000001</v>
      </c>
      <c r="CB1429">
        <f>IF($BZ$6="","",IF(ISERROR(INDEX([3]Base!$A$2:$C$207,MATCH($BZ$6,[3]Base!$A$2:$A$207,0),2))=TRUE,"CABLE INCONNU",(INDEX([3]Base!$A$2:$C$207,MATCH($BZ$6,[3]Base!$A$2:$A$207,0),2))))</f>
        <v>0.627</v>
      </c>
      <c r="CD1429">
        <f t="shared" si="112"/>
        <v>1.5404220201039038</v>
      </c>
      <c r="CF1429">
        <f t="shared" si="110"/>
        <v>404.81000000000006</v>
      </c>
      <c r="CG142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BORD'!$B$13:$B$2000,0),9)))*T1429/$P$18)</f>
        <v>406.35042202010396</v>
      </c>
      <c r="CI1429">
        <f>'[3]TABLEAU DE BORD'!B1427</f>
        <v>0</v>
      </c>
      <c r="CJ1429">
        <f>'[3]TABLEAU DE BORD'!E1427-'[3]TABLEAU DE BORD'!C1427</f>
        <v>0</v>
      </c>
      <c r="CL1429">
        <f>'[3]TABLEAU DE BORD'!H1427</f>
        <v>0</v>
      </c>
      <c r="CM1429">
        <f>'[3]TABLEAU DE BORD'!K1427-'[3]TABLEAU DE BORD'!I1427</f>
        <v>0</v>
      </c>
    </row>
    <row r="1430" spans="72:91" x14ac:dyDescent="0.25">
      <c r="BT143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BORD'!$B$13:$B$2000,0),11))*T1430/INDEX('[3]TABLEAU DE BORD'!$B$13:$R$2000,MATCH('Formalisme RTE'!$H$2,'[3]TABLEAU DE BORD'!$B$13:$B$2000,0),12)</f>
        <v>3.102830965870556</v>
      </c>
      <c r="BU1430">
        <f t="shared" si="113"/>
        <v>0.93577891975241945</v>
      </c>
      <c r="BX1430">
        <f t="shared" si="111"/>
        <v>0.60748217536470928</v>
      </c>
      <c r="BZ1430">
        <f>IF($BZ$6="","",IF(ISERROR(INDEX([3]Base!$A$2:$C$207,MATCH($BZ$6,[3]Base!$A$2:$A$207,0),2))=TRUE,"CABLE INCONNU",(INDEX([3]Base!$A$2:$C$207,MATCH($BZ$6,[3]Base!$A$2:$A$207,0),3))))</f>
        <v>19.600000000000001</v>
      </c>
      <c r="CB1430">
        <f>IF($BZ$6="","",IF(ISERROR(INDEX([3]Base!$A$2:$C$207,MATCH($BZ$6,[3]Base!$A$2:$A$207,0),2))=TRUE,"CABLE INCONNU",(INDEX([3]Base!$A$2:$C$207,MATCH($BZ$6,[3]Base!$A$2:$A$207,0),2))))</f>
        <v>0.627</v>
      </c>
      <c r="CD1430">
        <f t="shared" si="112"/>
        <v>1.5404220201039038</v>
      </c>
      <c r="CF1430">
        <f t="shared" si="110"/>
        <v>404.81000000000006</v>
      </c>
      <c r="CG143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BORD'!$B$13:$B$2000,0),9)))*T1430/$P$18)</f>
        <v>406.35042202010396</v>
      </c>
      <c r="CI1430">
        <f>'[3]TABLEAU DE BORD'!B1428</f>
        <v>0</v>
      </c>
      <c r="CJ1430">
        <f>'[3]TABLEAU DE BORD'!E1428-'[3]TABLEAU DE BORD'!C1428</f>
        <v>0</v>
      </c>
      <c r="CL1430">
        <f>'[3]TABLEAU DE BORD'!H1428</f>
        <v>0</v>
      </c>
      <c r="CM1430">
        <f>'[3]TABLEAU DE BORD'!K1428-'[3]TABLEAU DE BORD'!I1428</f>
        <v>0</v>
      </c>
    </row>
    <row r="1431" spans="72:91" x14ac:dyDescent="0.25">
      <c r="BT143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BORD'!$B$13:$B$2000,0),11))*T1431/INDEX('[3]TABLEAU DE BORD'!$B$13:$R$2000,MATCH('Formalisme RTE'!$H$2,'[3]TABLEAU DE BORD'!$B$13:$B$2000,0),12)</f>
        <v>3.102830965870556</v>
      </c>
      <c r="BU1431">
        <f t="shared" si="113"/>
        <v>0.93577891975241945</v>
      </c>
      <c r="BX1431">
        <f t="shared" si="111"/>
        <v>0.60748217536470928</v>
      </c>
      <c r="BZ1431">
        <f>IF($BZ$6="","",IF(ISERROR(INDEX([3]Base!$A$2:$C$207,MATCH($BZ$6,[3]Base!$A$2:$A$207,0),2))=TRUE,"CABLE INCONNU",(INDEX([3]Base!$A$2:$C$207,MATCH($BZ$6,[3]Base!$A$2:$A$207,0),3))))</f>
        <v>19.600000000000001</v>
      </c>
      <c r="CB1431">
        <f>IF($BZ$6="","",IF(ISERROR(INDEX([3]Base!$A$2:$C$207,MATCH($BZ$6,[3]Base!$A$2:$A$207,0),2))=TRUE,"CABLE INCONNU",(INDEX([3]Base!$A$2:$C$207,MATCH($BZ$6,[3]Base!$A$2:$A$207,0),2))))</f>
        <v>0.627</v>
      </c>
      <c r="CD1431">
        <f t="shared" si="112"/>
        <v>1.5404220201039038</v>
      </c>
      <c r="CF1431">
        <f t="shared" si="110"/>
        <v>404.81000000000006</v>
      </c>
      <c r="CG143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BORD'!$B$13:$B$2000,0),9)))*T1431/$P$18)</f>
        <v>406.35042202010396</v>
      </c>
      <c r="CI1431">
        <f>'[3]TABLEAU DE BORD'!B1429</f>
        <v>0</v>
      </c>
      <c r="CJ1431">
        <f>'[3]TABLEAU DE BORD'!E1429-'[3]TABLEAU DE BORD'!C1429</f>
        <v>0</v>
      </c>
      <c r="CL1431">
        <f>'[3]TABLEAU DE BORD'!H1429</f>
        <v>0</v>
      </c>
      <c r="CM1431">
        <f>'[3]TABLEAU DE BORD'!K1429-'[3]TABLEAU DE BORD'!I1429</f>
        <v>0</v>
      </c>
    </row>
    <row r="1432" spans="72:91" x14ac:dyDescent="0.25">
      <c r="BT143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BORD'!$B$13:$B$2000,0),11))*T1432/INDEX('[3]TABLEAU DE BORD'!$B$13:$R$2000,MATCH('Formalisme RTE'!$H$2,'[3]TABLEAU DE BORD'!$B$13:$B$2000,0),12)</f>
        <v>3.102830965870556</v>
      </c>
      <c r="BU1432">
        <f t="shared" si="113"/>
        <v>0.93577891975241945</v>
      </c>
      <c r="BX1432">
        <f t="shared" si="111"/>
        <v>0.60748217536470928</v>
      </c>
      <c r="BZ1432">
        <f>IF($BZ$6="","",IF(ISERROR(INDEX([3]Base!$A$2:$C$207,MATCH($BZ$6,[3]Base!$A$2:$A$207,0),2))=TRUE,"CABLE INCONNU",(INDEX([3]Base!$A$2:$C$207,MATCH($BZ$6,[3]Base!$A$2:$A$207,0),3))))</f>
        <v>19.600000000000001</v>
      </c>
      <c r="CB1432">
        <f>IF($BZ$6="","",IF(ISERROR(INDEX([3]Base!$A$2:$C$207,MATCH($BZ$6,[3]Base!$A$2:$A$207,0),2))=TRUE,"CABLE INCONNU",(INDEX([3]Base!$A$2:$C$207,MATCH($BZ$6,[3]Base!$A$2:$A$207,0),2))))</f>
        <v>0.627</v>
      </c>
      <c r="CD1432">
        <f t="shared" si="112"/>
        <v>1.5404220201039038</v>
      </c>
      <c r="CF1432">
        <f t="shared" si="110"/>
        <v>404.81000000000006</v>
      </c>
      <c r="CG143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BORD'!$B$13:$B$2000,0),9)))*T1432/$P$18)</f>
        <v>406.35042202010396</v>
      </c>
      <c r="CI1432">
        <f>'[3]TABLEAU DE BORD'!B1430</f>
        <v>0</v>
      </c>
      <c r="CJ1432">
        <f>'[3]TABLEAU DE BORD'!E1430-'[3]TABLEAU DE BORD'!C1430</f>
        <v>0</v>
      </c>
      <c r="CL1432">
        <f>'[3]TABLEAU DE BORD'!H1430</f>
        <v>0</v>
      </c>
      <c r="CM1432">
        <f>'[3]TABLEAU DE BORD'!K1430-'[3]TABLEAU DE BORD'!I1430</f>
        <v>0</v>
      </c>
    </row>
    <row r="1433" spans="72:91" x14ac:dyDescent="0.25">
      <c r="BT143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BORD'!$B$13:$B$2000,0),11))*T1433/INDEX('[3]TABLEAU DE BORD'!$B$13:$R$2000,MATCH('Formalisme RTE'!$H$2,'[3]TABLEAU DE BORD'!$B$13:$B$2000,0),12)</f>
        <v>3.102830965870556</v>
      </c>
      <c r="BU1433">
        <f t="shared" si="113"/>
        <v>0.93577891975241945</v>
      </c>
      <c r="BX1433">
        <f t="shared" si="111"/>
        <v>0.60748217536470928</v>
      </c>
      <c r="BZ1433">
        <f>IF($BZ$6="","",IF(ISERROR(INDEX([3]Base!$A$2:$C$207,MATCH($BZ$6,[3]Base!$A$2:$A$207,0),2))=TRUE,"CABLE INCONNU",(INDEX([3]Base!$A$2:$C$207,MATCH($BZ$6,[3]Base!$A$2:$A$207,0),3))))</f>
        <v>19.600000000000001</v>
      </c>
      <c r="CB1433">
        <f>IF($BZ$6="","",IF(ISERROR(INDEX([3]Base!$A$2:$C$207,MATCH($BZ$6,[3]Base!$A$2:$A$207,0),2))=TRUE,"CABLE INCONNU",(INDEX([3]Base!$A$2:$C$207,MATCH($BZ$6,[3]Base!$A$2:$A$207,0),2))))</f>
        <v>0.627</v>
      </c>
      <c r="CD1433">
        <f t="shared" si="112"/>
        <v>1.5404220201039038</v>
      </c>
      <c r="CF1433">
        <f t="shared" si="110"/>
        <v>404.81000000000006</v>
      </c>
      <c r="CG143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BORD'!$B$13:$B$2000,0),9)))*T1433/$P$18)</f>
        <v>406.35042202010396</v>
      </c>
      <c r="CI1433">
        <f>'[3]TABLEAU DE BORD'!B1431</f>
        <v>0</v>
      </c>
      <c r="CJ1433">
        <f>'[3]TABLEAU DE BORD'!E1431-'[3]TABLEAU DE BORD'!C1431</f>
        <v>0</v>
      </c>
      <c r="CL1433">
        <f>'[3]TABLEAU DE BORD'!H1431</f>
        <v>0</v>
      </c>
      <c r="CM1433">
        <f>'[3]TABLEAU DE BORD'!K1431-'[3]TABLEAU DE BORD'!I1431</f>
        <v>0</v>
      </c>
    </row>
    <row r="1434" spans="72:91" x14ac:dyDescent="0.25">
      <c r="BT143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BORD'!$B$13:$B$2000,0),11))*T1434/INDEX('[3]TABLEAU DE BORD'!$B$13:$R$2000,MATCH('Formalisme RTE'!$H$2,'[3]TABLEAU DE BORD'!$B$13:$B$2000,0),12)</f>
        <v>3.102830965870556</v>
      </c>
      <c r="BU1434">
        <f t="shared" si="113"/>
        <v>0.93577891975241945</v>
      </c>
      <c r="BX1434">
        <f t="shared" si="111"/>
        <v>0.60748217536470928</v>
      </c>
      <c r="BZ1434">
        <f>IF($BZ$6="","",IF(ISERROR(INDEX([3]Base!$A$2:$C$207,MATCH($BZ$6,[3]Base!$A$2:$A$207,0),2))=TRUE,"CABLE INCONNU",(INDEX([3]Base!$A$2:$C$207,MATCH($BZ$6,[3]Base!$A$2:$A$207,0),3))))</f>
        <v>19.600000000000001</v>
      </c>
      <c r="CB1434">
        <f>IF($BZ$6="","",IF(ISERROR(INDEX([3]Base!$A$2:$C$207,MATCH($BZ$6,[3]Base!$A$2:$A$207,0),2))=TRUE,"CABLE INCONNU",(INDEX([3]Base!$A$2:$C$207,MATCH($BZ$6,[3]Base!$A$2:$A$207,0),2))))</f>
        <v>0.627</v>
      </c>
      <c r="CD1434">
        <f t="shared" si="112"/>
        <v>1.5404220201039038</v>
      </c>
      <c r="CF1434">
        <f t="shared" si="110"/>
        <v>404.81000000000006</v>
      </c>
      <c r="CG143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BORD'!$B$13:$B$2000,0),9)))*T1434/$P$18)</f>
        <v>406.35042202010396</v>
      </c>
      <c r="CI1434">
        <f>'[3]TABLEAU DE BORD'!B1432</f>
        <v>0</v>
      </c>
      <c r="CJ1434">
        <f>'[3]TABLEAU DE BORD'!E1432-'[3]TABLEAU DE BORD'!C1432</f>
        <v>0</v>
      </c>
      <c r="CL1434">
        <f>'[3]TABLEAU DE BORD'!H1432</f>
        <v>0</v>
      </c>
      <c r="CM1434">
        <f>'[3]TABLEAU DE BORD'!K1432-'[3]TABLEAU DE BORD'!I1432</f>
        <v>0</v>
      </c>
    </row>
    <row r="1435" spans="72:91" x14ac:dyDescent="0.25">
      <c r="BT143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BORD'!$B$13:$B$2000,0),11))*T1435/INDEX('[3]TABLEAU DE BORD'!$B$13:$R$2000,MATCH('Formalisme RTE'!$H$2,'[3]TABLEAU DE BORD'!$B$13:$B$2000,0),12)</f>
        <v>3.102830965870556</v>
      </c>
      <c r="BU1435">
        <f t="shared" si="113"/>
        <v>0.93577891975241945</v>
      </c>
      <c r="BX1435">
        <f t="shared" si="111"/>
        <v>0.60748217536470928</v>
      </c>
      <c r="BZ1435">
        <f>IF($BZ$6="","",IF(ISERROR(INDEX([3]Base!$A$2:$C$207,MATCH($BZ$6,[3]Base!$A$2:$A$207,0),2))=TRUE,"CABLE INCONNU",(INDEX([3]Base!$A$2:$C$207,MATCH($BZ$6,[3]Base!$A$2:$A$207,0),3))))</f>
        <v>19.600000000000001</v>
      </c>
      <c r="CB1435">
        <f>IF($BZ$6="","",IF(ISERROR(INDEX([3]Base!$A$2:$C$207,MATCH($BZ$6,[3]Base!$A$2:$A$207,0),2))=TRUE,"CABLE INCONNU",(INDEX([3]Base!$A$2:$C$207,MATCH($BZ$6,[3]Base!$A$2:$A$207,0),2))))</f>
        <v>0.627</v>
      </c>
      <c r="CD1435">
        <f t="shared" si="112"/>
        <v>1.5404220201039038</v>
      </c>
      <c r="CF1435">
        <f t="shared" si="110"/>
        <v>404.81000000000006</v>
      </c>
      <c r="CG143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BORD'!$B$13:$B$2000,0),9)))*T1435/$P$18)</f>
        <v>406.35042202010396</v>
      </c>
      <c r="CI1435">
        <f>'[3]TABLEAU DE BORD'!B1433</f>
        <v>0</v>
      </c>
      <c r="CJ1435">
        <f>'[3]TABLEAU DE BORD'!E1433-'[3]TABLEAU DE BORD'!C1433</f>
        <v>0</v>
      </c>
      <c r="CL1435">
        <f>'[3]TABLEAU DE BORD'!H1433</f>
        <v>0</v>
      </c>
      <c r="CM1435">
        <f>'[3]TABLEAU DE BORD'!K1433-'[3]TABLEAU DE BORD'!I1433</f>
        <v>0</v>
      </c>
    </row>
    <row r="1436" spans="72:91" x14ac:dyDescent="0.25">
      <c r="BT143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BORD'!$B$13:$B$2000,0),11))*T1436/INDEX('[3]TABLEAU DE BORD'!$B$13:$R$2000,MATCH('Formalisme RTE'!$H$2,'[3]TABLEAU DE BORD'!$B$13:$B$2000,0),12)</f>
        <v>3.102830965870556</v>
      </c>
      <c r="BU1436">
        <f t="shared" si="113"/>
        <v>0.93577891975241945</v>
      </c>
      <c r="BX1436">
        <f t="shared" si="111"/>
        <v>0.60748217536470928</v>
      </c>
      <c r="BZ1436">
        <f>IF($BZ$6="","",IF(ISERROR(INDEX([3]Base!$A$2:$C$207,MATCH($BZ$6,[3]Base!$A$2:$A$207,0),2))=TRUE,"CABLE INCONNU",(INDEX([3]Base!$A$2:$C$207,MATCH($BZ$6,[3]Base!$A$2:$A$207,0),3))))</f>
        <v>19.600000000000001</v>
      </c>
      <c r="CB1436">
        <f>IF($BZ$6="","",IF(ISERROR(INDEX([3]Base!$A$2:$C$207,MATCH($BZ$6,[3]Base!$A$2:$A$207,0),2))=TRUE,"CABLE INCONNU",(INDEX([3]Base!$A$2:$C$207,MATCH($BZ$6,[3]Base!$A$2:$A$207,0),2))))</f>
        <v>0.627</v>
      </c>
      <c r="CD1436">
        <f t="shared" si="112"/>
        <v>1.5404220201039038</v>
      </c>
      <c r="CF1436">
        <f t="shared" si="110"/>
        <v>404.81000000000006</v>
      </c>
      <c r="CG143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BORD'!$B$13:$B$2000,0),9)))*T1436/$P$18)</f>
        <v>406.35042202010396</v>
      </c>
      <c r="CI1436">
        <f>'[3]TABLEAU DE BORD'!B1434</f>
        <v>0</v>
      </c>
      <c r="CJ1436">
        <f>'[3]TABLEAU DE BORD'!E1434-'[3]TABLEAU DE BORD'!C1434</f>
        <v>0</v>
      </c>
      <c r="CL1436">
        <f>'[3]TABLEAU DE BORD'!H1434</f>
        <v>0</v>
      </c>
      <c r="CM1436">
        <f>'[3]TABLEAU DE BORD'!K1434-'[3]TABLEAU DE BORD'!I1434</f>
        <v>0</v>
      </c>
    </row>
    <row r="1437" spans="72:91" x14ac:dyDescent="0.25">
      <c r="BT143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BORD'!$B$13:$B$2000,0),11))*T1437/INDEX('[3]TABLEAU DE BORD'!$B$13:$R$2000,MATCH('Formalisme RTE'!$H$2,'[3]TABLEAU DE BORD'!$B$13:$B$2000,0),12)</f>
        <v>3.102830965870556</v>
      </c>
      <c r="BU1437">
        <f t="shared" si="113"/>
        <v>0.93577891975241945</v>
      </c>
      <c r="BX1437">
        <f t="shared" si="111"/>
        <v>0.60748217536470928</v>
      </c>
      <c r="BZ1437">
        <f>IF($BZ$6="","",IF(ISERROR(INDEX([3]Base!$A$2:$C$207,MATCH($BZ$6,[3]Base!$A$2:$A$207,0),2))=TRUE,"CABLE INCONNU",(INDEX([3]Base!$A$2:$C$207,MATCH($BZ$6,[3]Base!$A$2:$A$207,0),3))))</f>
        <v>19.600000000000001</v>
      </c>
      <c r="CB1437">
        <f>IF($BZ$6="","",IF(ISERROR(INDEX([3]Base!$A$2:$C$207,MATCH($BZ$6,[3]Base!$A$2:$A$207,0),2))=TRUE,"CABLE INCONNU",(INDEX([3]Base!$A$2:$C$207,MATCH($BZ$6,[3]Base!$A$2:$A$207,0),2))))</f>
        <v>0.627</v>
      </c>
      <c r="CD1437">
        <f t="shared" si="112"/>
        <v>1.5404220201039038</v>
      </c>
      <c r="CF1437">
        <f t="shared" si="110"/>
        <v>404.81000000000006</v>
      </c>
      <c r="CG143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BORD'!$B$13:$B$2000,0),9)))*T1437/$P$18)</f>
        <v>406.35042202010396</v>
      </c>
      <c r="CI1437">
        <f>'[3]TABLEAU DE BORD'!B1435</f>
        <v>0</v>
      </c>
      <c r="CJ1437">
        <f>'[3]TABLEAU DE BORD'!E1435-'[3]TABLEAU DE BORD'!C1435</f>
        <v>0</v>
      </c>
      <c r="CL1437">
        <f>'[3]TABLEAU DE BORD'!H1435</f>
        <v>0</v>
      </c>
      <c r="CM1437">
        <f>'[3]TABLEAU DE BORD'!K1435-'[3]TABLEAU DE BORD'!I1435</f>
        <v>0</v>
      </c>
    </row>
    <row r="1438" spans="72:91" x14ac:dyDescent="0.25">
      <c r="BT143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BORD'!$B$13:$B$2000,0),11))*T1438/INDEX('[3]TABLEAU DE BORD'!$B$13:$R$2000,MATCH('Formalisme RTE'!$H$2,'[3]TABLEAU DE BORD'!$B$13:$B$2000,0),12)</f>
        <v>3.102830965870556</v>
      </c>
      <c r="BU1438">
        <f t="shared" si="113"/>
        <v>0.93577891975241945</v>
      </c>
      <c r="BX1438">
        <f t="shared" si="111"/>
        <v>0.60748217536470928</v>
      </c>
      <c r="BZ1438">
        <f>IF($BZ$6="","",IF(ISERROR(INDEX([3]Base!$A$2:$C$207,MATCH($BZ$6,[3]Base!$A$2:$A$207,0),2))=TRUE,"CABLE INCONNU",(INDEX([3]Base!$A$2:$C$207,MATCH($BZ$6,[3]Base!$A$2:$A$207,0),3))))</f>
        <v>19.600000000000001</v>
      </c>
      <c r="CB1438">
        <f>IF($BZ$6="","",IF(ISERROR(INDEX([3]Base!$A$2:$C$207,MATCH($BZ$6,[3]Base!$A$2:$A$207,0),2))=TRUE,"CABLE INCONNU",(INDEX([3]Base!$A$2:$C$207,MATCH($BZ$6,[3]Base!$A$2:$A$207,0),2))))</f>
        <v>0.627</v>
      </c>
      <c r="CD1438">
        <f t="shared" si="112"/>
        <v>1.5404220201039038</v>
      </c>
      <c r="CF1438">
        <f t="shared" si="110"/>
        <v>404.81000000000006</v>
      </c>
      <c r="CG143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BORD'!$B$13:$B$2000,0),9)))*T1438/$P$18)</f>
        <v>406.35042202010396</v>
      </c>
      <c r="CI1438">
        <f>'[3]TABLEAU DE BORD'!B1436</f>
        <v>0</v>
      </c>
      <c r="CJ1438">
        <f>'[3]TABLEAU DE BORD'!E1436-'[3]TABLEAU DE BORD'!C1436</f>
        <v>0</v>
      </c>
      <c r="CL1438">
        <f>'[3]TABLEAU DE BORD'!H1436</f>
        <v>0</v>
      </c>
      <c r="CM1438">
        <f>'[3]TABLEAU DE BORD'!K1436-'[3]TABLEAU DE BORD'!I1436</f>
        <v>0</v>
      </c>
    </row>
    <row r="1439" spans="72:91" x14ac:dyDescent="0.25">
      <c r="BT143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BORD'!$B$13:$B$2000,0),11))*T1439/INDEX('[3]TABLEAU DE BORD'!$B$13:$R$2000,MATCH('Formalisme RTE'!$H$2,'[3]TABLEAU DE BORD'!$B$13:$B$2000,0),12)</f>
        <v>3.102830965870556</v>
      </c>
      <c r="BU1439">
        <f t="shared" si="113"/>
        <v>0.93577891975241945</v>
      </c>
      <c r="BX1439">
        <f t="shared" si="111"/>
        <v>0.60748217536470928</v>
      </c>
      <c r="BZ1439">
        <f>IF($BZ$6="","",IF(ISERROR(INDEX([3]Base!$A$2:$C$207,MATCH($BZ$6,[3]Base!$A$2:$A$207,0),2))=TRUE,"CABLE INCONNU",(INDEX([3]Base!$A$2:$C$207,MATCH($BZ$6,[3]Base!$A$2:$A$207,0),3))))</f>
        <v>19.600000000000001</v>
      </c>
      <c r="CB1439">
        <f>IF($BZ$6="","",IF(ISERROR(INDEX([3]Base!$A$2:$C$207,MATCH($BZ$6,[3]Base!$A$2:$A$207,0),2))=TRUE,"CABLE INCONNU",(INDEX([3]Base!$A$2:$C$207,MATCH($BZ$6,[3]Base!$A$2:$A$207,0),2))))</f>
        <v>0.627</v>
      </c>
      <c r="CD1439">
        <f t="shared" si="112"/>
        <v>1.5404220201039038</v>
      </c>
      <c r="CF1439">
        <f t="shared" si="110"/>
        <v>404.81000000000006</v>
      </c>
      <c r="CG143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BORD'!$B$13:$B$2000,0),9)))*T1439/$P$18)</f>
        <v>406.35042202010396</v>
      </c>
      <c r="CI1439">
        <f>'[3]TABLEAU DE BORD'!B1437</f>
        <v>0</v>
      </c>
      <c r="CJ1439">
        <f>'[3]TABLEAU DE BORD'!E1437-'[3]TABLEAU DE BORD'!C1437</f>
        <v>0</v>
      </c>
      <c r="CL1439">
        <f>'[3]TABLEAU DE BORD'!H1437</f>
        <v>0</v>
      </c>
      <c r="CM1439">
        <f>'[3]TABLEAU DE BORD'!K1437-'[3]TABLEAU DE BORD'!I1437</f>
        <v>0</v>
      </c>
    </row>
    <row r="1440" spans="72:91" x14ac:dyDescent="0.25">
      <c r="BT144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BORD'!$B$13:$B$2000,0),11))*T1440/INDEX('[3]TABLEAU DE BORD'!$B$13:$R$2000,MATCH('Formalisme RTE'!$H$2,'[3]TABLEAU DE BORD'!$B$13:$B$2000,0),12)</f>
        <v>3.102830965870556</v>
      </c>
      <c r="BU1440">
        <f t="shared" si="113"/>
        <v>0.93577891975241945</v>
      </c>
      <c r="BX1440">
        <f t="shared" si="111"/>
        <v>0.60748217536470928</v>
      </c>
      <c r="BZ1440">
        <f>IF($BZ$6="","",IF(ISERROR(INDEX([3]Base!$A$2:$C$207,MATCH($BZ$6,[3]Base!$A$2:$A$207,0),2))=TRUE,"CABLE INCONNU",(INDEX([3]Base!$A$2:$C$207,MATCH($BZ$6,[3]Base!$A$2:$A$207,0),3))))</f>
        <v>19.600000000000001</v>
      </c>
      <c r="CB1440">
        <f>IF($BZ$6="","",IF(ISERROR(INDEX([3]Base!$A$2:$C$207,MATCH($BZ$6,[3]Base!$A$2:$A$207,0),2))=TRUE,"CABLE INCONNU",(INDEX([3]Base!$A$2:$C$207,MATCH($BZ$6,[3]Base!$A$2:$A$207,0),2))))</f>
        <v>0.627</v>
      </c>
      <c r="CD1440">
        <f t="shared" si="112"/>
        <v>1.5404220201039038</v>
      </c>
      <c r="CF1440">
        <f t="shared" si="110"/>
        <v>404.81000000000006</v>
      </c>
      <c r="CG144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BORD'!$B$13:$B$2000,0),9)))*T1440/$P$18)</f>
        <v>406.35042202010396</v>
      </c>
      <c r="CI1440">
        <f>'[3]TABLEAU DE BORD'!B1438</f>
        <v>0</v>
      </c>
      <c r="CJ1440">
        <f>'[3]TABLEAU DE BORD'!E1438-'[3]TABLEAU DE BORD'!C1438</f>
        <v>0</v>
      </c>
      <c r="CL1440">
        <f>'[3]TABLEAU DE BORD'!H1438</f>
        <v>0</v>
      </c>
      <c r="CM1440">
        <f>'[3]TABLEAU DE BORD'!K1438-'[3]TABLEAU DE BORD'!I1438</f>
        <v>0</v>
      </c>
    </row>
    <row r="1441" spans="72:91" x14ac:dyDescent="0.25">
      <c r="BT144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BORD'!$B$13:$B$2000,0),11))*T1441/INDEX('[3]TABLEAU DE BORD'!$B$13:$R$2000,MATCH('Formalisme RTE'!$H$2,'[3]TABLEAU DE BORD'!$B$13:$B$2000,0),12)</f>
        <v>3.102830965870556</v>
      </c>
      <c r="BU1441">
        <f t="shared" si="113"/>
        <v>0.93577891975241945</v>
      </c>
      <c r="BX1441">
        <f t="shared" si="111"/>
        <v>0.60748217536470928</v>
      </c>
      <c r="BZ1441">
        <f>IF($BZ$6="","",IF(ISERROR(INDEX([3]Base!$A$2:$C$207,MATCH($BZ$6,[3]Base!$A$2:$A$207,0),2))=TRUE,"CABLE INCONNU",(INDEX([3]Base!$A$2:$C$207,MATCH($BZ$6,[3]Base!$A$2:$A$207,0),3))))</f>
        <v>19.600000000000001</v>
      </c>
      <c r="CB1441">
        <f>IF($BZ$6="","",IF(ISERROR(INDEX([3]Base!$A$2:$C$207,MATCH($BZ$6,[3]Base!$A$2:$A$207,0),2))=TRUE,"CABLE INCONNU",(INDEX([3]Base!$A$2:$C$207,MATCH($BZ$6,[3]Base!$A$2:$A$207,0),2))))</f>
        <v>0.627</v>
      </c>
      <c r="CD1441">
        <f t="shared" si="112"/>
        <v>1.5404220201039038</v>
      </c>
      <c r="CF1441">
        <f t="shared" si="110"/>
        <v>404.81000000000006</v>
      </c>
      <c r="CG144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BORD'!$B$13:$B$2000,0),9)))*T1441/$P$18)</f>
        <v>406.35042202010396</v>
      </c>
      <c r="CI1441">
        <f>'[3]TABLEAU DE BORD'!B1439</f>
        <v>0</v>
      </c>
      <c r="CJ1441">
        <f>'[3]TABLEAU DE BORD'!E1439-'[3]TABLEAU DE BORD'!C1439</f>
        <v>0</v>
      </c>
      <c r="CL1441">
        <f>'[3]TABLEAU DE BORD'!H1439</f>
        <v>0</v>
      </c>
      <c r="CM1441">
        <f>'[3]TABLEAU DE BORD'!K1439-'[3]TABLEAU DE BORD'!I1439</f>
        <v>0</v>
      </c>
    </row>
    <row r="1442" spans="72:91" x14ac:dyDescent="0.25">
      <c r="BT144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BORD'!$B$13:$B$2000,0),11))*T1442/INDEX('[3]TABLEAU DE BORD'!$B$13:$R$2000,MATCH('Formalisme RTE'!$H$2,'[3]TABLEAU DE BORD'!$B$13:$B$2000,0),12)</f>
        <v>3.102830965870556</v>
      </c>
      <c r="BU1442">
        <f t="shared" si="113"/>
        <v>0.93577891975241945</v>
      </c>
      <c r="BX1442">
        <f t="shared" si="111"/>
        <v>0.60748217536470928</v>
      </c>
      <c r="BZ1442">
        <f>IF($BZ$6="","",IF(ISERROR(INDEX([3]Base!$A$2:$C$207,MATCH($BZ$6,[3]Base!$A$2:$A$207,0),2))=TRUE,"CABLE INCONNU",(INDEX([3]Base!$A$2:$C$207,MATCH($BZ$6,[3]Base!$A$2:$A$207,0),3))))</f>
        <v>19.600000000000001</v>
      </c>
      <c r="CB1442">
        <f>IF($BZ$6="","",IF(ISERROR(INDEX([3]Base!$A$2:$C$207,MATCH($BZ$6,[3]Base!$A$2:$A$207,0),2))=TRUE,"CABLE INCONNU",(INDEX([3]Base!$A$2:$C$207,MATCH($BZ$6,[3]Base!$A$2:$A$207,0),2))))</f>
        <v>0.627</v>
      </c>
      <c r="CD1442">
        <f t="shared" si="112"/>
        <v>1.5404220201039038</v>
      </c>
      <c r="CF1442">
        <f t="shared" si="110"/>
        <v>404.81000000000006</v>
      </c>
      <c r="CG144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BORD'!$B$13:$B$2000,0),9)))*T1442/$P$18)</f>
        <v>406.35042202010396</v>
      </c>
      <c r="CI1442">
        <f>'[3]TABLEAU DE BORD'!B1440</f>
        <v>0</v>
      </c>
      <c r="CJ1442">
        <f>'[3]TABLEAU DE BORD'!E1440-'[3]TABLEAU DE BORD'!C1440</f>
        <v>0</v>
      </c>
      <c r="CL1442">
        <f>'[3]TABLEAU DE BORD'!H1440</f>
        <v>0</v>
      </c>
      <c r="CM1442">
        <f>'[3]TABLEAU DE BORD'!K1440-'[3]TABLEAU DE BORD'!I1440</f>
        <v>0</v>
      </c>
    </row>
    <row r="1443" spans="72:91" x14ac:dyDescent="0.25">
      <c r="BT14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BORD'!$B$13:$B$2000,0),11))*T1443/INDEX('[3]TABLEAU DE BORD'!$B$13:$R$2000,MATCH('Formalisme RTE'!$H$2,'[3]TABLEAU DE BORD'!$B$13:$B$2000,0),12)</f>
        <v>3.102830965870556</v>
      </c>
      <c r="BU1443">
        <f t="shared" si="113"/>
        <v>0.93577891975241945</v>
      </c>
      <c r="BX1443">
        <f t="shared" si="111"/>
        <v>0.60748217536470928</v>
      </c>
      <c r="BZ1443">
        <f>IF($BZ$6="","",IF(ISERROR(INDEX([3]Base!$A$2:$C$207,MATCH($BZ$6,[3]Base!$A$2:$A$207,0),2))=TRUE,"CABLE INCONNU",(INDEX([3]Base!$A$2:$C$207,MATCH($BZ$6,[3]Base!$A$2:$A$207,0),3))))</f>
        <v>19.600000000000001</v>
      </c>
      <c r="CB1443">
        <f>IF($BZ$6="","",IF(ISERROR(INDEX([3]Base!$A$2:$C$207,MATCH($BZ$6,[3]Base!$A$2:$A$207,0),2))=TRUE,"CABLE INCONNU",(INDEX([3]Base!$A$2:$C$207,MATCH($BZ$6,[3]Base!$A$2:$A$207,0),2))))</f>
        <v>0.627</v>
      </c>
      <c r="CD1443">
        <f t="shared" si="112"/>
        <v>1.5404220201039038</v>
      </c>
      <c r="CF1443">
        <f t="shared" si="110"/>
        <v>404.81000000000006</v>
      </c>
      <c r="CG144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BORD'!$B$13:$B$2000,0),9)))*T1443/$P$18)</f>
        <v>406.35042202010396</v>
      </c>
      <c r="CI1443">
        <f>'[3]TABLEAU DE BORD'!B1441</f>
        <v>0</v>
      </c>
      <c r="CJ1443">
        <f>'[3]TABLEAU DE BORD'!E1441-'[3]TABLEAU DE BORD'!C1441</f>
        <v>0</v>
      </c>
      <c r="CL1443">
        <f>'[3]TABLEAU DE BORD'!H1441</f>
        <v>0</v>
      </c>
      <c r="CM1443">
        <f>'[3]TABLEAU DE BORD'!K1441-'[3]TABLEAU DE BORD'!I1441</f>
        <v>0</v>
      </c>
    </row>
    <row r="1444" spans="72:91" x14ac:dyDescent="0.25">
      <c r="BT144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BORD'!$B$13:$B$2000,0),11))*T1444/INDEX('[3]TABLEAU DE BORD'!$B$13:$R$2000,MATCH('Formalisme RTE'!$H$2,'[3]TABLEAU DE BORD'!$B$13:$B$2000,0),12)</f>
        <v>3.102830965870556</v>
      </c>
      <c r="BU1444">
        <f t="shared" si="113"/>
        <v>0.93577891975241945</v>
      </c>
      <c r="BX1444">
        <f t="shared" si="111"/>
        <v>0.60748217536470928</v>
      </c>
      <c r="BZ1444">
        <f>IF($BZ$6="","",IF(ISERROR(INDEX([3]Base!$A$2:$C$207,MATCH($BZ$6,[3]Base!$A$2:$A$207,0),2))=TRUE,"CABLE INCONNU",(INDEX([3]Base!$A$2:$C$207,MATCH($BZ$6,[3]Base!$A$2:$A$207,0),3))))</f>
        <v>19.600000000000001</v>
      </c>
      <c r="CB1444">
        <f>IF($BZ$6="","",IF(ISERROR(INDEX([3]Base!$A$2:$C$207,MATCH($BZ$6,[3]Base!$A$2:$A$207,0),2))=TRUE,"CABLE INCONNU",(INDEX([3]Base!$A$2:$C$207,MATCH($BZ$6,[3]Base!$A$2:$A$207,0),2))))</f>
        <v>0.627</v>
      </c>
      <c r="CD1444">
        <f t="shared" si="112"/>
        <v>1.5404220201039038</v>
      </c>
      <c r="CF1444">
        <f t="shared" si="110"/>
        <v>404.81000000000006</v>
      </c>
      <c r="CG14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BORD'!$B$13:$B$2000,0),9)))*T1444/$P$18)</f>
        <v>406.35042202010396</v>
      </c>
      <c r="CI1444">
        <f>'[3]TABLEAU DE BORD'!B1442</f>
        <v>0</v>
      </c>
      <c r="CJ1444">
        <f>'[3]TABLEAU DE BORD'!E1442-'[3]TABLEAU DE BORD'!C1442</f>
        <v>0</v>
      </c>
      <c r="CL1444">
        <f>'[3]TABLEAU DE BORD'!H1442</f>
        <v>0</v>
      </c>
      <c r="CM1444">
        <f>'[3]TABLEAU DE BORD'!K1442-'[3]TABLEAU DE BORD'!I1442</f>
        <v>0</v>
      </c>
    </row>
    <row r="1445" spans="72:91" x14ac:dyDescent="0.25">
      <c r="BT144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BORD'!$B$13:$B$2000,0),11))*T1445/INDEX('[3]TABLEAU DE BORD'!$B$13:$R$2000,MATCH('Formalisme RTE'!$H$2,'[3]TABLEAU DE BORD'!$B$13:$B$2000,0),12)</f>
        <v>3.102830965870556</v>
      </c>
      <c r="BU1445">
        <f t="shared" si="113"/>
        <v>0.93577891975241945</v>
      </c>
      <c r="BX1445">
        <f t="shared" si="111"/>
        <v>0.60748217536470928</v>
      </c>
      <c r="BZ1445">
        <f>IF($BZ$6="","",IF(ISERROR(INDEX([3]Base!$A$2:$C$207,MATCH($BZ$6,[3]Base!$A$2:$A$207,0),2))=TRUE,"CABLE INCONNU",(INDEX([3]Base!$A$2:$C$207,MATCH($BZ$6,[3]Base!$A$2:$A$207,0),3))))</f>
        <v>19.600000000000001</v>
      </c>
      <c r="CB1445">
        <f>IF($BZ$6="","",IF(ISERROR(INDEX([3]Base!$A$2:$C$207,MATCH($BZ$6,[3]Base!$A$2:$A$207,0),2))=TRUE,"CABLE INCONNU",(INDEX([3]Base!$A$2:$C$207,MATCH($BZ$6,[3]Base!$A$2:$A$207,0),2))))</f>
        <v>0.627</v>
      </c>
      <c r="CD1445">
        <f t="shared" si="112"/>
        <v>1.5404220201039038</v>
      </c>
      <c r="CF1445">
        <f t="shared" si="110"/>
        <v>404.81000000000006</v>
      </c>
      <c r="CG14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BORD'!$B$13:$B$2000,0),9)))*T1445/$P$18)</f>
        <v>406.35042202010396</v>
      </c>
      <c r="CI1445">
        <f>'[3]TABLEAU DE BORD'!B1443</f>
        <v>0</v>
      </c>
      <c r="CJ1445">
        <f>'[3]TABLEAU DE BORD'!E1443-'[3]TABLEAU DE BORD'!C1443</f>
        <v>0</v>
      </c>
      <c r="CL1445">
        <f>'[3]TABLEAU DE BORD'!H1443</f>
        <v>0</v>
      </c>
      <c r="CM1445">
        <f>'[3]TABLEAU DE BORD'!K1443-'[3]TABLEAU DE BORD'!I1443</f>
        <v>0</v>
      </c>
    </row>
    <row r="1446" spans="72:91" x14ac:dyDescent="0.25">
      <c r="BT144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BORD'!$B$13:$B$2000,0),11))*T1446/INDEX('[3]TABLEAU DE BORD'!$B$13:$R$2000,MATCH('Formalisme RTE'!$H$2,'[3]TABLEAU DE BORD'!$B$13:$B$2000,0),12)</f>
        <v>3.102830965870556</v>
      </c>
      <c r="BU1446">
        <f t="shared" si="113"/>
        <v>0.93577891975241945</v>
      </c>
      <c r="BX1446">
        <f t="shared" si="111"/>
        <v>0.60748217536470928</v>
      </c>
      <c r="BZ1446">
        <f>IF($BZ$6="","",IF(ISERROR(INDEX([3]Base!$A$2:$C$207,MATCH($BZ$6,[3]Base!$A$2:$A$207,0),2))=TRUE,"CABLE INCONNU",(INDEX([3]Base!$A$2:$C$207,MATCH($BZ$6,[3]Base!$A$2:$A$207,0),3))))</f>
        <v>19.600000000000001</v>
      </c>
      <c r="CB1446">
        <f>IF($BZ$6="","",IF(ISERROR(INDEX([3]Base!$A$2:$C$207,MATCH($BZ$6,[3]Base!$A$2:$A$207,0),2))=TRUE,"CABLE INCONNU",(INDEX([3]Base!$A$2:$C$207,MATCH($BZ$6,[3]Base!$A$2:$A$207,0),2))))</f>
        <v>0.627</v>
      </c>
      <c r="CD1446">
        <f t="shared" si="112"/>
        <v>1.5404220201039038</v>
      </c>
      <c r="CF1446">
        <f t="shared" si="110"/>
        <v>404.81000000000006</v>
      </c>
      <c r="CG14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BORD'!$B$13:$B$2000,0),9)))*T1446/$P$18)</f>
        <v>406.35042202010396</v>
      </c>
      <c r="CI1446">
        <f>'[3]TABLEAU DE BORD'!B1444</f>
        <v>0</v>
      </c>
      <c r="CJ1446">
        <f>'[3]TABLEAU DE BORD'!E1444-'[3]TABLEAU DE BORD'!C1444</f>
        <v>0</v>
      </c>
      <c r="CL1446">
        <f>'[3]TABLEAU DE BORD'!H1444</f>
        <v>0</v>
      </c>
      <c r="CM1446">
        <f>'[3]TABLEAU DE BORD'!K1444-'[3]TABLEAU DE BORD'!I1444</f>
        <v>0</v>
      </c>
    </row>
    <row r="1447" spans="72:91" x14ac:dyDescent="0.25">
      <c r="BT144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BORD'!$B$13:$B$2000,0),11))*T1447/INDEX('[3]TABLEAU DE BORD'!$B$13:$R$2000,MATCH('Formalisme RTE'!$H$2,'[3]TABLEAU DE BORD'!$B$13:$B$2000,0),12)</f>
        <v>3.102830965870556</v>
      </c>
      <c r="BU1447">
        <f t="shared" si="113"/>
        <v>0.93577891975241945</v>
      </c>
      <c r="BX1447">
        <f t="shared" si="111"/>
        <v>0.60748217536470928</v>
      </c>
      <c r="BZ1447">
        <f>IF($BZ$6="","",IF(ISERROR(INDEX([3]Base!$A$2:$C$207,MATCH($BZ$6,[3]Base!$A$2:$A$207,0),2))=TRUE,"CABLE INCONNU",(INDEX([3]Base!$A$2:$C$207,MATCH($BZ$6,[3]Base!$A$2:$A$207,0),3))))</f>
        <v>19.600000000000001</v>
      </c>
      <c r="CB1447">
        <f>IF($BZ$6="","",IF(ISERROR(INDEX([3]Base!$A$2:$C$207,MATCH($BZ$6,[3]Base!$A$2:$A$207,0),2))=TRUE,"CABLE INCONNU",(INDEX([3]Base!$A$2:$C$207,MATCH($BZ$6,[3]Base!$A$2:$A$207,0),2))))</f>
        <v>0.627</v>
      </c>
      <c r="CD1447">
        <f t="shared" si="112"/>
        <v>1.5404220201039038</v>
      </c>
      <c r="CF1447">
        <f t="shared" si="110"/>
        <v>404.81000000000006</v>
      </c>
      <c r="CG14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BORD'!$B$13:$B$2000,0),9)))*T1447/$P$18)</f>
        <v>406.35042202010396</v>
      </c>
      <c r="CI1447">
        <f>'[3]TABLEAU DE BORD'!B1445</f>
        <v>0</v>
      </c>
      <c r="CJ1447">
        <f>'[3]TABLEAU DE BORD'!E1445-'[3]TABLEAU DE BORD'!C1445</f>
        <v>0</v>
      </c>
      <c r="CL1447">
        <f>'[3]TABLEAU DE BORD'!H1445</f>
        <v>0</v>
      </c>
      <c r="CM1447">
        <f>'[3]TABLEAU DE BORD'!K1445-'[3]TABLEAU DE BORD'!I1445</f>
        <v>0</v>
      </c>
    </row>
    <row r="1448" spans="72:91" x14ac:dyDescent="0.25">
      <c r="BT144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BORD'!$B$13:$B$2000,0),11))*T1448/INDEX('[3]TABLEAU DE BORD'!$B$13:$R$2000,MATCH('Formalisme RTE'!$H$2,'[3]TABLEAU DE BORD'!$B$13:$B$2000,0),12)</f>
        <v>3.102830965870556</v>
      </c>
      <c r="BU1448">
        <f t="shared" si="113"/>
        <v>0.93577891975241945</v>
      </c>
      <c r="BX1448">
        <f t="shared" si="111"/>
        <v>0.60748217536470928</v>
      </c>
      <c r="BZ1448">
        <f>IF($BZ$6="","",IF(ISERROR(INDEX([3]Base!$A$2:$C$207,MATCH($BZ$6,[3]Base!$A$2:$A$207,0),2))=TRUE,"CABLE INCONNU",(INDEX([3]Base!$A$2:$C$207,MATCH($BZ$6,[3]Base!$A$2:$A$207,0),3))))</f>
        <v>19.600000000000001</v>
      </c>
      <c r="CB1448">
        <f>IF($BZ$6="","",IF(ISERROR(INDEX([3]Base!$A$2:$C$207,MATCH($BZ$6,[3]Base!$A$2:$A$207,0),2))=TRUE,"CABLE INCONNU",(INDEX([3]Base!$A$2:$C$207,MATCH($BZ$6,[3]Base!$A$2:$A$207,0),2))))</f>
        <v>0.627</v>
      </c>
      <c r="CD1448">
        <f t="shared" si="112"/>
        <v>1.5404220201039038</v>
      </c>
      <c r="CF1448">
        <f t="shared" si="110"/>
        <v>404.81000000000006</v>
      </c>
      <c r="CG14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BORD'!$B$13:$B$2000,0),9)))*T1448/$P$18)</f>
        <v>406.35042202010396</v>
      </c>
      <c r="CI1448">
        <f>'[3]TABLEAU DE BORD'!B1446</f>
        <v>0</v>
      </c>
      <c r="CJ1448">
        <f>'[3]TABLEAU DE BORD'!E1446-'[3]TABLEAU DE BORD'!C1446</f>
        <v>0</v>
      </c>
      <c r="CL1448">
        <f>'[3]TABLEAU DE BORD'!H1446</f>
        <v>0</v>
      </c>
      <c r="CM1448">
        <f>'[3]TABLEAU DE BORD'!K1446-'[3]TABLEAU DE BORD'!I1446</f>
        <v>0</v>
      </c>
    </row>
    <row r="1449" spans="72:91" x14ac:dyDescent="0.25">
      <c r="BT144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BORD'!$B$13:$B$2000,0),11))*T1449/INDEX('[3]TABLEAU DE BORD'!$B$13:$R$2000,MATCH('Formalisme RTE'!$H$2,'[3]TABLEAU DE BORD'!$B$13:$B$2000,0),12)</f>
        <v>3.102830965870556</v>
      </c>
      <c r="BU1449">
        <f t="shared" si="113"/>
        <v>0.93577891975241945</v>
      </c>
      <c r="BX1449">
        <f t="shared" si="111"/>
        <v>0.60748217536470928</v>
      </c>
      <c r="BZ1449">
        <f>IF($BZ$6="","",IF(ISERROR(INDEX([3]Base!$A$2:$C$207,MATCH($BZ$6,[3]Base!$A$2:$A$207,0),2))=TRUE,"CABLE INCONNU",(INDEX([3]Base!$A$2:$C$207,MATCH($BZ$6,[3]Base!$A$2:$A$207,0),3))))</f>
        <v>19.600000000000001</v>
      </c>
      <c r="CB1449">
        <f>IF($BZ$6="","",IF(ISERROR(INDEX([3]Base!$A$2:$C$207,MATCH($BZ$6,[3]Base!$A$2:$A$207,0),2))=TRUE,"CABLE INCONNU",(INDEX([3]Base!$A$2:$C$207,MATCH($BZ$6,[3]Base!$A$2:$A$207,0),2))))</f>
        <v>0.627</v>
      </c>
      <c r="CD1449">
        <f t="shared" si="112"/>
        <v>1.5404220201039038</v>
      </c>
      <c r="CF1449">
        <f t="shared" si="110"/>
        <v>404.81000000000006</v>
      </c>
      <c r="CG14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BORD'!$B$13:$B$2000,0),9)))*T1449/$P$18)</f>
        <v>406.35042202010396</v>
      </c>
      <c r="CI1449">
        <f>'[3]TABLEAU DE BORD'!B1447</f>
        <v>0</v>
      </c>
      <c r="CJ1449">
        <f>'[3]TABLEAU DE BORD'!E1447-'[3]TABLEAU DE BORD'!C1447</f>
        <v>0</v>
      </c>
      <c r="CL1449">
        <f>'[3]TABLEAU DE BORD'!H1447</f>
        <v>0</v>
      </c>
      <c r="CM1449">
        <f>'[3]TABLEAU DE BORD'!K1447-'[3]TABLEAU DE BORD'!I1447</f>
        <v>0</v>
      </c>
    </row>
    <row r="1450" spans="72:91" x14ac:dyDescent="0.25">
      <c r="BT145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BORD'!$B$13:$B$2000,0),11))*T1450/INDEX('[3]TABLEAU DE BORD'!$B$13:$R$2000,MATCH('Formalisme RTE'!$H$2,'[3]TABLEAU DE BORD'!$B$13:$B$2000,0),12)</f>
        <v>3.102830965870556</v>
      </c>
      <c r="BU1450">
        <f t="shared" si="113"/>
        <v>0.93577891975241945</v>
      </c>
      <c r="BX1450">
        <f t="shared" si="111"/>
        <v>0.60748217536470928</v>
      </c>
      <c r="BZ1450">
        <f>IF($BZ$6="","",IF(ISERROR(INDEX([3]Base!$A$2:$C$207,MATCH($BZ$6,[3]Base!$A$2:$A$207,0),2))=TRUE,"CABLE INCONNU",(INDEX([3]Base!$A$2:$C$207,MATCH($BZ$6,[3]Base!$A$2:$A$207,0),3))))</f>
        <v>19.600000000000001</v>
      </c>
      <c r="CB1450">
        <f>IF($BZ$6="","",IF(ISERROR(INDEX([3]Base!$A$2:$C$207,MATCH($BZ$6,[3]Base!$A$2:$A$207,0),2))=TRUE,"CABLE INCONNU",(INDEX([3]Base!$A$2:$C$207,MATCH($BZ$6,[3]Base!$A$2:$A$207,0),2))))</f>
        <v>0.627</v>
      </c>
      <c r="CD1450">
        <f t="shared" si="112"/>
        <v>1.5404220201039038</v>
      </c>
      <c r="CF1450">
        <f t="shared" si="110"/>
        <v>404.81000000000006</v>
      </c>
      <c r="CG14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BORD'!$B$13:$B$2000,0),9)))*T1450/$P$18)</f>
        <v>406.35042202010396</v>
      </c>
      <c r="CI1450">
        <f>'[3]TABLEAU DE BORD'!B1448</f>
        <v>0</v>
      </c>
      <c r="CJ1450">
        <f>'[3]TABLEAU DE BORD'!E1448-'[3]TABLEAU DE BORD'!C1448</f>
        <v>0</v>
      </c>
      <c r="CL1450">
        <f>'[3]TABLEAU DE BORD'!H1448</f>
        <v>0</v>
      </c>
      <c r="CM1450">
        <f>'[3]TABLEAU DE BORD'!K1448-'[3]TABLEAU DE BORD'!I1448</f>
        <v>0</v>
      </c>
    </row>
    <row r="1451" spans="72:91" x14ac:dyDescent="0.25">
      <c r="BT145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BORD'!$B$13:$B$2000,0),11))*T1451/INDEX('[3]TABLEAU DE BORD'!$B$13:$R$2000,MATCH('Formalisme RTE'!$H$2,'[3]TABLEAU DE BORD'!$B$13:$B$2000,0),12)</f>
        <v>3.102830965870556</v>
      </c>
      <c r="BU1451">
        <f t="shared" si="113"/>
        <v>0.93577891975241945</v>
      </c>
      <c r="BX1451">
        <f t="shared" si="111"/>
        <v>0.60748217536470928</v>
      </c>
      <c r="BZ1451">
        <f>IF($BZ$6="","",IF(ISERROR(INDEX([3]Base!$A$2:$C$207,MATCH($BZ$6,[3]Base!$A$2:$A$207,0),2))=TRUE,"CABLE INCONNU",(INDEX([3]Base!$A$2:$C$207,MATCH($BZ$6,[3]Base!$A$2:$A$207,0),3))))</f>
        <v>19.600000000000001</v>
      </c>
      <c r="CB1451">
        <f>IF($BZ$6="","",IF(ISERROR(INDEX([3]Base!$A$2:$C$207,MATCH($BZ$6,[3]Base!$A$2:$A$207,0),2))=TRUE,"CABLE INCONNU",(INDEX([3]Base!$A$2:$C$207,MATCH($BZ$6,[3]Base!$A$2:$A$207,0),2))))</f>
        <v>0.627</v>
      </c>
      <c r="CD1451">
        <f t="shared" si="112"/>
        <v>1.5404220201039038</v>
      </c>
      <c r="CF1451">
        <f t="shared" si="110"/>
        <v>404.81000000000006</v>
      </c>
      <c r="CG14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BORD'!$B$13:$B$2000,0),9)))*T1451/$P$18)</f>
        <v>406.35042202010396</v>
      </c>
      <c r="CI1451">
        <f>'[3]TABLEAU DE BORD'!B1449</f>
        <v>0</v>
      </c>
      <c r="CJ1451">
        <f>'[3]TABLEAU DE BORD'!E1449-'[3]TABLEAU DE BORD'!C1449</f>
        <v>0</v>
      </c>
      <c r="CL1451">
        <f>'[3]TABLEAU DE BORD'!H1449</f>
        <v>0</v>
      </c>
      <c r="CM1451">
        <f>'[3]TABLEAU DE BORD'!K1449-'[3]TABLEAU DE BORD'!I1449</f>
        <v>0</v>
      </c>
    </row>
    <row r="1452" spans="72:91" x14ac:dyDescent="0.25">
      <c r="BT145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BORD'!$B$13:$B$2000,0),11))*T1452/INDEX('[3]TABLEAU DE BORD'!$B$13:$R$2000,MATCH('Formalisme RTE'!$H$2,'[3]TABLEAU DE BORD'!$B$13:$B$2000,0),12)</f>
        <v>3.102830965870556</v>
      </c>
      <c r="BU1452">
        <f t="shared" si="113"/>
        <v>0.93577891975241945</v>
      </c>
      <c r="BX1452">
        <f t="shared" si="111"/>
        <v>0.60748217536470928</v>
      </c>
      <c r="BZ1452">
        <f>IF($BZ$6="","",IF(ISERROR(INDEX([3]Base!$A$2:$C$207,MATCH($BZ$6,[3]Base!$A$2:$A$207,0),2))=TRUE,"CABLE INCONNU",(INDEX([3]Base!$A$2:$C$207,MATCH($BZ$6,[3]Base!$A$2:$A$207,0),3))))</f>
        <v>19.600000000000001</v>
      </c>
      <c r="CB1452">
        <f>IF($BZ$6="","",IF(ISERROR(INDEX([3]Base!$A$2:$C$207,MATCH($BZ$6,[3]Base!$A$2:$A$207,0),2))=TRUE,"CABLE INCONNU",(INDEX([3]Base!$A$2:$C$207,MATCH($BZ$6,[3]Base!$A$2:$A$207,0),2))))</f>
        <v>0.627</v>
      </c>
      <c r="CD1452">
        <f t="shared" si="112"/>
        <v>1.5404220201039038</v>
      </c>
      <c r="CF1452">
        <f t="shared" si="110"/>
        <v>404.81000000000006</v>
      </c>
      <c r="CG14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BORD'!$B$13:$B$2000,0),9)))*T1452/$P$18)</f>
        <v>406.35042202010396</v>
      </c>
      <c r="CI1452">
        <f>'[3]TABLEAU DE BORD'!B1450</f>
        <v>0</v>
      </c>
      <c r="CJ1452">
        <f>'[3]TABLEAU DE BORD'!E1450-'[3]TABLEAU DE BORD'!C1450</f>
        <v>0</v>
      </c>
      <c r="CL1452">
        <f>'[3]TABLEAU DE BORD'!H1450</f>
        <v>0</v>
      </c>
      <c r="CM1452">
        <f>'[3]TABLEAU DE BORD'!K1450-'[3]TABLEAU DE BORD'!I1450</f>
        <v>0</v>
      </c>
    </row>
    <row r="1453" spans="72:91" x14ac:dyDescent="0.25">
      <c r="BT145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BORD'!$B$13:$B$2000,0),11))*T1453/INDEX('[3]TABLEAU DE BORD'!$B$13:$R$2000,MATCH('Formalisme RTE'!$H$2,'[3]TABLEAU DE BORD'!$B$13:$B$2000,0),12)</f>
        <v>3.102830965870556</v>
      </c>
      <c r="BU1453">
        <f t="shared" si="113"/>
        <v>0.93577891975241945</v>
      </c>
      <c r="BX1453">
        <f t="shared" si="111"/>
        <v>0.60748217536470928</v>
      </c>
      <c r="BZ1453">
        <f>IF($BZ$6="","",IF(ISERROR(INDEX([3]Base!$A$2:$C$207,MATCH($BZ$6,[3]Base!$A$2:$A$207,0),2))=TRUE,"CABLE INCONNU",(INDEX([3]Base!$A$2:$C$207,MATCH($BZ$6,[3]Base!$A$2:$A$207,0),3))))</f>
        <v>19.600000000000001</v>
      </c>
      <c r="CB1453">
        <f>IF($BZ$6="","",IF(ISERROR(INDEX([3]Base!$A$2:$C$207,MATCH($BZ$6,[3]Base!$A$2:$A$207,0),2))=TRUE,"CABLE INCONNU",(INDEX([3]Base!$A$2:$C$207,MATCH($BZ$6,[3]Base!$A$2:$A$207,0),2))))</f>
        <v>0.627</v>
      </c>
      <c r="CD1453">
        <f t="shared" si="112"/>
        <v>1.5404220201039038</v>
      </c>
      <c r="CF1453">
        <f t="shared" si="110"/>
        <v>404.81000000000006</v>
      </c>
      <c r="CG14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BORD'!$B$13:$B$2000,0),9)))*T1453/$P$18)</f>
        <v>406.35042202010396</v>
      </c>
      <c r="CI1453">
        <f>'[3]TABLEAU DE BORD'!B1451</f>
        <v>0</v>
      </c>
      <c r="CJ1453">
        <f>'[3]TABLEAU DE BORD'!E1451-'[3]TABLEAU DE BORD'!C1451</f>
        <v>0</v>
      </c>
      <c r="CL1453">
        <f>'[3]TABLEAU DE BORD'!H1451</f>
        <v>0</v>
      </c>
      <c r="CM1453">
        <f>'[3]TABLEAU DE BORD'!K1451-'[3]TABLEAU DE BORD'!I1451</f>
        <v>0</v>
      </c>
    </row>
    <row r="1454" spans="72:91" x14ac:dyDescent="0.25">
      <c r="BT145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BORD'!$B$13:$B$2000,0),11))*T1454/INDEX('[3]TABLEAU DE BORD'!$B$13:$R$2000,MATCH('Formalisme RTE'!$H$2,'[3]TABLEAU DE BORD'!$B$13:$B$2000,0),12)</f>
        <v>3.102830965870556</v>
      </c>
      <c r="BU1454">
        <f t="shared" si="113"/>
        <v>0.93577891975241945</v>
      </c>
      <c r="BX1454">
        <f t="shared" si="111"/>
        <v>0.60748217536470928</v>
      </c>
      <c r="BZ1454">
        <f>IF($BZ$6="","",IF(ISERROR(INDEX([3]Base!$A$2:$C$207,MATCH($BZ$6,[3]Base!$A$2:$A$207,0),2))=TRUE,"CABLE INCONNU",(INDEX([3]Base!$A$2:$C$207,MATCH($BZ$6,[3]Base!$A$2:$A$207,0),3))))</f>
        <v>19.600000000000001</v>
      </c>
      <c r="CB1454">
        <f>IF($BZ$6="","",IF(ISERROR(INDEX([3]Base!$A$2:$C$207,MATCH($BZ$6,[3]Base!$A$2:$A$207,0),2))=TRUE,"CABLE INCONNU",(INDEX([3]Base!$A$2:$C$207,MATCH($BZ$6,[3]Base!$A$2:$A$207,0),2))))</f>
        <v>0.627</v>
      </c>
      <c r="CD1454">
        <f t="shared" si="112"/>
        <v>1.5404220201039038</v>
      </c>
      <c r="CF1454">
        <f t="shared" si="110"/>
        <v>404.81000000000006</v>
      </c>
      <c r="CG14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BORD'!$B$13:$B$2000,0),9)))*T1454/$P$18)</f>
        <v>406.35042202010396</v>
      </c>
      <c r="CI1454">
        <f>'[3]TABLEAU DE BORD'!B1452</f>
        <v>0</v>
      </c>
      <c r="CJ1454">
        <f>'[3]TABLEAU DE BORD'!E1452-'[3]TABLEAU DE BORD'!C1452</f>
        <v>0</v>
      </c>
      <c r="CL1454">
        <f>'[3]TABLEAU DE BORD'!H1452</f>
        <v>0</v>
      </c>
      <c r="CM1454">
        <f>'[3]TABLEAU DE BORD'!K1452-'[3]TABLEAU DE BORD'!I1452</f>
        <v>0</v>
      </c>
    </row>
    <row r="1455" spans="72:91" x14ac:dyDescent="0.25">
      <c r="BT145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BORD'!$B$13:$B$2000,0),11))*T1455/INDEX('[3]TABLEAU DE BORD'!$B$13:$R$2000,MATCH('Formalisme RTE'!$H$2,'[3]TABLEAU DE BORD'!$B$13:$B$2000,0),12)</f>
        <v>3.102830965870556</v>
      </c>
      <c r="BU1455">
        <f t="shared" si="113"/>
        <v>0.93577891975241945</v>
      </c>
      <c r="BX1455">
        <f t="shared" si="111"/>
        <v>0.60748217536470928</v>
      </c>
      <c r="BZ1455">
        <f>IF($BZ$6="","",IF(ISERROR(INDEX([3]Base!$A$2:$C$207,MATCH($BZ$6,[3]Base!$A$2:$A$207,0),2))=TRUE,"CABLE INCONNU",(INDEX([3]Base!$A$2:$C$207,MATCH($BZ$6,[3]Base!$A$2:$A$207,0),3))))</f>
        <v>19.600000000000001</v>
      </c>
      <c r="CB1455">
        <f>IF($BZ$6="","",IF(ISERROR(INDEX([3]Base!$A$2:$C$207,MATCH($BZ$6,[3]Base!$A$2:$A$207,0),2))=TRUE,"CABLE INCONNU",(INDEX([3]Base!$A$2:$C$207,MATCH($BZ$6,[3]Base!$A$2:$A$207,0),2))))</f>
        <v>0.627</v>
      </c>
      <c r="CD1455">
        <f t="shared" si="112"/>
        <v>1.5404220201039038</v>
      </c>
      <c r="CF1455">
        <f t="shared" si="110"/>
        <v>404.81000000000006</v>
      </c>
      <c r="CG14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BORD'!$B$13:$B$2000,0),9)))*T1455/$P$18)</f>
        <v>406.35042202010396</v>
      </c>
      <c r="CI1455">
        <f>'[3]TABLEAU DE BORD'!B1453</f>
        <v>0</v>
      </c>
      <c r="CJ1455">
        <f>'[3]TABLEAU DE BORD'!E1453-'[3]TABLEAU DE BORD'!C1453</f>
        <v>0</v>
      </c>
      <c r="CL1455">
        <f>'[3]TABLEAU DE BORD'!H1453</f>
        <v>0</v>
      </c>
      <c r="CM1455">
        <f>'[3]TABLEAU DE BORD'!K1453-'[3]TABLEAU DE BORD'!I1453</f>
        <v>0</v>
      </c>
    </row>
    <row r="1456" spans="72:91" x14ac:dyDescent="0.25">
      <c r="BT145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BORD'!$B$13:$B$2000,0),11))*T1456/INDEX('[3]TABLEAU DE BORD'!$B$13:$R$2000,MATCH('Formalisme RTE'!$H$2,'[3]TABLEAU DE BORD'!$B$13:$B$2000,0),12)</f>
        <v>3.102830965870556</v>
      </c>
      <c r="BU1456">
        <f t="shared" si="113"/>
        <v>0.93577891975241945</v>
      </c>
      <c r="BX1456">
        <f t="shared" si="111"/>
        <v>0.60748217536470928</v>
      </c>
      <c r="BZ1456">
        <f>IF($BZ$6="","",IF(ISERROR(INDEX([3]Base!$A$2:$C$207,MATCH($BZ$6,[3]Base!$A$2:$A$207,0),2))=TRUE,"CABLE INCONNU",(INDEX([3]Base!$A$2:$C$207,MATCH($BZ$6,[3]Base!$A$2:$A$207,0),3))))</f>
        <v>19.600000000000001</v>
      </c>
      <c r="CB1456">
        <f>IF($BZ$6="","",IF(ISERROR(INDEX([3]Base!$A$2:$C$207,MATCH($BZ$6,[3]Base!$A$2:$A$207,0),2))=TRUE,"CABLE INCONNU",(INDEX([3]Base!$A$2:$C$207,MATCH($BZ$6,[3]Base!$A$2:$A$207,0),2))))</f>
        <v>0.627</v>
      </c>
      <c r="CD1456">
        <f t="shared" si="112"/>
        <v>1.5404220201039038</v>
      </c>
      <c r="CF1456">
        <f t="shared" si="110"/>
        <v>404.81000000000006</v>
      </c>
      <c r="CG14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BORD'!$B$13:$B$2000,0),9)))*T1456/$P$18)</f>
        <v>406.35042202010396</v>
      </c>
      <c r="CI1456">
        <f>'[3]TABLEAU DE BORD'!B1454</f>
        <v>0</v>
      </c>
      <c r="CJ1456">
        <f>'[3]TABLEAU DE BORD'!E1454-'[3]TABLEAU DE BORD'!C1454</f>
        <v>0</v>
      </c>
      <c r="CL1456">
        <f>'[3]TABLEAU DE BORD'!H1454</f>
        <v>0</v>
      </c>
      <c r="CM1456">
        <f>'[3]TABLEAU DE BORD'!K1454-'[3]TABLEAU DE BORD'!I1454</f>
        <v>0</v>
      </c>
    </row>
    <row r="1457" spans="72:91" x14ac:dyDescent="0.25">
      <c r="BT145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BORD'!$B$13:$B$2000,0),11))*T1457/INDEX('[3]TABLEAU DE BORD'!$B$13:$R$2000,MATCH('Formalisme RTE'!$H$2,'[3]TABLEAU DE BORD'!$B$13:$B$2000,0),12)</f>
        <v>3.102830965870556</v>
      </c>
      <c r="BU1457">
        <f t="shared" si="113"/>
        <v>0.93577891975241945</v>
      </c>
      <c r="BX1457">
        <f t="shared" si="111"/>
        <v>0.60748217536470928</v>
      </c>
      <c r="BZ1457">
        <f>IF($BZ$6="","",IF(ISERROR(INDEX([3]Base!$A$2:$C$207,MATCH($BZ$6,[3]Base!$A$2:$A$207,0),2))=TRUE,"CABLE INCONNU",(INDEX([3]Base!$A$2:$C$207,MATCH($BZ$6,[3]Base!$A$2:$A$207,0),3))))</f>
        <v>19.600000000000001</v>
      </c>
      <c r="CB1457">
        <f>IF($BZ$6="","",IF(ISERROR(INDEX([3]Base!$A$2:$C$207,MATCH($BZ$6,[3]Base!$A$2:$A$207,0),2))=TRUE,"CABLE INCONNU",(INDEX([3]Base!$A$2:$C$207,MATCH($BZ$6,[3]Base!$A$2:$A$207,0),2))))</f>
        <v>0.627</v>
      </c>
      <c r="CD1457">
        <f t="shared" si="112"/>
        <v>1.5404220201039038</v>
      </c>
      <c r="CF1457">
        <f t="shared" si="110"/>
        <v>404.81000000000006</v>
      </c>
      <c r="CG14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BORD'!$B$13:$B$2000,0),9)))*T1457/$P$18)</f>
        <v>406.35042202010396</v>
      </c>
      <c r="CI1457">
        <f>'[3]TABLEAU DE BORD'!B1455</f>
        <v>0</v>
      </c>
      <c r="CJ1457">
        <f>'[3]TABLEAU DE BORD'!E1455-'[3]TABLEAU DE BORD'!C1455</f>
        <v>0</v>
      </c>
      <c r="CL1457">
        <f>'[3]TABLEAU DE BORD'!H1455</f>
        <v>0</v>
      </c>
      <c r="CM1457">
        <f>'[3]TABLEAU DE BORD'!K1455-'[3]TABLEAU DE BORD'!I1455</f>
        <v>0</v>
      </c>
    </row>
    <row r="1458" spans="72:91" x14ac:dyDescent="0.25">
      <c r="BT145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BORD'!$B$13:$B$2000,0),11))*T1458/INDEX('[3]TABLEAU DE BORD'!$B$13:$R$2000,MATCH('Formalisme RTE'!$H$2,'[3]TABLEAU DE BORD'!$B$13:$B$2000,0),12)</f>
        <v>3.102830965870556</v>
      </c>
      <c r="BU1458">
        <f t="shared" si="113"/>
        <v>0.93577891975241945</v>
      </c>
      <c r="BX1458">
        <f t="shared" si="111"/>
        <v>0.60748217536470928</v>
      </c>
      <c r="BZ1458">
        <f>IF($BZ$6="","",IF(ISERROR(INDEX([3]Base!$A$2:$C$207,MATCH($BZ$6,[3]Base!$A$2:$A$207,0),2))=TRUE,"CABLE INCONNU",(INDEX([3]Base!$A$2:$C$207,MATCH($BZ$6,[3]Base!$A$2:$A$207,0),3))))</f>
        <v>19.600000000000001</v>
      </c>
      <c r="CB1458">
        <f>IF($BZ$6="","",IF(ISERROR(INDEX([3]Base!$A$2:$C$207,MATCH($BZ$6,[3]Base!$A$2:$A$207,0),2))=TRUE,"CABLE INCONNU",(INDEX([3]Base!$A$2:$C$207,MATCH($BZ$6,[3]Base!$A$2:$A$207,0),2))))</f>
        <v>0.627</v>
      </c>
      <c r="CD1458">
        <f t="shared" si="112"/>
        <v>1.5404220201039038</v>
      </c>
      <c r="CF1458">
        <f t="shared" si="110"/>
        <v>404.81000000000006</v>
      </c>
      <c r="CG14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BORD'!$B$13:$B$2000,0),9)))*T1458/$P$18)</f>
        <v>406.35042202010396</v>
      </c>
      <c r="CI1458">
        <f>'[3]TABLEAU DE BORD'!B1456</f>
        <v>0</v>
      </c>
      <c r="CJ1458">
        <f>'[3]TABLEAU DE BORD'!E1456-'[3]TABLEAU DE BORD'!C1456</f>
        <v>0</v>
      </c>
      <c r="CL1458">
        <f>'[3]TABLEAU DE BORD'!H1456</f>
        <v>0</v>
      </c>
      <c r="CM1458">
        <f>'[3]TABLEAU DE BORD'!K1456-'[3]TABLEAU DE BORD'!I1456</f>
        <v>0</v>
      </c>
    </row>
    <row r="1459" spans="72:91" x14ac:dyDescent="0.25">
      <c r="BT145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BORD'!$B$13:$B$2000,0),11))*T1459/INDEX('[3]TABLEAU DE BORD'!$B$13:$R$2000,MATCH('Formalisme RTE'!$H$2,'[3]TABLEAU DE BORD'!$B$13:$B$2000,0),12)</f>
        <v>3.102830965870556</v>
      </c>
      <c r="BU1459">
        <f t="shared" si="113"/>
        <v>0.93577891975241945</v>
      </c>
      <c r="BX1459">
        <f t="shared" si="111"/>
        <v>0.60748217536470928</v>
      </c>
      <c r="BZ1459">
        <f>IF($BZ$6="","",IF(ISERROR(INDEX([3]Base!$A$2:$C$207,MATCH($BZ$6,[3]Base!$A$2:$A$207,0),2))=TRUE,"CABLE INCONNU",(INDEX([3]Base!$A$2:$C$207,MATCH($BZ$6,[3]Base!$A$2:$A$207,0),3))))</f>
        <v>19.600000000000001</v>
      </c>
      <c r="CB1459">
        <f>IF($BZ$6="","",IF(ISERROR(INDEX([3]Base!$A$2:$C$207,MATCH($BZ$6,[3]Base!$A$2:$A$207,0),2))=TRUE,"CABLE INCONNU",(INDEX([3]Base!$A$2:$C$207,MATCH($BZ$6,[3]Base!$A$2:$A$207,0),2))))</f>
        <v>0.627</v>
      </c>
      <c r="CD1459">
        <f t="shared" si="112"/>
        <v>1.5404220201039038</v>
      </c>
      <c r="CF1459">
        <f t="shared" si="110"/>
        <v>404.81000000000006</v>
      </c>
      <c r="CG14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BORD'!$B$13:$B$2000,0),9)))*T1459/$P$18)</f>
        <v>406.35042202010396</v>
      </c>
      <c r="CI1459">
        <f>'[3]TABLEAU DE BORD'!B1457</f>
        <v>0</v>
      </c>
      <c r="CJ1459">
        <f>'[3]TABLEAU DE BORD'!E1457-'[3]TABLEAU DE BORD'!C1457</f>
        <v>0</v>
      </c>
      <c r="CL1459">
        <f>'[3]TABLEAU DE BORD'!H1457</f>
        <v>0</v>
      </c>
      <c r="CM1459">
        <f>'[3]TABLEAU DE BORD'!K1457-'[3]TABLEAU DE BORD'!I1457</f>
        <v>0</v>
      </c>
    </row>
    <row r="1460" spans="72:91" x14ac:dyDescent="0.25">
      <c r="BT146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BORD'!$B$13:$B$2000,0),11))*T1460/INDEX('[3]TABLEAU DE BORD'!$B$13:$R$2000,MATCH('Formalisme RTE'!$H$2,'[3]TABLEAU DE BORD'!$B$13:$B$2000,0),12)</f>
        <v>3.102830965870556</v>
      </c>
      <c r="BU1460">
        <f t="shared" si="113"/>
        <v>0.93577891975241945</v>
      </c>
      <c r="BX1460">
        <f t="shared" si="111"/>
        <v>0.60748217536470928</v>
      </c>
      <c r="BZ1460">
        <f>IF($BZ$6="","",IF(ISERROR(INDEX([3]Base!$A$2:$C$207,MATCH($BZ$6,[3]Base!$A$2:$A$207,0),2))=TRUE,"CABLE INCONNU",(INDEX([3]Base!$A$2:$C$207,MATCH($BZ$6,[3]Base!$A$2:$A$207,0),3))))</f>
        <v>19.600000000000001</v>
      </c>
      <c r="CB1460">
        <f>IF($BZ$6="","",IF(ISERROR(INDEX([3]Base!$A$2:$C$207,MATCH($BZ$6,[3]Base!$A$2:$A$207,0),2))=TRUE,"CABLE INCONNU",(INDEX([3]Base!$A$2:$C$207,MATCH($BZ$6,[3]Base!$A$2:$A$207,0),2))))</f>
        <v>0.627</v>
      </c>
      <c r="CD1460">
        <f t="shared" si="112"/>
        <v>1.5404220201039038</v>
      </c>
      <c r="CF1460">
        <f t="shared" si="110"/>
        <v>404.81000000000006</v>
      </c>
      <c r="CG14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BORD'!$B$13:$B$2000,0),9)))*T1460/$P$18)</f>
        <v>406.35042202010396</v>
      </c>
      <c r="CI1460">
        <f>'[3]TABLEAU DE BORD'!B1458</f>
        <v>0</v>
      </c>
      <c r="CJ1460">
        <f>'[3]TABLEAU DE BORD'!E1458-'[3]TABLEAU DE BORD'!C1458</f>
        <v>0</v>
      </c>
      <c r="CL1460">
        <f>'[3]TABLEAU DE BORD'!H1458</f>
        <v>0</v>
      </c>
      <c r="CM1460">
        <f>'[3]TABLEAU DE BORD'!K1458-'[3]TABLEAU DE BORD'!I1458</f>
        <v>0</v>
      </c>
    </row>
    <row r="1461" spans="72:91" x14ac:dyDescent="0.25">
      <c r="BT146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BORD'!$B$13:$B$2000,0),11))*T1461/INDEX('[3]TABLEAU DE BORD'!$B$13:$R$2000,MATCH('Formalisme RTE'!$H$2,'[3]TABLEAU DE BORD'!$B$13:$B$2000,0),12)</f>
        <v>3.102830965870556</v>
      </c>
      <c r="BU1461">
        <f t="shared" si="113"/>
        <v>0.93577891975241945</v>
      </c>
      <c r="BX1461">
        <f t="shared" si="111"/>
        <v>0.60748217536470928</v>
      </c>
      <c r="BZ1461">
        <f>IF($BZ$6="","",IF(ISERROR(INDEX([3]Base!$A$2:$C$207,MATCH($BZ$6,[3]Base!$A$2:$A$207,0),2))=TRUE,"CABLE INCONNU",(INDEX([3]Base!$A$2:$C$207,MATCH($BZ$6,[3]Base!$A$2:$A$207,0),3))))</f>
        <v>19.600000000000001</v>
      </c>
      <c r="CB1461">
        <f>IF($BZ$6="","",IF(ISERROR(INDEX([3]Base!$A$2:$C$207,MATCH($BZ$6,[3]Base!$A$2:$A$207,0),2))=TRUE,"CABLE INCONNU",(INDEX([3]Base!$A$2:$C$207,MATCH($BZ$6,[3]Base!$A$2:$A$207,0),2))))</f>
        <v>0.627</v>
      </c>
      <c r="CD1461">
        <f t="shared" si="112"/>
        <v>1.5404220201039038</v>
      </c>
      <c r="CF1461">
        <f t="shared" si="110"/>
        <v>404.81000000000006</v>
      </c>
      <c r="CG14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BORD'!$B$13:$B$2000,0),9)))*T1461/$P$18)</f>
        <v>406.35042202010396</v>
      </c>
      <c r="CI1461">
        <f>'[3]TABLEAU DE BORD'!B1459</f>
        <v>0</v>
      </c>
      <c r="CJ1461">
        <f>'[3]TABLEAU DE BORD'!E1459-'[3]TABLEAU DE BORD'!C1459</f>
        <v>0</v>
      </c>
      <c r="CL1461">
        <f>'[3]TABLEAU DE BORD'!H1459</f>
        <v>0</v>
      </c>
      <c r="CM1461">
        <f>'[3]TABLEAU DE BORD'!K1459-'[3]TABLEAU DE BORD'!I1459</f>
        <v>0</v>
      </c>
    </row>
    <row r="1462" spans="72:91" x14ac:dyDescent="0.25">
      <c r="BT146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BORD'!$B$13:$B$2000,0),11))*T1462/INDEX('[3]TABLEAU DE BORD'!$B$13:$R$2000,MATCH('Formalisme RTE'!$H$2,'[3]TABLEAU DE BORD'!$B$13:$B$2000,0),12)</f>
        <v>3.102830965870556</v>
      </c>
      <c r="BU1462">
        <f t="shared" si="113"/>
        <v>0.93577891975241945</v>
      </c>
      <c r="BX1462">
        <f t="shared" si="111"/>
        <v>0.60748217536470928</v>
      </c>
      <c r="BZ1462">
        <f>IF($BZ$6="","",IF(ISERROR(INDEX([3]Base!$A$2:$C$207,MATCH($BZ$6,[3]Base!$A$2:$A$207,0),2))=TRUE,"CABLE INCONNU",(INDEX([3]Base!$A$2:$C$207,MATCH($BZ$6,[3]Base!$A$2:$A$207,0),3))))</f>
        <v>19.600000000000001</v>
      </c>
      <c r="CB1462">
        <f>IF($BZ$6="","",IF(ISERROR(INDEX([3]Base!$A$2:$C$207,MATCH($BZ$6,[3]Base!$A$2:$A$207,0),2))=TRUE,"CABLE INCONNU",(INDEX([3]Base!$A$2:$C$207,MATCH($BZ$6,[3]Base!$A$2:$A$207,0),2))))</f>
        <v>0.627</v>
      </c>
      <c r="CD1462">
        <f t="shared" si="112"/>
        <v>1.5404220201039038</v>
      </c>
      <c r="CF1462">
        <f t="shared" si="110"/>
        <v>404.81000000000006</v>
      </c>
      <c r="CG14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BORD'!$B$13:$B$2000,0),9)))*T1462/$P$18)</f>
        <v>406.35042202010396</v>
      </c>
      <c r="CI1462">
        <f>'[3]TABLEAU DE BORD'!B1460</f>
        <v>0</v>
      </c>
      <c r="CJ1462">
        <f>'[3]TABLEAU DE BORD'!E1460-'[3]TABLEAU DE BORD'!C1460</f>
        <v>0</v>
      </c>
      <c r="CL1462">
        <f>'[3]TABLEAU DE BORD'!H1460</f>
        <v>0</v>
      </c>
      <c r="CM1462">
        <f>'[3]TABLEAU DE BORD'!K1460-'[3]TABLEAU DE BORD'!I1460</f>
        <v>0</v>
      </c>
    </row>
    <row r="1463" spans="72:91" x14ac:dyDescent="0.25">
      <c r="BT146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BORD'!$B$13:$B$2000,0),11))*T1463/INDEX('[3]TABLEAU DE BORD'!$B$13:$R$2000,MATCH('Formalisme RTE'!$H$2,'[3]TABLEAU DE BORD'!$B$13:$B$2000,0),12)</f>
        <v>3.102830965870556</v>
      </c>
      <c r="BU1463">
        <f t="shared" si="113"/>
        <v>0.93577891975241945</v>
      </c>
      <c r="BX1463">
        <f t="shared" si="111"/>
        <v>0.60748217536470928</v>
      </c>
      <c r="BZ1463">
        <f>IF($BZ$6="","",IF(ISERROR(INDEX([3]Base!$A$2:$C$207,MATCH($BZ$6,[3]Base!$A$2:$A$207,0),2))=TRUE,"CABLE INCONNU",(INDEX([3]Base!$A$2:$C$207,MATCH($BZ$6,[3]Base!$A$2:$A$207,0),3))))</f>
        <v>19.600000000000001</v>
      </c>
      <c r="CB1463">
        <f>IF($BZ$6="","",IF(ISERROR(INDEX([3]Base!$A$2:$C$207,MATCH($BZ$6,[3]Base!$A$2:$A$207,0),2))=TRUE,"CABLE INCONNU",(INDEX([3]Base!$A$2:$C$207,MATCH($BZ$6,[3]Base!$A$2:$A$207,0),2))))</f>
        <v>0.627</v>
      </c>
      <c r="CD1463">
        <f t="shared" si="112"/>
        <v>1.5404220201039038</v>
      </c>
      <c r="CF1463">
        <f t="shared" si="110"/>
        <v>404.81000000000006</v>
      </c>
      <c r="CG14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BORD'!$B$13:$B$2000,0),9)))*T1463/$P$18)</f>
        <v>406.35042202010396</v>
      </c>
      <c r="CI1463">
        <f>'[3]TABLEAU DE BORD'!B1461</f>
        <v>0</v>
      </c>
      <c r="CJ1463">
        <f>'[3]TABLEAU DE BORD'!E1461-'[3]TABLEAU DE BORD'!C1461</f>
        <v>0</v>
      </c>
      <c r="CL1463">
        <f>'[3]TABLEAU DE BORD'!H1461</f>
        <v>0</v>
      </c>
      <c r="CM1463">
        <f>'[3]TABLEAU DE BORD'!K1461-'[3]TABLEAU DE BORD'!I1461</f>
        <v>0</v>
      </c>
    </row>
    <row r="1464" spans="72:91" x14ac:dyDescent="0.25">
      <c r="BT146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BORD'!$B$13:$B$2000,0),11))*T1464/INDEX('[3]TABLEAU DE BORD'!$B$13:$R$2000,MATCH('Formalisme RTE'!$H$2,'[3]TABLEAU DE BORD'!$B$13:$B$2000,0),12)</f>
        <v>3.102830965870556</v>
      </c>
      <c r="BU1464">
        <f t="shared" si="113"/>
        <v>0.93577891975241945</v>
      </c>
      <c r="BX1464">
        <f t="shared" si="111"/>
        <v>0.60748217536470928</v>
      </c>
      <c r="BZ1464">
        <f>IF($BZ$6="","",IF(ISERROR(INDEX([3]Base!$A$2:$C$207,MATCH($BZ$6,[3]Base!$A$2:$A$207,0),2))=TRUE,"CABLE INCONNU",(INDEX([3]Base!$A$2:$C$207,MATCH($BZ$6,[3]Base!$A$2:$A$207,0),3))))</f>
        <v>19.600000000000001</v>
      </c>
      <c r="CB1464">
        <f>IF($BZ$6="","",IF(ISERROR(INDEX([3]Base!$A$2:$C$207,MATCH($BZ$6,[3]Base!$A$2:$A$207,0),2))=TRUE,"CABLE INCONNU",(INDEX([3]Base!$A$2:$C$207,MATCH($BZ$6,[3]Base!$A$2:$A$207,0),2))))</f>
        <v>0.627</v>
      </c>
      <c r="CD1464">
        <f t="shared" si="112"/>
        <v>1.5404220201039038</v>
      </c>
      <c r="CF1464">
        <f t="shared" si="110"/>
        <v>404.81000000000006</v>
      </c>
      <c r="CG14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BORD'!$B$13:$B$2000,0),9)))*T1464/$P$18)</f>
        <v>406.35042202010396</v>
      </c>
      <c r="CI1464">
        <f>'[3]TABLEAU DE BORD'!B1462</f>
        <v>0</v>
      </c>
      <c r="CJ1464">
        <f>'[3]TABLEAU DE BORD'!E1462-'[3]TABLEAU DE BORD'!C1462</f>
        <v>0</v>
      </c>
      <c r="CL1464">
        <f>'[3]TABLEAU DE BORD'!H1462</f>
        <v>0</v>
      </c>
      <c r="CM1464">
        <f>'[3]TABLEAU DE BORD'!K1462-'[3]TABLEAU DE BORD'!I1462</f>
        <v>0</v>
      </c>
    </row>
    <row r="1465" spans="72:91" x14ac:dyDescent="0.25">
      <c r="BT146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BORD'!$B$13:$B$2000,0),11))*T1465/INDEX('[3]TABLEAU DE BORD'!$B$13:$R$2000,MATCH('Formalisme RTE'!$H$2,'[3]TABLEAU DE BORD'!$B$13:$B$2000,0),12)</f>
        <v>3.102830965870556</v>
      </c>
      <c r="BU1465">
        <f t="shared" si="113"/>
        <v>0.93577891975241945</v>
      </c>
      <c r="BX1465">
        <f t="shared" si="111"/>
        <v>0.60748217536470928</v>
      </c>
      <c r="BZ1465">
        <f>IF($BZ$6="","",IF(ISERROR(INDEX([3]Base!$A$2:$C$207,MATCH($BZ$6,[3]Base!$A$2:$A$207,0),2))=TRUE,"CABLE INCONNU",(INDEX([3]Base!$A$2:$C$207,MATCH($BZ$6,[3]Base!$A$2:$A$207,0),3))))</f>
        <v>19.600000000000001</v>
      </c>
      <c r="CB1465">
        <f>IF($BZ$6="","",IF(ISERROR(INDEX([3]Base!$A$2:$C$207,MATCH($BZ$6,[3]Base!$A$2:$A$207,0),2))=TRUE,"CABLE INCONNU",(INDEX([3]Base!$A$2:$C$207,MATCH($BZ$6,[3]Base!$A$2:$A$207,0),2))))</f>
        <v>0.627</v>
      </c>
      <c r="CD1465">
        <f t="shared" si="112"/>
        <v>1.5404220201039038</v>
      </c>
      <c r="CF1465">
        <f t="shared" si="110"/>
        <v>404.81000000000006</v>
      </c>
      <c r="CG14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BORD'!$B$13:$B$2000,0),9)))*T1465/$P$18)</f>
        <v>406.35042202010396</v>
      </c>
      <c r="CI1465">
        <f>'[3]TABLEAU DE BORD'!B1463</f>
        <v>0</v>
      </c>
      <c r="CJ1465">
        <f>'[3]TABLEAU DE BORD'!E1463-'[3]TABLEAU DE BORD'!C1463</f>
        <v>0</v>
      </c>
      <c r="CL1465">
        <f>'[3]TABLEAU DE BORD'!H1463</f>
        <v>0</v>
      </c>
      <c r="CM1465">
        <f>'[3]TABLEAU DE BORD'!K1463-'[3]TABLEAU DE BORD'!I1463</f>
        <v>0</v>
      </c>
    </row>
    <row r="1466" spans="72:91" x14ac:dyDescent="0.25">
      <c r="BT146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BORD'!$B$13:$B$2000,0),11))*T1466/INDEX('[3]TABLEAU DE BORD'!$B$13:$R$2000,MATCH('Formalisme RTE'!$H$2,'[3]TABLEAU DE BORD'!$B$13:$B$2000,0),12)</f>
        <v>3.102830965870556</v>
      </c>
      <c r="BU1466">
        <f t="shared" si="113"/>
        <v>0.93577891975241945</v>
      </c>
      <c r="BX1466">
        <f t="shared" si="111"/>
        <v>0.60748217536470928</v>
      </c>
      <c r="BZ1466">
        <f>IF($BZ$6="","",IF(ISERROR(INDEX([3]Base!$A$2:$C$207,MATCH($BZ$6,[3]Base!$A$2:$A$207,0),2))=TRUE,"CABLE INCONNU",(INDEX([3]Base!$A$2:$C$207,MATCH($BZ$6,[3]Base!$A$2:$A$207,0),3))))</f>
        <v>19.600000000000001</v>
      </c>
      <c r="CB1466">
        <f>IF($BZ$6="","",IF(ISERROR(INDEX([3]Base!$A$2:$C$207,MATCH($BZ$6,[3]Base!$A$2:$A$207,0),2))=TRUE,"CABLE INCONNU",(INDEX([3]Base!$A$2:$C$207,MATCH($BZ$6,[3]Base!$A$2:$A$207,0),2))))</f>
        <v>0.627</v>
      </c>
      <c r="CD1466">
        <f t="shared" si="112"/>
        <v>1.5404220201039038</v>
      </c>
      <c r="CF1466">
        <f t="shared" si="110"/>
        <v>404.81000000000006</v>
      </c>
      <c r="CG14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BORD'!$B$13:$B$2000,0),9)))*T1466/$P$18)</f>
        <v>406.35042202010396</v>
      </c>
      <c r="CI1466">
        <f>'[3]TABLEAU DE BORD'!B1464</f>
        <v>0</v>
      </c>
      <c r="CJ1466">
        <f>'[3]TABLEAU DE BORD'!E1464-'[3]TABLEAU DE BORD'!C1464</f>
        <v>0</v>
      </c>
      <c r="CL1466">
        <f>'[3]TABLEAU DE BORD'!H1464</f>
        <v>0</v>
      </c>
      <c r="CM1466">
        <f>'[3]TABLEAU DE BORD'!K1464-'[3]TABLEAU DE BORD'!I1464</f>
        <v>0</v>
      </c>
    </row>
    <row r="1467" spans="72:91" x14ac:dyDescent="0.25">
      <c r="BT146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BORD'!$B$13:$B$2000,0),11))*T1467/INDEX('[3]TABLEAU DE BORD'!$B$13:$R$2000,MATCH('Formalisme RTE'!$H$2,'[3]TABLEAU DE BORD'!$B$13:$B$2000,0),12)</f>
        <v>3.102830965870556</v>
      </c>
      <c r="BU1467">
        <f t="shared" si="113"/>
        <v>0.93577891975241945</v>
      </c>
      <c r="BX1467">
        <f t="shared" si="111"/>
        <v>0.60748217536470928</v>
      </c>
      <c r="BZ1467">
        <f>IF($BZ$6="","",IF(ISERROR(INDEX([3]Base!$A$2:$C$207,MATCH($BZ$6,[3]Base!$A$2:$A$207,0),2))=TRUE,"CABLE INCONNU",(INDEX([3]Base!$A$2:$C$207,MATCH($BZ$6,[3]Base!$A$2:$A$207,0),3))))</f>
        <v>19.600000000000001</v>
      </c>
      <c r="CB1467">
        <f>IF($BZ$6="","",IF(ISERROR(INDEX([3]Base!$A$2:$C$207,MATCH($BZ$6,[3]Base!$A$2:$A$207,0),2))=TRUE,"CABLE INCONNU",(INDEX([3]Base!$A$2:$C$207,MATCH($BZ$6,[3]Base!$A$2:$A$207,0),2))))</f>
        <v>0.627</v>
      </c>
      <c r="CD1467">
        <f t="shared" si="112"/>
        <v>1.5404220201039038</v>
      </c>
      <c r="CF1467">
        <f t="shared" si="110"/>
        <v>404.81000000000006</v>
      </c>
      <c r="CG14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BORD'!$B$13:$B$2000,0),9)))*T1467/$P$18)</f>
        <v>406.35042202010396</v>
      </c>
      <c r="CI1467">
        <f>'[3]TABLEAU DE BORD'!B1465</f>
        <v>0</v>
      </c>
      <c r="CJ1467">
        <f>'[3]TABLEAU DE BORD'!E1465-'[3]TABLEAU DE BORD'!C1465</f>
        <v>0</v>
      </c>
      <c r="CL1467">
        <f>'[3]TABLEAU DE BORD'!H1465</f>
        <v>0</v>
      </c>
      <c r="CM1467">
        <f>'[3]TABLEAU DE BORD'!K1465-'[3]TABLEAU DE BORD'!I1465</f>
        <v>0</v>
      </c>
    </row>
    <row r="1468" spans="72:91" x14ac:dyDescent="0.25">
      <c r="BT146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BORD'!$B$13:$B$2000,0),11))*T1468/INDEX('[3]TABLEAU DE BORD'!$B$13:$R$2000,MATCH('Formalisme RTE'!$H$2,'[3]TABLEAU DE BORD'!$B$13:$B$2000,0),12)</f>
        <v>3.102830965870556</v>
      </c>
      <c r="BU1468">
        <f t="shared" si="113"/>
        <v>0.93577891975241945</v>
      </c>
      <c r="BX1468">
        <f t="shared" si="111"/>
        <v>0.60748217536470928</v>
      </c>
      <c r="BZ1468">
        <f>IF($BZ$6="","",IF(ISERROR(INDEX([3]Base!$A$2:$C$207,MATCH($BZ$6,[3]Base!$A$2:$A$207,0),2))=TRUE,"CABLE INCONNU",(INDEX([3]Base!$A$2:$C$207,MATCH($BZ$6,[3]Base!$A$2:$A$207,0),3))))</f>
        <v>19.600000000000001</v>
      </c>
      <c r="CB1468">
        <f>IF($BZ$6="","",IF(ISERROR(INDEX([3]Base!$A$2:$C$207,MATCH($BZ$6,[3]Base!$A$2:$A$207,0),2))=TRUE,"CABLE INCONNU",(INDEX([3]Base!$A$2:$C$207,MATCH($BZ$6,[3]Base!$A$2:$A$207,0),2))))</f>
        <v>0.627</v>
      </c>
      <c r="CD1468">
        <f t="shared" si="112"/>
        <v>1.5404220201039038</v>
      </c>
      <c r="CF1468">
        <f t="shared" si="110"/>
        <v>404.81000000000006</v>
      </c>
      <c r="CG14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BORD'!$B$13:$B$2000,0),9)))*T1468/$P$18)</f>
        <v>406.35042202010396</v>
      </c>
      <c r="CI1468">
        <f>'[3]TABLEAU DE BORD'!B1466</f>
        <v>0</v>
      </c>
      <c r="CJ1468">
        <f>'[3]TABLEAU DE BORD'!E1466-'[3]TABLEAU DE BORD'!C1466</f>
        <v>0</v>
      </c>
      <c r="CL1468">
        <f>'[3]TABLEAU DE BORD'!H1466</f>
        <v>0</v>
      </c>
      <c r="CM1468">
        <f>'[3]TABLEAU DE BORD'!K1466-'[3]TABLEAU DE BORD'!I1466</f>
        <v>0</v>
      </c>
    </row>
    <row r="1469" spans="72:91" x14ac:dyDescent="0.25">
      <c r="BT146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BORD'!$B$13:$B$2000,0),11))*T1469/INDEX('[3]TABLEAU DE BORD'!$B$13:$R$2000,MATCH('Formalisme RTE'!$H$2,'[3]TABLEAU DE BORD'!$B$13:$B$2000,0),12)</f>
        <v>3.102830965870556</v>
      </c>
      <c r="BU1469">
        <f t="shared" si="113"/>
        <v>0.93577891975241945</v>
      </c>
      <c r="BX1469">
        <f t="shared" si="111"/>
        <v>0.60748217536470928</v>
      </c>
      <c r="BZ1469">
        <f>IF($BZ$6="","",IF(ISERROR(INDEX([3]Base!$A$2:$C$207,MATCH($BZ$6,[3]Base!$A$2:$A$207,0),2))=TRUE,"CABLE INCONNU",(INDEX([3]Base!$A$2:$C$207,MATCH($BZ$6,[3]Base!$A$2:$A$207,0),3))))</f>
        <v>19.600000000000001</v>
      </c>
      <c r="CB1469">
        <f>IF($BZ$6="","",IF(ISERROR(INDEX([3]Base!$A$2:$C$207,MATCH($BZ$6,[3]Base!$A$2:$A$207,0),2))=TRUE,"CABLE INCONNU",(INDEX([3]Base!$A$2:$C$207,MATCH($BZ$6,[3]Base!$A$2:$A$207,0),2))))</f>
        <v>0.627</v>
      </c>
      <c r="CD1469">
        <f t="shared" si="112"/>
        <v>1.5404220201039038</v>
      </c>
      <c r="CF1469">
        <f t="shared" si="110"/>
        <v>404.81000000000006</v>
      </c>
      <c r="CG14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BORD'!$B$13:$B$2000,0),9)))*T1469/$P$18)</f>
        <v>406.35042202010396</v>
      </c>
      <c r="CI1469">
        <f>'[3]TABLEAU DE BORD'!B1467</f>
        <v>0</v>
      </c>
      <c r="CJ1469">
        <f>'[3]TABLEAU DE BORD'!E1467-'[3]TABLEAU DE BORD'!C1467</f>
        <v>0</v>
      </c>
      <c r="CL1469">
        <f>'[3]TABLEAU DE BORD'!H1467</f>
        <v>0</v>
      </c>
      <c r="CM1469">
        <f>'[3]TABLEAU DE BORD'!K1467-'[3]TABLEAU DE BORD'!I1467</f>
        <v>0</v>
      </c>
    </row>
    <row r="1470" spans="72:91" x14ac:dyDescent="0.25">
      <c r="BT147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BORD'!$B$13:$B$2000,0),11))*T1470/INDEX('[3]TABLEAU DE BORD'!$B$13:$R$2000,MATCH('Formalisme RTE'!$H$2,'[3]TABLEAU DE BORD'!$B$13:$B$2000,0),12)</f>
        <v>3.102830965870556</v>
      </c>
      <c r="BU1470">
        <f t="shared" si="113"/>
        <v>0.93577891975241945</v>
      </c>
      <c r="BX1470">
        <f t="shared" si="111"/>
        <v>0.60748217536470928</v>
      </c>
      <c r="BZ1470">
        <f>IF($BZ$6="","",IF(ISERROR(INDEX([3]Base!$A$2:$C$207,MATCH($BZ$6,[3]Base!$A$2:$A$207,0),2))=TRUE,"CABLE INCONNU",(INDEX([3]Base!$A$2:$C$207,MATCH($BZ$6,[3]Base!$A$2:$A$207,0),3))))</f>
        <v>19.600000000000001</v>
      </c>
      <c r="CB1470">
        <f>IF($BZ$6="","",IF(ISERROR(INDEX([3]Base!$A$2:$C$207,MATCH($BZ$6,[3]Base!$A$2:$A$207,0),2))=TRUE,"CABLE INCONNU",(INDEX([3]Base!$A$2:$C$207,MATCH($BZ$6,[3]Base!$A$2:$A$207,0),2))))</f>
        <v>0.627</v>
      </c>
      <c r="CD1470">
        <f t="shared" si="112"/>
        <v>1.5404220201039038</v>
      </c>
      <c r="CF1470">
        <f t="shared" si="110"/>
        <v>404.81000000000006</v>
      </c>
      <c r="CG14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BORD'!$B$13:$B$2000,0),9)))*T1470/$P$18)</f>
        <v>406.35042202010396</v>
      </c>
      <c r="CI1470">
        <f>'[3]TABLEAU DE BORD'!B1468</f>
        <v>0</v>
      </c>
      <c r="CJ1470">
        <f>'[3]TABLEAU DE BORD'!E1468-'[3]TABLEAU DE BORD'!C1468</f>
        <v>0</v>
      </c>
      <c r="CL1470">
        <f>'[3]TABLEAU DE BORD'!H1468</f>
        <v>0</v>
      </c>
      <c r="CM1470">
        <f>'[3]TABLEAU DE BORD'!K1468-'[3]TABLEAU DE BORD'!I1468</f>
        <v>0</v>
      </c>
    </row>
    <row r="1471" spans="72:91" x14ac:dyDescent="0.25">
      <c r="BT147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BORD'!$B$13:$B$2000,0),11))*T1471/INDEX('[3]TABLEAU DE BORD'!$B$13:$R$2000,MATCH('Formalisme RTE'!$H$2,'[3]TABLEAU DE BORD'!$B$13:$B$2000,0),12)</f>
        <v>3.102830965870556</v>
      </c>
      <c r="BU1471">
        <f t="shared" si="113"/>
        <v>0.93577891975241945</v>
      </c>
      <c r="BX1471">
        <f t="shared" si="111"/>
        <v>0.60748217536470928</v>
      </c>
      <c r="BZ1471">
        <f>IF($BZ$6="","",IF(ISERROR(INDEX([3]Base!$A$2:$C$207,MATCH($BZ$6,[3]Base!$A$2:$A$207,0),2))=TRUE,"CABLE INCONNU",(INDEX([3]Base!$A$2:$C$207,MATCH($BZ$6,[3]Base!$A$2:$A$207,0),3))))</f>
        <v>19.600000000000001</v>
      </c>
      <c r="CB1471">
        <f>IF($BZ$6="","",IF(ISERROR(INDEX([3]Base!$A$2:$C$207,MATCH($BZ$6,[3]Base!$A$2:$A$207,0),2))=TRUE,"CABLE INCONNU",(INDEX([3]Base!$A$2:$C$207,MATCH($BZ$6,[3]Base!$A$2:$A$207,0),2))))</f>
        <v>0.627</v>
      </c>
      <c r="CD1471">
        <f t="shared" si="112"/>
        <v>1.5404220201039038</v>
      </c>
      <c r="CF1471">
        <f t="shared" si="110"/>
        <v>404.81000000000006</v>
      </c>
      <c r="CG14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BORD'!$B$13:$B$2000,0),9)))*T1471/$P$18)</f>
        <v>406.35042202010396</v>
      </c>
      <c r="CI1471">
        <f>'[3]TABLEAU DE BORD'!B1469</f>
        <v>0</v>
      </c>
      <c r="CJ1471">
        <f>'[3]TABLEAU DE BORD'!E1469-'[3]TABLEAU DE BORD'!C1469</f>
        <v>0</v>
      </c>
      <c r="CL1471">
        <f>'[3]TABLEAU DE BORD'!H1469</f>
        <v>0</v>
      </c>
      <c r="CM1471">
        <f>'[3]TABLEAU DE BORD'!K1469-'[3]TABLEAU DE BORD'!I1469</f>
        <v>0</v>
      </c>
    </row>
    <row r="1472" spans="72:91" x14ac:dyDescent="0.25">
      <c r="BT147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BORD'!$B$13:$B$2000,0),11))*T1472/INDEX('[3]TABLEAU DE BORD'!$B$13:$R$2000,MATCH('Formalisme RTE'!$H$2,'[3]TABLEAU DE BORD'!$B$13:$B$2000,0),12)</f>
        <v>3.102830965870556</v>
      </c>
      <c r="BU1472">
        <f t="shared" si="113"/>
        <v>0.93577891975241945</v>
      </c>
      <c r="BX1472">
        <f t="shared" si="111"/>
        <v>0.60748217536470928</v>
      </c>
      <c r="BZ1472">
        <f>IF($BZ$6="","",IF(ISERROR(INDEX([3]Base!$A$2:$C$207,MATCH($BZ$6,[3]Base!$A$2:$A$207,0),2))=TRUE,"CABLE INCONNU",(INDEX([3]Base!$A$2:$C$207,MATCH($BZ$6,[3]Base!$A$2:$A$207,0),3))))</f>
        <v>19.600000000000001</v>
      </c>
      <c r="CB1472">
        <f>IF($BZ$6="","",IF(ISERROR(INDEX([3]Base!$A$2:$C$207,MATCH($BZ$6,[3]Base!$A$2:$A$207,0),2))=TRUE,"CABLE INCONNU",(INDEX([3]Base!$A$2:$C$207,MATCH($BZ$6,[3]Base!$A$2:$A$207,0),2))))</f>
        <v>0.627</v>
      </c>
      <c r="CD1472">
        <f t="shared" si="112"/>
        <v>1.5404220201039038</v>
      </c>
      <c r="CF1472">
        <f t="shared" si="110"/>
        <v>404.81000000000006</v>
      </c>
      <c r="CG14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BORD'!$B$13:$B$2000,0),9)))*T1472/$P$18)</f>
        <v>406.35042202010396</v>
      </c>
      <c r="CI1472">
        <f>'[3]TABLEAU DE BORD'!B1470</f>
        <v>0</v>
      </c>
      <c r="CJ1472">
        <f>'[3]TABLEAU DE BORD'!E1470-'[3]TABLEAU DE BORD'!C1470</f>
        <v>0</v>
      </c>
      <c r="CL1472">
        <f>'[3]TABLEAU DE BORD'!H1470</f>
        <v>0</v>
      </c>
      <c r="CM1472">
        <f>'[3]TABLEAU DE BORD'!K1470-'[3]TABLEAU DE BORD'!I1470</f>
        <v>0</v>
      </c>
    </row>
    <row r="1473" spans="72:91" x14ac:dyDescent="0.25">
      <c r="BT147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BORD'!$B$13:$B$2000,0),11))*T1473/INDEX('[3]TABLEAU DE BORD'!$B$13:$R$2000,MATCH('Formalisme RTE'!$H$2,'[3]TABLEAU DE BORD'!$B$13:$B$2000,0),12)</f>
        <v>3.102830965870556</v>
      </c>
      <c r="BU1473">
        <f t="shared" si="113"/>
        <v>0.93577891975241945</v>
      </c>
      <c r="BX1473">
        <f t="shared" si="111"/>
        <v>0.60748217536470928</v>
      </c>
      <c r="BZ1473">
        <f>IF($BZ$6="","",IF(ISERROR(INDEX([3]Base!$A$2:$C$207,MATCH($BZ$6,[3]Base!$A$2:$A$207,0),2))=TRUE,"CABLE INCONNU",(INDEX([3]Base!$A$2:$C$207,MATCH($BZ$6,[3]Base!$A$2:$A$207,0),3))))</f>
        <v>19.600000000000001</v>
      </c>
      <c r="CB1473">
        <f>IF($BZ$6="","",IF(ISERROR(INDEX([3]Base!$A$2:$C$207,MATCH($BZ$6,[3]Base!$A$2:$A$207,0),2))=TRUE,"CABLE INCONNU",(INDEX([3]Base!$A$2:$C$207,MATCH($BZ$6,[3]Base!$A$2:$A$207,0),2))))</f>
        <v>0.627</v>
      </c>
      <c r="CD1473">
        <f t="shared" si="112"/>
        <v>1.5404220201039038</v>
      </c>
      <c r="CF1473">
        <f t="shared" si="110"/>
        <v>404.81000000000006</v>
      </c>
      <c r="CG14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BORD'!$B$13:$B$2000,0),9)))*T1473/$P$18)</f>
        <v>406.35042202010396</v>
      </c>
      <c r="CI1473">
        <f>'[3]TABLEAU DE BORD'!B1471</f>
        <v>0</v>
      </c>
      <c r="CJ1473">
        <f>'[3]TABLEAU DE BORD'!E1471-'[3]TABLEAU DE BORD'!C1471</f>
        <v>0</v>
      </c>
      <c r="CL1473">
        <f>'[3]TABLEAU DE BORD'!H1471</f>
        <v>0</v>
      </c>
      <c r="CM1473">
        <f>'[3]TABLEAU DE BORD'!K1471-'[3]TABLEAU DE BORD'!I1471</f>
        <v>0</v>
      </c>
    </row>
    <row r="1474" spans="72:91" x14ac:dyDescent="0.25">
      <c r="BT147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BORD'!$B$13:$B$2000,0),11))*T1474/INDEX('[3]TABLEAU DE BORD'!$B$13:$R$2000,MATCH('Formalisme RTE'!$H$2,'[3]TABLEAU DE BORD'!$B$13:$B$2000,0),12)</f>
        <v>3.102830965870556</v>
      </c>
      <c r="BU1474">
        <f t="shared" si="113"/>
        <v>0.93577891975241945</v>
      </c>
      <c r="BX1474">
        <f t="shared" si="111"/>
        <v>0.60748217536470928</v>
      </c>
      <c r="BZ1474">
        <f>IF($BZ$6="","",IF(ISERROR(INDEX([3]Base!$A$2:$C$207,MATCH($BZ$6,[3]Base!$A$2:$A$207,0),2))=TRUE,"CABLE INCONNU",(INDEX([3]Base!$A$2:$C$207,MATCH($BZ$6,[3]Base!$A$2:$A$207,0),3))))</f>
        <v>19.600000000000001</v>
      </c>
      <c r="CB1474">
        <f>IF($BZ$6="","",IF(ISERROR(INDEX([3]Base!$A$2:$C$207,MATCH($BZ$6,[3]Base!$A$2:$A$207,0),2))=TRUE,"CABLE INCONNU",(INDEX([3]Base!$A$2:$C$207,MATCH($BZ$6,[3]Base!$A$2:$A$207,0),2))))</f>
        <v>0.627</v>
      </c>
      <c r="CD1474">
        <f t="shared" si="112"/>
        <v>1.5404220201039038</v>
      </c>
      <c r="CF1474">
        <f t="shared" si="110"/>
        <v>404.81000000000006</v>
      </c>
      <c r="CG14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BORD'!$B$13:$B$2000,0),9)))*T1474/$P$18)</f>
        <v>406.35042202010396</v>
      </c>
      <c r="CI1474">
        <f>'[3]TABLEAU DE BORD'!B1472</f>
        <v>0</v>
      </c>
      <c r="CJ1474">
        <f>'[3]TABLEAU DE BORD'!E1472-'[3]TABLEAU DE BORD'!C1472</f>
        <v>0</v>
      </c>
      <c r="CL1474">
        <f>'[3]TABLEAU DE BORD'!H1472</f>
        <v>0</v>
      </c>
      <c r="CM1474">
        <f>'[3]TABLEAU DE BORD'!K1472-'[3]TABLEAU DE BORD'!I1472</f>
        <v>0</v>
      </c>
    </row>
    <row r="1475" spans="72:91" x14ac:dyDescent="0.25">
      <c r="BT147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BORD'!$B$13:$B$2000,0),11))*T1475/INDEX('[3]TABLEAU DE BORD'!$B$13:$R$2000,MATCH('Formalisme RTE'!$H$2,'[3]TABLEAU DE BORD'!$B$13:$B$2000,0),12)</f>
        <v>3.102830965870556</v>
      </c>
      <c r="BU1475">
        <f t="shared" si="113"/>
        <v>0.93577891975241945</v>
      </c>
      <c r="BX1475">
        <f t="shared" si="111"/>
        <v>0.60748217536470928</v>
      </c>
      <c r="BZ1475">
        <f>IF($BZ$6="","",IF(ISERROR(INDEX([3]Base!$A$2:$C$207,MATCH($BZ$6,[3]Base!$A$2:$A$207,0),2))=TRUE,"CABLE INCONNU",(INDEX([3]Base!$A$2:$C$207,MATCH($BZ$6,[3]Base!$A$2:$A$207,0),3))))</f>
        <v>19.600000000000001</v>
      </c>
      <c r="CB1475">
        <f>IF($BZ$6="","",IF(ISERROR(INDEX([3]Base!$A$2:$C$207,MATCH($BZ$6,[3]Base!$A$2:$A$207,0),2))=TRUE,"CABLE INCONNU",(INDEX([3]Base!$A$2:$C$207,MATCH($BZ$6,[3]Base!$A$2:$A$207,0),2))))</f>
        <v>0.627</v>
      </c>
      <c r="CD1475">
        <f t="shared" si="112"/>
        <v>1.5404220201039038</v>
      </c>
      <c r="CF1475">
        <f t="shared" si="110"/>
        <v>404.81000000000006</v>
      </c>
      <c r="CG14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BORD'!$B$13:$B$2000,0),9)))*T1475/$P$18)</f>
        <v>406.35042202010396</v>
      </c>
      <c r="CI1475">
        <f>'[3]TABLEAU DE BORD'!B1473</f>
        <v>0</v>
      </c>
      <c r="CJ1475">
        <f>'[3]TABLEAU DE BORD'!E1473-'[3]TABLEAU DE BORD'!C1473</f>
        <v>0</v>
      </c>
      <c r="CL1475">
        <f>'[3]TABLEAU DE BORD'!H1473</f>
        <v>0</v>
      </c>
      <c r="CM1475">
        <f>'[3]TABLEAU DE BORD'!K1473-'[3]TABLEAU DE BORD'!I1473</f>
        <v>0</v>
      </c>
    </row>
    <row r="1476" spans="72:91" x14ac:dyDescent="0.25">
      <c r="BT147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BORD'!$B$13:$B$2000,0),11))*T1476/INDEX('[3]TABLEAU DE BORD'!$B$13:$R$2000,MATCH('Formalisme RTE'!$H$2,'[3]TABLEAU DE BORD'!$B$13:$B$2000,0),12)</f>
        <v>3.102830965870556</v>
      </c>
      <c r="BU1476">
        <f t="shared" si="113"/>
        <v>0.93577891975241945</v>
      </c>
      <c r="BX1476">
        <f t="shared" si="111"/>
        <v>0.60748217536470928</v>
      </c>
      <c r="BZ1476">
        <f>IF($BZ$6="","",IF(ISERROR(INDEX([3]Base!$A$2:$C$207,MATCH($BZ$6,[3]Base!$A$2:$A$207,0),2))=TRUE,"CABLE INCONNU",(INDEX([3]Base!$A$2:$C$207,MATCH($BZ$6,[3]Base!$A$2:$A$207,0),3))))</f>
        <v>19.600000000000001</v>
      </c>
      <c r="CB1476">
        <f>IF($BZ$6="","",IF(ISERROR(INDEX([3]Base!$A$2:$C$207,MATCH($BZ$6,[3]Base!$A$2:$A$207,0),2))=TRUE,"CABLE INCONNU",(INDEX([3]Base!$A$2:$C$207,MATCH($BZ$6,[3]Base!$A$2:$A$207,0),2))))</f>
        <v>0.627</v>
      </c>
      <c r="CD1476">
        <f t="shared" si="112"/>
        <v>1.5404220201039038</v>
      </c>
      <c r="CF1476">
        <f t="shared" si="110"/>
        <v>404.81000000000006</v>
      </c>
      <c r="CG14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BORD'!$B$13:$B$2000,0),9)))*T1476/$P$18)</f>
        <v>406.35042202010396</v>
      </c>
      <c r="CI1476">
        <f>'[3]TABLEAU DE BORD'!B1474</f>
        <v>0</v>
      </c>
      <c r="CJ1476">
        <f>'[3]TABLEAU DE BORD'!E1474-'[3]TABLEAU DE BORD'!C1474</f>
        <v>0</v>
      </c>
      <c r="CL1476">
        <f>'[3]TABLEAU DE BORD'!H1474</f>
        <v>0</v>
      </c>
      <c r="CM1476">
        <f>'[3]TABLEAU DE BORD'!K1474-'[3]TABLEAU DE BORD'!I1474</f>
        <v>0</v>
      </c>
    </row>
    <row r="1477" spans="72:91" x14ac:dyDescent="0.25">
      <c r="BT147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BORD'!$B$13:$B$2000,0),11))*T1477/INDEX('[3]TABLEAU DE BORD'!$B$13:$R$2000,MATCH('Formalisme RTE'!$H$2,'[3]TABLEAU DE BORD'!$B$13:$B$2000,0),12)</f>
        <v>3.102830965870556</v>
      </c>
      <c r="BU1477">
        <f t="shared" si="113"/>
        <v>0.93577891975241945</v>
      </c>
      <c r="BX1477">
        <f t="shared" si="111"/>
        <v>0.60748217536470928</v>
      </c>
      <c r="BZ1477">
        <f>IF($BZ$6="","",IF(ISERROR(INDEX([3]Base!$A$2:$C$207,MATCH($BZ$6,[3]Base!$A$2:$A$207,0),2))=TRUE,"CABLE INCONNU",(INDEX([3]Base!$A$2:$C$207,MATCH($BZ$6,[3]Base!$A$2:$A$207,0),3))))</f>
        <v>19.600000000000001</v>
      </c>
      <c r="CB1477">
        <f>IF($BZ$6="","",IF(ISERROR(INDEX([3]Base!$A$2:$C$207,MATCH($BZ$6,[3]Base!$A$2:$A$207,0),2))=TRUE,"CABLE INCONNU",(INDEX([3]Base!$A$2:$C$207,MATCH($BZ$6,[3]Base!$A$2:$A$207,0),2))))</f>
        <v>0.627</v>
      </c>
      <c r="CD1477">
        <f t="shared" si="112"/>
        <v>1.5404220201039038</v>
      </c>
      <c r="CF1477">
        <f t="shared" si="110"/>
        <v>404.81000000000006</v>
      </c>
      <c r="CG14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BORD'!$B$13:$B$2000,0),9)))*T1477/$P$18)</f>
        <v>406.35042202010396</v>
      </c>
      <c r="CI1477">
        <f>'[3]TABLEAU DE BORD'!B1475</f>
        <v>0</v>
      </c>
      <c r="CJ1477">
        <f>'[3]TABLEAU DE BORD'!E1475-'[3]TABLEAU DE BORD'!C1475</f>
        <v>0</v>
      </c>
      <c r="CL1477">
        <f>'[3]TABLEAU DE BORD'!H1475</f>
        <v>0</v>
      </c>
      <c r="CM1477">
        <f>'[3]TABLEAU DE BORD'!K1475-'[3]TABLEAU DE BORD'!I1475</f>
        <v>0</v>
      </c>
    </row>
    <row r="1478" spans="72:91" x14ac:dyDescent="0.25">
      <c r="BT147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BORD'!$B$13:$B$2000,0),11))*T1478/INDEX('[3]TABLEAU DE BORD'!$B$13:$R$2000,MATCH('Formalisme RTE'!$H$2,'[3]TABLEAU DE BORD'!$B$13:$B$2000,0),12)</f>
        <v>3.102830965870556</v>
      </c>
      <c r="BU1478">
        <f t="shared" si="113"/>
        <v>0.93577891975241945</v>
      </c>
      <c r="BX1478">
        <f t="shared" si="111"/>
        <v>0.60748217536470928</v>
      </c>
      <c r="BZ1478">
        <f>IF($BZ$6="","",IF(ISERROR(INDEX([3]Base!$A$2:$C$207,MATCH($BZ$6,[3]Base!$A$2:$A$207,0),2))=TRUE,"CABLE INCONNU",(INDEX([3]Base!$A$2:$C$207,MATCH($BZ$6,[3]Base!$A$2:$A$207,0),3))))</f>
        <v>19.600000000000001</v>
      </c>
      <c r="CB1478">
        <f>IF($BZ$6="","",IF(ISERROR(INDEX([3]Base!$A$2:$C$207,MATCH($BZ$6,[3]Base!$A$2:$A$207,0),2))=TRUE,"CABLE INCONNU",(INDEX([3]Base!$A$2:$C$207,MATCH($BZ$6,[3]Base!$A$2:$A$207,0),2))))</f>
        <v>0.627</v>
      </c>
      <c r="CD1478">
        <f t="shared" si="112"/>
        <v>1.5404220201039038</v>
      </c>
      <c r="CF1478">
        <f t="shared" si="110"/>
        <v>404.81000000000006</v>
      </c>
      <c r="CG14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BORD'!$B$13:$B$2000,0),9)))*T1478/$P$18)</f>
        <v>406.35042202010396</v>
      </c>
      <c r="CI1478">
        <f>'[3]TABLEAU DE BORD'!B1476</f>
        <v>0</v>
      </c>
      <c r="CJ1478">
        <f>'[3]TABLEAU DE BORD'!E1476-'[3]TABLEAU DE BORD'!C1476</f>
        <v>0</v>
      </c>
      <c r="CL1478">
        <f>'[3]TABLEAU DE BORD'!H1476</f>
        <v>0</v>
      </c>
      <c r="CM1478">
        <f>'[3]TABLEAU DE BORD'!K1476-'[3]TABLEAU DE BORD'!I1476</f>
        <v>0</v>
      </c>
    </row>
    <row r="1479" spans="72:91" x14ac:dyDescent="0.25">
      <c r="BT147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BORD'!$B$13:$B$2000,0),11))*T1479/INDEX('[3]TABLEAU DE BORD'!$B$13:$R$2000,MATCH('Formalisme RTE'!$H$2,'[3]TABLEAU DE BORD'!$B$13:$B$2000,0),12)</f>
        <v>3.102830965870556</v>
      </c>
      <c r="BU1479">
        <f t="shared" si="113"/>
        <v>0.93577891975241945</v>
      </c>
      <c r="BX1479">
        <f t="shared" si="111"/>
        <v>0.60748217536470928</v>
      </c>
      <c r="BZ1479">
        <f>IF($BZ$6="","",IF(ISERROR(INDEX([3]Base!$A$2:$C$207,MATCH($BZ$6,[3]Base!$A$2:$A$207,0),2))=TRUE,"CABLE INCONNU",(INDEX([3]Base!$A$2:$C$207,MATCH($BZ$6,[3]Base!$A$2:$A$207,0),3))))</f>
        <v>19.600000000000001</v>
      </c>
      <c r="CB1479">
        <f>IF($BZ$6="","",IF(ISERROR(INDEX([3]Base!$A$2:$C$207,MATCH($BZ$6,[3]Base!$A$2:$A$207,0),2))=TRUE,"CABLE INCONNU",(INDEX([3]Base!$A$2:$C$207,MATCH($BZ$6,[3]Base!$A$2:$A$207,0),2))))</f>
        <v>0.627</v>
      </c>
      <c r="CD1479">
        <f t="shared" si="112"/>
        <v>1.5404220201039038</v>
      </c>
      <c r="CF1479">
        <f t="shared" si="110"/>
        <v>404.81000000000006</v>
      </c>
      <c r="CG14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BORD'!$B$13:$B$2000,0),9)))*T1479/$P$18)</f>
        <v>406.35042202010396</v>
      </c>
      <c r="CI1479">
        <f>'[3]TABLEAU DE BORD'!B1477</f>
        <v>0</v>
      </c>
      <c r="CJ1479">
        <f>'[3]TABLEAU DE BORD'!E1477-'[3]TABLEAU DE BORD'!C1477</f>
        <v>0</v>
      </c>
      <c r="CL1479">
        <f>'[3]TABLEAU DE BORD'!H1477</f>
        <v>0</v>
      </c>
      <c r="CM1479">
        <f>'[3]TABLEAU DE BORD'!K1477-'[3]TABLEAU DE BORD'!I1477</f>
        <v>0</v>
      </c>
    </row>
    <row r="1480" spans="72:91" x14ac:dyDescent="0.25">
      <c r="BT148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BORD'!$B$13:$B$2000,0),11))*T1480/INDEX('[3]TABLEAU DE BORD'!$B$13:$R$2000,MATCH('Formalisme RTE'!$H$2,'[3]TABLEAU DE BORD'!$B$13:$B$2000,0),12)</f>
        <v>3.102830965870556</v>
      </c>
      <c r="BU1480">
        <f t="shared" si="113"/>
        <v>0.93577891975241945</v>
      </c>
      <c r="BX1480">
        <f t="shared" si="111"/>
        <v>0.60748217536470928</v>
      </c>
      <c r="BZ1480">
        <f>IF($BZ$6="","",IF(ISERROR(INDEX([3]Base!$A$2:$C$207,MATCH($BZ$6,[3]Base!$A$2:$A$207,0),2))=TRUE,"CABLE INCONNU",(INDEX([3]Base!$A$2:$C$207,MATCH($BZ$6,[3]Base!$A$2:$A$207,0),3))))</f>
        <v>19.600000000000001</v>
      </c>
      <c r="CB1480">
        <f>IF($BZ$6="","",IF(ISERROR(INDEX([3]Base!$A$2:$C$207,MATCH($BZ$6,[3]Base!$A$2:$A$207,0),2))=TRUE,"CABLE INCONNU",(INDEX([3]Base!$A$2:$C$207,MATCH($BZ$6,[3]Base!$A$2:$A$207,0),2))))</f>
        <v>0.627</v>
      </c>
      <c r="CD1480">
        <f t="shared" si="112"/>
        <v>1.5404220201039038</v>
      </c>
      <c r="CF1480">
        <f t="shared" si="110"/>
        <v>404.81000000000006</v>
      </c>
      <c r="CG14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BORD'!$B$13:$B$2000,0),9)))*T1480/$P$18)</f>
        <v>406.35042202010396</v>
      </c>
      <c r="CI1480">
        <f>'[3]TABLEAU DE BORD'!B1478</f>
        <v>0</v>
      </c>
      <c r="CJ1480">
        <f>'[3]TABLEAU DE BORD'!E1478-'[3]TABLEAU DE BORD'!C1478</f>
        <v>0</v>
      </c>
      <c r="CL1480">
        <f>'[3]TABLEAU DE BORD'!H1478</f>
        <v>0</v>
      </c>
      <c r="CM1480">
        <f>'[3]TABLEAU DE BORD'!K1478-'[3]TABLEAU DE BORD'!I1478</f>
        <v>0</v>
      </c>
    </row>
    <row r="1481" spans="72:91" x14ac:dyDescent="0.25">
      <c r="BT148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BORD'!$B$13:$B$2000,0),11))*T1481/INDEX('[3]TABLEAU DE BORD'!$B$13:$R$2000,MATCH('Formalisme RTE'!$H$2,'[3]TABLEAU DE BORD'!$B$13:$B$2000,0),12)</f>
        <v>3.102830965870556</v>
      </c>
      <c r="BU1481">
        <f t="shared" si="113"/>
        <v>0.93577891975241945</v>
      </c>
      <c r="BX1481">
        <f t="shared" si="111"/>
        <v>0.60748217536470928</v>
      </c>
      <c r="BZ1481">
        <f>IF($BZ$6="","",IF(ISERROR(INDEX([3]Base!$A$2:$C$207,MATCH($BZ$6,[3]Base!$A$2:$A$207,0),2))=TRUE,"CABLE INCONNU",(INDEX([3]Base!$A$2:$C$207,MATCH($BZ$6,[3]Base!$A$2:$A$207,0),3))))</f>
        <v>19.600000000000001</v>
      </c>
      <c r="CB1481">
        <f>IF($BZ$6="","",IF(ISERROR(INDEX([3]Base!$A$2:$C$207,MATCH($BZ$6,[3]Base!$A$2:$A$207,0),2))=TRUE,"CABLE INCONNU",(INDEX([3]Base!$A$2:$C$207,MATCH($BZ$6,[3]Base!$A$2:$A$207,0),2))))</f>
        <v>0.627</v>
      </c>
      <c r="CD1481">
        <f t="shared" si="112"/>
        <v>1.5404220201039038</v>
      </c>
      <c r="CF1481">
        <f t="shared" si="110"/>
        <v>404.81000000000006</v>
      </c>
      <c r="CG14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BORD'!$B$13:$B$2000,0),9)))*T1481/$P$18)</f>
        <v>406.35042202010396</v>
      </c>
      <c r="CI1481">
        <f>'[3]TABLEAU DE BORD'!B1479</f>
        <v>0</v>
      </c>
      <c r="CJ1481">
        <f>'[3]TABLEAU DE BORD'!E1479-'[3]TABLEAU DE BORD'!C1479</f>
        <v>0</v>
      </c>
      <c r="CL1481">
        <f>'[3]TABLEAU DE BORD'!H1479</f>
        <v>0</v>
      </c>
      <c r="CM1481">
        <f>'[3]TABLEAU DE BORD'!K1479-'[3]TABLEAU DE BORD'!I1479</f>
        <v>0</v>
      </c>
    </row>
    <row r="1482" spans="72:91" x14ac:dyDescent="0.25">
      <c r="BT148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BORD'!$B$13:$B$2000,0),11))*T1482/INDEX('[3]TABLEAU DE BORD'!$B$13:$R$2000,MATCH('Formalisme RTE'!$H$2,'[3]TABLEAU DE BORD'!$B$13:$B$2000,0),12)</f>
        <v>3.102830965870556</v>
      </c>
      <c r="BU1482">
        <f t="shared" si="113"/>
        <v>0.93577891975241945</v>
      </c>
      <c r="BX1482">
        <f t="shared" si="111"/>
        <v>0.60748217536470928</v>
      </c>
      <c r="BZ1482">
        <f>IF($BZ$6="","",IF(ISERROR(INDEX([3]Base!$A$2:$C$207,MATCH($BZ$6,[3]Base!$A$2:$A$207,0),2))=TRUE,"CABLE INCONNU",(INDEX([3]Base!$A$2:$C$207,MATCH($BZ$6,[3]Base!$A$2:$A$207,0),3))))</f>
        <v>19.600000000000001</v>
      </c>
      <c r="CB1482">
        <f>IF($BZ$6="","",IF(ISERROR(INDEX([3]Base!$A$2:$C$207,MATCH($BZ$6,[3]Base!$A$2:$A$207,0),2))=TRUE,"CABLE INCONNU",(INDEX([3]Base!$A$2:$C$207,MATCH($BZ$6,[3]Base!$A$2:$A$207,0),2))))</f>
        <v>0.627</v>
      </c>
      <c r="CD1482">
        <f t="shared" si="112"/>
        <v>1.5404220201039038</v>
      </c>
      <c r="CF1482">
        <f t="shared" si="110"/>
        <v>404.81000000000006</v>
      </c>
      <c r="CG14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BORD'!$B$13:$B$2000,0),9)))*T1482/$P$18)</f>
        <v>406.35042202010396</v>
      </c>
      <c r="CI1482">
        <f>'[3]TABLEAU DE BORD'!B1480</f>
        <v>0</v>
      </c>
      <c r="CJ1482">
        <f>'[3]TABLEAU DE BORD'!E1480-'[3]TABLEAU DE BORD'!C1480</f>
        <v>0</v>
      </c>
      <c r="CL1482">
        <f>'[3]TABLEAU DE BORD'!H1480</f>
        <v>0</v>
      </c>
      <c r="CM1482">
        <f>'[3]TABLEAU DE BORD'!K1480-'[3]TABLEAU DE BORD'!I1480</f>
        <v>0</v>
      </c>
    </row>
    <row r="1483" spans="72:91" x14ac:dyDescent="0.25">
      <c r="BT148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BORD'!$B$13:$B$2000,0),11))*T1483/INDEX('[3]TABLEAU DE BORD'!$B$13:$R$2000,MATCH('Formalisme RTE'!$H$2,'[3]TABLEAU DE BORD'!$B$13:$B$2000,0),12)</f>
        <v>3.102830965870556</v>
      </c>
      <c r="BU1483">
        <f t="shared" si="113"/>
        <v>0.93577891975241945</v>
      </c>
      <c r="BX1483">
        <f t="shared" si="111"/>
        <v>0.60748217536470928</v>
      </c>
      <c r="BZ1483">
        <f>IF($BZ$6="","",IF(ISERROR(INDEX([3]Base!$A$2:$C$207,MATCH($BZ$6,[3]Base!$A$2:$A$207,0),2))=TRUE,"CABLE INCONNU",(INDEX([3]Base!$A$2:$C$207,MATCH($BZ$6,[3]Base!$A$2:$A$207,0),3))))</f>
        <v>19.600000000000001</v>
      </c>
      <c r="CB1483">
        <f>IF($BZ$6="","",IF(ISERROR(INDEX([3]Base!$A$2:$C$207,MATCH($BZ$6,[3]Base!$A$2:$A$207,0),2))=TRUE,"CABLE INCONNU",(INDEX([3]Base!$A$2:$C$207,MATCH($BZ$6,[3]Base!$A$2:$A$207,0),2))))</f>
        <v>0.627</v>
      </c>
      <c r="CD1483">
        <f t="shared" si="112"/>
        <v>1.5404220201039038</v>
      </c>
      <c r="CF1483">
        <f t="shared" si="110"/>
        <v>404.81000000000006</v>
      </c>
      <c r="CG14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BORD'!$B$13:$B$2000,0),9)))*T1483/$P$18)</f>
        <v>406.35042202010396</v>
      </c>
      <c r="CI1483">
        <f>'[3]TABLEAU DE BORD'!B1481</f>
        <v>0</v>
      </c>
      <c r="CJ1483">
        <f>'[3]TABLEAU DE BORD'!E1481-'[3]TABLEAU DE BORD'!C1481</f>
        <v>0</v>
      </c>
      <c r="CL1483">
        <f>'[3]TABLEAU DE BORD'!H1481</f>
        <v>0</v>
      </c>
      <c r="CM1483">
        <f>'[3]TABLEAU DE BORD'!K1481-'[3]TABLEAU DE BORD'!I1481</f>
        <v>0</v>
      </c>
    </row>
    <row r="1484" spans="72:91" x14ac:dyDescent="0.25">
      <c r="BT148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BORD'!$B$13:$B$2000,0),11))*T1484/INDEX('[3]TABLEAU DE BORD'!$B$13:$R$2000,MATCH('Formalisme RTE'!$H$2,'[3]TABLEAU DE BORD'!$B$13:$B$2000,0),12)</f>
        <v>3.102830965870556</v>
      </c>
      <c r="BU1484">
        <f t="shared" si="113"/>
        <v>0.93577891975241945</v>
      </c>
      <c r="BX1484">
        <f t="shared" si="111"/>
        <v>0.60748217536470928</v>
      </c>
      <c r="BZ1484">
        <f>IF($BZ$6="","",IF(ISERROR(INDEX([3]Base!$A$2:$C$207,MATCH($BZ$6,[3]Base!$A$2:$A$207,0),2))=TRUE,"CABLE INCONNU",(INDEX([3]Base!$A$2:$C$207,MATCH($BZ$6,[3]Base!$A$2:$A$207,0),3))))</f>
        <v>19.600000000000001</v>
      </c>
      <c r="CB1484">
        <f>IF($BZ$6="","",IF(ISERROR(INDEX([3]Base!$A$2:$C$207,MATCH($BZ$6,[3]Base!$A$2:$A$207,0),2))=TRUE,"CABLE INCONNU",(INDEX([3]Base!$A$2:$C$207,MATCH($BZ$6,[3]Base!$A$2:$A$207,0),2))))</f>
        <v>0.627</v>
      </c>
      <c r="CD1484">
        <f t="shared" si="112"/>
        <v>1.5404220201039038</v>
      </c>
      <c r="CF1484">
        <f t="shared" si="110"/>
        <v>404.81000000000006</v>
      </c>
      <c r="CG14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BORD'!$B$13:$B$2000,0),9)))*T1484/$P$18)</f>
        <v>406.35042202010396</v>
      </c>
      <c r="CI1484">
        <f>'[3]TABLEAU DE BORD'!B1482</f>
        <v>0</v>
      </c>
      <c r="CJ1484">
        <f>'[3]TABLEAU DE BORD'!E1482-'[3]TABLEAU DE BORD'!C1482</f>
        <v>0</v>
      </c>
      <c r="CL1484">
        <f>'[3]TABLEAU DE BORD'!H1482</f>
        <v>0</v>
      </c>
      <c r="CM1484">
        <f>'[3]TABLEAU DE BORD'!K1482-'[3]TABLEAU DE BORD'!I1482</f>
        <v>0</v>
      </c>
    </row>
    <row r="1485" spans="72:91" x14ac:dyDescent="0.25">
      <c r="BT148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BORD'!$B$13:$B$2000,0),11))*T1485/INDEX('[3]TABLEAU DE BORD'!$B$13:$R$2000,MATCH('Formalisme RTE'!$H$2,'[3]TABLEAU DE BORD'!$B$13:$B$2000,0),12)</f>
        <v>3.102830965870556</v>
      </c>
      <c r="BU1485">
        <f t="shared" si="113"/>
        <v>0.93577891975241945</v>
      </c>
      <c r="BX1485">
        <f t="shared" si="111"/>
        <v>0.60748217536470928</v>
      </c>
      <c r="BZ1485">
        <f>IF($BZ$6="","",IF(ISERROR(INDEX([3]Base!$A$2:$C$207,MATCH($BZ$6,[3]Base!$A$2:$A$207,0),2))=TRUE,"CABLE INCONNU",(INDEX([3]Base!$A$2:$C$207,MATCH($BZ$6,[3]Base!$A$2:$A$207,0),3))))</f>
        <v>19.600000000000001</v>
      </c>
      <c r="CB1485">
        <f>IF($BZ$6="","",IF(ISERROR(INDEX([3]Base!$A$2:$C$207,MATCH($BZ$6,[3]Base!$A$2:$A$207,0),2))=TRUE,"CABLE INCONNU",(INDEX([3]Base!$A$2:$C$207,MATCH($BZ$6,[3]Base!$A$2:$A$207,0),2))))</f>
        <v>0.627</v>
      </c>
      <c r="CD1485">
        <f t="shared" si="112"/>
        <v>1.5404220201039038</v>
      </c>
      <c r="CF1485">
        <f t="shared" si="110"/>
        <v>404.81000000000006</v>
      </c>
      <c r="CG14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BORD'!$B$13:$B$2000,0),9)))*T1485/$P$18)</f>
        <v>406.35042202010396</v>
      </c>
      <c r="CI1485">
        <f>'[3]TABLEAU DE BORD'!B1483</f>
        <v>0</v>
      </c>
      <c r="CJ1485">
        <f>'[3]TABLEAU DE BORD'!E1483-'[3]TABLEAU DE BORD'!C1483</f>
        <v>0</v>
      </c>
      <c r="CL1485">
        <f>'[3]TABLEAU DE BORD'!H1483</f>
        <v>0</v>
      </c>
      <c r="CM1485">
        <f>'[3]TABLEAU DE BORD'!K1483-'[3]TABLEAU DE BORD'!I1483</f>
        <v>0</v>
      </c>
    </row>
    <row r="1486" spans="72:91" x14ac:dyDescent="0.25">
      <c r="BT148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BORD'!$B$13:$B$2000,0),11))*T1486/INDEX('[3]TABLEAU DE BORD'!$B$13:$R$2000,MATCH('Formalisme RTE'!$H$2,'[3]TABLEAU DE BORD'!$B$13:$B$2000,0),12)</f>
        <v>3.102830965870556</v>
      </c>
      <c r="BU1486">
        <f t="shared" si="113"/>
        <v>0.93577891975241945</v>
      </c>
      <c r="BX1486">
        <f t="shared" si="111"/>
        <v>0.60748217536470928</v>
      </c>
      <c r="BZ1486">
        <f>IF($BZ$6="","",IF(ISERROR(INDEX([3]Base!$A$2:$C$207,MATCH($BZ$6,[3]Base!$A$2:$A$207,0),2))=TRUE,"CABLE INCONNU",(INDEX([3]Base!$A$2:$C$207,MATCH($BZ$6,[3]Base!$A$2:$A$207,0),3))))</f>
        <v>19.600000000000001</v>
      </c>
      <c r="CB1486">
        <f>IF($BZ$6="","",IF(ISERROR(INDEX([3]Base!$A$2:$C$207,MATCH($BZ$6,[3]Base!$A$2:$A$207,0),2))=TRUE,"CABLE INCONNU",(INDEX([3]Base!$A$2:$C$207,MATCH($BZ$6,[3]Base!$A$2:$A$207,0),2))))</f>
        <v>0.627</v>
      </c>
      <c r="CD1486">
        <f t="shared" si="112"/>
        <v>1.5404220201039038</v>
      </c>
      <c r="CF1486">
        <f t="shared" si="110"/>
        <v>404.81000000000006</v>
      </c>
      <c r="CG14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BORD'!$B$13:$B$2000,0),9)))*T1486/$P$18)</f>
        <v>406.35042202010396</v>
      </c>
      <c r="CI1486">
        <f>'[3]TABLEAU DE BORD'!B1484</f>
        <v>0</v>
      </c>
      <c r="CJ1486">
        <f>'[3]TABLEAU DE BORD'!E1484-'[3]TABLEAU DE BORD'!C1484</f>
        <v>0</v>
      </c>
      <c r="CL1486">
        <f>'[3]TABLEAU DE BORD'!H1484</f>
        <v>0</v>
      </c>
      <c r="CM1486">
        <f>'[3]TABLEAU DE BORD'!K1484-'[3]TABLEAU DE BORD'!I1484</f>
        <v>0</v>
      </c>
    </row>
    <row r="1487" spans="72:91" x14ac:dyDescent="0.25">
      <c r="BT148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BORD'!$B$13:$B$2000,0),11))*T1487/INDEX('[3]TABLEAU DE BORD'!$B$13:$R$2000,MATCH('Formalisme RTE'!$H$2,'[3]TABLEAU DE BORD'!$B$13:$B$2000,0),12)</f>
        <v>3.102830965870556</v>
      </c>
      <c r="BU1487">
        <f t="shared" si="113"/>
        <v>0.93577891975241945</v>
      </c>
      <c r="BX1487">
        <f t="shared" si="111"/>
        <v>0.60748217536470928</v>
      </c>
      <c r="BZ1487">
        <f>IF($BZ$6="","",IF(ISERROR(INDEX([3]Base!$A$2:$C$207,MATCH($BZ$6,[3]Base!$A$2:$A$207,0),2))=TRUE,"CABLE INCONNU",(INDEX([3]Base!$A$2:$C$207,MATCH($BZ$6,[3]Base!$A$2:$A$207,0),3))))</f>
        <v>19.600000000000001</v>
      </c>
      <c r="CB1487">
        <f>IF($BZ$6="","",IF(ISERROR(INDEX([3]Base!$A$2:$C$207,MATCH($BZ$6,[3]Base!$A$2:$A$207,0),2))=TRUE,"CABLE INCONNU",(INDEX([3]Base!$A$2:$C$207,MATCH($BZ$6,[3]Base!$A$2:$A$207,0),2))))</f>
        <v>0.627</v>
      </c>
      <c r="CD1487">
        <f t="shared" si="112"/>
        <v>1.5404220201039038</v>
      </c>
      <c r="CF1487">
        <f t="shared" ref="CF1487:CF1550" si="114">$BE$28+$D$10*((EXP(($BE$26-T1487)/$D$10)+EXP(-($BE$26-T1487)/$D$10))/2-1)</f>
        <v>404.81000000000006</v>
      </c>
      <c r="CG14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BORD'!$B$13:$B$2000,0),9)))*T1487/$P$18)</f>
        <v>406.35042202010396</v>
      </c>
      <c r="CI1487">
        <f>'[3]TABLEAU DE BORD'!B1485</f>
        <v>0</v>
      </c>
      <c r="CJ1487">
        <f>'[3]TABLEAU DE BORD'!E1485-'[3]TABLEAU DE BORD'!C1485</f>
        <v>0</v>
      </c>
      <c r="CL1487">
        <f>'[3]TABLEAU DE BORD'!H1485</f>
        <v>0</v>
      </c>
      <c r="CM1487">
        <f>'[3]TABLEAU DE BORD'!K1485-'[3]TABLEAU DE BORD'!I1485</f>
        <v>0</v>
      </c>
    </row>
    <row r="1488" spans="72:91" x14ac:dyDescent="0.25">
      <c r="BT148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BORD'!$B$13:$B$2000,0),11))*T1488/INDEX('[3]TABLEAU DE BORD'!$B$13:$R$2000,MATCH('Formalisme RTE'!$H$2,'[3]TABLEAU DE BORD'!$B$13:$B$2000,0),12)</f>
        <v>3.102830965870556</v>
      </c>
      <c r="BU1488">
        <f t="shared" si="113"/>
        <v>0.93577891975241945</v>
      </c>
      <c r="BX1488">
        <f t="shared" ref="BX1488:BX1551" si="115">SQRT(1-(1/(SQRT((CB1488*0.981)^2+(($B$30/10)*BZ1488*0.001)^2)/(CB1488*0.981))^2))</f>
        <v>0.60748217536470928</v>
      </c>
      <c r="BZ1488">
        <f>IF($BZ$6="","",IF(ISERROR(INDEX([3]Base!$A$2:$C$207,MATCH($BZ$6,[3]Base!$A$2:$A$207,0),2))=TRUE,"CABLE INCONNU",(INDEX([3]Base!$A$2:$C$207,MATCH($BZ$6,[3]Base!$A$2:$A$207,0),3))))</f>
        <v>19.600000000000001</v>
      </c>
      <c r="CB1488">
        <f>IF($BZ$6="","",IF(ISERROR(INDEX([3]Base!$A$2:$C$207,MATCH($BZ$6,[3]Base!$A$2:$A$207,0),2))=TRUE,"CABLE INCONNU",(INDEX([3]Base!$A$2:$C$207,MATCH($BZ$6,[3]Base!$A$2:$A$207,0),2))))</f>
        <v>0.627</v>
      </c>
      <c r="CD1488">
        <f t="shared" si="112"/>
        <v>1.5404220201039038</v>
      </c>
      <c r="CF1488">
        <f t="shared" si="114"/>
        <v>404.81000000000006</v>
      </c>
      <c r="CG14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BORD'!$B$13:$B$2000,0),9)))*T1488/$P$18)</f>
        <v>406.35042202010396</v>
      </c>
      <c r="CI1488">
        <f>'[3]TABLEAU DE BORD'!B1486</f>
        <v>0</v>
      </c>
      <c r="CJ1488">
        <f>'[3]TABLEAU DE BORD'!E1486-'[3]TABLEAU DE BORD'!C1486</f>
        <v>0</v>
      </c>
      <c r="CL1488">
        <f>'[3]TABLEAU DE BORD'!H1486</f>
        <v>0</v>
      </c>
      <c r="CM1488">
        <f>'[3]TABLEAU DE BORD'!K1486-'[3]TABLEAU DE BORD'!I1486</f>
        <v>0</v>
      </c>
    </row>
    <row r="1489" spans="72:91" x14ac:dyDescent="0.25">
      <c r="BT148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BORD'!$B$13:$B$2000,0),11))*T1489/INDEX('[3]TABLEAU DE BORD'!$B$13:$R$2000,MATCH('Formalisme RTE'!$H$2,'[3]TABLEAU DE BORD'!$B$13:$B$2000,0),12)</f>
        <v>3.102830965870556</v>
      </c>
      <c r="BU1489">
        <f t="shared" si="113"/>
        <v>0.93577891975241945</v>
      </c>
      <c r="BX1489">
        <f t="shared" si="115"/>
        <v>0.60748217536470928</v>
      </c>
      <c r="BZ1489">
        <f>IF($BZ$6="","",IF(ISERROR(INDEX([3]Base!$A$2:$C$207,MATCH($BZ$6,[3]Base!$A$2:$A$207,0),2))=TRUE,"CABLE INCONNU",(INDEX([3]Base!$A$2:$C$207,MATCH($BZ$6,[3]Base!$A$2:$A$207,0),3))))</f>
        <v>19.600000000000001</v>
      </c>
      <c r="CB1489">
        <f>IF($BZ$6="","",IF(ISERROR(INDEX([3]Base!$A$2:$C$207,MATCH($BZ$6,[3]Base!$A$2:$A$207,0),2))=TRUE,"CABLE INCONNU",(INDEX([3]Base!$A$2:$C$207,MATCH($BZ$6,[3]Base!$A$2:$A$207,0),2))))</f>
        <v>0.627</v>
      </c>
      <c r="CD1489">
        <f t="shared" ref="CD1489:CD1552" si="116">CG1489-CF1489</f>
        <v>1.5404220201039038</v>
      </c>
      <c r="CF1489">
        <f t="shared" si="114"/>
        <v>404.81000000000006</v>
      </c>
      <c r="CG14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BORD'!$B$13:$B$2000,0),9)))*T1489/$P$18)</f>
        <v>406.35042202010396</v>
      </c>
      <c r="CI1489">
        <f>'[3]TABLEAU DE BORD'!B1487</f>
        <v>0</v>
      </c>
      <c r="CJ1489">
        <f>'[3]TABLEAU DE BORD'!E1487-'[3]TABLEAU DE BORD'!C1487</f>
        <v>0</v>
      </c>
      <c r="CL1489">
        <f>'[3]TABLEAU DE BORD'!H1487</f>
        <v>0</v>
      </c>
      <c r="CM1489">
        <f>'[3]TABLEAU DE BORD'!K1487-'[3]TABLEAU DE BORD'!I1487</f>
        <v>0</v>
      </c>
    </row>
    <row r="1490" spans="72:91" x14ac:dyDescent="0.25">
      <c r="BT149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BORD'!$B$13:$B$2000,0),11))*T1490/INDEX('[3]TABLEAU DE BORD'!$B$13:$R$2000,MATCH('Formalisme RTE'!$H$2,'[3]TABLEAU DE BORD'!$B$13:$B$2000,0),12)</f>
        <v>3.102830965870556</v>
      </c>
      <c r="BU1490">
        <f t="shared" ref="BU1490:BU1553" si="117">BX1490*CD1490</f>
        <v>0.93577891975241945</v>
      </c>
      <c r="BX1490">
        <f t="shared" si="115"/>
        <v>0.60748217536470928</v>
      </c>
      <c r="BZ1490">
        <f>IF($BZ$6="","",IF(ISERROR(INDEX([3]Base!$A$2:$C$207,MATCH($BZ$6,[3]Base!$A$2:$A$207,0),2))=TRUE,"CABLE INCONNU",(INDEX([3]Base!$A$2:$C$207,MATCH($BZ$6,[3]Base!$A$2:$A$207,0),3))))</f>
        <v>19.600000000000001</v>
      </c>
      <c r="CB1490">
        <f>IF($BZ$6="","",IF(ISERROR(INDEX([3]Base!$A$2:$C$207,MATCH($BZ$6,[3]Base!$A$2:$A$207,0),2))=TRUE,"CABLE INCONNU",(INDEX([3]Base!$A$2:$C$207,MATCH($BZ$6,[3]Base!$A$2:$A$207,0),2))))</f>
        <v>0.627</v>
      </c>
      <c r="CD1490">
        <f t="shared" si="116"/>
        <v>1.5404220201039038</v>
      </c>
      <c r="CF1490">
        <f t="shared" si="114"/>
        <v>404.81000000000006</v>
      </c>
      <c r="CG14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BORD'!$B$13:$B$2000,0),9)))*T1490/$P$18)</f>
        <v>406.35042202010396</v>
      </c>
      <c r="CI1490">
        <f>'[3]TABLEAU DE BORD'!B1488</f>
        <v>0</v>
      </c>
      <c r="CJ1490">
        <f>'[3]TABLEAU DE BORD'!E1488-'[3]TABLEAU DE BORD'!C1488</f>
        <v>0</v>
      </c>
      <c r="CL1490">
        <f>'[3]TABLEAU DE BORD'!H1488</f>
        <v>0</v>
      </c>
      <c r="CM1490">
        <f>'[3]TABLEAU DE BORD'!K1488-'[3]TABLEAU DE BORD'!I1488</f>
        <v>0</v>
      </c>
    </row>
    <row r="1491" spans="72:91" x14ac:dyDescent="0.25">
      <c r="BT149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BORD'!$B$13:$B$2000,0),11))*T1491/INDEX('[3]TABLEAU DE BORD'!$B$13:$R$2000,MATCH('Formalisme RTE'!$H$2,'[3]TABLEAU DE BORD'!$B$13:$B$2000,0),12)</f>
        <v>3.102830965870556</v>
      </c>
      <c r="BU1491">
        <f t="shared" si="117"/>
        <v>0.93577891975241945</v>
      </c>
      <c r="BX1491">
        <f t="shared" si="115"/>
        <v>0.60748217536470928</v>
      </c>
      <c r="BZ1491">
        <f>IF($BZ$6="","",IF(ISERROR(INDEX([3]Base!$A$2:$C$207,MATCH($BZ$6,[3]Base!$A$2:$A$207,0),2))=TRUE,"CABLE INCONNU",(INDEX([3]Base!$A$2:$C$207,MATCH($BZ$6,[3]Base!$A$2:$A$207,0),3))))</f>
        <v>19.600000000000001</v>
      </c>
      <c r="CB1491">
        <f>IF($BZ$6="","",IF(ISERROR(INDEX([3]Base!$A$2:$C$207,MATCH($BZ$6,[3]Base!$A$2:$A$207,0),2))=TRUE,"CABLE INCONNU",(INDEX([3]Base!$A$2:$C$207,MATCH($BZ$6,[3]Base!$A$2:$A$207,0),2))))</f>
        <v>0.627</v>
      </c>
      <c r="CD1491">
        <f t="shared" si="116"/>
        <v>1.5404220201039038</v>
      </c>
      <c r="CF1491">
        <f t="shared" si="114"/>
        <v>404.81000000000006</v>
      </c>
      <c r="CG14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BORD'!$B$13:$B$2000,0),9)))*T1491/$P$18)</f>
        <v>406.35042202010396</v>
      </c>
      <c r="CI1491">
        <f>'[3]TABLEAU DE BORD'!B1489</f>
        <v>0</v>
      </c>
      <c r="CJ1491">
        <f>'[3]TABLEAU DE BORD'!E1489-'[3]TABLEAU DE BORD'!C1489</f>
        <v>0</v>
      </c>
      <c r="CL1491">
        <f>'[3]TABLEAU DE BORD'!H1489</f>
        <v>0</v>
      </c>
      <c r="CM1491">
        <f>'[3]TABLEAU DE BORD'!K1489-'[3]TABLEAU DE BORD'!I1489</f>
        <v>0</v>
      </c>
    </row>
    <row r="1492" spans="72:91" x14ac:dyDescent="0.25">
      <c r="BT149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BORD'!$B$13:$B$2000,0),11))*T1492/INDEX('[3]TABLEAU DE BORD'!$B$13:$R$2000,MATCH('Formalisme RTE'!$H$2,'[3]TABLEAU DE BORD'!$B$13:$B$2000,0),12)</f>
        <v>3.102830965870556</v>
      </c>
      <c r="BU1492">
        <f t="shared" si="117"/>
        <v>0.93577891975241945</v>
      </c>
      <c r="BX1492">
        <f t="shared" si="115"/>
        <v>0.60748217536470928</v>
      </c>
      <c r="BZ1492">
        <f>IF($BZ$6="","",IF(ISERROR(INDEX([3]Base!$A$2:$C$207,MATCH($BZ$6,[3]Base!$A$2:$A$207,0),2))=TRUE,"CABLE INCONNU",(INDEX([3]Base!$A$2:$C$207,MATCH($BZ$6,[3]Base!$A$2:$A$207,0),3))))</f>
        <v>19.600000000000001</v>
      </c>
      <c r="CB1492">
        <f>IF($BZ$6="","",IF(ISERROR(INDEX([3]Base!$A$2:$C$207,MATCH($BZ$6,[3]Base!$A$2:$A$207,0),2))=TRUE,"CABLE INCONNU",(INDEX([3]Base!$A$2:$C$207,MATCH($BZ$6,[3]Base!$A$2:$A$207,0),2))))</f>
        <v>0.627</v>
      </c>
      <c r="CD1492">
        <f t="shared" si="116"/>
        <v>1.5404220201039038</v>
      </c>
      <c r="CF1492">
        <f t="shared" si="114"/>
        <v>404.81000000000006</v>
      </c>
      <c r="CG14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BORD'!$B$13:$B$2000,0),9)))*T1492/$P$18)</f>
        <v>406.35042202010396</v>
      </c>
      <c r="CI1492">
        <f>'[3]TABLEAU DE BORD'!B1490</f>
        <v>0</v>
      </c>
      <c r="CJ1492">
        <f>'[3]TABLEAU DE BORD'!E1490-'[3]TABLEAU DE BORD'!C1490</f>
        <v>0</v>
      </c>
      <c r="CL1492">
        <f>'[3]TABLEAU DE BORD'!H1490</f>
        <v>0</v>
      </c>
      <c r="CM1492">
        <f>'[3]TABLEAU DE BORD'!K1490-'[3]TABLEAU DE BORD'!I1490</f>
        <v>0</v>
      </c>
    </row>
    <row r="1493" spans="72:91" x14ac:dyDescent="0.25">
      <c r="BT149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BORD'!$B$13:$B$2000,0),11))*T1493/INDEX('[3]TABLEAU DE BORD'!$B$13:$R$2000,MATCH('Formalisme RTE'!$H$2,'[3]TABLEAU DE BORD'!$B$13:$B$2000,0),12)</f>
        <v>3.102830965870556</v>
      </c>
      <c r="BU1493">
        <f t="shared" si="117"/>
        <v>0.93577891975241945</v>
      </c>
      <c r="BX1493">
        <f t="shared" si="115"/>
        <v>0.60748217536470928</v>
      </c>
      <c r="BZ1493">
        <f>IF($BZ$6="","",IF(ISERROR(INDEX([3]Base!$A$2:$C$207,MATCH($BZ$6,[3]Base!$A$2:$A$207,0),2))=TRUE,"CABLE INCONNU",(INDEX([3]Base!$A$2:$C$207,MATCH($BZ$6,[3]Base!$A$2:$A$207,0),3))))</f>
        <v>19.600000000000001</v>
      </c>
      <c r="CB1493">
        <f>IF($BZ$6="","",IF(ISERROR(INDEX([3]Base!$A$2:$C$207,MATCH($BZ$6,[3]Base!$A$2:$A$207,0),2))=TRUE,"CABLE INCONNU",(INDEX([3]Base!$A$2:$C$207,MATCH($BZ$6,[3]Base!$A$2:$A$207,0),2))))</f>
        <v>0.627</v>
      </c>
      <c r="CD1493">
        <f t="shared" si="116"/>
        <v>1.5404220201039038</v>
      </c>
      <c r="CF1493">
        <f t="shared" si="114"/>
        <v>404.81000000000006</v>
      </c>
      <c r="CG14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BORD'!$B$13:$B$2000,0),9)))*T1493/$P$18)</f>
        <v>406.35042202010396</v>
      </c>
      <c r="CI1493">
        <f>'[3]TABLEAU DE BORD'!B1491</f>
        <v>0</v>
      </c>
      <c r="CJ1493">
        <f>'[3]TABLEAU DE BORD'!E1491-'[3]TABLEAU DE BORD'!C1491</f>
        <v>0</v>
      </c>
      <c r="CL1493">
        <f>'[3]TABLEAU DE BORD'!H1491</f>
        <v>0</v>
      </c>
      <c r="CM1493">
        <f>'[3]TABLEAU DE BORD'!K1491-'[3]TABLEAU DE BORD'!I1491</f>
        <v>0</v>
      </c>
    </row>
    <row r="1494" spans="72:91" x14ac:dyDescent="0.25">
      <c r="BT149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BORD'!$B$13:$B$2000,0),11))*T1494/INDEX('[3]TABLEAU DE BORD'!$B$13:$R$2000,MATCH('Formalisme RTE'!$H$2,'[3]TABLEAU DE BORD'!$B$13:$B$2000,0),12)</f>
        <v>3.102830965870556</v>
      </c>
      <c r="BU1494">
        <f t="shared" si="117"/>
        <v>0.93577891975241945</v>
      </c>
      <c r="BX1494">
        <f t="shared" si="115"/>
        <v>0.60748217536470928</v>
      </c>
      <c r="BZ1494">
        <f>IF($BZ$6="","",IF(ISERROR(INDEX([3]Base!$A$2:$C$207,MATCH($BZ$6,[3]Base!$A$2:$A$207,0),2))=TRUE,"CABLE INCONNU",(INDEX([3]Base!$A$2:$C$207,MATCH($BZ$6,[3]Base!$A$2:$A$207,0),3))))</f>
        <v>19.600000000000001</v>
      </c>
      <c r="CB1494">
        <f>IF($BZ$6="","",IF(ISERROR(INDEX([3]Base!$A$2:$C$207,MATCH($BZ$6,[3]Base!$A$2:$A$207,0),2))=TRUE,"CABLE INCONNU",(INDEX([3]Base!$A$2:$C$207,MATCH($BZ$6,[3]Base!$A$2:$A$207,0),2))))</f>
        <v>0.627</v>
      </c>
      <c r="CD1494">
        <f t="shared" si="116"/>
        <v>1.5404220201039038</v>
      </c>
      <c r="CF1494">
        <f t="shared" si="114"/>
        <v>404.81000000000006</v>
      </c>
      <c r="CG14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BORD'!$B$13:$B$2000,0),9)))*T1494/$P$18)</f>
        <v>406.35042202010396</v>
      </c>
      <c r="CI1494">
        <f>'[3]TABLEAU DE BORD'!B1492</f>
        <v>0</v>
      </c>
      <c r="CJ1494">
        <f>'[3]TABLEAU DE BORD'!E1492-'[3]TABLEAU DE BORD'!C1492</f>
        <v>0</v>
      </c>
      <c r="CL1494">
        <f>'[3]TABLEAU DE BORD'!H1492</f>
        <v>0</v>
      </c>
      <c r="CM1494">
        <f>'[3]TABLEAU DE BORD'!K1492-'[3]TABLEAU DE BORD'!I1492</f>
        <v>0</v>
      </c>
    </row>
    <row r="1495" spans="72:91" x14ac:dyDescent="0.25">
      <c r="BT149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BORD'!$B$13:$B$2000,0),11))*T1495/INDEX('[3]TABLEAU DE BORD'!$B$13:$R$2000,MATCH('Formalisme RTE'!$H$2,'[3]TABLEAU DE BORD'!$B$13:$B$2000,0),12)</f>
        <v>3.102830965870556</v>
      </c>
      <c r="BU1495">
        <f t="shared" si="117"/>
        <v>0.93577891975241945</v>
      </c>
      <c r="BX1495">
        <f t="shared" si="115"/>
        <v>0.60748217536470928</v>
      </c>
      <c r="BZ1495">
        <f>IF($BZ$6="","",IF(ISERROR(INDEX([3]Base!$A$2:$C$207,MATCH($BZ$6,[3]Base!$A$2:$A$207,0),2))=TRUE,"CABLE INCONNU",(INDEX([3]Base!$A$2:$C$207,MATCH($BZ$6,[3]Base!$A$2:$A$207,0),3))))</f>
        <v>19.600000000000001</v>
      </c>
      <c r="CB1495">
        <f>IF($BZ$6="","",IF(ISERROR(INDEX([3]Base!$A$2:$C$207,MATCH($BZ$6,[3]Base!$A$2:$A$207,0),2))=TRUE,"CABLE INCONNU",(INDEX([3]Base!$A$2:$C$207,MATCH($BZ$6,[3]Base!$A$2:$A$207,0),2))))</f>
        <v>0.627</v>
      </c>
      <c r="CD1495">
        <f t="shared" si="116"/>
        <v>1.5404220201039038</v>
      </c>
      <c r="CF1495">
        <f t="shared" si="114"/>
        <v>404.81000000000006</v>
      </c>
      <c r="CG14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BORD'!$B$13:$B$2000,0),9)))*T1495/$P$18)</f>
        <v>406.35042202010396</v>
      </c>
      <c r="CI1495">
        <f>'[3]TABLEAU DE BORD'!B1493</f>
        <v>0</v>
      </c>
      <c r="CJ1495">
        <f>'[3]TABLEAU DE BORD'!E1493-'[3]TABLEAU DE BORD'!C1493</f>
        <v>0</v>
      </c>
      <c r="CL1495">
        <f>'[3]TABLEAU DE BORD'!H1493</f>
        <v>0</v>
      </c>
      <c r="CM1495">
        <f>'[3]TABLEAU DE BORD'!K1493-'[3]TABLEAU DE BORD'!I1493</f>
        <v>0</v>
      </c>
    </row>
    <row r="1496" spans="72:91" x14ac:dyDescent="0.25">
      <c r="BT149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BORD'!$B$13:$B$2000,0),11))*T1496/INDEX('[3]TABLEAU DE BORD'!$B$13:$R$2000,MATCH('Formalisme RTE'!$H$2,'[3]TABLEAU DE BORD'!$B$13:$B$2000,0),12)</f>
        <v>3.102830965870556</v>
      </c>
      <c r="BU1496">
        <f t="shared" si="117"/>
        <v>0.93577891975241945</v>
      </c>
      <c r="BX1496">
        <f t="shared" si="115"/>
        <v>0.60748217536470928</v>
      </c>
      <c r="BZ1496">
        <f>IF($BZ$6="","",IF(ISERROR(INDEX([3]Base!$A$2:$C$207,MATCH($BZ$6,[3]Base!$A$2:$A$207,0),2))=TRUE,"CABLE INCONNU",(INDEX([3]Base!$A$2:$C$207,MATCH($BZ$6,[3]Base!$A$2:$A$207,0),3))))</f>
        <v>19.600000000000001</v>
      </c>
      <c r="CB1496">
        <f>IF($BZ$6="","",IF(ISERROR(INDEX([3]Base!$A$2:$C$207,MATCH($BZ$6,[3]Base!$A$2:$A$207,0),2))=TRUE,"CABLE INCONNU",(INDEX([3]Base!$A$2:$C$207,MATCH($BZ$6,[3]Base!$A$2:$A$207,0),2))))</f>
        <v>0.627</v>
      </c>
      <c r="CD1496">
        <f t="shared" si="116"/>
        <v>1.5404220201039038</v>
      </c>
      <c r="CF1496">
        <f t="shared" si="114"/>
        <v>404.81000000000006</v>
      </c>
      <c r="CG14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BORD'!$B$13:$B$2000,0),9)))*T1496/$P$18)</f>
        <v>406.35042202010396</v>
      </c>
      <c r="CI1496">
        <f>'[3]TABLEAU DE BORD'!B1494</f>
        <v>0</v>
      </c>
      <c r="CJ1496">
        <f>'[3]TABLEAU DE BORD'!E1494-'[3]TABLEAU DE BORD'!C1494</f>
        <v>0</v>
      </c>
      <c r="CL1496">
        <f>'[3]TABLEAU DE BORD'!H1494</f>
        <v>0</v>
      </c>
      <c r="CM1496">
        <f>'[3]TABLEAU DE BORD'!K1494-'[3]TABLEAU DE BORD'!I1494</f>
        <v>0</v>
      </c>
    </row>
    <row r="1497" spans="72:91" x14ac:dyDescent="0.25">
      <c r="BT149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BORD'!$B$13:$B$2000,0),11))*T1497/INDEX('[3]TABLEAU DE BORD'!$B$13:$R$2000,MATCH('Formalisme RTE'!$H$2,'[3]TABLEAU DE BORD'!$B$13:$B$2000,0),12)</f>
        <v>3.102830965870556</v>
      </c>
      <c r="BU1497">
        <f t="shared" si="117"/>
        <v>0.93577891975241945</v>
      </c>
      <c r="BX1497">
        <f t="shared" si="115"/>
        <v>0.60748217536470928</v>
      </c>
      <c r="BZ1497">
        <f>IF($BZ$6="","",IF(ISERROR(INDEX([3]Base!$A$2:$C$207,MATCH($BZ$6,[3]Base!$A$2:$A$207,0),2))=TRUE,"CABLE INCONNU",(INDEX([3]Base!$A$2:$C$207,MATCH($BZ$6,[3]Base!$A$2:$A$207,0),3))))</f>
        <v>19.600000000000001</v>
      </c>
      <c r="CB1497">
        <f>IF($BZ$6="","",IF(ISERROR(INDEX([3]Base!$A$2:$C$207,MATCH($BZ$6,[3]Base!$A$2:$A$207,0),2))=TRUE,"CABLE INCONNU",(INDEX([3]Base!$A$2:$C$207,MATCH($BZ$6,[3]Base!$A$2:$A$207,0),2))))</f>
        <v>0.627</v>
      </c>
      <c r="CD1497">
        <f t="shared" si="116"/>
        <v>1.5404220201039038</v>
      </c>
      <c r="CF1497">
        <f t="shared" si="114"/>
        <v>404.81000000000006</v>
      </c>
      <c r="CG14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BORD'!$B$13:$B$2000,0),9)))*T1497/$P$18)</f>
        <v>406.35042202010396</v>
      </c>
      <c r="CI1497">
        <f>'[3]TABLEAU DE BORD'!B1495</f>
        <v>0</v>
      </c>
      <c r="CJ1497">
        <f>'[3]TABLEAU DE BORD'!E1495-'[3]TABLEAU DE BORD'!C1495</f>
        <v>0</v>
      </c>
      <c r="CL1497">
        <f>'[3]TABLEAU DE BORD'!H1495</f>
        <v>0</v>
      </c>
      <c r="CM1497">
        <f>'[3]TABLEAU DE BORD'!K1495-'[3]TABLEAU DE BORD'!I1495</f>
        <v>0</v>
      </c>
    </row>
    <row r="1498" spans="72:91" x14ac:dyDescent="0.25">
      <c r="BT149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BORD'!$B$13:$B$2000,0),11))*T1498/INDEX('[3]TABLEAU DE BORD'!$B$13:$R$2000,MATCH('Formalisme RTE'!$H$2,'[3]TABLEAU DE BORD'!$B$13:$B$2000,0),12)</f>
        <v>3.102830965870556</v>
      </c>
      <c r="BU1498">
        <f t="shared" si="117"/>
        <v>0.93577891975241945</v>
      </c>
      <c r="BX1498">
        <f t="shared" si="115"/>
        <v>0.60748217536470928</v>
      </c>
      <c r="BZ1498">
        <f>IF($BZ$6="","",IF(ISERROR(INDEX([3]Base!$A$2:$C$207,MATCH($BZ$6,[3]Base!$A$2:$A$207,0),2))=TRUE,"CABLE INCONNU",(INDEX([3]Base!$A$2:$C$207,MATCH($BZ$6,[3]Base!$A$2:$A$207,0),3))))</f>
        <v>19.600000000000001</v>
      </c>
      <c r="CB1498">
        <f>IF($BZ$6="","",IF(ISERROR(INDEX([3]Base!$A$2:$C$207,MATCH($BZ$6,[3]Base!$A$2:$A$207,0),2))=TRUE,"CABLE INCONNU",(INDEX([3]Base!$A$2:$C$207,MATCH($BZ$6,[3]Base!$A$2:$A$207,0),2))))</f>
        <v>0.627</v>
      </c>
      <c r="CD1498">
        <f t="shared" si="116"/>
        <v>1.5404220201039038</v>
      </c>
      <c r="CF1498">
        <f t="shared" si="114"/>
        <v>404.81000000000006</v>
      </c>
      <c r="CG14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BORD'!$B$13:$B$2000,0),9)))*T1498/$P$18)</f>
        <v>406.35042202010396</v>
      </c>
      <c r="CI1498">
        <f>'[3]TABLEAU DE BORD'!B1496</f>
        <v>0</v>
      </c>
      <c r="CJ1498">
        <f>'[3]TABLEAU DE BORD'!E1496-'[3]TABLEAU DE BORD'!C1496</f>
        <v>0</v>
      </c>
      <c r="CL1498">
        <f>'[3]TABLEAU DE BORD'!H1496</f>
        <v>0</v>
      </c>
      <c r="CM1498">
        <f>'[3]TABLEAU DE BORD'!K1496-'[3]TABLEAU DE BORD'!I1496</f>
        <v>0</v>
      </c>
    </row>
    <row r="1499" spans="72:91" x14ac:dyDescent="0.25">
      <c r="BT149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BORD'!$B$13:$B$2000,0),11))*T1499/INDEX('[3]TABLEAU DE BORD'!$B$13:$R$2000,MATCH('Formalisme RTE'!$H$2,'[3]TABLEAU DE BORD'!$B$13:$B$2000,0),12)</f>
        <v>3.102830965870556</v>
      </c>
      <c r="BU1499">
        <f t="shared" si="117"/>
        <v>0.93577891975241945</v>
      </c>
      <c r="BX1499">
        <f t="shared" si="115"/>
        <v>0.60748217536470928</v>
      </c>
      <c r="BZ1499">
        <f>IF($BZ$6="","",IF(ISERROR(INDEX([3]Base!$A$2:$C$207,MATCH($BZ$6,[3]Base!$A$2:$A$207,0),2))=TRUE,"CABLE INCONNU",(INDEX([3]Base!$A$2:$C$207,MATCH($BZ$6,[3]Base!$A$2:$A$207,0),3))))</f>
        <v>19.600000000000001</v>
      </c>
      <c r="CB1499">
        <f>IF($BZ$6="","",IF(ISERROR(INDEX([3]Base!$A$2:$C$207,MATCH($BZ$6,[3]Base!$A$2:$A$207,0),2))=TRUE,"CABLE INCONNU",(INDEX([3]Base!$A$2:$C$207,MATCH($BZ$6,[3]Base!$A$2:$A$207,0),2))))</f>
        <v>0.627</v>
      </c>
      <c r="CD1499">
        <f t="shared" si="116"/>
        <v>1.5404220201039038</v>
      </c>
      <c r="CF1499">
        <f t="shared" si="114"/>
        <v>404.81000000000006</v>
      </c>
      <c r="CG14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BORD'!$B$13:$B$2000,0),9)))*T1499/$P$18)</f>
        <v>406.35042202010396</v>
      </c>
      <c r="CI1499">
        <f>'[3]TABLEAU DE BORD'!B1497</f>
        <v>0</v>
      </c>
      <c r="CJ1499">
        <f>'[3]TABLEAU DE BORD'!E1497-'[3]TABLEAU DE BORD'!C1497</f>
        <v>0</v>
      </c>
      <c r="CL1499">
        <f>'[3]TABLEAU DE BORD'!H1497</f>
        <v>0</v>
      </c>
      <c r="CM1499">
        <f>'[3]TABLEAU DE BORD'!K1497-'[3]TABLEAU DE BORD'!I1497</f>
        <v>0</v>
      </c>
    </row>
    <row r="1500" spans="72:91" x14ac:dyDescent="0.25">
      <c r="BT150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BORD'!$B$13:$B$2000,0),11))*T1500/INDEX('[3]TABLEAU DE BORD'!$B$13:$R$2000,MATCH('Formalisme RTE'!$H$2,'[3]TABLEAU DE BORD'!$B$13:$B$2000,0),12)</f>
        <v>3.102830965870556</v>
      </c>
      <c r="BU1500">
        <f t="shared" si="117"/>
        <v>0.93577891975241945</v>
      </c>
      <c r="BX1500">
        <f t="shared" si="115"/>
        <v>0.60748217536470928</v>
      </c>
      <c r="BZ1500">
        <f>IF($BZ$6="","",IF(ISERROR(INDEX([3]Base!$A$2:$C$207,MATCH($BZ$6,[3]Base!$A$2:$A$207,0),2))=TRUE,"CABLE INCONNU",(INDEX([3]Base!$A$2:$C$207,MATCH($BZ$6,[3]Base!$A$2:$A$207,0),3))))</f>
        <v>19.600000000000001</v>
      </c>
      <c r="CB1500">
        <f>IF($BZ$6="","",IF(ISERROR(INDEX([3]Base!$A$2:$C$207,MATCH($BZ$6,[3]Base!$A$2:$A$207,0),2))=TRUE,"CABLE INCONNU",(INDEX([3]Base!$A$2:$C$207,MATCH($BZ$6,[3]Base!$A$2:$A$207,0),2))))</f>
        <v>0.627</v>
      </c>
      <c r="CD1500">
        <f t="shared" si="116"/>
        <v>1.5404220201039038</v>
      </c>
      <c r="CF1500">
        <f t="shared" si="114"/>
        <v>404.81000000000006</v>
      </c>
      <c r="CG15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BORD'!$B$13:$B$2000,0),9)))*T1500/$P$18)</f>
        <v>406.35042202010396</v>
      </c>
      <c r="CI1500">
        <f>'[3]TABLEAU DE BORD'!B1498</f>
        <v>0</v>
      </c>
      <c r="CJ1500">
        <f>'[3]TABLEAU DE BORD'!E1498-'[3]TABLEAU DE BORD'!C1498</f>
        <v>0</v>
      </c>
      <c r="CL1500">
        <f>'[3]TABLEAU DE BORD'!H1498</f>
        <v>0</v>
      </c>
      <c r="CM1500">
        <f>'[3]TABLEAU DE BORD'!K1498-'[3]TABLEAU DE BORD'!I1498</f>
        <v>0</v>
      </c>
    </row>
    <row r="1501" spans="72:91" x14ac:dyDescent="0.25">
      <c r="BT150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BORD'!$B$13:$B$2000,0),11))*T1501/INDEX('[3]TABLEAU DE BORD'!$B$13:$R$2000,MATCH('Formalisme RTE'!$H$2,'[3]TABLEAU DE BORD'!$B$13:$B$2000,0),12)</f>
        <v>3.102830965870556</v>
      </c>
      <c r="BU1501">
        <f t="shared" si="117"/>
        <v>0.93577891975241945</v>
      </c>
      <c r="BX1501">
        <f t="shared" si="115"/>
        <v>0.60748217536470928</v>
      </c>
      <c r="BZ1501">
        <f>IF($BZ$6="","",IF(ISERROR(INDEX([3]Base!$A$2:$C$207,MATCH($BZ$6,[3]Base!$A$2:$A$207,0),2))=TRUE,"CABLE INCONNU",(INDEX([3]Base!$A$2:$C$207,MATCH($BZ$6,[3]Base!$A$2:$A$207,0),3))))</f>
        <v>19.600000000000001</v>
      </c>
      <c r="CB1501">
        <f>IF($BZ$6="","",IF(ISERROR(INDEX([3]Base!$A$2:$C$207,MATCH($BZ$6,[3]Base!$A$2:$A$207,0),2))=TRUE,"CABLE INCONNU",(INDEX([3]Base!$A$2:$C$207,MATCH($BZ$6,[3]Base!$A$2:$A$207,0),2))))</f>
        <v>0.627</v>
      </c>
      <c r="CD1501">
        <f t="shared" si="116"/>
        <v>1.5404220201039038</v>
      </c>
      <c r="CF1501">
        <f t="shared" si="114"/>
        <v>404.81000000000006</v>
      </c>
      <c r="CG15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BORD'!$B$13:$B$2000,0),9)))*T1501/$P$18)</f>
        <v>406.35042202010396</v>
      </c>
      <c r="CI1501">
        <f>'[3]TABLEAU DE BORD'!B1499</f>
        <v>0</v>
      </c>
      <c r="CJ1501">
        <f>'[3]TABLEAU DE BORD'!E1499-'[3]TABLEAU DE BORD'!C1499</f>
        <v>0</v>
      </c>
      <c r="CL1501">
        <f>'[3]TABLEAU DE BORD'!H1499</f>
        <v>0</v>
      </c>
      <c r="CM1501">
        <f>'[3]TABLEAU DE BORD'!K1499-'[3]TABLEAU DE BORD'!I1499</f>
        <v>0</v>
      </c>
    </row>
    <row r="1502" spans="72:91" x14ac:dyDescent="0.25">
      <c r="BT150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BORD'!$B$13:$B$2000,0),11))*T1502/INDEX('[3]TABLEAU DE BORD'!$B$13:$R$2000,MATCH('Formalisme RTE'!$H$2,'[3]TABLEAU DE BORD'!$B$13:$B$2000,0),12)</f>
        <v>3.102830965870556</v>
      </c>
      <c r="BU1502">
        <f t="shared" si="117"/>
        <v>0.93577891975241945</v>
      </c>
      <c r="BX1502">
        <f t="shared" si="115"/>
        <v>0.60748217536470928</v>
      </c>
      <c r="BZ1502">
        <f>IF($BZ$6="","",IF(ISERROR(INDEX([3]Base!$A$2:$C$207,MATCH($BZ$6,[3]Base!$A$2:$A$207,0),2))=TRUE,"CABLE INCONNU",(INDEX([3]Base!$A$2:$C$207,MATCH($BZ$6,[3]Base!$A$2:$A$207,0),3))))</f>
        <v>19.600000000000001</v>
      </c>
      <c r="CB1502">
        <f>IF($BZ$6="","",IF(ISERROR(INDEX([3]Base!$A$2:$C$207,MATCH($BZ$6,[3]Base!$A$2:$A$207,0),2))=TRUE,"CABLE INCONNU",(INDEX([3]Base!$A$2:$C$207,MATCH($BZ$6,[3]Base!$A$2:$A$207,0),2))))</f>
        <v>0.627</v>
      </c>
      <c r="CD1502">
        <f t="shared" si="116"/>
        <v>1.5404220201039038</v>
      </c>
      <c r="CF1502">
        <f t="shared" si="114"/>
        <v>404.81000000000006</v>
      </c>
      <c r="CG15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BORD'!$B$13:$B$2000,0),9)))*T1502/$P$18)</f>
        <v>406.35042202010396</v>
      </c>
      <c r="CI1502">
        <f>'[3]TABLEAU DE BORD'!B1500</f>
        <v>0</v>
      </c>
      <c r="CJ1502">
        <f>'[3]TABLEAU DE BORD'!E1500-'[3]TABLEAU DE BORD'!C1500</f>
        <v>0</v>
      </c>
      <c r="CL1502">
        <f>'[3]TABLEAU DE BORD'!H1500</f>
        <v>0</v>
      </c>
      <c r="CM1502">
        <f>'[3]TABLEAU DE BORD'!K1500-'[3]TABLEAU DE BORD'!I1500</f>
        <v>0</v>
      </c>
    </row>
    <row r="1503" spans="72:91" x14ac:dyDescent="0.25">
      <c r="BT150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BORD'!$B$13:$B$2000,0),11))*T1503/INDEX('[3]TABLEAU DE BORD'!$B$13:$R$2000,MATCH('Formalisme RTE'!$H$2,'[3]TABLEAU DE BORD'!$B$13:$B$2000,0),12)</f>
        <v>3.102830965870556</v>
      </c>
      <c r="BU1503">
        <f t="shared" si="117"/>
        <v>0.93577891975241945</v>
      </c>
      <c r="BX1503">
        <f t="shared" si="115"/>
        <v>0.60748217536470928</v>
      </c>
      <c r="BZ1503">
        <f>IF($BZ$6="","",IF(ISERROR(INDEX([3]Base!$A$2:$C$207,MATCH($BZ$6,[3]Base!$A$2:$A$207,0),2))=TRUE,"CABLE INCONNU",(INDEX([3]Base!$A$2:$C$207,MATCH($BZ$6,[3]Base!$A$2:$A$207,0),3))))</f>
        <v>19.600000000000001</v>
      </c>
      <c r="CB1503">
        <f>IF($BZ$6="","",IF(ISERROR(INDEX([3]Base!$A$2:$C$207,MATCH($BZ$6,[3]Base!$A$2:$A$207,0),2))=TRUE,"CABLE INCONNU",(INDEX([3]Base!$A$2:$C$207,MATCH($BZ$6,[3]Base!$A$2:$A$207,0),2))))</f>
        <v>0.627</v>
      </c>
      <c r="CD1503">
        <f t="shared" si="116"/>
        <v>1.5404220201039038</v>
      </c>
      <c r="CF1503">
        <f t="shared" si="114"/>
        <v>404.81000000000006</v>
      </c>
      <c r="CG15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BORD'!$B$13:$B$2000,0),9)))*T1503/$P$18)</f>
        <v>406.35042202010396</v>
      </c>
      <c r="CI1503">
        <f>'[3]TABLEAU DE BORD'!B1501</f>
        <v>0</v>
      </c>
      <c r="CJ1503">
        <f>'[3]TABLEAU DE BORD'!E1501-'[3]TABLEAU DE BORD'!C1501</f>
        <v>0</v>
      </c>
      <c r="CL1503">
        <f>'[3]TABLEAU DE BORD'!H1501</f>
        <v>0</v>
      </c>
      <c r="CM1503">
        <f>'[3]TABLEAU DE BORD'!K1501-'[3]TABLEAU DE BORD'!I1501</f>
        <v>0</v>
      </c>
    </row>
    <row r="1504" spans="72:91" x14ac:dyDescent="0.25">
      <c r="BT150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BORD'!$B$13:$B$2000,0),11))*T1504/INDEX('[3]TABLEAU DE BORD'!$B$13:$R$2000,MATCH('Formalisme RTE'!$H$2,'[3]TABLEAU DE BORD'!$B$13:$B$2000,0),12)</f>
        <v>3.102830965870556</v>
      </c>
      <c r="BU1504">
        <f t="shared" si="117"/>
        <v>0.93577891975241945</v>
      </c>
      <c r="BX1504">
        <f t="shared" si="115"/>
        <v>0.60748217536470928</v>
      </c>
      <c r="BZ1504">
        <f>IF($BZ$6="","",IF(ISERROR(INDEX([3]Base!$A$2:$C$207,MATCH($BZ$6,[3]Base!$A$2:$A$207,0),2))=TRUE,"CABLE INCONNU",(INDEX([3]Base!$A$2:$C$207,MATCH($BZ$6,[3]Base!$A$2:$A$207,0),3))))</f>
        <v>19.600000000000001</v>
      </c>
      <c r="CB1504">
        <f>IF($BZ$6="","",IF(ISERROR(INDEX([3]Base!$A$2:$C$207,MATCH($BZ$6,[3]Base!$A$2:$A$207,0),2))=TRUE,"CABLE INCONNU",(INDEX([3]Base!$A$2:$C$207,MATCH($BZ$6,[3]Base!$A$2:$A$207,0),2))))</f>
        <v>0.627</v>
      </c>
      <c r="CD1504">
        <f t="shared" si="116"/>
        <v>1.5404220201039038</v>
      </c>
      <c r="CF1504">
        <f t="shared" si="114"/>
        <v>404.81000000000006</v>
      </c>
      <c r="CG15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BORD'!$B$13:$B$2000,0),9)))*T1504/$P$18)</f>
        <v>406.35042202010396</v>
      </c>
      <c r="CI1504">
        <f>'[3]TABLEAU DE BORD'!B1502</f>
        <v>0</v>
      </c>
      <c r="CJ1504">
        <f>'[3]TABLEAU DE BORD'!E1502-'[3]TABLEAU DE BORD'!C1502</f>
        <v>0</v>
      </c>
      <c r="CL1504">
        <f>'[3]TABLEAU DE BORD'!H1502</f>
        <v>0</v>
      </c>
      <c r="CM1504">
        <f>'[3]TABLEAU DE BORD'!K1502-'[3]TABLEAU DE BORD'!I1502</f>
        <v>0</v>
      </c>
    </row>
    <row r="1505" spans="72:91" x14ac:dyDescent="0.25">
      <c r="BT150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BORD'!$B$13:$B$2000,0),11))*T1505/INDEX('[3]TABLEAU DE BORD'!$B$13:$R$2000,MATCH('Formalisme RTE'!$H$2,'[3]TABLEAU DE BORD'!$B$13:$B$2000,0),12)</f>
        <v>3.102830965870556</v>
      </c>
      <c r="BU1505">
        <f t="shared" si="117"/>
        <v>0.93577891975241945</v>
      </c>
      <c r="BX1505">
        <f t="shared" si="115"/>
        <v>0.60748217536470928</v>
      </c>
      <c r="BZ1505">
        <f>IF($BZ$6="","",IF(ISERROR(INDEX([3]Base!$A$2:$C$207,MATCH($BZ$6,[3]Base!$A$2:$A$207,0),2))=TRUE,"CABLE INCONNU",(INDEX([3]Base!$A$2:$C$207,MATCH($BZ$6,[3]Base!$A$2:$A$207,0),3))))</f>
        <v>19.600000000000001</v>
      </c>
      <c r="CB1505">
        <f>IF($BZ$6="","",IF(ISERROR(INDEX([3]Base!$A$2:$C$207,MATCH($BZ$6,[3]Base!$A$2:$A$207,0),2))=TRUE,"CABLE INCONNU",(INDEX([3]Base!$A$2:$C$207,MATCH($BZ$6,[3]Base!$A$2:$A$207,0),2))))</f>
        <v>0.627</v>
      </c>
      <c r="CD1505">
        <f t="shared" si="116"/>
        <v>1.5404220201039038</v>
      </c>
      <c r="CF1505">
        <f t="shared" si="114"/>
        <v>404.81000000000006</v>
      </c>
      <c r="CG15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BORD'!$B$13:$B$2000,0),9)))*T1505/$P$18)</f>
        <v>406.35042202010396</v>
      </c>
      <c r="CI1505">
        <f>'[3]TABLEAU DE BORD'!B1503</f>
        <v>0</v>
      </c>
      <c r="CJ1505">
        <f>'[3]TABLEAU DE BORD'!E1503-'[3]TABLEAU DE BORD'!C1503</f>
        <v>0</v>
      </c>
      <c r="CL1505">
        <f>'[3]TABLEAU DE BORD'!H1503</f>
        <v>0</v>
      </c>
      <c r="CM1505">
        <f>'[3]TABLEAU DE BORD'!K1503-'[3]TABLEAU DE BORD'!I1503</f>
        <v>0</v>
      </c>
    </row>
    <row r="1506" spans="72:91" x14ac:dyDescent="0.25">
      <c r="BT150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BORD'!$B$13:$B$2000,0),11))*T1506/INDEX('[3]TABLEAU DE BORD'!$B$13:$R$2000,MATCH('Formalisme RTE'!$H$2,'[3]TABLEAU DE BORD'!$B$13:$B$2000,0),12)</f>
        <v>3.102830965870556</v>
      </c>
      <c r="BU1506">
        <f t="shared" si="117"/>
        <v>0.93577891975241945</v>
      </c>
      <c r="BX1506">
        <f t="shared" si="115"/>
        <v>0.60748217536470928</v>
      </c>
      <c r="BZ1506">
        <f>IF($BZ$6="","",IF(ISERROR(INDEX([3]Base!$A$2:$C$207,MATCH($BZ$6,[3]Base!$A$2:$A$207,0),2))=TRUE,"CABLE INCONNU",(INDEX([3]Base!$A$2:$C$207,MATCH($BZ$6,[3]Base!$A$2:$A$207,0),3))))</f>
        <v>19.600000000000001</v>
      </c>
      <c r="CB1506">
        <f>IF($BZ$6="","",IF(ISERROR(INDEX([3]Base!$A$2:$C$207,MATCH($BZ$6,[3]Base!$A$2:$A$207,0),2))=TRUE,"CABLE INCONNU",(INDEX([3]Base!$A$2:$C$207,MATCH($BZ$6,[3]Base!$A$2:$A$207,0),2))))</f>
        <v>0.627</v>
      </c>
      <c r="CD1506">
        <f t="shared" si="116"/>
        <v>1.5404220201039038</v>
      </c>
      <c r="CF1506">
        <f t="shared" si="114"/>
        <v>404.81000000000006</v>
      </c>
      <c r="CG150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BORD'!$B$13:$B$2000,0),9)))*T1506/$P$18)</f>
        <v>406.35042202010396</v>
      </c>
      <c r="CI1506">
        <f>'[3]TABLEAU DE BORD'!B1504</f>
        <v>0</v>
      </c>
      <c r="CJ1506">
        <f>'[3]TABLEAU DE BORD'!E1504-'[3]TABLEAU DE BORD'!C1504</f>
        <v>0</v>
      </c>
      <c r="CL1506">
        <f>'[3]TABLEAU DE BORD'!H1504</f>
        <v>0</v>
      </c>
      <c r="CM1506">
        <f>'[3]TABLEAU DE BORD'!K1504-'[3]TABLEAU DE BORD'!I1504</f>
        <v>0</v>
      </c>
    </row>
    <row r="1507" spans="72:91" x14ac:dyDescent="0.25">
      <c r="BT150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BORD'!$B$13:$B$2000,0),11))*T1507/INDEX('[3]TABLEAU DE BORD'!$B$13:$R$2000,MATCH('Formalisme RTE'!$H$2,'[3]TABLEAU DE BORD'!$B$13:$B$2000,0),12)</f>
        <v>3.102830965870556</v>
      </c>
      <c r="BU1507">
        <f t="shared" si="117"/>
        <v>0.93577891975241945</v>
      </c>
      <c r="BX1507">
        <f t="shared" si="115"/>
        <v>0.60748217536470928</v>
      </c>
      <c r="BZ1507">
        <f>IF($BZ$6="","",IF(ISERROR(INDEX([3]Base!$A$2:$C$207,MATCH($BZ$6,[3]Base!$A$2:$A$207,0),2))=TRUE,"CABLE INCONNU",(INDEX([3]Base!$A$2:$C$207,MATCH($BZ$6,[3]Base!$A$2:$A$207,0),3))))</f>
        <v>19.600000000000001</v>
      </c>
      <c r="CB1507">
        <f>IF($BZ$6="","",IF(ISERROR(INDEX([3]Base!$A$2:$C$207,MATCH($BZ$6,[3]Base!$A$2:$A$207,0),2))=TRUE,"CABLE INCONNU",(INDEX([3]Base!$A$2:$C$207,MATCH($BZ$6,[3]Base!$A$2:$A$207,0),2))))</f>
        <v>0.627</v>
      </c>
      <c r="CD1507">
        <f t="shared" si="116"/>
        <v>1.5404220201039038</v>
      </c>
      <c r="CF1507">
        <f t="shared" si="114"/>
        <v>404.81000000000006</v>
      </c>
      <c r="CG150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BORD'!$B$13:$B$2000,0),9)))*T1507/$P$18)</f>
        <v>406.35042202010396</v>
      </c>
      <c r="CI1507">
        <f>'[3]TABLEAU DE BORD'!B1505</f>
        <v>0</v>
      </c>
      <c r="CJ1507">
        <f>'[3]TABLEAU DE BORD'!E1505-'[3]TABLEAU DE BORD'!C1505</f>
        <v>0</v>
      </c>
      <c r="CL1507">
        <f>'[3]TABLEAU DE BORD'!H1505</f>
        <v>0</v>
      </c>
      <c r="CM1507">
        <f>'[3]TABLEAU DE BORD'!K1505-'[3]TABLEAU DE BORD'!I1505</f>
        <v>0</v>
      </c>
    </row>
    <row r="1508" spans="72:91" x14ac:dyDescent="0.25">
      <c r="BT150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BORD'!$B$13:$B$2000,0),11))*T1508/INDEX('[3]TABLEAU DE BORD'!$B$13:$R$2000,MATCH('Formalisme RTE'!$H$2,'[3]TABLEAU DE BORD'!$B$13:$B$2000,0),12)</f>
        <v>3.102830965870556</v>
      </c>
      <c r="BU1508">
        <f t="shared" si="117"/>
        <v>0.93577891975241945</v>
      </c>
      <c r="BX1508">
        <f t="shared" si="115"/>
        <v>0.60748217536470928</v>
      </c>
      <c r="BZ1508">
        <f>IF($BZ$6="","",IF(ISERROR(INDEX([3]Base!$A$2:$C$207,MATCH($BZ$6,[3]Base!$A$2:$A$207,0),2))=TRUE,"CABLE INCONNU",(INDEX([3]Base!$A$2:$C$207,MATCH($BZ$6,[3]Base!$A$2:$A$207,0),3))))</f>
        <v>19.600000000000001</v>
      </c>
      <c r="CB1508">
        <f>IF($BZ$6="","",IF(ISERROR(INDEX([3]Base!$A$2:$C$207,MATCH($BZ$6,[3]Base!$A$2:$A$207,0),2))=TRUE,"CABLE INCONNU",(INDEX([3]Base!$A$2:$C$207,MATCH($BZ$6,[3]Base!$A$2:$A$207,0),2))))</f>
        <v>0.627</v>
      </c>
      <c r="CD1508">
        <f t="shared" si="116"/>
        <v>1.5404220201039038</v>
      </c>
      <c r="CF1508">
        <f t="shared" si="114"/>
        <v>404.81000000000006</v>
      </c>
      <c r="CG150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BORD'!$B$13:$B$2000,0),9)))*T1508/$P$18)</f>
        <v>406.35042202010396</v>
      </c>
      <c r="CI1508">
        <f>'[3]TABLEAU DE BORD'!B1506</f>
        <v>0</v>
      </c>
      <c r="CJ1508">
        <f>'[3]TABLEAU DE BORD'!E1506-'[3]TABLEAU DE BORD'!C1506</f>
        <v>0</v>
      </c>
      <c r="CL1508">
        <f>'[3]TABLEAU DE BORD'!H1506</f>
        <v>0</v>
      </c>
      <c r="CM1508">
        <f>'[3]TABLEAU DE BORD'!K1506-'[3]TABLEAU DE BORD'!I1506</f>
        <v>0</v>
      </c>
    </row>
    <row r="1509" spans="72:91" x14ac:dyDescent="0.25">
      <c r="BT150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BORD'!$B$13:$B$2000,0),11))*T1509/INDEX('[3]TABLEAU DE BORD'!$B$13:$R$2000,MATCH('Formalisme RTE'!$H$2,'[3]TABLEAU DE BORD'!$B$13:$B$2000,0),12)</f>
        <v>3.102830965870556</v>
      </c>
      <c r="BU1509">
        <f t="shared" si="117"/>
        <v>0.93577891975241945</v>
      </c>
      <c r="BX1509">
        <f t="shared" si="115"/>
        <v>0.60748217536470928</v>
      </c>
      <c r="BZ1509">
        <f>IF($BZ$6="","",IF(ISERROR(INDEX([3]Base!$A$2:$C$207,MATCH($BZ$6,[3]Base!$A$2:$A$207,0),2))=TRUE,"CABLE INCONNU",(INDEX([3]Base!$A$2:$C$207,MATCH($BZ$6,[3]Base!$A$2:$A$207,0),3))))</f>
        <v>19.600000000000001</v>
      </c>
      <c r="CB1509">
        <f>IF($BZ$6="","",IF(ISERROR(INDEX([3]Base!$A$2:$C$207,MATCH($BZ$6,[3]Base!$A$2:$A$207,0),2))=TRUE,"CABLE INCONNU",(INDEX([3]Base!$A$2:$C$207,MATCH($BZ$6,[3]Base!$A$2:$A$207,0),2))))</f>
        <v>0.627</v>
      </c>
      <c r="CD1509">
        <f t="shared" si="116"/>
        <v>1.5404220201039038</v>
      </c>
      <c r="CF1509">
        <f t="shared" si="114"/>
        <v>404.81000000000006</v>
      </c>
      <c r="CG150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BORD'!$B$13:$B$2000,0),9)))*T1509/$P$18)</f>
        <v>406.35042202010396</v>
      </c>
      <c r="CI1509">
        <f>'[3]TABLEAU DE BORD'!B1507</f>
        <v>0</v>
      </c>
      <c r="CJ1509">
        <f>'[3]TABLEAU DE BORD'!E1507-'[3]TABLEAU DE BORD'!C1507</f>
        <v>0</v>
      </c>
      <c r="CL1509">
        <f>'[3]TABLEAU DE BORD'!H1507</f>
        <v>0</v>
      </c>
      <c r="CM1509">
        <f>'[3]TABLEAU DE BORD'!K1507-'[3]TABLEAU DE BORD'!I1507</f>
        <v>0</v>
      </c>
    </row>
    <row r="1510" spans="72:91" x14ac:dyDescent="0.25">
      <c r="BT151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BORD'!$B$13:$B$2000,0),11))*T1510/INDEX('[3]TABLEAU DE BORD'!$B$13:$R$2000,MATCH('Formalisme RTE'!$H$2,'[3]TABLEAU DE BORD'!$B$13:$B$2000,0),12)</f>
        <v>3.102830965870556</v>
      </c>
      <c r="BU1510">
        <f t="shared" si="117"/>
        <v>0.93577891975241945</v>
      </c>
      <c r="BX1510">
        <f t="shared" si="115"/>
        <v>0.60748217536470928</v>
      </c>
      <c r="BZ1510">
        <f>IF($BZ$6="","",IF(ISERROR(INDEX([3]Base!$A$2:$C$207,MATCH($BZ$6,[3]Base!$A$2:$A$207,0),2))=TRUE,"CABLE INCONNU",(INDEX([3]Base!$A$2:$C$207,MATCH($BZ$6,[3]Base!$A$2:$A$207,0),3))))</f>
        <v>19.600000000000001</v>
      </c>
      <c r="CB1510">
        <f>IF($BZ$6="","",IF(ISERROR(INDEX([3]Base!$A$2:$C$207,MATCH($BZ$6,[3]Base!$A$2:$A$207,0),2))=TRUE,"CABLE INCONNU",(INDEX([3]Base!$A$2:$C$207,MATCH($BZ$6,[3]Base!$A$2:$A$207,0),2))))</f>
        <v>0.627</v>
      </c>
      <c r="CD1510">
        <f t="shared" si="116"/>
        <v>1.5404220201039038</v>
      </c>
      <c r="CF1510">
        <f t="shared" si="114"/>
        <v>404.81000000000006</v>
      </c>
      <c r="CG151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BORD'!$B$13:$B$2000,0),9)))*T1510/$P$18)</f>
        <v>406.35042202010396</v>
      </c>
      <c r="CI1510">
        <f>'[3]TABLEAU DE BORD'!B1508</f>
        <v>0</v>
      </c>
      <c r="CJ1510">
        <f>'[3]TABLEAU DE BORD'!E1508-'[3]TABLEAU DE BORD'!C1508</f>
        <v>0</v>
      </c>
      <c r="CL1510">
        <f>'[3]TABLEAU DE BORD'!H1508</f>
        <v>0</v>
      </c>
      <c r="CM1510">
        <f>'[3]TABLEAU DE BORD'!K1508-'[3]TABLEAU DE BORD'!I1508</f>
        <v>0</v>
      </c>
    </row>
    <row r="1511" spans="72:91" x14ac:dyDescent="0.25">
      <c r="BT151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BORD'!$B$13:$B$2000,0),11))*T1511/INDEX('[3]TABLEAU DE BORD'!$B$13:$R$2000,MATCH('Formalisme RTE'!$H$2,'[3]TABLEAU DE BORD'!$B$13:$B$2000,0),12)</f>
        <v>3.102830965870556</v>
      </c>
      <c r="BU1511">
        <f t="shared" si="117"/>
        <v>0.93577891975241945</v>
      </c>
      <c r="BX1511">
        <f t="shared" si="115"/>
        <v>0.60748217536470928</v>
      </c>
      <c r="BZ1511">
        <f>IF($BZ$6="","",IF(ISERROR(INDEX([3]Base!$A$2:$C$207,MATCH($BZ$6,[3]Base!$A$2:$A$207,0),2))=TRUE,"CABLE INCONNU",(INDEX([3]Base!$A$2:$C$207,MATCH($BZ$6,[3]Base!$A$2:$A$207,0),3))))</f>
        <v>19.600000000000001</v>
      </c>
      <c r="CB1511">
        <f>IF($BZ$6="","",IF(ISERROR(INDEX([3]Base!$A$2:$C$207,MATCH($BZ$6,[3]Base!$A$2:$A$207,0),2))=TRUE,"CABLE INCONNU",(INDEX([3]Base!$A$2:$C$207,MATCH($BZ$6,[3]Base!$A$2:$A$207,0),2))))</f>
        <v>0.627</v>
      </c>
      <c r="CD1511">
        <f t="shared" si="116"/>
        <v>1.5404220201039038</v>
      </c>
      <c r="CF1511">
        <f t="shared" si="114"/>
        <v>404.81000000000006</v>
      </c>
      <c r="CG151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BORD'!$B$13:$B$2000,0),9)))*T1511/$P$18)</f>
        <v>406.35042202010396</v>
      </c>
      <c r="CI1511">
        <f>'[3]TABLEAU DE BORD'!B1509</f>
        <v>0</v>
      </c>
      <c r="CJ1511">
        <f>'[3]TABLEAU DE BORD'!E1509-'[3]TABLEAU DE BORD'!C1509</f>
        <v>0</v>
      </c>
      <c r="CL1511">
        <f>'[3]TABLEAU DE BORD'!H1509</f>
        <v>0</v>
      </c>
      <c r="CM1511">
        <f>'[3]TABLEAU DE BORD'!K1509-'[3]TABLEAU DE BORD'!I1509</f>
        <v>0</v>
      </c>
    </row>
    <row r="1512" spans="72:91" x14ac:dyDescent="0.25">
      <c r="BT151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BORD'!$B$13:$B$2000,0),11))*T1512/INDEX('[3]TABLEAU DE BORD'!$B$13:$R$2000,MATCH('Formalisme RTE'!$H$2,'[3]TABLEAU DE BORD'!$B$13:$B$2000,0),12)</f>
        <v>3.102830965870556</v>
      </c>
      <c r="BU1512">
        <f t="shared" si="117"/>
        <v>0.93577891975241945</v>
      </c>
      <c r="BX1512">
        <f t="shared" si="115"/>
        <v>0.60748217536470928</v>
      </c>
      <c r="BZ1512">
        <f>IF($BZ$6="","",IF(ISERROR(INDEX([3]Base!$A$2:$C$207,MATCH($BZ$6,[3]Base!$A$2:$A$207,0),2))=TRUE,"CABLE INCONNU",(INDEX([3]Base!$A$2:$C$207,MATCH($BZ$6,[3]Base!$A$2:$A$207,0),3))))</f>
        <v>19.600000000000001</v>
      </c>
      <c r="CB1512">
        <f>IF($BZ$6="","",IF(ISERROR(INDEX([3]Base!$A$2:$C$207,MATCH($BZ$6,[3]Base!$A$2:$A$207,0),2))=TRUE,"CABLE INCONNU",(INDEX([3]Base!$A$2:$C$207,MATCH($BZ$6,[3]Base!$A$2:$A$207,0),2))))</f>
        <v>0.627</v>
      </c>
      <c r="CD1512">
        <f t="shared" si="116"/>
        <v>1.5404220201039038</v>
      </c>
      <c r="CF1512">
        <f t="shared" si="114"/>
        <v>404.81000000000006</v>
      </c>
      <c r="CG151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BORD'!$B$13:$B$2000,0),9)))*T1512/$P$18)</f>
        <v>406.35042202010396</v>
      </c>
      <c r="CI1512">
        <f>'[3]TABLEAU DE BORD'!B1510</f>
        <v>0</v>
      </c>
      <c r="CJ1512">
        <f>'[3]TABLEAU DE BORD'!E1510-'[3]TABLEAU DE BORD'!C1510</f>
        <v>0</v>
      </c>
      <c r="CL1512">
        <f>'[3]TABLEAU DE BORD'!H1510</f>
        <v>0</v>
      </c>
      <c r="CM1512">
        <f>'[3]TABLEAU DE BORD'!K1510-'[3]TABLEAU DE BORD'!I1510</f>
        <v>0</v>
      </c>
    </row>
    <row r="1513" spans="72:91" x14ac:dyDescent="0.25">
      <c r="BT151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BORD'!$B$13:$B$2000,0),11))*T1513/INDEX('[3]TABLEAU DE BORD'!$B$13:$R$2000,MATCH('Formalisme RTE'!$H$2,'[3]TABLEAU DE BORD'!$B$13:$B$2000,0),12)</f>
        <v>3.102830965870556</v>
      </c>
      <c r="BU1513">
        <f t="shared" si="117"/>
        <v>0.93577891975241945</v>
      </c>
      <c r="BX1513">
        <f t="shared" si="115"/>
        <v>0.60748217536470928</v>
      </c>
      <c r="BZ1513">
        <f>IF($BZ$6="","",IF(ISERROR(INDEX([3]Base!$A$2:$C$207,MATCH($BZ$6,[3]Base!$A$2:$A$207,0),2))=TRUE,"CABLE INCONNU",(INDEX([3]Base!$A$2:$C$207,MATCH($BZ$6,[3]Base!$A$2:$A$207,0),3))))</f>
        <v>19.600000000000001</v>
      </c>
      <c r="CB1513">
        <f>IF($BZ$6="","",IF(ISERROR(INDEX([3]Base!$A$2:$C$207,MATCH($BZ$6,[3]Base!$A$2:$A$207,0),2))=TRUE,"CABLE INCONNU",(INDEX([3]Base!$A$2:$C$207,MATCH($BZ$6,[3]Base!$A$2:$A$207,0),2))))</f>
        <v>0.627</v>
      </c>
      <c r="CD1513">
        <f t="shared" si="116"/>
        <v>1.5404220201039038</v>
      </c>
      <c r="CF1513">
        <f t="shared" si="114"/>
        <v>404.81000000000006</v>
      </c>
      <c r="CG151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BORD'!$B$13:$B$2000,0),9)))*T1513/$P$18)</f>
        <v>406.35042202010396</v>
      </c>
      <c r="CI1513">
        <f>'[3]TABLEAU DE BORD'!B1511</f>
        <v>0</v>
      </c>
      <c r="CJ1513">
        <f>'[3]TABLEAU DE BORD'!E1511-'[3]TABLEAU DE BORD'!C1511</f>
        <v>0</v>
      </c>
      <c r="CL1513">
        <f>'[3]TABLEAU DE BORD'!H1511</f>
        <v>0</v>
      </c>
      <c r="CM1513">
        <f>'[3]TABLEAU DE BORD'!K1511-'[3]TABLEAU DE BORD'!I1511</f>
        <v>0</v>
      </c>
    </row>
    <row r="1514" spans="72:91" x14ac:dyDescent="0.25">
      <c r="BT151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BORD'!$B$13:$B$2000,0),11))*T1514/INDEX('[3]TABLEAU DE BORD'!$B$13:$R$2000,MATCH('Formalisme RTE'!$H$2,'[3]TABLEAU DE BORD'!$B$13:$B$2000,0),12)</f>
        <v>3.102830965870556</v>
      </c>
      <c r="BU1514">
        <f t="shared" si="117"/>
        <v>0.93577891975241945</v>
      </c>
      <c r="BX1514">
        <f t="shared" si="115"/>
        <v>0.60748217536470928</v>
      </c>
      <c r="BZ1514">
        <f>IF($BZ$6="","",IF(ISERROR(INDEX([3]Base!$A$2:$C$207,MATCH($BZ$6,[3]Base!$A$2:$A$207,0),2))=TRUE,"CABLE INCONNU",(INDEX([3]Base!$A$2:$C$207,MATCH($BZ$6,[3]Base!$A$2:$A$207,0),3))))</f>
        <v>19.600000000000001</v>
      </c>
      <c r="CB1514">
        <f>IF($BZ$6="","",IF(ISERROR(INDEX([3]Base!$A$2:$C$207,MATCH($BZ$6,[3]Base!$A$2:$A$207,0),2))=TRUE,"CABLE INCONNU",(INDEX([3]Base!$A$2:$C$207,MATCH($BZ$6,[3]Base!$A$2:$A$207,0),2))))</f>
        <v>0.627</v>
      </c>
      <c r="CD1514">
        <f t="shared" si="116"/>
        <v>1.5404220201039038</v>
      </c>
      <c r="CF1514">
        <f t="shared" si="114"/>
        <v>404.81000000000006</v>
      </c>
      <c r="CG151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BORD'!$B$13:$B$2000,0),9)))*T1514/$P$18)</f>
        <v>406.35042202010396</v>
      </c>
      <c r="CI1514">
        <f>'[3]TABLEAU DE BORD'!B1512</f>
        <v>0</v>
      </c>
      <c r="CJ1514">
        <f>'[3]TABLEAU DE BORD'!E1512-'[3]TABLEAU DE BORD'!C1512</f>
        <v>0</v>
      </c>
      <c r="CL1514">
        <f>'[3]TABLEAU DE BORD'!H1512</f>
        <v>0</v>
      </c>
      <c r="CM1514">
        <f>'[3]TABLEAU DE BORD'!K1512-'[3]TABLEAU DE BORD'!I1512</f>
        <v>0</v>
      </c>
    </row>
    <row r="1515" spans="72:91" x14ac:dyDescent="0.25">
      <c r="BT151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BORD'!$B$13:$B$2000,0),11))*T1515/INDEX('[3]TABLEAU DE BORD'!$B$13:$R$2000,MATCH('Formalisme RTE'!$H$2,'[3]TABLEAU DE BORD'!$B$13:$B$2000,0),12)</f>
        <v>3.102830965870556</v>
      </c>
      <c r="BU1515">
        <f t="shared" si="117"/>
        <v>0.93577891975241945</v>
      </c>
      <c r="BX1515">
        <f t="shared" si="115"/>
        <v>0.60748217536470928</v>
      </c>
      <c r="BZ1515">
        <f>IF($BZ$6="","",IF(ISERROR(INDEX([3]Base!$A$2:$C$207,MATCH($BZ$6,[3]Base!$A$2:$A$207,0),2))=TRUE,"CABLE INCONNU",(INDEX([3]Base!$A$2:$C$207,MATCH($BZ$6,[3]Base!$A$2:$A$207,0),3))))</f>
        <v>19.600000000000001</v>
      </c>
      <c r="CB1515">
        <f>IF($BZ$6="","",IF(ISERROR(INDEX([3]Base!$A$2:$C$207,MATCH($BZ$6,[3]Base!$A$2:$A$207,0),2))=TRUE,"CABLE INCONNU",(INDEX([3]Base!$A$2:$C$207,MATCH($BZ$6,[3]Base!$A$2:$A$207,0),2))))</f>
        <v>0.627</v>
      </c>
      <c r="CD1515">
        <f t="shared" si="116"/>
        <v>1.5404220201039038</v>
      </c>
      <c r="CF1515">
        <f t="shared" si="114"/>
        <v>404.81000000000006</v>
      </c>
      <c r="CG151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BORD'!$B$13:$B$2000,0),9)))*T1515/$P$18)</f>
        <v>406.35042202010396</v>
      </c>
      <c r="CI1515">
        <f>'[3]TABLEAU DE BORD'!B1513</f>
        <v>0</v>
      </c>
      <c r="CJ1515">
        <f>'[3]TABLEAU DE BORD'!E1513-'[3]TABLEAU DE BORD'!C1513</f>
        <v>0</v>
      </c>
      <c r="CL1515">
        <f>'[3]TABLEAU DE BORD'!H1513</f>
        <v>0</v>
      </c>
      <c r="CM1515">
        <f>'[3]TABLEAU DE BORD'!K1513-'[3]TABLEAU DE BORD'!I1513</f>
        <v>0</v>
      </c>
    </row>
    <row r="1516" spans="72:91" x14ac:dyDescent="0.25">
      <c r="BT151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BORD'!$B$13:$B$2000,0),11))*T1516/INDEX('[3]TABLEAU DE BORD'!$B$13:$R$2000,MATCH('Formalisme RTE'!$H$2,'[3]TABLEAU DE BORD'!$B$13:$B$2000,0),12)</f>
        <v>3.102830965870556</v>
      </c>
      <c r="BU1516">
        <f t="shared" si="117"/>
        <v>0.93577891975241945</v>
      </c>
      <c r="BX1516">
        <f t="shared" si="115"/>
        <v>0.60748217536470928</v>
      </c>
      <c r="BZ1516">
        <f>IF($BZ$6="","",IF(ISERROR(INDEX([3]Base!$A$2:$C$207,MATCH($BZ$6,[3]Base!$A$2:$A$207,0),2))=TRUE,"CABLE INCONNU",(INDEX([3]Base!$A$2:$C$207,MATCH($BZ$6,[3]Base!$A$2:$A$207,0),3))))</f>
        <v>19.600000000000001</v>
      </c>
      <c r="CB1516">
        <f>IF($BZ$6="","",IF(ISERROR(INDEX([3]Base!$A$2:$C$207,MATCH($BZ$6,[3]Base!$A$2:$A$207,0),2))=TRUE,"CABLE INCONNU",(INDEX([3]Base!$A$2:$C$207,MATCH($BZ$6,[3]Base!$A$2:$A$207,0),2))))</f>
        <v>0.627</v>
      </c>
      <c r="CD1516">
        <f t="shared" si="116"/>
        <v>1.5404220201039038</v>
      </c>
      <c r="CF1516">
        <f t="shared" si="114"/>
        <v>404.81000000000006</v>
      </c>
      <c r="CG15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BORD'!$B$13:$B$2000,0),9)))*T1516/$P$18)</f>
        <v>406.35042202010396</v>
      </c>
      <c r="CI1516">
        <f>'[3]TABLEAU DE BORD'!B1514</f>
        <v>0</v>
      </c>
      <c r="CJ1516">
        <f>'[3]TABLEAU DE BORD'!E1514-'[3]TABLEAU DE BORD'!C1514</f>
        <v>0</v>
      </c>
      <c r="CL1516">
        <f>'[3]TABLEAU DE BORD'!H1514</f>
        <v>0</v>
      </c>
      <c r="CM1516">
        <f>'[3]TABLEAU DE BORD'!K1514-'[3]TABLEAU DE BORD'!I1514</f>
        <v>0</v>
      </c>
    </row>
    <row r="1517" spans="72:91" x14ac:dyDescent="0.25">
      <c r="BT151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BORD'!$B$13:$B$2000,0),11))*T1517/INDEX('[3]TABLEAU DE BORD'!$B$13:$R$2000,MATCH('Formalisme RTE'!$H$2,'[3]TABLEAU DE BORD'!$B$13:$B$2000,0),12)</f>
        <v>3.102830965870556</v>
      </c>
      <c r="BU1517">
        <f t="shared" si="117"/>
        <v>0.93577891975241945</v>
      </c>
      <c r="BX1517">
        <f t="shared" si="115"/>
        <v>0.60748217536470928</v>
      </c>
      <c r="BZ1517">
        <f>IF($BZ$6="","",IF(ISERROR(INDEX([3]Base!$A$2:$C$207,MATCH($BZ$6,[3]Base!$A$2:$A$207,0),2))=TRUE,"CABLE INCONNU",(INDEX([3]Base!$A$2:$C$207,MATCH($BZ$6,[3]Base!$A$2:$A$207,0),3))))</f>
        <v>19.600000000000001</v>
      </c>
      <c r="CB1517">
        <f>IF($BZ$6="","",IF(ISERROR(INDEX([3]Base!$A$2:$C$207,MATCH($BZ$6,[3]Base!$A$2:$A$207,0),2))=TRUE,"CABLE INCONNU",(INDEX([3]Base!$A$2:$C$207,MATCH($BZ$6,[3]Base!$A$2:$A$207,0),2))))</f>
        <v>0.627</v>
      </c>
      <c r="CD1517">
        <f t="shared" si="116"/>
        <v>1.5404220201039038</v>
      </c>
      <c r="CF1517">
        <f t="shared" si="114"/>
        <v>404.81000000000006</v>
      </c>
      <c r="CG15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BORD'!$B$13:$B$2000,0),9)))*T1517/$P$18)</f>
        <v>406.35042202010396</v>
      </c>
      <c r="CI1517">
        <f>'[3]TABLEAU DE BORD'!B1515</f>
        <v>0</v>
      </c>
      <c r="CJ1517">
        <f>'[3]TABLEAU DE BORD'!E1515-'[3]TABLEAU DE BORD'!C1515</f>
        <v>0</v>
      </c>
      <c r="CL1517">
        <f>'[3]TABLEAU DE BORD'!H1515</f>
        <v>0</v>
      </c>
      <c r="CM1517">
        <f>'[3]TABLEAU DE BORD'!K1515-'[3]TABLEAU DE BORD'!I1515</f>
        <v>0</v>
      </c>
    </row>
    <row r="1518" spans="72:91" x14ac:dyDescent="0.25">
      <c r="BT151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BORD'!$B$13:$B$2000,0),11))*T1518/INDEX('[3]TABLEAU DE BORD'!$B$13:$R$2000,MATCH('Formalisme RTE'!$H$2,'[3]TABLEAU DE BORD'!$B$13:$B$2000,0),12)</f>
        <v>3.102830965870556</v>
      </c>
      <c r="BU1518">
        <f t="shared" si="117"/>
        <v>0.93577891975241945</v>
      </c>
      <c r="BX1518">
        <f t="shared" si="115"/>
        <v>0.60748217536470928</v>
      </c>
      <c r="BZ1518">
        <f>IF($BZ$6="","",IF(ISERROR(INDEX([3]Base!$A$2:$C$207,MATCH($BZ$6,[3]Base!$A$2:$A$207,0),2))=TRUE,"CABLE INCONNU",(INDEX([3]Base!$A$2:$C$207,MATCH($BZ$6,[3]Base!$A$2:$A$207,0),3))))</f>
        <v>19.600000000000001</v>
      </c>
      <c r="CB1518">
        <f>IF($BZ$6="","",IF(ISERROR(INDEX([3]Base!$A$2:$C$207,MATCH($BZ$6,[3]Base!$A$2:$A$207,0),2))=TRUE,"CABLE INCONNU",(INDEX([3]Base!$A$2:$C$207,MATCH($BZ$6,[3]Base!$A$2:$A$207,0),2))))</f>
        <v>0.627</v>
      </c>
      <c r="CD1518">
        <f t="shared" si="116"/>
        <v>1.5404220201039038</v>
      </c>
      <c r="CF1518">
        <f t="shared" si="114"/>
        <v>404.81000000000006</v>
      </c>
      <c r="CG15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BORD'!$B$13:$B$2000,0),9)))*T1518/$P$18)</f>
        <v>406.35042202010396</v>
      </c>
      <c r="CI1518">
        <f>'[3]TABLEAU DE BORD'!B1516</f>
        <v>0</v>
      </c>
      <c r="CJ1518">
        <f>'[3]TABLEAU DE BORD'!E1516-'[3]TABLEAU DE BORD'!C1516</f>
        <v>0</v>
      </c>
      <c r="CL1518">
        <f>'[3]TABLEAU DE BORD'!H1516</f>
        <v>0</v>
      </c>
      <c r="CM1518">
        <f>'[3]TABLEAU DE BORD'!K1516-'[3]TABLEAU DE BORD'!I1516</f>
        <v>0</v>
      </c>
    </row>
    <row r="1519" spans="72:91" x14ac:dyDescent="0.25">
      <c r="BT151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BORD'!$B$13:$B$2000,0),11))*T1519/INDEX('[3]TABLEAU DE BORD'!$B$13:$R$2000,MATCH('Formalisme RTE'!$H$2,'[3]TABLEAU DE BORD'!$B$13:$B$2000,0),12)</f>
        <v>3.102830965870556</v>
      </c>
      <c r="BU1519">
        <f t="shared" si="117"/>
        <v>0.93577891975241945</v>
      </c>
      <c r="BX1519">
        <f t="shared" si="115"/>
        <v>0.60748217536470928</v>
      </c>
      <c r="BZ1519">
        <f>IF($BZ$6="","",IF(ISERROR(INDEX([3]Base!$A$2:$C$207,MATCH($BZ$6,[3]Base!$A$2:$A$207,0),2))=TRUE,"CABLE INCONNU",(INDEX([3]Base!$A$2:$C$207,MATCH($BZ$6,[3]Base!$A$2:$A$207,0),3))))</f>
        <v>19.600000000000001</v>
      </c>
      <c r="CB1519">
        <f>IF($BZ$6="","",IF(ISERROR(INDEX([3]Base!$A$2:$C$207,MATCH($BZ$6,[3]Base!$A$2:$A$207,0),2))=TRUE,"CABLE INCONNU",(INDEX([3]Base!$A$2:$C$207,MATCH($BZ$6,[3]Base!$A$2:$A$207,0),2))))</f>
        <v>0.627</v>
      </c>
      <c r="CD1519">
        <f t="shared" si="116"/>
        <v>1.5404220201039038</v>
      </c>
      <c r="CF1519">
        <f t="shared" si="114"/>
        <v>404.81000000000006</v>
      </c>
      <c r="CG15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BORD'!$B$13:$B$2000,0),9)))*T1519/$P$18)</f>
        <v>406.35042202010396</v>
      </c>
      <c r="CI1519">
        <f>'[3]TABLEAU DE BORD'!B1517</f>
        <v>0</v>
      </c>
      <c r="CJ1519">
        <f>'[3]TABLEAU DE BORD'!E1517-'[3]TABLEAU DE BORD'!C1517</f>
        <v>0</v>
      </c>
      <c r="CL1519">
        <f>'[3]TABLEAU DE BORD'!H1517</f>
        <v>0</v>
      </c>
      <c r="CM1519">
        <f>'[3]TABLEAU DE BORD'!K1517-'[3]TABLEAU DE BORD'!I1517</f>
        <v>0</v>
      </c>
    </row>
    <row r="1520" spans="72:91" x14ac:dyDescent="0.25">
      <c r="BT152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BORD'!$B$13:$B$2000,0),11))*T1520/INDEX('[3]TABLEAU DE BORD'!$B$13:$R$2000,MATCH('Formalisme RTE'!$H$2,'[3]TABLEAU DE BORD'!$B$13:$B$2000,0),12)</f>
        <v>3.102830965870556</v>
      </c>
      <c r="BU1520">
        <f t="shared" si="117"/>
        <v>0.93577891975241945</v>
      </c>
      <c r="BX1520">
        <f t="shared" si="115"/>
        <v>0.60748217536470928</v>
      </c>
      <c r="BZ1520">
        <f>IF($BZ$6="","",IF(ISERROR(INDEX([3]Base!$A$2:$C$207,MATCH($BZ$6,[3]Base!$A$2:$A$207,0),2))=TRUE,"CABLE INCONNU",(INDEX([3]Base!$A$2:$C$207,MATCH($BZ$6,[3]Base!$A$2:$A$207,0),3))))</f>
        <v>19.600000000000001</v>
      </c>
      <c r="CB1520">
        <f>IF($BZ$6="","",IF(ISERROR(INDEX([3]Base!$A$2:$C$207,MATCH($BZ$6,[3]Base!$A$2:$A$207,0),2))=TRUE,"CABLE INCONNU",(INDEX([3]Base!$A$2:$C$207,MATCH($BZ$6,[3]Base!$A$2:$A$207,0),2))))</f>
        <v>0.627</v>
      </c>
      <c r="CD1520">
        <f t="shared" si="116"/>
        <v>1.5404220201039038</v>
      </c>
      <c r="CF1520">
        <f t="shared" si="114"/>
        <v>404.81000000000006</v>
      </c>
      <c r="CG15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BORD'!$B$13:$B$2000,0),9)))*T1520/$P$18)</f>
        <v>406.35042202010396</v>
      </c>
      <c r="CI1520">
        <f>'[3]TABLEAU DE BORD'!B1518</f>
        <v>0</v>
      </c>
      <c r="CJ1520">
        <f>'[3]TABLEAU DE BORD'!E1518-'[3]TABLEAU DE BORD'!C1518</f>
        <v>0</v>
      </c>
      <c r="CL1520">
        <f>'[3]TABLEAU DE BORD'!H1518</f>
        <v>0</v>
      </c>
      <c r="CM1520">
        <f>'[3]TABLEAU DE BORD'!K1518-'[3]TABLEAU DE BORD'!I1518</f>
        <v>0</v>
      </c>
    </row>
    <row r="1521" spans="72:91" x14ac:dyDescent="0.25">
      <c r="BT152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BORD'!$B$13:$B$2000,0),11))*T1521/INDEX('[3]TABLEAU DE BORD'!$B$13:$R$2000,MATCH('Formalisme RTE'!$H$2,'[3]TABLEAU DE BORD'!$B$13:$B$2000,0),12)</f>
        <v>3.102830965870556</v>
      </c>
      <c r="BU1521">
        <f t="shared" si="117"/>
        <v>0.93577891975241945</v>
      </c>
      <c r="BX1521">
        <f t="shared" si="115"/>
        <v>0.60748217536470928</v>
      </c>
      <c r="BZ1521">
        <f>IF($BZ$6="","",IF(ISERROR(INDEX([3]Base!$A$2:$C$207,MATCH($BZ$6,[3]Base!$A$2:$A$207,0),2))=TRUE,"CABLE INCONNU",(INDEX([3]Base!$A$2:$C$207,MATCH($BZ$6,[3]Base!$A$2:$A$207,0),3))))</f>
        <v>19.600000000000001</v>
      </c>
      <c r="CB1521">
        <f>IF($BZ$6="","",IF(ISERROR(INDEX([3]Base!$A$2:$C$207,MATCH($BZ$6,[3]Base!$A$2:$A$207,0),2))=TRUE,"CABLE INCONNU",(INDEX([3]Base!$A$2:$C$207,MATCH($BZ$6,[3]Base!$A$2:$A$207,0),2))))</f>
        <v>0.627</v>
      </c>
      <c r="CD1521">
        <f t="shared" si="116"/>
        <v>1.5404220201039038</v>
      </c>
      <c r="CF1521">
        <f t="shared" si="114"/>
        <v>404.81000000000006</v>
      </c>
      <c r="CG15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BORD'!$B$13:$B$2000,0),9)))*T1521/$P$18)</f>
        <v>406.35042202010396</v>
      </c>
      <c r="CI1521">
        <f>'[3]TABLEAU DE BORD'!B1519</f>
        <v>0</v>
      </c>
      <c r="CJ1521">
        <f>'[3]TABLEAU DE BORD'!E1519-'[3]TABLEAU DE BORD'!C1519</f>
        <v>0</v>
      </c>
      <c r="CL1521">
        <f>'[3]TABLEAU DE BORD'!H1519</f>
        <v>0</v>
      </c>
      <c r="CM1521">
        <f>'[3]TABLEAU DE BORD'!K1519-'[3]TABLEAU DE BORD'!I1519</f>
        <v>0</v>
      </c>
    </row>
    <row r="1522" spans="72:91" x14ac:dyDescent="0.25">
      <c r="BT152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BORD'!$B$13:$B$2000,0),11))*T1522/INDEX('[3]TABLEAU DE BORD'!$B$13:$R$2000,MATCH('Formalisme RTE'!$H$2,'[3]TABLEAU DE BORD'!$B$13:$B$2000,0),12)</f>
        <v>3.102830965870556</v>
      </c>
      <c r="BU1522">
        <f t="shared" si="117"/>
        <v>0.93577891975241945</v>
      </c>
      <c r="BX1522">
        <f t="shared" si="115"/>
        <v>0.60748217536470928</v>
      </c>
      <c r="BZ1522">
        <f>IF($BZ$6="","",IF(ISERROR(INDEX([3]Base!$A$2:$C$207,MATCH($BZ$6,[3]Base!$A$2:$A$207,0),2))=TRUE,"CABLE INCONNU",(INDEX([3]Base!$A$2:$C$207,MATCH($BZ$6,[3]Base!$A$2:$A$207,0),3))))</f>
        <v>19.600000000000001</v>
      </c>
      <c r="CB1522">
        <f>IF($BZ$6="","",IF(ISERROR(INDEX([3]Base!$A$2:$C$207,MATCH($BZ$6,[3]Base!$A$2:$A$207,0),2))=TRUE,"CABLE INCONNU",(INDEX([3]Base!$A$2:$C$207,MATCH($BZ$6,[3]Base!$A$2:$A$207,0),2))))</f>
        <v>0.627</v>
      </c>
      <c r="CD1522">
        <f t="shared" si="116"/>
        <v>1.5404220201039038</v>
      </c>
      <c r="CF1522">
        <f t="shared" si="114"/>
        <v>404.81000000000006</v>
      </c>
      <c r="CG15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BORD'!$B$13:$B$2000,0),9)))*T1522/$P$18)</f>
        <v>406.35042202010396</v>
      </c>
      <c r="CI1522">
        <f>'[3]TABLEAU DE BORD'!B1520</f>
        <v>0</v>
      </c>
      <c r="CJ1522">
        <f>'[3]TABLEAU DE BORD'!E1520-'[3]TABLEAU DE BORD'!C1520</f>
        <v>0</v>
      </c>
      <c r="CL1522">
        <f>'[3]TABLEAU DE BORD'!H1520</f>
        <v>0</v>
      </c>
      <c r="CM1522">
        <f>'[3]TABLEAU DE BORD'!K1520-'[3]TABLEAU DE BORD'!I1520</f>
        <v>0</v>
      </c>
    </row>
    <row r="1523" spans="72:91" x14ac:dyDescent="0.25">
      <c r="BT152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BORD'!$B$13:$B$2000,0),11))*T1523/INDEX('[3]TABLEAU DE BORD'!$B$13:$R$2000,MATCH('Formalisme RTE'!$H$2,'[3]TABLEAU DE BORD'!$B$13:$B$2000,0),12)</f>
        <v>3.102830965870556</v>
      </c>
      <c r="BU1523">
        <f t="shared" si="117"/>
        <v>0.93577891975241945</v>
      </c>
      <c r="BX1523">
        <f t="shared" si="115"/>
        <v>0.60748217536470928</v>
      </c>
      <c r="BZ1523">
        <f>IF($BZ$6="","",IF(ISERROR(INDEX([3]Base!$A$2:$C$207,MATCH($BZ$6,[3]Base!$A$2:$A$207,0),2))=TRUE,"CABLE INCONNU",(INDEX([3]Base!$A$2:$C$207,MATCH($BZ$6,[3]Base!$A$2:$A$207,0),3))))</f>
        <v>19.600000000000001</v>
      </c>
      <c r="CB1523">
        <f>IF($BZ$6="","",IF(ISERROR(INDEX([3]Base!$A$2:$C$207,MATCH($BZ$6,[3]Base!$A$2:$A$207,0),2))=TRUE,"CABLE INCONNU",(INDEX([3]Base!$A$2:$C$207,MATCH($BZ$6,[3]Base!$A$2:$A$207,0),2))))</f>
        <v>0.627</v>
      </c>
      <c r="CD1523">
        <f t="shared" si="116"/>
        <v>1.5404220201039038</v>
      </c>
      <c r="CF1523">
        <f t="shared" si="114"/>
        <v>404.81000000000006</v>
      </c>
      <c r="CG15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BORD'!$B$13:$B$2000,0),9)))*T1523/$P$18)</f>
        <v>406.35042202010396</v>
      </c>
      <c r="CI1523">
        <f>'[3]TABLEAU DE BORD'!B1521</f>
        <v>0</v>
      </c>
      <c r="CJ1523">
        <f>'[3]TABLEAU DE BORD'!E1521-'[3]TABLEAU DE BORD'!C1521</f>
        <v>0</v>
      </c>
      <c r="CL1523">
        <f>'[3]TABLEAU DE BORD'!H1521</f>
        <v>0</v>
      </c>
      <c r="CM1523">
        <f>'[3]TABLEAU DE BORD'!K1521-'[3]TABLEAU DE BORD'!I1521</f>
        <v>0</v>
      </c>
    </row>
    <row r="1524" spans="72:91" x14ac:dyDescent="0.25">
      <c r="BT152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BORD'!$B$13:$B$2000,0),11))*T1524/INDEX('[3]TABLEAU DE BORD'!$B$13:$R$2000,MATCH('Formalisme RTE'!$H$2,'[3]TABLEAU DE BORD'!$B$13:$B$2000,0),12)</f>
        <v>3.102830965870556</v>
      </c>
      <c r="BU1524">
        <f t="shared" si="117"/>
        <v>0.93577891975241945</v>
      </c>
      <c r="BX1524">
        <f t="shared" si="115"/>
        <v>0.60748217536470928</v>
      </c>
      <c r="BZ1524">
        <f>IF($BZ$6="","",IF(ISERROR(INDEX([3]Base!$A$2:$C$207,MATCH($BZ$6,[3]Base!$A$2:$A$207,0),2))=TRUE,"CABLE INCONNU",(INDEX([3]Base!$A$2:$C$207,MATCH($BZ$6,[3]Base!$A$2:$A$207,0),3))))</f>
        <v>19.600000000000001</v>
      </c>
      <c r="CB1524">
        <f>IF($BZ$6="","",IF(ISERROR(INDEX([3]Base!$A$2:$C$207,MATCH($BZ$6,[3]Base!$A$2:$A$207,0),2))=TRUE,"CABLE INCONNU",(INDEX([3]Base!$A$2:$C$207,MATCH($BZ$6,[3]Base!$A$2:$A$207,0),2))))</f>
        <v>0.627</v>
      </c>
      <c r="CD1524">
        <f t="shared" si="116"/>
        <v>1.5404220201039038</v>
      </c>
      <c r="CF1524">
        <f t="shared" si="114"/>
        <v>404.81000000000006</v>
      </c>
      <c r="CG152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BORD'!$B$13:$B$2000,0),9)))*T1524/$P$18)</f>
        <v>406.35042202010396</v>
      </c>
      <c r="CI1524">
        <f>'[3]TABLEAU DE BORD'!B1522</f>
        <v>0</v>
      </c>
      <c r="CJ1524">
        <f>'[3]TABLEAU DE BORD'!E1522-'[3]TABLEAU DE BORD'!C1522</f>
        <v>0</v>
      </c>
      <c r="CL1524">
        <f>'[3]TABLEAU DE BORD'!H1522</f>
        <v>0</v>
      </c>
      <c r="CM1524">
        <f>'[3]TABLEAU DE BORD'!K1522-'[3]TABLEAU DE BORD'!I1522</f>
        <v>0</v>
      </c>
    </row>
    <row r="1525" spans="72:91" x14ac:dyDescent="0.25">
      <c r="BT152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BORD'!$B$13:$B$2000,0),11))*T1525/INDEX('[3]TABLEAU DE BORD'!$B$13:$R$2000,MATCH('Formalisme RTE'!$H$2,'[3]TABLEAU DE BORD'!$B$13:$B$2000,0),12)</f>
        <v>3.102830965870556</v>
      </c>
      <c r="BU1525">
        <f t="shared" si="117"/>
        <v>0.93577891975241945</v>
      </c>
      <c r="BX1525">
        <f t="shared" si="115"/>
        <v>0.60748217536470928</v>
      </c>
      <c r="BZ1525">
        <f>IF($BZ$6="","",IF(ISERROR(INDEX([3]Base!$A$2:$C$207,MATCH($BZ$6,[3]Base!$A$2:$A$207,0),2))=TRUE,"CABLE INCONNU",(INDEX([3]Base!$A$2:$C$207,MATCH($BZ$6,[3]Base!$A$2:$A$207,0),3))))</f>
        <v>19.600000000000001</v>
      </c>
      <c r="CB1525">
        <f>IF($BZ$6="","",IF(ISERROR(INDEX([3]Base!$A$2:$C$207,MATCH($BZ$6,[3]Base!$A$2:$A$207,0),2))=TRUE,"CABLE INCONNU",(INDEX([3]Base!$A$2:$C$207,MATCH($BZ$6,[3]Base!$A$2:$A$207,0),2))))</f>
        <v>0.627</v>
      </c>
      <c r="CD1525">
        <f t="shared" si="116"/>
        <v>1.5404220201039038</v>
      </c>
      <c r="CF1525">
        <f t="shared" si="114"/>
        <v>404.81000000000006</v>
      </c>
      <c r="CG152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BORD'!$B$13:$B$2000,0),9)))*T1525/$P$18)</f>
        <v>406.35042202010396</v>
      </c>
      <c r="CI1525">
        <f>'[3]TABLEAU DE BORD'!B1523</f>
        <v>0</v>
      </c>
      <c r="CJ1525">
        <f>'[3]TABLEAU DE BORD'!E1523-'[3]TABLEAU DE BORD'!C1523</f>
        <v>0</v>
      </c>
      <c r="CL1525">
        <f>'[3]TABLEAU DE BORD'!H1523</f>
        <v>0</v>
      </c>
      <c r="CM1525">
        <f>'[3]TABLEAU DE BORD'!K1523-'[3]TABLEAU DE BORD'!I1523</f>
        <v>0</v>
      </c>
    </row>
    <row r="1526" spans="72:91" x14ac:dyDescent="0.25">
      <c r="BT152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BORD'!$B$13:$B$2000,0),11))*T1526/INDEX('[3]TABLEAU DE BORD'!$B$13:$R$2000,MATCH('Formalisme RTE'!$H$2,'[3]TABLEAU DE BORD'!$B$13:$B$2000,0),12)</f>
        <v>3.102830965870556</v>
      </c>
      <c r="BU1526">
        <f t="shared" si="117"/>
        <v>0.93577891975241945</v>
      </c>
      <c r="BX1526">
        <f t="shared" si="115"/>
        <v>0.60748217536470928</v>
      </c>
      <c r="BZ1526">
        <f>IF($BZ$6="","",IF(ISERROR(INDEX([3]Base!$A$2:$C$207,MATCH($BZ$6,[3]Base!$A$2:$A$207,0),2))=TRUE,"CABLE INCONNU",(INDEX([3]Base!$A$2:$C$207,MATCH($BZ$6,[3]Base!$A$2:$A$207,0),3))))</f>
        <v>19.600000000000001</v>
      </c>
      <c r="CB1526">
        <f>IF($BZ$6="","",IF(ISERROR(INDEX([3]Base!$A$2:$C$207,MATCH($BZ$6,[3]Base!$A$2:$A$207,0),2))=TRUE,"CABLE INCONNU",(INDEX([3]Base!$A$2:$C$207,MATCH($BZ$6,[3]Base!$A$2:$A$207,0),2))))</f>
        <v>0.627</v>
      </c>
      <c r="CD1526">
        <f t="shared" si="116"/>
        <v>1.5404220201039038</v>
      </c>
      <c r="CF1526">
        <f t="shared" si="114"/>
        <v>404.81000000000006</v>
      </c>
      <c r="CG152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BORD'!$B$13:$B$2000,0),9)))*T1526/$P$18)</f>
        <v>406.35042202010396</v>
      </c>
      <c r="CI1526">
        <f>'[3]TABLEAU DE BORD'!B1524</f>
        <v>0</v>
      </c>
      <c r="CJ1526">
        <f>'[3]TABLEAU DE BORD'!E1524-'[3]TABLEAU DE BORD'!C1524</f>
        <v>0</v>
      </c>
      <c r="CL1526">
        <f>'[3]TABLEAU DE BORD'!H1524</f>
        <v>0</v>
      </c>
      <c r="CM1526">
        <f>'[3]TABLEAU DE BORD'!K1524-'[3]TABLEAU DE BORD'!I1524</f>
        <v>0</v>
      </c>
    </row>
    <row r="1527" spans="72:91" x14ac:dyDescent="0.25">
      <c r="BT152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BORD'!$B$13:$B$2000,0),11))*T1527/INDEX('[3]TABLEAU DE BORD'!$B$13:$R$2000,MATCH('Formalisme RTE'!$H$2,'[3]TABLEAU DE BORD'!$B$13:$B$2000,0),12)</f>
        <v>3.102830965870556</v>
      </c>
      <c r="BU1527">
        <f t="shared" si="117"/>
        <v>0.93577891975241945</v>
      </c>
      <c r="BX1527">
        <f t="shared" si="115"/>
        <v>0.60748217536470928</v>
      </c>
      <c r="BZ1527">
        <f>IF($BZ$6="","",IF(ISERROR(INDEX([3]Base!$A$2:$C$207,MATCH($BZ$6,[3]Base!$A$2:$A$207,0),2))=TRUE,"CABLE INCONNU",(INDEX([3]Base!$A$2:$C$207,MATCH($BZ$6,[3]Base!$A$2:$A$207,0),3))))</f>
        <v>19.600000000000001</v>
      </c>
      <c r="CB1527">
        <f>IF($BZ$6="","",IF(ISERROR(INDEX([3]Base!$A$2:$C$207,MATCH($BZ$6,[3]Base!$A$2:$A$207,0),2))=TRUE,"CABLE INCONNU",(INDEX([3]Base!$A$2:$C$207,MATCH($BZ$6,[3]Base!$A$2:$A$207,0),2))))</f>
        <v>0.627</v>
      </c>
      <c r="CD1527">
        <f t="shared" si="116"/>
        <v>1.5404220201039038</v>
      </c>
      <c r="CF1527">
        <f t="shared" si="114"/>
        <v>404.81000000000006</v>
      </c>
      <c r="CG152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BORD'!$B$13:$B$2000,0),9)))*T1527/$P$18)</f>
        <v>406.35042202010396</v>
      </c>
      <c r="CI1527">
        <f>'[3]TABLEAU DE BORD'!B1525</f>
        <v>0</v>
      </c>
      <c r="CJ1527">
        <f>'[3]TABLEAU DE BORD'!E1525-'[3]TABLEAU DE BORD'!C1525</f>
        <v>0</v>
      </c>
      <c r="CL1527">
        <f>'[3]TABLEAU DE BORD'!H1525</f>
        <v>0</v>
      </c>
      <c r="CM1527">
        <f>'[3]TABLEAU DE BORD'!K1525-'[3]TABLEAU DE BORD'!I1525</f>
        <v>0</v>
      </c>
    </row>
    <row r="1528" spans="72:91" x14ac:dyDescent="0.25">
      <c r="BT152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BORD'!$B$13:$B$2000,0),11))*T1528/INDEX('[3]TABLEAU DE BORD'!$B$13:$R$2000,MATCH('Formalisme RTE'!$H$2,'[3]TABLEAU DE BORD'!$B$13:$B$2000,0),12)</f>
        <v>3.102830965870556</v>
      </c>
      <c r="BU1528">
        <f t="shared" si="117"/>
        <v>0.93577891975241945</v>
      </c>
      <c r="BX1528">
        <f t="shared" si="115"/>
        <v>0.60748217536470928</v>
      </c>
      <c r="BZ1528">
        <f>IF($BZ$6="","",IF(ISERROR(INDEX([3]Base!$A$2:$C$207,MATCH($BZ$6,[3]Base!$A$2:$A$207,0),2))=TRUE,"CABLE INCONNU",(INDEX([3]Base!$A$2:$C$207,MATCH($BZ$6,[3]Base!$A$2:$A$207,0),3))))</f>
        <v>19.600000000000001</v>
      </c>
      <c r="CB1528">
        <f>IF($BZ$6="","",IF(ISERROR(INDEX([3]Base!$A$2:$C$207,MATCH($BZ$6,[3]Base!$A$2:$A$207,0),2))=TRUE,"CABLE INCONNU",(INDEX([3]Base!$A$2:$C$207,MATCH($BZ$6,[3]Base!$A$2:$A$207,0),2))))</f>
        <v>0.627</v>
      </c>
      <c r="CD1528">
        <f t="shared" si="116"/>
        <v>1.5404220201039038</v>
      </c>
      <c r="CF1528">
        <f t="shared" si="114"/>
        <v>404.81000000000006</v>
      </c>
      <c r="CG152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BORD'!$B$13:$B$2000,0),9)))*T1528/$P$18)</f>
        <v>406.35042202010396</v>
      </c>
      <c r="CI1528">
        <f>'[3]TABLEAU DE BORD'!B1526</f>
        <v>0</v>
      </c>
      <c r="CJ1528">
        <f>'[3]TABLEAU DE BORD'!E1526-'[3]TABLEAU DE BORD'!C1526</f>
        <v>0</v>
      </c>
      <c r="CL1528">
        <f>'[3]TABLEAU DE BORD'!H1526</f>
        <v>0</v>
      </c>
      <c r="CM1528">
        <f>'[3]TABLEAU DE BORD'!K1526-'[3]TABLEAU DE BORD'!I1526</f>
        <v>0</v>
      </c>
    </row>
    <row r="1529" spans="72:91" x14ac:dyDescent="0.25">
      <c r="BT152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BORD'!$B$13:$B$2000,0),11))*T1529/INDEX('[3]TABLEAU DE BORD'!$B$13:$R$2000,MATCH('Formalisme RTE'!$H$2,'[3]TABLEAU DE BORD'!$B$13:$B$2000,0),12)</f>
        <v>3.102830965870556</v>
      </c>
      <c r="BU1529">
        <f t="shared" si="117"/>
        <v>0.93577891975241945</v>
      </c>
      <c r="BX1529">
        <f t="shared" si="115"/>
        <v>0.60748217536470928</v>
      </c>
      <c r="BZ1529">
        <f>IF($BZ$6="","",IF(ISERROR(INDEX([3]Base!$A$2:$C$207,MATCH($BZ$6,[3]Base!$A$2:$A$207,0),2))=TRUE,"CABLE INCONNU",(INDEX([3]Base!$A$2:$C$207,MATCH($BZ$6,[3]Base!$A$2:$A$207,0),3))))</f>
        <v>19.600000000000001</v>
      </c>
      <c r="CB1529">
        <f>IF($BZ$6="","",IF(ISERROR(INDEX([3]Base!$A$2:$C$207,MATCH($BZ$6,[3]Base!$A$2:$A$207,0),2))=TRUE,"CABLE INCONNU",(INDEX([3]Base!$A$2:$C$207,MATCH($BZ$6,[3]Base!$A$2:$A$207,0),2))))</f>
        <v>0.627</v>
      </c>
      <c r="CD1529">
        <f t="shared" si="116"/>
        <v>1.5404220201039038</v>
      </c>
      <c r="CF1529">
        <f t="shared" si="114"/>
        <v>404.81000000000006</v>
      </c>
      <c r="CG152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BORD'!$B$13:$B$2000,0),9)))*T1529/$P$18)</f>
        <v>406.35042202010396</v>
      </c>
      <c r="CI1529">
        <f>'[3]TABLEAU DE BORD'!B1527</f>
        <v>0</v>
      </c>
      <c r="CJ1529">
        <f>'[3]TABLEAU DE BORD'!E1527-'[3]TABLEAU DE BORD'!C1527</f>
        <v>0</v>
      </c>
      <c r="CL1529">
        <f>'[3]TABLEAU DE BORD'!H1527</f>
        <v>0</v>
      </c>
      <c r="CM1529">
        <f>'[3]TABLEAU DE BORD'!K1527-'[3]TABLEAU DE BORD'!I1527</f>
        <v>0</v>
      </c>
    </row>
    <row r="1530" spans="72:91" x14ac:dyDescent="0.25">
      <c r="BT153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BORD'!$B$13:$B$2000,0),11))*T1530/INDEX('[3]TABLEAU DE BORD'!$B$13:$R$2000,MATCH('Formalisme RTE'!$H$2,'[3]TABLEAU DE BORD'!$B$13:$B$2000,0),12)</f>
        <v>3.102830965870556</v>
      </c>
      <c r="BU1530">
        <f t="shared" si="117"/>
        <v>0.93577891975241945</v>
      </c>
      <c r="BX1530">
        <f t="shared" si="115"/>
        <v>0.60748217536470928</v>
      </c>
      <c r="BZ1530">
        <f>IF($BZ$6="","",IF(ISERROR(INDEX([3]Base!$A$2:$C$207,MATCH($BZ$6,[3]Base!$A$2:$A$207,0),2))=TRUE,"CABLE INCONNU",(INDEX([3]Base!$A$2:$C$207,MATCH($BZ$6,[3]Base!$A$2:$A$207,0),3))))</f>
        <v>19.600000000000001</v>
      </c>
      <c r="CB1530">
        <f>IF($BZ$6="","",IF(ISERROR(INDEX([3]Base!$A$2:$C$207,MATCH($BZ$6,[3]Base!$A$2:$A$207,0),2))=TRUE,"CABLE INCONNU",(INDEX([3]Base!$A$2:$C$207,MATCH($BZ$6,[3]Base!$A$2:$A$207,0),2))))</f>
        <v>0.627</v>
      </c>
      <c r="CD1530">
        <f t="shared" si="116"/>
        <v>1.5404220201039038</v>
      </c>
      <c r="CF1530">
        <f t="shared" si="114"/>
        <v>404.81000000000006</v>
      </c>
      <c r="CG153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BORD'!$B$13:$B$2000,0),9)))*T1530/$P$18)</f>
        <v>406.35042202010396</v>
      </c>
      <c r="CI1530">
        <f>'[3]TABLEAU DE BORD'!B1528</f>
        <v>0</v>
      </c>
      <c r="CJ1530">
        <f>'[3]TABLEAU DE BORD'!E1528-'[3]TABLEAU DE BORD'!C1528</f>
        <v>0</v>
      </c>
      <c r="CL1530">
        <f>'[3]TABLEAU DE BORD'!H1528</f>
        <v>0</v>
      </c>
      <c r="CM1530">
        <f>'[3]TABLEAU DE BORD'!K1528-'[3]TABLEAU DE BORD'!I1528</f>
        <v>0</v>
      </c>
    </row>
    <row r="1531" spans="72:91" x14ac:dyDescent="0.25">
      <c r="BT153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BORD'!$B$13:$B$2000,0),11))*T1531/INDEX('[3]TABLEAU DE BORD'!$B$13:$R$2000,MATCH('Formalisme RTE'!$H$2,'[3]TABLEAU DE BORD'!$B$13:$B$2000,0),12)</f>
        <v>3.102830965870556</v>
      </c>
      <c r="BU1531">
        <f t="shared" si="117"/>
        <v>0.93577891975241945</v>
      </c>
      <c r="BX1531">
        <f t="shared" si="115"/>
        <v>0.60748217536470928</v>
      </c>
      <c r="BZ1531">
        <f>IF($BZ$6="","",IF(ISERROR(INDEX([3]Base!$A$2:$C$207,MATCH($BZ$6,[3]Base!$A$2:$A$207,0),2))=TRUE,"CABLE INCONNU",(INDEX([3]Base!$A$2:$C$207,MATCH($BZ$6,[3]Base!$A$2:$A$207,0),3))))</f>
        <v>19.600000000000001</v>
      </c>
      <c r="CB1531">
        <f>IF($BZ$6="","",IF(ISERROR(INDEX([3]Base!$A$2:$C$207,MATCH($BZ$6,[3]Base!$A$2:$A$207,0),2))=TRUE,"CABLE INCONNU",(INDEX([3]Base!$A$2:$C$207,MATCH($BZ$6,[3]Base!$A$2:$A$207,0),2))))</f>
        <v>0.627</v>
      </c>
      <c r="CD1531">
        <f t="shared" si="116"/>
        <v>1.5404220201039038</v>
      </c>
      <c r="CF1531">
        <f t="shared" si="114"/>
        <v>404.81000000000006</v>
      </c>
      <c r="CG153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BORD'!$B$13:$B$2000,0),9)))*T1531/$P$18)</f>
        <v>406.35042202010396</v>
      </c>
      <c r="CI1531">
        <f>'[3]TABLEAU DE BORD'!B1529</f>
        <v>0</v>
      </c>
      <c r="CJ1531">
        <f>'[3]TABLEAU DE BORD'!E1529-'[3]TABLEAU DE BORD'!C1529</f>
        <v>0</v>
      </c>
      <c r="CL1531">
        <f>'[3]TABLEAU DE BORD'!H1529</f>
        <v>0</v>
      </c>
      <c r="CM1531">
        <f>'[3]TABLEAU DE BORD'!K1529-'[3]TABLEAU DE BORD'!I1529</f>
        <v>0</v>
      </c>
    </row>
    <row r="1532" spans="72:91" x14ac:dyDescent="0.25">
      <c r="BT153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BORD'!$B$13:$B$2000,0),11))*T1532/INDEX('[3]TABLEAU DE BORD'!$B$13:$R$2000,MATCH('Formalisme RTE'!$H$2,'[3]TABLEAU DE BORD'!$B$13:$B$2000,0),12)</f>
        <v>3.102830965870556</v>
      </c>
      <c r="BU1532">
        <f t="shared" si="117"/>
        <v>0.93577891975241945</v>
      </c>
      <c r="BX1532">
        <f t="shared" si="115"/>
        <v>0.60748217536470928</v>
      </c>
      <c r="BZ1532">
        <f>IF($BZ$6="","",IF(ISERROR(INDEX([3]Base!$A$2:$C$207,MATCH($BZ$6,[3]Base!$A$2:$A$207,0),2))=TRUE,"CABLE INCONNU",(INDEX([3]Base!$A$2:$C$207,MATCH($BZ$6,[3]Base!$A$2:$A$207,0),3))))</f>
        <v>19.600000000000001</v>
      </c>
      <c r="CB1532">
        <f>IF($BZ$6="","",IF(ISERROR(INDEX([3]Base!$A$2:$C$207,MATCH($BZ$6,[3]Base!$A$2:$A$207,0),2))=TRUE,"CABLE INCONNU",(INDEX([3]Base!$A$2:$C$207,MATCH($BZ$6,[3]Base!$A$2:$A$207,0),2))))</f>
        <v>0.627</v>
      </c>
      <c r="CD1532">
        <f t="shared" si="116"/>
        <v>1.5404220201039038</v>
      </c>
      <c r="CF1532">
        <f t="shared" si="114"/>
        <v>404.81000000000006</v>
      </c>
      <c r="CG153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BORD'!$B$13:$B$2000,0),9)))*T1532/$P$18)</f>
        <v>406.35042202010396</v>
      </c>
      <c r="CI1532">
        <f>'[3]TABLEAU DE BORD'!B1530</f>
        <v>0</v>
      </c>
      <c r="CJ1532">
        <f>'[3]TABLEAU DE BORD'!E1530-'[3]TABLEAU DE BORD'!C1530</f>
        <v>0</v>
      </c>
      <c r="CL1532">
        <f>'[3]TABLEAU DE BORD'!H1530</f>
        <v>0</v>
      </c>
      <c r="CM1532">
        <f>'[3]TABLEAU DE BORD'!K1530-'[3]TABLEAU DE BORD'!I1530</f>
        <v>0</v>
      </c>
    </row>
    <row r="1533" spans="72:91" x14ac:dyDescent="0.25">
      <c r="BT153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BORD'!$B$13:$B$2000,0),11))*T1533/INDEX('[3]TABLEAU DE BORD'!$B$13:$R$2000,MATCH('Formalisme RTE'!$H$2,'[3]TABLEAU DE BORD'!$B$13:$B$2000,0),12)</f>
        <v>3.102830965870556</v>
      </c>
      <c r="BU1533">
        <f t="shared" si="117"/>
        <v>0.93577891975241945</v>
      </c>
      <c r="BX1533">
        <f t="shared" si="115"/>
        <v>0.60748217536470928</v>
      </c>
      <c r="BZ1533">
        <f>IF($BZ$6="","",IF(ISERROR(INDEX([3]Base!$A$2:$C$207,MATCH($BZ$6,[3]Base!$A$2:$A$207,0),2))=TRUE,"CABLE INCONNU",(INDEX([3]Base!$A$2:$C$207,MATCH($BZ$6,[3]Base!$A$2:$A$207,0),3))))</f>
        <v>19.600000000000001</v>
      </c>
      <c r="CB1533">
        <f>IF($BZ$6="","",IF(ISERROR(INDEX([3]Base!$A$2:$C$207,MATCH($BZ$6,[3]Base!$A$2:$A$207,0),2))=TRUE,"CABLE INCONNU",(INDEX([3]Base!$A$2:$C$207,MATCH($BZ$6,[3]Base!$A$2:$A$207,0),2))))</f>
        <v>0.627</v>
      </c>
      <c r="CD1533">
        <f t="shared" si="116"/>
        <v>1.5404220201039038</v>
      </c>
      <c r="CF1533">
        <f t="shared" si="114"/>
        <v>404.81000000000006</v>
      </c>
      <c r="CG153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BORD'!$B$13:$B$2000,0),9)))*T1533/$P$18)</f>
        <v>406.35042202010396</v>
      </c>
      <c r="CI1533">
        <f>'[3]TABLEAU DE BORD'!B1531</f>
        <v>0</v>
      </c>
      <c r="CJ1533">
        <f>'[3]TABLEAU DE BORD'!E1531-'[3]TABLEAU DE BORD'!C1531</f>
        <v>0</v>
      </c>
      <c r="CL1533">
        <f>'[3]TABLEAU DE BORD'!H1531</f>
        <v>0</v>
      </c>
      <c r="CM1533">
        <f>'[3]TABLEAU DE BORD'!K1531-'[3]TABLEAU DE BORD'!I1531</f>
        <v>0</v>
      </c>
    </row>
    <row r="1534" spans="72:91" x14ac:dyDescent="0.25">
      <c r="BT153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BORD'!$B$13:$B$2000,0),11))*T1534/INDEX('[3]TABLEAU DE BORD'!$B$13:$R$2000,MATCH('Formalisme RTE'!$H$2,'[3]TABLEAU DE BORD'!$B$13:$B$2000,0),12)</f>
        <v>3.102830965870556</v>
      </c>
      <c r="BU1534">
        <f t="shared" si="117"/>
        <v>0.93577891975241945</v>
      </c>
      <c r="BX1534">
        <f t="shared" si="115"/>
        <v>0.60748217536470928</v>
      </c>
      <c r="BZ1534">
        <f>IF($BZ$6="","",IF(ISERROR(INDEX([3]Base!$A$2:$C$207,MATCH($BZ$6,[3]Base!$A$2:$A$207,0),2))=TRUE,"CABLE INCONNU",(INDEX([3]Base!$A$2:$C$207,MATCH($BZ$6,[3]Base!$A$2:$A$207,0),3))))</f>
        <v>19.600000000000001</v>
      </c>
      <c r="CB1534">
        <f>IF($BZ$6="","",IF(ISERROR(INDEX([3]Base!$A$2:$C$207,MATCH($BZ$6,[3]Base!$A$2:$A$207,0),2))=TRUE,"CABLE INCONNU",(INDEX([3]Base!$A$2:$C$207,MATCH($BZ$6,[3]Base!$A$2:$A$207,0),2))))</f>
        <v>0.627</v>
      </c>
      <c r="CD1534">
        <f t="shared" si="116"/>
        <v>1.5404220201039038</v>
      </c>
      <c r="CF1534">
        <f t="shared" si="114"/>
        <v>404.81000000000006</v>
      </c>
      <c r="CG153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BORD'!$B$13:$B$2000,0),9)))*T1534/$P$18)</f>
        <v>406.35042202010396</v>
      </c>
      <c r="CI1534">
        <f>'[3]TABLEAU DE BORD'!B1532</f>
        <v>0</v>
      </c>
      <c r="CJ1534">
        <f>'[3]TABLEAU DE BORD'!E1532-'[3]TABLEAU DE BORD'!C1532</f>
        <v>0</v>
      </c>
      <c r="CL1534">
        <f>'[3]TABLEAU DE BORD'!H1532</f>
        <v>0</v>
      </c>
      <c r="CM1534">
        <f>'[3]TABLEAU DE BORD'!K1532-'[3]TABLEAU DE BORD'!I1532</f>
        <v>0</v>
      </c>
    </row>
    <row r="1535" spans="72:91" x14ac:dyDescent="0.25">
      <c r="BT153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BORD'!$B$13:$B$2000,0),11))*T1535/INDEX('[3]TABLEAU DE BORD'!$B$13:$R$2000,MATCH('Formalisme RTE'!$H$2,'[3]TABLEAU DE BORD'!$B$13:$B$2000,0),12)</f>
        <v>3.102830965870556</v>
      </c>
      <c r="BU1535">
        <f t="shared" si="117"/>
        <v>0.93577891975241945</v>
      </c>
      <c r="BX1535">
        <f t="shared" si="115"/>
        <v>0.60748217536470928</v>
      </c>
      <c r="BZ1535">
        <f>IF($BZ$6="","",IF(ISERROR(INDEX([3]Base!$A$2:$C$207,MATCH($BZ$6,[3]Base!$A$2:$A$207,0),2))=TRUE,"CABLE INCONNU",(INDEX([3]Base!$A$2:$C$207,MATCH($BZ$6,[3]Base!$A$2:$A$207,0),3))))</f>
        <v>19.600000000000001</v>
      </c>
      <c r="CB1535">
        <f>IF($BZ$6="","",IF(ISERROR(INDEX([3]Base!$A$2:$C$207,MATCH($BZ$6,[3]Base!$A$2:$A$207,0),2))=TRUE,"CABLE INCONNU",(INDEX([3]Base!$A$2:$C$207,MATCH($BZ$6,[3]Base!$A$2:$A$207,0),2))))</f>
        <v>0.627</v>
      </c>
      <c r="CD1535">
        <f t="shared" si="116"/>
        <v>1.5404220201039038</v>
      </c>
      <c r="CF1535">
        <f t="shared" si="114"/>
        <v>404.81000000000006</v>
      </c>
      <c r="CG153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BORD'!$B$13:$B$2000,0),9)))*T1535/$P$18)</f>
        <v>406.35042202010396</v>
      </c>
      <c r="CI1535">
        <f>'[3]TABLEAU DE BORD'!B1533</f>
        <v>0</v>
      </c>
      <c r="CJ1535">
        <f>'[3]TABLEAU DE BORD'!E1533-'[3]TABLEAU DE BORD'!C1533</f>
        <v>0</v>
      </c>
      <c r="CL1535">
        <f>'[3]TABLEAU DE BORD'!H1533</f>
        <v>0</v>
      </c>
      <c r="CM1535">
        <f>'[3]TABLEAU DE BORD'!K1533-'[3]TABLEAU DE BORD'!I1533</f>
        <v>0</v>
      </c>
    </row>
    <row r="1536" spans="72:91" x14ac:dyDescent="0.25">
      <c r="BT153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BORD'!$B$13:$B$2000,0),11))*T1536/INDEX('[3]TABLEAU DE BORD'!$B$13:$R$2000,MATCH('Formalisme RTE'!$H$2,'[3]TABLEAU DE BORD'!$B$13:$B$2000,0),12)</f>
        <v>3.102830965870556</v>
      </c>
      <c r="BU1536">
        <f t="shared" si="117"/>
        <v>0.93577891975241945</v>
      </c>
      <c r="BX1536">
        <f t="shared" si="115"/>
        <v>0.60748217536470928</v>
      </c>
      <c r="BZ1536">
        <f>IF($BZ$6="","",IF(ISERROR(INDEX([3]Base!$A$2:$C$207,MATCH($BZ$6,[3]Base!$A$2:$A$207,0),2))=TRUE,"CABLE INCONNU",(INDEX([3]Base!$A$2:$C$207,MATCH($BZ$6,[3]Base!$A$2:$A$207,0),3))))</f>
        <v>19.600000000000001</v>
      </c>
      <c r="CB1536">
        <f>IF($BZ$6="","",IF(ISERROR(INDEX([3]Base!$A$2:$C$207,MATCH($BZ$6,[3]Base!$A$2:$A$207,0),2))=TRUE,"CABLE INCONNU",(INDEX([3]Base!$A$2:$C$207,MATCH($BZ$6,[3]Base!$A$2:$A$207,0),2))))</f>
        <v>0.627</v>
      </c>
      <c r="CD1536">
        <f t="shared" si="116"/>
        <v>1.5404220201039038</v>
      </c>
      <c r="CF1536">
        <f t="shared" si="114"/>
        <v>404.81000000000006</v>
      </c>
      <c r="CG153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BORD'!$B$13:$B$2000,0),9)))*T1536/$P$18)</f>
        <v>406.35042202010396</v>
      </c>
      <c r="CI1536">
        <f>'[3]TABLEAU DE BORD'!B1534</f>
        <v>0</v>
      </c>
      <c r="CJ1536">
        <f>'[3]TABLEAU DE BORD'!E1534-'[3]TABLEAU DE BORD'!C1534</f>
        <v>0</v>
      </c>
      <c r="CL1536">
        <f>'[3]TABLEAU DE BORD'!H1534</f>
        <v>0</v>
      </c>
      <c r="CM1536">
        <f>'[3]TABLEAU DE BORD'!K1534-'[3]TABLEAU DE BORD'!I1534</f>
        <v>0</v>
      </c>
    </row>
    <row r="1537" spans="72:91" x14ac:dyDescent="0.25">
      <c r="BT153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BORD'!$B$13:$B$2000,0),11))*T1537/INDEX('[3]TABLEAU DE BORD'!$B$13:$R$2000,MATCH('Formalisme RTE'!$H$2,'[3]TABLEAU DE BORD'!$B$13:$B$2000,0),12)</f>
        <v>3.102830965870556</v>
      </c>
      <c r="BU1537">
        <f t="shared" si="117"/>
        <v>0.93577891975241945</v>
      </c>
      <c r="BX1537">
        <f t="shared" si="115"/>
        <v>0.60748217536470928</v>
      </c>
      <c r="BZ1537">
        <f>IF($BZ$6="","",IF(ISERROR(INDEX([3]Base!$A$2:$C$207,MATCH($BZ$6,[3]Base!$A$2:$A$207,0),2))=TRUE,"CABLE INCONNU",(INDEX([3]Base!$A$2:$C$207,MATCH($BZ$6,[3]Base!$A$2:$A$207,0),3))))</f>
        <v>19.600000000000001</v>
      </c>
      <c r="CB1537">
        <f>IF($BZ$6="","",IF(ISERROR(INDEX([3]Base!$A$2:$C$207,MATCH($BZ$6,[3]Base!$A$2:$A$207,0),2))=TRUE,"CABLE INCONNU",(INDEX([3]Base!$A$2:$C$207,MATCH($BZ$6,[3]Base!$A$2:$A$207,0),2))))</f>
        <v>0.627</v>
      </c>
      <c r="CD1537">
        <f t="shared" si="116"/>
        <v>1.5404220201039038</v>
      </c>
      <c r="CF1537">
        <f t="shared" si="114"/>
        <v>404.81000000000006</v>
      </c>
      <c r="CG153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BORD'!$B$13:$B$2000,0),9)))*T1537/$P$18)</f>
        <v>406.35042202010396</v>
      </c>
      <c r="CI1537">
        <f>'[3]TABLEAU DE BORD'!B1535</f>
        <v>0</v>
      </c>
      <c r="CJ1537">
        <f>'[3]TABLEAU DE BORD'!E1535-'[3]TABLEAU DE BORD'!C1535</f>
        <v>0</v>
      </c>
      <c r="CL1537">
        <f>'[3]TABLEAU DE BORD'!H1535</f>
        <v>0</v>
      </c>
      <c r="CM1537">
        <f>'[3]TABLEAU DE BORD'!K1535-'[3]TABLEAU DE BORD'!I1535</f>
        <v>0</v>
      </c>
    </row>
    <row r="1538" spans="72:91" x14ac:dyDescent="0.25">
      <c r="BT153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BORD'!$B$13:$B$2000,0),11))*T1538/INDEX('[3]TABLEAU DE BORD'!$B$13:$R$2000,MATCH('Formalisme RTE'!$H$2,'[3]TABLEAU DE BORD'!$B$13:$B$2000,0),12)</f>
        <v>3.102830965870556</v>
      </c>
      <c r="BU1538">
        <f t="shared" si="117"/>
        <v>0.93577891975241945</v>
      </c>
      <c r="BX1538">
        <f t="shared" si="115"/>
        <v>0.60748217536470928</v>
      </c>
      <c r="BZ1538">
        <f>IF($BZ$6="","",IF(ISERROR(INDEX([3]Base!$A$2:$C$207,MATCH($BZ$6,[3]Base!$A$2:$A$207,0),2))=TRUE,"CABLE INCONNU",(INDEX([3]Base!$A$2:$C$207,MATCH($BZ$6,[3]Base!$A$2:$A$207,0),3))))</f>
        <v>19.600000000000001</v>
      </c>
      <c r="CB1538">
        <f>IF($BZ$6="","",IF(ISERROR(INDEX([3]Base!$A$2:$C$207,MATCH($BZ$6,[3]Base!$A$2:$A$207,0),2))=TRUE,"CABLE INCONNU",(INDEX([3]Base!$A$2:$C$207,MATCH($BZ$6,[3]Base!$A$2:$A$207,0),2))))</f>
        <v>0.627</v>
      </c>
      <c r="CD1538">
        <f t="shared" si="116"/>
        <v>1.5404220201039038</v>
      </c>
      <c r="CF1538">
        <f t="shared" si="114"/>
        <v>404.81000000000006</v>
      </c>
      <c r="CG153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BORD'!$B$13:$B$2000,0),9)))*T1538/$P$18)</f>
        <v>406.35042202010396</v>
      </c>
      <c r="CI1538">
        <f>'[3]TABLEAU DE BORD'!B1536</f>
        <v>0</v>
      </c>
      <c r="CJ1538">
        <f>'[3]TABLEAU DE BORD'!E1536-'[3]TABLEAU DE BORD'!C1536</f>
        <v>0</v>
      </c>
      <c r="CL1538">
        <f>'[3]TABLEAU DE BORD'!H1536</f>
        <v>0</v>
      </c>
      <c r="CM1538">
        <f>'[3]TABLEAU DE BORD'!K1536-'[3]TABLEAU DE BORD'!I1536</f>
        <v>0</v>
      </c>
    </row>
    <row r="1539" spans="72:91" x14ac:dyDescent="0.25">
      <c r="BT153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BORD'!$B$13:$B$2000,0),11))*T1539/INDEX('[3]TABLEAU DE BORD'!$B$13:$R$2000,MATCH('Formalisme RTE'!$H$2,'[3]TABLEAU DE BORD'!$B$13:$B$2000,0),12)</f>
        <v>3.102830965870556</v>
      </c>
      <c r="BU1539">
        <f t="shared" si="117"/>
        <v>0.93577891975241945</v>
      </c>
      <c r="BX1539">
        <f t="shared" si="115"/>
        <v>0.60748217536470928</v>
      </c>
      <c r="BZ1539">
        <f>IF($BZ$6="","",IF(ISERROR(INDEX([3]Base!$A$2:$C$207,MATCH($BZ$6,[3]Base!$A$2:$A$207,0),2))=TRUE,"CABLE INCONNU",(INDEX([3]Base!$A$2:$C$207,MATCH($BZ$6,[3]Base!$A$2:$A$207,0),3))))</f>
        <v>19.600000000000001</v>
      </c>
      <c r="CB1539">
        <f>IF($BZ$6="","",IF(ISERROR(INDEX([3]Base!$A$2:$C$207,MATCH($BZ$6,[3]Base!$A$2:$A$207,0),2))=TRUE,"CABLE INCONNU",(INDEX([3]Base!$A$2:$C$207,MATCH($BZ$6,[3]Base!$A$2:$A$207,0),2))))</f>
        <v>0.627</v>
      </c>
      <c r="CD1539">
        <f t="shared" si="116"/>
        <v>1.5404220201039038</v>
      </c>
      <c r="CF1539">
        <f t="shared" si="114"/>
        <v>404.81000000000006</v>
      </c>
      <c r="CG153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BORD'!$B$13:$B$2000,0),9)))*T1539/$P$18)</f>
        <v>406.35042202010396</v>
      </c>
      <c r="CI1539">
        <f>'[3]TABLEAU DE BORD'!B1537</f>
        <v>0</v>
      </c>
      <c r="CJ1539">
        <f>'[3]TABLEAU DE BORD'!E1537-'[3]TABLEAU DE BORD'!C1537</f>
        <v>0</v>
      </c>
      <c r="CL1539">
        <f>'[3]TABLEAU DE BORD'!H1537</f>
        <v>0</v>
      </c>
      <c r="CM1539">
        <f>'[3]TABLEAU DE BORD'!K1537-'[3]TABLEAU DE BORD'!I1537</f>
        <v>0</v>
      </c>
    </row>
    <row r="1540" spans="72:91" x14ac:dyDescent="0.25">
      <c r="BT154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BORD'!$B$13:$B$2000,0),11))*T1540/INDEX('[3]TABLEAU DE BORD'!$B$13:$R$2000,MATCH('Formalisme RTE'!$H$2,'[3]TABLEAU DE BORD'!$B$13:$B$2000,0),12)</f>
        <v>3.102830965870556</v>
      </c>
      <c r="BU1540">
        <f t="shared" si="117"/>
        <v>0.93577891975241945</v>
      </c>
      <c r="BX1540">
        <f t="shared" si="115"/>
        <v>0.60748217536470928</v>
      </c>
      <c r="BZ1540">
        <f>IF($BZ$6="","",IF(ISERROR(INDEX([3]Base!$A$2:$C$207,MATCH($BZ$6,[3]Base!$A$2:$A$207,0),2))=TRUE,"CABLE INCONNU",(INDEX([3]Base!$A$2:$C$207,MATCH($BZ$6,[3]Base!$A$2:$A$207,0),3))))</f>
        <v>19.600000000000001</v>
      </c>
      <c r="CB1540">
        <f>IF($BZ$6="","",IF(ISERROR(INDEX([3]Base!$A$2:$C$207,MATCH($BZ$6,[3]Base!$A$2:$A$207,0),2))=TRUE,"CABLE INCONNU",(INDEX([3]Base!$A$2:$C$207,MATCH($BZ$6,[3]Base!$A$2:$A$207,0),2))))</f>
        <v>0.627</v>
      </c>
      <c r="CD1540">
        <f t="shared" si="116"/>
        <v>1.5404220201039038</v>
      </c>
      <c r="CF1540">
        <f t="shared" si="114"/>
        <v>404.81000000000006</v>
      </c>
      <c r="CG154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BORD'!$B$13:$B$2000,0),9)))*T1540/$P$18)</f>
        <v>406.35042202010396</v>
      </c>
      <c r="CI1540">
        <f>'[3]TABLEAU DE BORD'!B1538</f>
        <v>0</v>
      </c>
      <c r="CJ1540">
        <f>'[3]TABLEAU DE BORD'!E1538-'[3]TABLEAU DE BORD'!C1538</f>
        <v>0</v>
      </c>
      <c r="CL1540">
        <f>'[3]TABLEAU DE BORD'!H1538</f>
        <v>0</v>
      </c>
      <c r="CM1540">
        <f>'[3]TABLEAU DE BORD'!K1538-'[3]TABLEAU DE BORD'!I1538</f>
        <v>0</v>
      </c>
    </row>
    <row r="1541" spans="72:91" x14ac:dyDescent="0.25">
      <c r="BT154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BORD'!$B$13:$B$2000,0),11))*T1541/INDEX('[3]TABLEAU DE BORD'!$B$13:$R$2000,MATCH('Formalisme RTE'!$H$2,'[3]TABLEAU DE BORD'!$B$13:$B$2000,0),12)</f>
        <v>3.102830965870556</v>
      </c>
      <c r="BU1541">
        <f t="shared" si="117"/>
        <v>0.93577891975241945</v>
      </c>
      <c r="BX1541">
        <f t="shared" si="115"/>
        <v>0.60748217536470928</v>
      </c>
      <c r="BZ1541">
        <f>IF($BZ$6="","",IF(ISERROR(INDEX([3]Base!$A$2:$C$207,MATCH($BZ$6,[3]Base!$A$2:$A$207,0),2))=TRUE,"CABLE INCONNU",(INDEX([3]Base!$A$2:$C$207,MATCH($BZ$6,[3]Base!$A$2:$A$207,0),3))))</f>
        <v>19.600000000000001</v>
      </c>
      <c r="CB1541">
        <f>IF($BZ$6="","",IF(ISERROR(INDEX([3]Base!$A$2:$C$207,MATCH($BZ$6,[3]Base!$A$2:$A$207,0),2))=TRUE,"CABLE INCONNU",(INDEX([3]Base!$A$2:$C$207,MATCH($BZ$6,[3]Base!$A$2:$A$207,0),2))))</f>
        <v>0.627</v>
      </c>
      <c r="CD1541">
        <f t="shared" si="116"/>
        <v>1.5404220201039038</v>
      </c>
      <c r="CF1541">
        <f t="shared" si="114"/>
        <v>404.81000000000006</v>
      </c>
      <c r="CG154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BORD'!$B$13:$B$2000,0),9)))*T1541/$P$18)</f>
        <v>406.35042202010396</v>
      </c>
      <c r="CI1541">
        <f>'[3]TABLEAU DE BORD'!B1539</f>
        <v>0</v>
      </c>
      <c r="CJ1541">
        <f>'[3]TABLEAU DE BORD'!E1539-'[3]TABLEAU DE BORD'!C1539</f>
        <v>0</v>
      </c>
      <c r="CL1541">
        <f>'[3]TABLEAU DE BORD'!H1539</f>
        <v>0</v>
      </c>
      <c r="CM1541">
        <f>'[3]TABLEAU DE BORD'!K1539-'[3]TABLEAU DE BORD'!I1539</f>
        <v>0</v>
      </c>
    </row>
    <row r="1542" spans="72:91" x14ac:dyDescent="0.25">
      <c r="BT154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BORD'!$B$13:$B$2000,0),11))*T1542/INDEX('[3]TABLEAU DE BORD'!$B$13:$R$2000,MATCH('Formalisme RTE'!$H$2,'[3]TABLEAU DE BORD'!$B$13:$B$2000,0),12)</f>
        <v>3.102830965870556</v>
      </c>
      <c r="BU1542">
        <f t="shared" si="117"/>
        <v>0.93577891975241945</v>
      </c>
      <c r="BX1542">
        <f t="shared" si="115"/>
        <v>0.60748217536470928</v>
      </c>
      <c r="BZ1542">
        <f>IF($BZ$6="","",IF(ISERROR(INDEX([3]Base!$A$2:$C$207,MATCH($BZ$6,[3]Base!$A$2:$A$207,0),2))=TRUE,"CABLE INCONNU",(INDEX([3]Base!$A$2:$C$207,MATCH($BZ$6,[3]Base!$A$2:$A$207,0),3))))</f>
        <v>19.600000000000001</v>
      </c>
      <c r="CB1542">
        <f>IF($BZ$6="","",IF(ISERROR(INDEX([3]Base!$A$2:$C$207,MATCH($BZ$6,[3]Base!$A$2:$A$207,0),2))=TRUE,"CABLE INCONNU",(INDEX([3]Base!$A$2:$C$207,MATCH($BZ$6,[3]Base!$A$2:$A$207,0),2))))</f>
        <v>0.627</v>
      </c>
      <c r="CD1542">
        <f t="shared" si="116"/>
        <v>1.5404220201039038</v>
      </c>
      <c r="CF1542">
        <f t="shared" si="114"/>
        <v>404.81000000000006</v>
      </c>
      <c r="CG154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BORD'!$B$13:$B$2000,0),9)))*T1542/$P$18)</f>
        <v>406.35042202010396</v>
      </c>
      <c r="CI1542">
        <f>'[3]TABLEAU DE BORD'!B1540</f>
        <v>0</v>
      </c>
      <c r="CJ1542">
        <f>'[3]TABLEAU DE BORD'!E1540-'[3]TABLEAU DE BORD'!C1540</f>
        <v>0</v>
      </c>
      <c r="CL1542">
        <f>'[3]TABLEAU DE BORD'!H1540</f>
        <v>0</v>
      </c>
      <c r="CM1542">
        <f>'[3]TABLEAU DE BORD'!K1540-'[3]TABLEAU DE BORD'!I1540</f>
        <v>0</v>
      </c>
    </row>
    <row r="1543" spans="72:91" x14ac:dyDescent="0.25">
      <c r="BT15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BORD'!$B$13:$B$2000,0),11))*T1543/INDEX('[3]TABLEAU DE BORD'!$B$13:$R$2000,MATCH('Formalisme RTE'!$H$2,'[3]TABLEAU DE BORD'!$B$13:$B$2000,0),12)</f>
        <v>3.102830965870556</v>
      </c>
      <c r="BU1543">
        <f t="shared" si="117"/>
        <v>0.93577891975241945</v>
      </c>
      <c r="BX1543">
        <f t="shared" si="115"/>
        <v>0.60748217536470928</v>
      </c>
      <c r="BZ1543">
        <f>IF($BZ$6="","",IF(ISERROR(INDEX([3]Base!$A$2:$C$207,MATCH($BZ$6,[3]Base!$A$2:$A$207,0),2))=TRUE,"CABLE INCONNU",(INDEX([3]Base!$A$2:$C$207,MATCH($BZ$6,[3]Base!$A$2:$A$207,0),3))))</f>
        <v>19.600000000000001</v>
      </c>
      <c r="CB1543">
        <f>IF($BZ$6="","",IF(ISERROR(INDEX([3]Base!$A$2:$C$207,MATCH($BZ$6,[3]Base!$A$2:$A$207,0),2))=TRUE,"CABLE INCONNU",(INDEX([3]Base!$A$2:$C$207,MATCH($BZ$6,[3]Base!$A$2:$A$207,0),2))))</f>
        <v>0.627</v>
      </c>
      <c r="CD1543">
        <f t="shared" si="116"/>
        <v>1.5404220201039038</v>
      </c>
      <c r="CF1543">
        <f t="shared" si="114"/>
        <v>404.81000000000006</v>
      </c>
      <c r="CG154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BORD'!$B$13:$B$2000,0),9)))*T1543/$P$18)</f>
        <v>406.35042202010396</v>
      </c>
      <c r="CI1543">
        <f>'[3]TABLEAU DE BORD'!B1541</f>
        <v>0</v>
      </c>
      <c r="CJ1543">
        <f>'[3]TABLEAU DE BORD'!E1541-'[3]TABLEAU DE BORD'!C1541</f>
        <v>0</v>
      </c>
      <c r="CL1543">
        <f>'[3]TABLEAU DE BORD'!H1541</f>
        <v>0</v>
      </c>
      <c r="CM1543">
        <f>'[3]TABLEAU DE BORD'!K1541-'[3]TABLEAU DE BORD'!I1541</f>
        <v>0</v>
      </c>
    </row>
    <row r="1544" spans="72:91" x14ac:dyDescent="0.25">
      <c r="BT154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BORD'!$B$13:$B$2000,0),11))*T1544/INDEX('[3]TABLEAU DE BORD'!$B$13:$R$2000,MATCH('Formalisme RTE'!$H$2,'[3]TABLEAU DE BORD'!$B$13:$B$2000,0),12)</f>
        <v>3.102830965870556</v>
      </c>
      <c r="BU1544">
        <f t="shared" si="117"/>
        <v>0.93577891975241945</v>
      </c>
      <c r="BX1544">
        <f t="shared" si="115"/>
        <v>0.60748217536470928</v>
      </c>
      <c r="BZ1544">
        <f>IF($BZ$6="","",IF(ISERROR(INDEX([3]Base!$A$2:$C$207,MATCH($BZ$6,[3]Base!$A$2:$A$207,0),2))=TRUE,"CABLE INCONNU",(INDEX([3]Base!$A$2:$C$207,MATCH($BZ$6,[3]Base!$A$2:$A$207,0),3))))</f>
        <v>19.600000000000001</v>
      </c>
      <c r="CB1544">
        <f>IF($BZ$6="","",IF(ISERROR(INDEX([3]Base!$A$2:$C$207,MATCH($BZ$6,[3]Base!$A$2:$A$207,0),2))=TRUE,"CABLE INCONNU",(INDEX([3]Base!$A$2:$C$207,MATCH($BZ$6,[3]Base!$A$2:$A$207,0),2))))</f>
        <v>0.627</v>
      </c>
      <c r="CD1544">
        <f t="shared" si="116"/>
        <v>1.5404220201039038</v>
      </c>
      <c r="CF1544">
        <f t="shared" si="114"/>
        <v>404.81000000000006</v>
      </c>
      <c r="CG15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BORD'!$B$13:$B$2000,0),9)))*T1544/$P$18)</f>
        <v>406.35042202010396</v>
      </c>
      <c r="CI1544">
        <f>'[3]TABLEAU DE BORD'!B1542</f>
        <v>0</v>
      </c>
      <c r="CJ1544">
        <f>'[3]TABLEAU DE BORD'!E1542-'[3]TABLEAU DE BORD'!C1542</f>
        <v>0</v>
      </c>
      <c r="CL1544">
        <f>'[3]TABLEAU DE BORD'!H1542</f>
        <v>0</v>
      </c>
      <c r="CM1544">
        <f>'[3]TABLEAU DE BORD'!K1542-'[3]TABLEAU DE BORD'!I1542</f>
        <v>0</v>
      </c>
    </row>
    <row r="1545" spans="72:91" x14ac:dyDescent="0.25">
      <c r="BT154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BORD'!$B$13:$B$2000,0),11))*T1545/INDEX('[3]TABLEAU DE BORD'!$B$13:$R$2000,MATCH('Formalisme RTE'!$H$2,'[3]TABLEAU DE BORD'!$B$13:$B$2000,0),12)</f>
        <v>3.102830965870556</v>
      </c>
      <c r="BU1545">
        <f t="shared" si="117"/>
        <v>0.93577891975241945</v>
      </c>
      <c r="BX1545">
        <f t="shared" si="115"/>
        <v>0.60748217536470928</v>
      </c>
      <c r="BZ1545">
        <f>IF($BZ$6="","",IF(ISERROR(INDEX([3]Base!$A$2:$C$207,MATCH($BZ$6,[3]Base!$A$2:$A$207,0),2))=TRUE,"CABLE INCONNU",(INDEX([3]Base!$A$2:$C$207,MATCH($BZ$6,[3]Base!$A$2:$A$207,0),3))))</f>
        <v>19.600000000000001</v>
      </c>
      <c r="CB1545">
        <f>IF($BZ$6="","",IF(ISERROR(INDEX([3]Base!$A$2:$C$207,MATCH($BZ$6,[3]Base!$A$2:$A$207,0),2))=TRUE,"CABLE INCONNU",(INDEX([3]Base!$A$2:$C$207,MATCH($BZ$6,[3]Base!$A$2:$A$207,0),2))))</f>
        <v>0.627</v>
      </c>
      <c r="CD1545">
        <f t="shared" si="116"/>
        <v>1.5404220201039038</v>
      </c>
      <c r="CF1545">
        <f t="shared" si="114"/>
        <v>404.81000000000006</v>
      </c>
      <c r="CG15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BORD'!$B$13:$B$2000,0),9)))*T1545/$P$18)</f>
        <v>406.35042202010396</v>
      </c>
      <c r="CI1545">
        <f>'[3]TABLEAU DE BORD'!B1543</f>
        <v>0</v>
      </c>
      <c r="CJ1545">
        <f>'[3]TABLEAU DE BORD'!E1543-'[3]TABLEAU DE BORD'!C1543</f>
        <v>0</v>
      </c>
      <c r="CL1545">
        <f>'[3]TABLEAU DE BORD'!H1543</f>
        <v>0</v>
      </c>
      <c r="CM1545">
        <f>'[3]TABLEAU DE BORD'!K1543-'[3]TABLEAU DE BORD'!I1543</f>
        <v>0</v>
      </c>
    </row>
    <row r="1546" spans="72:91" x14ac:dyDescent="0.25">
      <c r="BT154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BORD'!$B$13:$B$2000,0),11))*T1546/INDEX('[3]TABLEAU DE BORD'!$B$13:$R$2000,MATCH('Formalisme RTE'!$H$2,'[3]TABLEAU DE BORD'!$B$13:$B$2000,0),12)</f>
        <v>3.102830965870556</v>
      </c>
      <c r="BU1546">
        <f t="shared" si="117"/>
        <v>0.93577891975241945</v>
      </c>
      <c r="BX1546">
        <f t="shared" si="115"/>
        <v>0.60748217536470928</v>
      </c>
      <c r="BZ1546">
        <f>IF($BZ$6="","",IF(ISERROR(INDEX([3]Base!$A$2:$C$207,MATCH($BZ$6,[3]Base!$A$2:$A$207,0),2))=TRUE,"CABLE INCONNU",(INDEX([3]Base!$A$2:$C$207,MATCH($BZ$6,[3]Base!$A$2:$A$207,0),3))))</f>
        <v>19.600000000000001</v>
      </c>
      <c r="CB1546">
        <f>IF($BZ$6="","",IF(ISERROR(INDEX([3]Base!$A$2:$C$207,MATCH($BZ$6,[3]Base!$A$2:$A$207,0),2))=TRUE,"CABLE INCONNU",(INDEX([3]Base!$A$2:$C$207,MATCH($BZ$6,[3]Base!$A$2:$A$207,0),2))))</f>
        <v>0.627</v>
      </c>
      <c r="CD1546">
        <f t="shared" si="116"/>
        <v>1.5404220201039038</v>
      </c>
      <c r="CF1546">
        <f t="shared" si="114"/>
        <v>404.81000000000006</v>
      </c>
      <c r="CG15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BORD'!$B$13:$B$2000,0),9)))*T1546/$P$18)</f>
        <v>406.35042202010396</v>
      </c>
      <c r="CI1546">
        <f>'[3]TABLEAU DE BORD'!B1544</f>
        <v>0</v>
      </c>
      <c r="CJ1546">
        <f>'[3]TABLEAU DE BORD'!E1544-'[3]TABLEAU DE BORD'!C1544</f>
        <v>0</v>
      </c>
      <c r="CL1546">
        <f>'[3]TABLEAU DE BORD'!H1544</f>
        <v>0</v>
      </c>
      <c r="CM1546">
        <f>'[3]TABLEAU DE BORD'!K1544-'[3]TABLEAU DE BORD'!I1544</f>
        <v>0</v>
      </c>
    </row>
    <row r="1547" spans="72:91" x14ac:dyDescent="0.25">
      <c r="BT154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BORD'!$B$13:$B$2000,0),11))*T1547/INDEX('[3]TABLEAU DE BORD'!$B$13:$R$2000,MATCH('Formalisme RTE'!$H$2,'[3]TABLEAU DE BORD'!$B$13:$B$2000,0),12)</f>
        <v>3.102830965870556</v>
      </c>
      <c r="BU1547">
        <f t="shared" si="117"/>
        <v>0.93577891975241945</v>
      </c>
      <c r="BX1547">
        <f t="shared" si="115"/>
        <v>0.60748217536470928</v>
      </c>
      <c r="BZ1547">
        <f>IF($BZ$6="","",IF(ISERROR(INDEX([3]Base!$A$2:$C$207,MATCH($BZ$6,[3]Base!$A$2:$A$207,0),2))=TRUE,"CABLE INCONNU",(INDEX([3]Base!$A$2:$C$207,MATCH($BZ$6,[3]Base!$A$2:$A$207,0),3))))</f>
        <v>19.600000000000001</v>
      </c>
      <c r="CB1547">
        <f>IF($BZ$6="","",IF(ISERROR(INDEX([3]Base!$A$2:$C$207,MATCH($BZ$6,[3]Base!$A$2:$A$207,0),2))=TRUE,"CABLE INCONNU",(INDEX([3]Base!$A$2:$C$207,MATCH($BZ$6,[3]Base!$A$2:$A$207,0),2))))</f>
        <v>0.627</v>
      </c>
      <c r="CD1547">
        <f t="shared" si="116"/>
        <v>1.5404220201039038</v>
      </c>
      <c r="CF1547">
        <f t="shared" si="114"/>
        <v>404.81000000000006</v>
      </c>
      <c r="CG15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BORD'!$B$13:$B$2000,0),9)))*T1547/$P$18)</f>
        <v>406.35042202010396</v>
      </c>
      <c r="CI1547">
        <f>'[3]TABLEAU DE BORD'!B1545</f>
        <v>0</v>
      </c>
      <c r="CJ1547">
        <f>'[3]TABLEAU DE BORD'!E1545-'[3]TABLEAU DE BORD'!C1545</f>
        <v>0</v>
      </c>
      <c r="CL1547">
        <f>'[3]TABLEAU DE BORD'!H1545</f>
        <v>0</v>
      </c>
      <c r="CM1547">
        <f>'[3]TABLEAU DE BORD'!K1545-'[3]TABLEAU DE BORD'!I1545</f>
        <v>0</v>
      </c>
    </row>
    <row r="1548" spans="72:91" x14ac:dyDescent="0.25">
      <c r="BT154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BORD'!$B$13:$B$2000,0),11))*T1548/INDEX('[3]TABLEAU DE BORD'!$B$13:$R$2000,MATCH('Formalisme RTE'!$H$2,'[3]TABLEAU DE BORD'!$B$13:$B$2000,0),12)</f>
        <v>3.102830965870556</v>
      </c>
      <c r="BU1548">
        <f t="shared" si="117"/>
        <v>0.93577891975241945</v>
      </c>
      <c r="BX1548">
        <f t="shared" si="115"/>
        <v>0.60748217536470928</v>
      </c>
      <c r="BZ1548">
        <f>IF($BZ$6="","",IF(ISERROR(INDEX([3]Base!$A$2:$C$207,MATCH($BZ$6,[3]Base!$A$2:$A$207,0),2))=TRUE,"CABLE INCONNU",(INDEX([3]Base!$A$2:$C$207,MATCH($BZ$6,[3]Base!$A$2:$A$207,0),3))))</f>
        <v>19.600000000000001</v>
      </c>
      <c r="CB1548">
        <f>IF($BZ$6="","",IF(ISERROR(INDEX([3]Base!$A$2:$C$207,MATCH($BZ$6,[3]Base!$A$2:$A$207,0),2))=TRUE,"CABLE INCONNU",(INDEX([3]Base!$A$2:$C$207,MATCH($BZ$6,[3]Base!$A$2:$A$207,0),2))))</f>
        <v>0.627</v>
      </c>
      <c r="CD1548">
        <f t="shared" si="116"/>
        <v>1.5404220201039038</v>
      </c>
      <c r="CF1548">
        <f t="shared" si="114"/>
        <v>404.81000000000006</v>
      </c>
      <c r="CG15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BORD'!$B$13:$B$2000,0),9)))*T1548/$P$18)</f>
        <v>406.35042202010396</v>
      </c>
      <c r="CI1548">
        <f>'[3]TABLEAU DE BORD'!B1546</f>
        <v>0</v>
      </c>
      <c r="CJ1548">
        <f>'[3]TABLEAU DE BORD'!E1546-'[3]TABLEAU DE BORD'!C1546</f>
        <v>0</v>
      </c>
      <c r="CL1548">
        <f>'[3]TABLEAU DE BORD'!H1546</f>
        <v>0</v>
      </c>
      <c r="CM1548">
        <f>'[3]TABLEAU DE BORD'!K1546-'[3]TABLEAU DE BORD'!I1546</f>
        <v>0</v>
      </c>
    </row>
    <row r="1549" spans="72:91" x14ac:dyDescent="0.25">
      <c r="BT154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BORD'!$B$13:$B$2000,0),11))*T1549/INDEX('[3]TABLEAU DE BORD'!$B$13:$R$2000,MATCH('Formalisme RTE'!$H$2,'[3]TABLEAU DE BORD'!$B$13:$B$2000,0),12)</f>
        <v>3.102830965870556</v>
      </c>
      <c r="BU1549">
        <f t="shared" si="117"/>
        <v>0.93577891975241945</v>
      </c>
      <c r="BX1549">
        <f t="shared" si="115"/>
        <v>0.60748217536470928</v>
      </c>
      <c r="BZ1549">
        <f>IF($BZ$6="","",IF(ISERROR(INDEX([3]Base!$A$2:$C$207,MATCH($BZ$6,[3]Base!$A$2:$A$207,0),2))=TRUE,"CABLE INCONNU",(INDEX([3]Base!$A$2:$C$207,MATCH($BZ$6,[3]Base!$A$2:$A$207,0),3))))</f>
        <v>19.600000000000001</v>
      </c>
      <c r="CB1549">
        <f>IF($BZ$6="","",IF(ISERROR(INDEX([3]Base!$A$2:$C$207,MATCH($BZ$6,[3]Base!$A$2:$A$207,0),2))=TRUE,"CABLE INCONNU",(INDEX([3]Base!$A$2:$C$207,MATCH($BZ$6,[3]Base!$A$2:$A$207,0),2))))</f>
        <v>0.627</v>
      </c>
      <c r="CD1549">
        <f t="shared" si="116"/>
        <v>1.5404220201039038</v>
      </c>
      <c r="CF1549">
        <f t="shared" si="114"/>
        <v>404.81000000000006</v>
      </c>
      <c r="CG15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BORD'!$B$13:$B$2000,0),9)))*T1549/$P$18)</f>
        <v>406.35042202010396</v>
      </c>
      <c r="CI1549">
        <f>'[3]TABLEAU DE BORD'!B1547</f>
        <v>0</v>
      </c>
      <c r="CJ1549">
        <f>'[3]TABLEAU DE BORD'!E1547-'[3]TABLEAU DE BORD'!C1547</f>
        <v>0</v>
      </c>
      <c r="CL1549">
        <f>'[3]TABLEAU DE BORD'!H1547</f>
        <v>0</v>
      </c>
      <c r="CM1549">
        <f>'[3]TABLEAU DE BORD'!K1547-'[3]TABLEAU DE BORD'!I1547</f>
        <v>0</v>
      </c>
    </row>
    <row r="1550" spans="72:91" x14ac:dyDescent="0.25">
      <c r="BT155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BORD'!$B$13:$B$2000,0),11))*T1550/INDEX('[3]TABLEAU DE BORD'!$B$13:$R$2000,MATCH('Formalisme RTE'!$H$2,'[3]TABLEAU DE BORD'!$B$13:$B$2000,0),12)</f>
        <v>3.102830965870556</v>
      </c>
      <c r="BU1550">
        <f t="shared" si="117"/>
        <v>0.93577891975241945</v>
      </c>
      <c r="BX1550">
        <f t="shared" si="115"/>
        <v>0.60748217536470928</v>
      </c>
      <c r="BZ1550">
        <f>IF($BZ$6="","",IF(ISERROR(INDEX([3]Base!$A$2:$C$207,MATCH($BZ$6,[3]Base!$A$2:$A$207,0),2))=TRUE,"CABLE INCONNU",(INDEX([3]Base!$A$2:$C$207,MATCH($BZ$6,[3]Base!$A$2:$A$207,0),3))))</f>
        <v>19.600000000000001</v>
      </c>
      <c r="CB1550">
        <f>IF($BZ$6="","",IF(ISERROR(INDEX([3]Base!$A$2:$C$207,MATCH($BZ$6,[3]Base!$A$2:$A$207,0),2))=TRUE,"CABLE INCONNU",(INDEX([3]Base!$A$2:$C$207,MATCH($BZ$6,[3]Base!$A$2:$A$207,0),2))))</f>
        <v>0.627</v>
      </c>
      <c r="CD1550">
        <f t="shared" si="116"/>
        <v>1.5404220201039038</v>
      </c>
      <c r="CF1550">
        <f t="shared" si="114"/>
        <v>404.81000000000006</v>
      </c>
      <c r="CG15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BORD'!$B$13:$B$2000,0),9)))*T1550/$P$18)</f>
        <v>406.35042202010396</v>
      </c>
      <c r="CI1550">
        <f>'[3]TABLEAU DE BORD'!B1548</f>
        <v>0</v>
      </c>
      <c r="CJ1550">
        <f>'[3]TABLEAU DE BORD'!E1548-'[3]TABLEAU DE BORD'!C1548</f>
        <v>0</v>
      </c>
      <c r="CL1550">
        <f>'[3]TABLEAU DE BORD'!H1548</f>
        <v>0</v>
      </c>
      <c r="CM1550">
        <f>'[3]TABLEAU DE BORD'!K1548-'[3]TABLEAU DE BORD'!I1548</f>
        <v>0</v>
      </c>
    </row>
    <row r="1551" spans="72:91" x14ac:dyDescent="0.25">
      <c r="BT155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BORD'!$B$13:$B$2000,0),11))*T1551/INDEX('[3]TABLEAU DE BORD'!$B$13:$R$2000,MATCH('Formalisme RTE'!$H$2,'[3]TABLEAU DE BORD'!$B$13:$B$2000,0),12)</f>
        <v>3.102830965870556</v>
      </c>
      <c r="BU1551">
        <f t="shared" si="117"/>
        <v>0.93577891975241945</v>
      </c>
      <c r="BX1551">
        <f t="shared" si="115"/>
        <v>0.60748217536470928</v>
      </c>
      <c r="BZ1551">
        <f>IF($BZ$6="","",IF(ISERROR(INDEX([3]Base!$A$2:$C$207,MATCH($BZ$6,[3]Base!$A$2:$A$207,0),2))=TRUE,"CABLE INCONNU",(INDEX([3]Base!$A$2:$C$207,MATCH($BZ$6,[3]Base!$A$2:$A$207,0),3))))</f>
        <v>19.600000000000001</v>
      </c>
      <c r="CB1551">
        <f>IF($BZ$6="","",IF(ISERROR(INDEX([3]Base!$A$2:$C$207,MATCH($BZ$6,[3]Base!$A$2:$A$207,0),2))=TRUE,"CABLE INCONNU",(INDEX([3]Base!$A$2:$C$207,MATCH($BZ$6,[3]Base!$A$2:$A$207,0),2))))</f>
        <v>0.627</v>
      </c>
      <c r="CD1551">
        <f t="shared" si="116"/>
        <v>1.5404220201039038</v>
      </c>
      <c r="CF1551">
        <f t="shared" ref="CF1551:CF1614" si="118">$BE$28+$D$10*((EXP(($BE$26-T1551)/$D$10)+EXP(-($BE$26-T1551)/$D$10))/2-1)</f>
        <v>404.81000000000006</v>
      </c>
      <c r="CG15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BORD'!$B$13:$B$2000,0),9)))*T1551/$P$18)</f>
        <v>406.35042202010396</v>
      </c>
      <c r="CI1551">
        <f>'[3]TABLEAU DE BORD'!B1549</f>
        <v>0</v>
      </c>
      <c r="CJ1551">
        <f>'[3]TABLEAU DE BORD'!E1549-'[3]TABLEAU DE BORD'!C1549</f>
        <v>0</v>
      </c>
      <c r="CL1551">
        <f>'[3]TABLEAU DE BORD'!H1549</f>
        <v>0</v>
      </c>
      <c r="CM1551">
        <f>'[3]TABLEAU DE BORD'!K1549-'[3]TABLEAU DE BORD'!I1549</f>
        <v>0</v>
      </c>
    </row>
    <row r="1552" spans="72:91" x14ac:dyDescent="0.25">
      <c r="BT155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BORD'!$B$13:$B$2000,0),11))*T1552/INDEX('[3]TABLEAU DE BORD'!$B$13:$R$2000,MATCH('Formalisme RTE'!$H$2,'[3]TABLEAU DE BORD'!$B$13:$B$2000,0),12)</f>
        <v>3.102830965870556</v>
      </c>
      <c r="BU1552">
        <f t="shared" si="117"/>
        <v>0.93577891975241945</v>
      </c>
      <c r="BX1552">
        <f t="shared" ref="BX1552:BX1615" si="119">SQRT(1-(1/(SQRT((CB1552*0.981)^2+(($B$30/10)*BZ1552*0.001)^2)/(CB1552*0.981))^2))</f>
        <v>0.60748217536470928</v>
      </c>
      <c r="BZ1552">
        <f>IF($BZ$6="","",IF(ISERROR(INDEX([3]Base!$A$2:$C$207,MATCH($BZ$6,[3]Base!$A$2:$A$207,0),2))=TRUE,"CABLE INCONNU",(INDEX([3]Base!$A$2:$C$207,MATCH($BZ$6,[3]Base!$A$2:$A$207,0),3))))</f>
        <v>19.600000000000001</v>
      </c>
      <c r="CB1552">
        <f>IF($BZ$6="","",IF(ISERROR(INDEX([3]Base!$A$2:$C$207,MATCH($BZ$6,[3]Base!$A$2:$A$207,0),2))=TRUE,"CABLE INCONNU",(INDEX([3]Base!$A$2:$C$207,MATCH($BZ$6,[3]Base!$A$2:$A$207,0),2))))</f>
        <v>0.627</v>
      </c>
      <c r="CD1552">
        <f t="shared" si="116"/>
        <v>1.5404220201039038</v>
      </c>
      <c r="CF1552">
        <f t="shared" si="118"/>
        <v>404.81000000000006</v>
      </c>
      <c r="CG15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BORD'!$B$13:$B$2000,0),9)))*T1552/$P$18)</f>
        <v>406.35042202010396</v>
      </c>
      <c r="CI1552">
        <f>'[3]TABLEAU DE BORD'!B1550</f>
        <v>0</v>
      </c>
      <c r="CJ1552">
        <f>'[3]TABLEAU DE BORD'!E1550-'[3]TABLEAU DE BORD'!C1550</f>
        <v>0</v>
      </c>
      <c r="CL1552">
        <f>'[3]TABLEAU DE BORD'!H1550</f>
        <v>0</v>
      </c>
      <c r="CM1552">
        <f>'[3]TABLEAU DE BORD'!K1550-'[3]TABLEAU DE BORD'!I1550</f>
        <v>0</v>
      </c>
    </row>
    <row r="1553" spans="72:91" x14ac:dyDescent="0.25">
      <c r="BT155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BORD'!$B$13:$B$2000,0),11))*T1553/INDEX('[3]TABLEAU DE BORD'!$B$13:$R$2000,MATCH('Formalisme RTE'!$H$2,'[3]TABLEAU DE BORD'!$B$13:$B$2000,0),12)</f>
        <v>3.102830965870556</v>
      </c>
      <c r="BU1553">
        <f t="shared" si="117"/>
        <v>0.93577891975241945</v>
      </c>
      <c r="BX1553">
        <f t="shared" si="119"/>
        <v>0.60748217536470928</v>
      </c>
      <c r="BZ1553">
        <f>IF($BZ$6="","",IF(ISERROR(INDEX([3]Base!$A$2:$C$207,MATCH($BZ$6,[3]Base!$A$2:$A$207,0),2))=TRUE,"CABLE INCONNU",(INDEX([3]Base!$A$2:$C$207,MATCH($BZ$6,[3]Base!$A$2:$A$207,0),3))))</f>
        <v>19.600000000000001</v>
      </c>
      <c r="CB1553">
        <f>IF($BZ$6="","",IF(ISERROR(INDEX([3]Base!$A$2:$C$207,MATCH($BZ$6,[3]Base!$A$2:$A$207,0),2))=TRUE,"CABLE INCONNU",(INDEX([3]Base!$A$2:$C$207,MATCH($BZ$6,[3]Base!$A$2:$A$207,0),2))))</f>
        <v>0.627</v>
      </c>
      <c r="CD1553">
        <f t="shared" ref="CD1553:CD1616" si="120">CG1553-CF1553</f>
        <v>1.5404220201039038</v>
      </c>
      <c r="CF1553">
        <f t="shared" si="118"/>
        <v>404.81000000000006</v>
      </c>
      <c r="CG15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BORD'!$B$13:$B$2000,0),9)))*T1553/$P$18)</f>
        <v>406.35042202010396</v>
      </c>
      <c r="CI1553">
        <f>'[3]TABLEAU DE BORD'!B1551</f>
        <v>0</v>
      </c>
      <c r="CJ1553">
        <f>'[3]TABLEAU DE BORD'!E1551-'[3]TABLEAU DE BORD'!C1551</f>
        <v>0</v>
      </c>
      <c r="CL1553">
        <f>'[3]TABLEAU DE BORD'!H1551</f>
        <v>0</v>
      </c>
      <c r="CM1553">
        <f>'[3]TABLEAU DE BORD'!K1551-'[3]TABLEAU DE BORD'!I1551</f>
        <v>0</v>
      </c>
    </row>
    <row r="1554" spans="72:91" x14ac:dyDescent="0.25">
      <c r="BT155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BORD'!$B$13:$B$2000,0),11))*T1554/INDEX('[3]TABLEAU DE BORD'!$B$13:$R$2000,MATCH('Formalisme RTE'!$H$2,'[3]TABLEAU DE BORD'!$B$13:$B$2000,0),12)</f>
        <v>3.102830965870556</v>
      </c>
      <c r="BU1554">
        <f t="shared" ref="BU1554:BU1617" si="121">BX1554*CD1554</f>
        <v>0.93577891975241945</v>
      </c>
      <c r="BX1554">
        <f t="shared" si="119"/>
        <v>0.60748217536470928</v>
      </c>
      <c r="BZ1554">
        <f>IF($BZ$6="","",IF(ISERROR(INDEX([3]Base!$A$2:$C$207,MATCH($BZ$6,[3]Base!$A$2:$A$207,0),2))=TRUE,"CABLE INCONNU",(INDEX([3]Base!$A$2:$C$207,MATCH($BZ$6,[3]Base!$A$2:$A$207,0),3))))</f>
        <v>19.600000000000001</v>
      </c>
      <c r="CB1554">
        <f>IF($BZ$6="","",IF(ISERROR(INDEX([3]Base!$A$2:$C$207,MATCH($BZ$6,[3]Base!$A$2:$A$207,0),2))=TRUE,"CABLE INCONNU",(INDEX([3]Base!$A$2:$C$207,MATCH($BZ$6,[3]Base!$A$2:$A$207,0),2))))</f>
        <v>0.627</v>
      </c>
      <c r="CD1554">
        <f t="shared" si="120"/>
        <v>1.5404220201039038</v>
      </c>
      <c r="CF1554">
        <f t="shared" si="118"/>
        <v>404.81000000000006</v>
      </c>
      <c r="CG15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BORD'!$B$13:$B$2000,0),9)))*T1554/$P$18)</f>
        <v>406.35042202010396</v>
      </c>
      <c r="CI1554">
        <f>'[3]TABLEAU DE BORD'!B1552</f>
        <v>0</v>
      </c>
      <c r="CJ1554">
        <f>'[3]TABLEAU DE BORD'!E1552-'[3]TABLEAU DE BORD'!C1552</f>
        <v>0</v>
      </c>
      <c r="CL1554">
        <f>'[3]TABLEAU DE BORD'!H1552</f>
        <v>0</v>
      </c>
      <c r="CM1554">
        <f>'[3]TABLEAU DE BORD'!K1552-'[3]TABLEAU DE BORD'!I1552</f>
        <v>0</v>
      </c>
    </row>
    <row r="1555" spans="72:91" x14ac:dyDescent="0.25">
      <c r="BT155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BORD'!$B$13:$B$2000,0),11))*T1555/INDEX('[3]TABLEAU DE BORD'!$B$13:$R$2000,MATCH('Formalisme RTE'!$H$2,'[3]TABLEAU DE BORD'!$B$13:$B$2000,0),12)</f>
        <v>3.102830965870556</v>
      </c>
      <c r="BU1555">
        <f t="shared" si="121"/>
        <v>0.93577891975241945</v>
      </c>
      <c r="BX1555">
        <f t="shared" si="119"/>
        <v>0.60748217536470928</v>
      </c>
      <c r="BZ1555">
        <f>IF($BZ$6="","",IF(ISERROR(INDEX([3]Base!$A$2:$C$207,MATCH($BZ$6,[3]Base!$A$2:$A$207,0),2))=TRUE,"CABLE INCONNU",(INDEX([3]Base!$A$2:$C$207,MATCH($BZ$6,[3]Base!$A$2:$A$207,0),3))))</f>
        <v>19.600000000000001</v>
      </c>
      <c r="CB1555">
        <f>IF($BZ$6="","",IF(ISERROR(INDEX([3]Base!$A$2:$C$207,MATCH($BZ$6,[3]Base!$A$2:$A$207,0),2))=TRUE,"CABLE INCONNU",(INDEX([3]Base!$A$2:$C$207,MATCH($BZ$6,[3]Base!$A$2:$A$207,0),2))))</f>
        <v>0.627</v>
      </c>
      <c r="CD1555">
        <f t="shared" si="120"/>
        <v>1.5404220201039038</v>
      </c>
      <c r="CF1555">
        <f t="shared" si="118"/>
        <v>404.81000000000006</v>
      </c>
      <c r="CG15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BORD'!$B$13:$B$2000,0),9)))*T1555/$P$18)</f>
        <v>406.35042202010396</v>
      </c>
      <c r="CI1555">
        <f>'[3]TABLEAU DE BORD'!B1553</f>
        <v>0</v>
      </c>
      <c r="CJ1555">
        <f>'[3]TABLEAU DE BORD'!E1553-'[3]TABLEAU DE BORD'!C1553</f>
        <v>0</v>
      </c>
      <c r="CL1555">
        <f>'[3]TABLEAU DE BORD'!H1553</f>
        <v>0</v>
      </c>
      <c r="CM1555">
        <f>'[3]TABLEAU DE BORD'!K1553-'[3]TABLEAU DE BORD'!I1553</f>
        <v>0</v>
      </c>
    </row>
    <row r="1556" spans="72:91" x14ac:dyDescent="0.25">
      <c r="BT155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BORD'!$B$13:$B$2000,0),11))*T1556/INDEX('[3]TABLEAU DE BORD'!$B$13:$R$2000,MATCH('Formalisme RTE'!$H$2,'[3]TABLEAU DE BORD'!$B$13:$B$2000,0),12)</f>
        <v>3.102830965870556</v>
      </c>
      <c r="BU1556">
        <f t="shared" si="121"/>
        <v>0.93577891975241945</v>
      </c>
      <c r="BX1556">
        <f t="shared" si="119"/>
        <v>0.60748217536470928</v>
      </c>
      <c r="BZ1556">
        <f>IF($BZ$6="","",IF(ISERROR(INDEX([3]Base!$A$2:$C$207,MATCH($BZ$6,[3]Base!$A$2:$A$207,0),2))=TRUE,"CABLE INCONNU",(INDEX([3]Base!$A$2:$C$207,MATCH($BZ$6,[3]Base!$A$2:$A$207,0),3))))</f>
        <v>19.600000000000001</v>
      </c>
      <c r="CB1556">
        <f>IF($BZ$6="","",IF(ISERROR(INDEX([3]Base!$A$2:$C$207,MATCH($BZ$6,[3]Base!$A$2:$A$207,0),2))=TRUE,"CABLE INCONNU",(INDEX([3]Base!$A$2:$C$207,MATCH($BZ$6,[3]Base!$A$2:$A$207,0),2))))</f>
        <v>0.627</v>
      </c>
      <c r="CD1556">
        <f t="shared" si="120"/>
        <v>1.5404220201039038</v>
      </c>
      <c r="CF1556">
        <f t="shared" si="118"/>
        <v>404.81000000000006</v>
      </c>
      <c r="CG15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BORD'!$B$13:$B$2000,0),9)))*T1556/$P$18)</f>
        <v>406.35042202010396</v>
      </c>
      <c r="CI1556">
        <f>'[3]TABLEAU DE BORD'!B1554</f>
        <v>0</v>
      </c>
      <c r="CJ1556">
        <f>'[3]TABLEAU DE BORD'!E1554-'[3]TABLEAU DE BORD'!C1554</f>
        <v>0</v>
      </c>
      <c r="CL1556">
        <f>'[3]TABLEAU DE BORD'!H1554</f>
        <v>0</v>
      </c>
      <c r="CM1556">
        <f>'[3]TABLEAU DE BORD'!K1554-'[3]TABLEAU DE BORD'!I1554</f>
        <v>0</v>
      </c>
    </row>
    <row r="1557" spans="72:91" x14ac:dyDescent="0.25">
      <c r="BT155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BORD'!$B$13:$B$2000,0),11))*T1557/INDEX('[3]TABLEAU DE BORD'!$B$13:$R$2000,MATCH('Formalisme RTE'!$H$2,'[3]TABLEAU DE BORD'!$B$13:$B$2000,0),12)</f>
        <v>3.102830965870556</v>
      </c>
      <c r="BU1557">
        <f t="shared" si="121"/>
        <v>0.93577891975241945</v>
      </c>
      <c r="BX1557">
        <f t="shared" si="119"/>
        <v>0.60748217536470928</v>
      </c>
      <c r="BZ1557">
        <f>IF($BZ$6="","",IF(ISERROR(INDEX([3]Base!$A$2:$C$207,MATCH($BZ$6,[3]Base!$A$2:$A$207,0),2))=TRUE,"CABLE INCONNU",(INDEX([3]Base!$A$2:$C$207,MATCH($BZ$6,[3]Base!$A$2:$A$207,0),3))))</f>
        <v>19.600000000000001</v>
      </c>
      <c r="CB1557">
        <f>IF($BZ$6="","",IF(ISERROR(INDEX([3]Base!$A$2:$C$207,MATCH($BZ$6,[3]Base!$A$2:$A$207,0),2))=TRUE,"CABLE INCONNU",(INDEX([3]Base!$A$2:$C$207,MATCH($BZ$6,[3]Base!$A$2:$A$207,0),2))))</f>
        <v>0.627</v>
      </c>
      <c r="CD1557">
        <f t="shared" si="120"/>
        <v>1.5404220201039038</v>
      </c>
      <c r="CF1557">
        <f t="shared" si="118"/>
        <v>404.81000000000006</v>
      </c>
      <c r="CG15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BORD'!$B$13:$B$2000,0),9)))*T1557/$P$18)</f>
        <v>406.35042202010396</v>
      </c>
      <c r="CI1557">
        <f>'[3]TABLEAU DE BORD'!B1555</f>
        <v>0</v>
      </c>
      <c r="CJ1557">
        <f>'[3]TABLEAU DE BORD'!E1555-'[3]TABLEAU DE BORD'!C1555</f>
        <v>0</v>
      </c>
      <c r="CL1557">
        <f>'[3]TABLEAU DE BORD'!H1555</f>
        <v>0</v>
      </c>
      <c r="CM1557">
        <f>'[3]TABLEAU DE BORD'!K1555-'[3]TABLEAU DE BORD'!I1555</f>
        <v>0</v>
      </c>
    </row>
    <row r="1558" spans="72:91" x14ac:dyDescent="0.25">
      <c r="BT155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BORD'!$B$13:$B$2000,0),11))*T1558/INDEX('[3]TABLEAU DE BORD'!$B$13:$R$2000,MATCH('Formalisme RTE'!$H$2,'[3]TABLEAU DE BORD'!$B$13:$B$2000,0),12)</f>
        <v>3.102830965870556</v>
      </c>
      <c r="BU1558">
        <f t="shared" si="121"/>
        <v>0.93577891975241945</v>
      </c>
      <c r="BX1558">
        <f t="shared" si="119"/>
        <v>0.60748217536470928</v>
      </c>
      <c r="BZ1558">
        <f>IF($BZ$6="","",IF(ISERROR(INDEX([3]Base!$A$2:$C$207,MATCH($BZ$6,[3]Base!$A$2:$A$207,0),2))=TRUE,"CABLE INCONNU",(INDEX([3]Base!$A$2:$C$207,MATCH($BZ$6,[3]Base!$A$2:$A$207,0),3))))</f>
        <v>19.600000000000001</v>
      </c>
      <c r="CB1558">
        <f>IF($BZ$6="","",IF(ISERROR(INDEX([3]Base!$A$2:$C$207,MATCH($BZ$6,[3]Base!$A$2:$A$207,0),2))=TRUE,"CABLE INCONNU",(INDEX([3]Base!$A$2:$C$207,MATCH($BZ$6,[3]Base!$A$2:$A$207,0),2))))</f>
        <v>0.627</v>
      </c>
      <c r="CD1558">
        <f t="shared" si="120"/>
        <v>1.5404220201039038</v>
      </c>
      <c r="CF1558">
        <f t="shared" si="118"/>
        <v>404.81000000000006</v>
      </c>
      <c r="CG15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BORD'!$B$13:$B$2000,0),9)))*T1558/$P$18)</f>
        <v>406.35042202010396</v>
      </c>
      <c r="CI1558">
        <f>'[3]TABLEAU DE BORD'!B1556</f>
        <v>0</v>
      </c>
      <c r="CJ1558">
        <f>'[3]TABLEAU DE BORD'!E1556-'[3]TABLEAU DE BORD'!C1556</f>
        <v>0</v>
      </c>
      <c r="CL1558">
        <f>'[3]TABLEAU DE BORD'!H1556</f>
        <v>0</v>
      </c>
      <c r="CM1558">
        <f>'[3]TABLEAU DE BORD'!K1556-'[3]TABLEAU DE BORD'!I1556</f>
        <v>0</v>
      </c>
    </row>
    <row r="1559" spans="72:91" x14ac:dyDescent="0.25">
      <c r="BT155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BORD'!$B$13:$B$2000,0),11))*T1559/INDEX('[3]TABLEAU DE BORD'!$B$13:$R$2000,MATCH('Formalisme RTE'!$H$2,'[3]TABLEAU DE BORD'!$B$13:$B$2000,0),12)</f>
        <v>3.102830965870556</v>
      </c>
      <c r="BU1559">
        <f t="shared" si="121"/>
        <v>0.93577891975241945</v>
      </c>
      <c r="BX1559">
        <f t="shared" si="119"/>
        <v>0.60748217536470928</v>
      </c>
      <c r="BZ1559">
        <f>IF($BZ$6="","",IF(ISERROR(INDEX([3]Base!$A$2:$C$207,MATCH($BZ$6,[3]Base!$A$2:$A$207,0),2))=TRUE,"CABLE INCONNU",(INDEX([3]Base!$A$2:$C$207,MATCH($BZ$6,[3]Base!$A$2:$A$207,0),3))))</f>
        <v>19.600000000000001</v>
      </c>
      <c r="CB1559">
        <f>IF($BZ$6="","",IF(ISERROR(INDEX([3]Base!$A$2:$C$207,MATCH($BZ$6,[3]Base!$A$2:$A$207,0),2))=TRUE,"CABLE INCONNU",(INDEX([3]Base!$A$2:$C$207,MATCH($BZ$6,[3]Base!$A$2:$A$207,0),2))))</f>
        <v>0.627</v>
      </c>
      <c r="CD1559">
        <f t="shared" si="120"/>
        <v>1.5404220201039038</v>
      </c>
      <c r="CF1559">
        <f t="shared" si="118"/>
        <v>404.81000000000006</v>
      </c>
      <c r="CG15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BORD'!$B$13:$B$2000,0),9)))*T1559/$P$18)</f>
        <v>406.35042202010396</v>
      </c>
      <c r="CI1559">
        <f>'[3]TABLEAU DE BORD'!B1557</f>
        <v>0</v>
      </c>
      <c r="CJ1559">
        <f>'[3]TABLEAU DE BORD'!E1557-'[3]TABLEAU DE BORD'!C1557</f>
        <v>0</v>
      </c>
      <c r="CL1559">
        <f>'[3]TABLEAU DE BORD'!H1557</f>
        <v>0</v>
      </c>
      <c r="CM1559">
        <f>'[3]TABLEAU DE BORD'!K1557-'[3]TABLEAU DE BORD'!I1557</f>
        <v>0</v>
      </c>
    </row>
    <row r="1560" spans="72:91" x14ac:dyDescent="0.25">
      <c r="BT156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BORD'!$B$13:$B$2000,0),11))*T1560/INDEX('[3]TABLEAU DE BORD'!$B$13:$R$2000,MATCH('Formalisme RTE'!$H$2,'[3]TABLEAU DE BORD'!$B$13:$B$2000,0),12)</f>
        <v>3.102830965870556</v>
      </c>
      <c r="BU1560">
        <f t="shared" si="121"/>
        <v>0.93577891975241945</v>
      </c>
      <c r="BX1560">
        <f t="shared" si="119"/>
        <v>0.60748217536470928</v>
      </c>
      <c r="BZ1560">
        <f>IF($BZ$6="","",IF(ISERROR(INDEX([3]Base!$A$2:$C$207,MATCH($BZ$6,[3]Base!$A$2:$A$207,0),2))=TRUE,"CABLE INCONNU",(INDEX([3]Base!$A$2:$C$207,MATCH($BZ$6,[3]Base!$A$2:$A$207,0),3))))</f>
        <v>19.600000000000001</v>
      </c>
      <c r="CB1560">
        <f>IF($BZ$6="","",IF(ISERROR(INDEX([3]Base!$A$2:$C$207,MATCH($BZ$6,[3]Base!$A$2:$A$207,0),2))=TRUE,"CABLE INCONNU",(INDEX([3]Base!$A$2:$C$207,MATCH($BZ$6,[3]Base!$A$2:$A$207,0),2))))</f>
        <v>0.627</v>
      </c>
      <c r="CD1560">
        <f t="shared" si="120"/>
        <v>1.5404220201039038</v>
      </c>
      <c r="CF1560">
        <f t="shared" si="118"/>
        <v>404.81000000000006</v>
      </c>
      <c r="CG15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BORD'!$B$13:$B$2000,0),9)))*T1560/$P$18)</f>
        <v>406.35042202010396</v>
      </c>
      <c r="CI1560">
        <f>'[3]TABLEAU DE BORD'!B1558</f>
        <v>0</v>
      </c>
      <c r="CJ1560">
        <f>'[3]TABLEAU DE BORD'!E1558-'[3]TABLEAU DE BORD'!C1558</f>
        <v>0</v>
      </c>
      <c r="CL1560">
        <f>'[3]TABLEAU DE BORD'!H1558</f>
        <v>0</v>
      </c>
      <c r="CM1560">
        <f>'[3]TABLEAU DE BORD'!K1558-'[3]TABLEAU DE BORD'!I1558</f>
        <v>0</v>
      </c>
    </row>
    <row r="1561" spans="72:91" x14ac:dyDescent="0.25">
      <c r="BT156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BORD'!$B$13:$B$2000,0),11))*T1561/INDEX('[3]TABLEAU DE BORD'!$B$13:$R$2000,MATCH('Formalisme RTE'!$H$2,'[3]TABLEAU DE BORD'!$B$13:$B$2000,0),12)</f>
        <v>3.102830965870556</v>
      </c>
      <c r="BU1561">
        <f t="shared" si="121"/>
        <v>0.93577891975241945</v>
      </c>
      <c r="BX1561">
        <f t="shared" si="119"/>
        <v>0.60748217536470928</v>
      </c>
      <c r="BZ1561">
        <f>IF($BZ$6="","",IF(ISERROR(INDEX([3]Base!$A$2:$C$207,MATCH($BZ$6,[3]Base!$A$2:$A$207,0),2))=TRUE,"CABLE INCONNU",(INDEX([3]Base!$A$2:$C$207,MATCH($BZ$6,[3]Base!$A$2:$A$207,0),3))))</f>
        <v>19.600000000000001</v>
      </c>
      <c r="CB1561">
        <f>IF($BZ$6="","",IF(ISERROR(INDEX([3]Base!$A$2:$C$207,MATCH($BZ$6,[3]Base!$A$2:$A$207,0),2))=TRUE,"CABLE INCONNU",(INDEX([3]Base!$A$2:$C$207,MATCH($BZ$6,[3]Base!$A$2:$A$207,0),2))))</f>
        <v>0.627</v>
      </c>
      <c r="CD1561">
        <f t="shared" si="120"/>
        <v>1.5404220201039038</v>
      </c>
      <c r="CF1561">
        <f t="shared" si="118"/>
        <v>404.81000000000006</v>
      </c>
      <c r="CG15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BORD'!$B$13:$B$2000,0),9)))*T1561/$P$18)</f>
        <v>406.35042202010396</v>
      </c>
      <c r="CI1561">
        <f>'[3]TABLEAU DE BORD'!B1559</f>
        <v>0</v>
      </c>
      <c r="CJ1561">
        <f>'[3]TABLEAU DE BORD'!E1559-'[3]TABLEAU DE BORD'!C1559</f>
        <v>0</v>
      </c>
      <c r="CL1561">
        <f>'[3]TABLEAU DE BORD'!H1559</f>
        <v>0</v>
      </c>
      <c r="CM1561">
        <f>'[3]TABLEAU DE BORD'!K1559-'[3]TABLEAU DE BORD'!I1559</f>
        <v>0</v>
      </c>
    </row>
    <row r="1562" spans="72:91" x14ac:dyDescent="0.25">
      <c r="BT156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BORD'!$B$13:$B$2000,0),11))*T1562/INDEX('[3]TABLEAU DE BORD'!$B$13:$R$2000,MATCH('Formalisme RTE'!$H$2,'[3]TABLEAU DE BORD'!$B$13:$B$2000,0),12)</f>
        <v>3.102830965870556</v>
      </c>
      <c r="BU1562">
        <f t="shared" si="121"/>
        <v>0.93577891975241945</v>
      </c>
      <c r="BX1562">
        <f t="shared" si="119"/>
        <v>0.60748217536470928</v>
      </c>
      <c r="BZ1562">
        <f>IF($BZ$6="","",IF(ISERROR(INDEX([3]Base!$A$2:$C$207,MATCH($BZ$6,[3]Base!$A$2:$A$207,0),2))=TRUE,"CABLE INCONNU",(INDEX([3]Base!$A$2:$C$207,MATCH($BZ$6,[3]Base!$A$2:$A$207,0),3))))</f>
        <v>19.600000000000001</v>
      </c>
      <c r="CB1562">
        <f>IF($BZ$6="","",IF(ISERROR(INDEX([3]Base!$A$2:$C$207,MATCH($BZ$6,[3]Base!$A$2:$A$207,0),2))=TRUE,"CABLE INCONNU",(INDEX([3]Base!$A$2:$C$207,MATCH($BZ$6,[3]Base!$A$2:$A$207,0),2))))</f>
        <v>0.627</v>
      </c>
      <c r="CD1562">
        <f t="shared" si="120"/>
        <v>1.5404220201039038</v>
      </c>
      <c r="CF1562">
        <f t="shared" si="118"/>
        <v>404.81000000000006</v>
      </c>
      <c r="CG15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BORD'!$B$13:$B$2000,0),9)))*T1562/$P$18)</f>
        <v>406.35042202010396</v>
      </c>
      <c r="CI1562">
        <f>'[3]TABLEAU DE BORD'!B1560</f>
        <v>0</v>
      </c>
      <c r="CJ1562">
        <f>'[3]TABLEAU DE BORD'!E1560-'[3]TABLEAU DE BORD'!C1560</f>
        <v>0</v>
      </c>
      <c r="CL1562">
        <f>'[3]TABLEAU DE BORD'!H1560</f>
        <v>0</v>
      </c>
      <c r="CM1562">
        <f>'[3]TABLEAU DE BORD'!K1560-'[3]TABLEAU DE BORD'!I1560</f>
        <v>0</v>
      </c>
    </row>
    <row r="1563" spans="72:91" x14ac:dyDescent="0.25">
      <c r="BT156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BORD'!$B$13:$B$2000,0),11))*T1563/INDEX('[3]TABLEAU DE BORD'!$B$13:$R$2000,MATCH('Formalisme RTE'!$H$2,'[3]TABLEAU DE BORD'!$B$13:$B$2000,0),12)</f>
        <v>3.102830965870556</v>
      </c>
      <c r="BU1563">
        <f t="shared" si="121"/>
        <v>0.93577891975241945</v>
      </c>
      <c r="BX1563">
        <f t="shared" si="119"/>
        <v>0.60748217536470928</v>
      </c>
      <c r="BZ1563">
        <f>IF($BZ$6="","",IF(ISERROR(INDEX([3]Base!$A$2:$C$207,MATCH($BZ$6,[3]Base!$A$2:$A$207,0),2))=TRUE,"CABLE INCONNU",(INDEX([3]Base!$A$2:$C$207,MATCH($BZ$6,[3]Base!$A$2:$A$207,0),3))))</f>
        <v>19.600000000000001</v>
      </c>
      <c r="CB1563">
        <f>IF($BZ$6="","",IF(ISERROR(INDEX([3]Base!$A$2:$C$207,MATCH($BZ$6,[3]Base!$A$2:$A$207,0),2))=TRUE,"CABLE INCONNU",(INDEX([3]Base!$A$2:$C$207,MATCH($BZ$6,[3]Base!$A$2:$A$207,0),2))))</f>
        <v>0.627</v>
      </c>
      <c r="CD1563">
        <f t="shared" si="120"/>
        <v>1.5404220201039038</v>
      </c>
      <c r="CF1563">
        <f t="shared" si="118"/>
        <v>404.81000000000006</v>
      </c>
      <c r="CG15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BORD'!$B$13:$B$2000,0),9)))*T1563/$P$18)</f>
        <v>406.35042202010396</v>
      </c>
      <c r="CI1563">
        <f>'[3]TABLEAU DE BORD'!B1561</f>
        <v>0</v>
      </c>
      <c r="CJ1563">
        <f>'[3]TABLEAU DE BORD'!E1561-'[3]TABLEAU DE BORD'!C1561</f>
        <v>0</v>
      </c>
      <c r="CL1563">
        <f>'[3]TABLEAU DE BORD'!H1561</f>
        <v>0</v>
      </c>
      <c r="CM1563">
        <f>'[3]TABLEAU DE BORD'!K1561-'[3]TABLEAU DE BORD'!I1561</f>
        <v>0</v>
      </c>
    </row>
    <row r="1564" spans="72:91" x14ac:dyDescent="0.25">
      <c r="BT156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BORD'!$B$13:$B$2000,0),11))*T1564/INDEX('[3]TABLEAU DE BORD'!$B$13:$R$2000,MATCH('Formalisme RTE'!$H$2,'[3]TABLEAU DE BORD'!$B$13:$B$2000,0),12)</f>
        <v>3.102830965870556</v>
      </c>
      <c r="BU1564">
        <f t="shared" si="121"/>
        <v>0.93577891975241945</v>
      </c>
      <c r="BX1564">
        <f t="shared" si="119"/>
        <v>0.60748217536470928</v>
      </c>
      <c r="BZ1564">
        <f>IF($BZ$6="","",IF(ISERROR(INDEX([3]Base!$A$2:$C$207,MATCH($BZ$6,[3]Base!$A$2:$A$207,0),2))=TRUE,"CABLE INCONNU",(INDEX([3]Base!$A$2:$C$207,MATCH($BZ$6,[3]Base!$A$2:$A$207,0),3))))</f>
        <v>19.600000000000001</v>
      </c>
      <c r="CB1564">
        <f>IF($BZ$6="","",IF(ISERROR(INDEX([3]Base!$A$2:$C$207,MATCH($BZ$6,[3]Base!$A$2:$A$207,0),2))=TRUE,"CABLE INCONNU",(INDEX([3]Base!$A$2:$C$207,MATCH($BZ$6,[3]Base!$A$2:$A$207,0),2))))</f>
        <v>0.627</v>
      </c>
      <c r="CD1564">
        <f t="shared" si="120"/>
        <v>1.5404220201039038</v>
      </c>
      <c r="CF1564">
        <f t="shared" si="118"/>
        <v>404.81000000000006</v>
      </c>
      <c r="CG15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BORD'!$B$13:$B$2000,0),9)))*T1564/$P$18)</f>
        <v>406.35042202010396</v>
      </c>
      <c r="CI1564">
        <f>'[3]TABLEAU DE BORD'!B1562</f>
        <v>0</v>
      </c>
      <c r="CJ1564">
        <f>'[3]TABLEAU DE BORD'!E1562-'[3]TABLEAU DE BORD'!C1562</f>
        <v>0</v>
      </c>
      <c r="CL1564">
        <f>'[3]TABLEAU DE BORD'!H1562</f>
        <v>0</v>
      </c>
      <c r="CM1564">
        <f>'[3]TABLEAU DE BORD'!K1562-'[3]TABLEAU DE BORD'!I1562</f>
        <v>0</v>
      </c>
    </row>
    <row r="1565" spans="72:91" x14ac:dyDescent="0.25">
      <c r="BT156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BORD'!$B$13:$B$2000,0),11))*T1565/INDEX('[3]TABLEAU DE BORD'!$B$13:$R$2000,MATCH('Formalisme RTE'!$H$2,'[3]TABLEAU DE BORD'!$B$13:$B$2000,0),12)</f>
        <v>3.102830965870556</v>
      </c>
      <c r="BU1565">
        <f t="shared" si="121"/>
        <v>0.93577891975241945</v>
      </c>
      <c r="BX1565">
        <f t="shared" si="119"/>
        <v>0.60748217536470928</v>
      </c>
      <c r="BZ1565">
        <f>IF($BZ$6="","",IF(ISERROR(INDEX([3]Base!$A$2:$C$207,MATCH($BZ$6,[3]Base!$A$2:$A$207,0),2))=TRUE,"CABLE INCONNU",(INDEX([3]Base!$A$2:$C$207,MATCH($BZ$6,[3]Base!$A$2:$A$207,0),3))))</f>
        <v>19.600000000000001</v>
      </c>
      <c r="CB1565">
        <f>IF($BZ$6="","",IF(ISERROR(INDEX([3]Base!$A$2:$C$207,MATCH($BZ$6,[3]Base!$A$2:$A$207,0),2))=TRUE,"CABLE INCONNU",(INDEX([3]Base!$A$2:$C$207,MATCH($BZ$6,[3]Base!$A$2:$A$207,0),2))))</f>
        <v>0.627</v>
      </c>
      <c r="CD1565">
        <f t="shared" si="120"/>
        <v>1.5404220201039038</v>
      </c>
      <c r="CF1565">
        <f t="shared" si="118"/>
        <v>404.81000000000006</v>
      </c>
      <c r="CG15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BORD'!$B$13:$B$2000,0),9)))*T1565/$P$18)</f>
        <v>406.35042202010396</v>
      </c>
      <c r="CI1565">
        <f>'[3]TABLEAU DE BORD'!B1563</f>
        <v>0</v>
      </c>
      <c r="CJ1565">
        <f>'[3]TABLEAU DE BORD'!E1563-'[3]TABLEAU DE BORD'!C1563</f>
        <v>0</v>
      </c>
      <c r="CL1565">
        <f>'[3]TABLEAU DE BORD'!H1563</f>
        <v>0</v>
      </c>
      <c r="CM1565">
        <f>'[3]TABLEAU DE BORD'!K1563-'[3]TABLEAU DE BORD'!I1563</f>
        <v>0</v>
      </c>
    </row>
    <row r="1566" spans="72:91" x14ac:dyDescent="0.25">
      <c r="BT156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BORD'!$B$13:$B$2000,0),11))*T1566/INDEX('[3]TABLEAU DE BORD'!$B$13:$R$2000,MATCH('Formalisme RTE'!$H$2,'[3]TABLEAU DE BORD'!$B$13:$B$2000,0),12)</f>
        <v>3.102830965870556</v>
      </c>
      <c r="BU1566">
        <f t="shared" si="121"/>
        <v>0.93577891975241945</v>
      </c>
      <c r="BX1566">
        <f t="shared" si="119"/>
        <v>0.60748217536470928</v>
      </c>
      <c r="BZ1566">
        <f>IF($BZ$6="","",IF(ISERROR(INDEX([3]Base!$A$2:$C$207,MATCH($BZ$6,[3]Base!$A$2:$A$207,0),2))=TRUE,"CABLE INCONNU",(INDEX([3]Base!$A$2:$C$207,MATCH($BZ$6,[3]Base!$A$2:$A$207,0),3))))</f>
        <v>19.600000000000001</v>
      </c>
      <c r="CB1566">
        <f>IF($BZ$6="","",IF(ISERROR(INDEX([3]Base!$A$2:$C$207,MATCH($BZ$6,[3]Base!$A$2:$A$207,0),2))=TRUE,"CABLE INCONNU",(INDEX([3]Base!$A$2:$C$207,MATCH($BZ$6,[3]Base!$A$2:$A$207,0),2))))</f>
        <v>0.627</v>
      </c>
      <c r="CD1566">
        <f t="shared" si="120"/>
        <v>1.5404220201039038</v>
      </c>
      <c r="CF1566">
        <f t="shared" si="118"/>
        <v>404.81000000000006</v>
      </c>
      <c r="CG15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BORD'!$B$13:$B$2000,0),9)))*T1566/$P$18)</f>
        <v>406.35042202010396</v>
      </c>
      <c r="CI1566">
        <f>'[3]TABLEAU DE BORD'!B1564</f>
        <v>0</v>
      </c>
      <c r="CJ1566">
        <f>'[3]TABLEAU DE BORD'!E1564-'[3]TABLEAU DE BORD'!C1564</f>
        <v>0</v>
      </c>
      <c r="CL1566">
        <f>'[3]TABLEAU DE BORD'!H1564</f>
        <v>0</v>
      </c>
      <c r="CM1566">
        <f>'[3]TABLEAU DE BORD'!K1564-'[3]TABLEAU DE BORD'!I1564</f>
        <v>0</v>
      </c>
    </row>
    <row r="1567" spans="72:91" x14ac:dyDescent="0.25">
      <c r="BT156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BORD'!$B$13:$B$2000,0),11))*T1567/INDEX('[3]TABLEAU DE BORD'!$B$13:$R$2000,MATCH('Formalisme RTE'!$H$2,'[3]TABLEAU DE BORD'!$B$13:$B$2000,0),12)</f>
        <v>3.102830965870556</v>
      </c>
      <c r="BU1567">
        <f t="shared" si="121"/>
        <v>0.93577891975241945</v>
      </c>
      <c r="BX1567">
        <f t="shared" si="119"/>
        <v>0.60748217536470928</v>
      </c>
      <c r="BZ1567">
        <f>IF($BZ$6="","",IF(ISERROR(INDEX([3]Base!$A$2:$C$207,MATCH($BZ$6,[3]Base!$A$2:$A$207,0),2))=TRUE,"CABLE INCONNU",(INDEX([3]Base!$A$2:$C$207,MATCH($BZ$6,[3]Base!$A$2:$A$207,0),3))))</f>
        <v>19.600000000000001</v>
      </c>
      <c r="CB1567">
        <f>IF($BZ$6="","",IF(ISERROR(INDEX([3]Base!$A$2:$C$207,MATCH($BZ$6,[3]Base!$A$2:$A$207,0),2))=TRUE,"CABLE INCONNU",(INDEX([3]Base!$A$2:$C$207,MATCH($BZ$6,[3]Base!$A$2:$A$207,0),2))))</f>
        <v>0.627</v>
      </c>
      <c r="CD1567">
        <f t="shared" si="120"/>
        <v>1.5404220201039038</v>
      </c>
      <c r="CF1567">
        <f t="shared" si="118"/>
        <v>404.81000000000006</v>
      </c>
      <c r="CG15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BORD'!$B$13:$B$2000,0),9)))*T1567/$P$18)</f>
        <v>406.35042202010396</v>
      </c>
      <c r="CI1567">
        <f>'[3]TABLEAU DE BORD'!B1565</f>
        <v>0</v>
      </c>
      <c r="CJ1567">
        <f>'[3]TABLEAU DE BORD'!E1565-'[3]TABLEAU DE BORD'!C1565</f>
        <v>0</v>
      </c>
      <c r="CL1567">
        <f>'[3]TABLEAU DE BORD'!H1565</f>
        <v>0</v>
      </c>
      <c r="CM1567">
        <f>'[3]TABLEAU DE BORD'!K1565-'[3]TABLEAU DE BORD'!I1565</f>
        <v>0</v>
      </c>
    </row>
    <row r="1568" spans="72:91" x14ac:dyDescent="0.25">
      <c r="BT156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BORD'!$B$13:$B$2000,0),11))*T1568/INDEX('[3]TABLEAU DE BORD'!$B$13:$R$2000,MATCH('Formalisme RTE'!$H$2,'[3]TABLEAU DE BORD'!$B$13:$B$2000,0),12)</f>
        <v>3.102830965870556</v>
      </c>
      <c r="BU1568">
        <f t="shared" si="121"/>
        <v>0.93577891975241945</v>
      </c>
      <c r="BX1568">
        <f t="shared" si="119"/>
        <v>0.60748217536470928</v>
      </c>
      <c r="BZ1568">
        <f>IF($BZ$6="","",IF(ISERROR(INDEX([3]Base!$A$2:$C$207,MATCH($BZ$6,[3]Base!$A$2:$A$207,0),2))=TRUE,"CABLE INCONNU",(INDEX([3]Base!$A$2:$C$207,MATCH($BZ$6,[3]Base!$A$2:$A$207,0),3))))</f>
        <v>19.600000000000001</v>
      </c>
      <c r="CB1568">
        <f>IF($BZ$6="","",IF(ISERROR(INDEX([3]Base!$A$2:$C$207,MATCH($BZ$6,[3]Base!$A$2:$A$207,0),2))=TRUE,"CABLE INCONNU",(INDEX([3]Base!$A$2:$C$207,MATCH($BZ$6,[3]Base!$A$2:$A$207,0),2))))</f>
        <v>0.627</v>
      </c>
      <c r="CD1568">
        <f t="shared" si="120"/>
        <v>1.5404220201039038</v>
      </c>
      <c r="CF1568">
        <f t="shared" si="118"/>
        <v>404.81000000000006</v>
      </c>
      <c r="CG15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BORD'!$B$13:$B$2000,0),9)))*T1568/$P$18)</f>
        <v>406.35042202010396</v>
      </c>
      <c r="CI1568">
        <f>'[3]TABLEAU DE BORD'!B1566</f>
        <v>0</v>
      </c>
      <c r="CJ1568">
        <f>'[3]TABLEAU DE BORD'!E1566-'[3]TABLEAU DE BORD'!C1566</f>
        <v>0</v>
      </c>
      <c r="CL1568">
        <f>'[3]TABLEAU DE BORD'!H1566</f>
        <v>0</v>
      </c>
      <c r="CM1568">
        <f>'[3]TABLEAU DE BORD'!K1566-'[3]TABLEAU DE BORD'!I1566</f>
        <v>0</v>
      </c>
    </row>
    <row r="1569" spans="72:91" x14ac:dyDescent="0.25">
      <c r="BT156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BORD'!$B$13:$B$2000,0),11))*T1569/INDEX('[3]TABLEAU DE BORD'!$B$13:$R$2000,MATCH('Formalisme RTE'!$H$2,'[3]TABLEAU DE BORD'!$B$13:$B$2000,0),12)</f>
        <v>3.102830965870556</v>
      </c>
      <c r="BU1569">
        <f t="shared" si="121"/>
        <v>0.93577891975241945</v>
      </c>
      <c r="BX1569">
        <f t="shared" si="119"/>
        <v>0.60748217536470928</v>
      </c>
      <c r="BZ1569">
        <f>IF($BZ$6="","",IF(ISERROR(INDEX([3]Base!$A$2:$C$207,MATCH($BZ$6,[3]Base!$A$2:$A$207,0),2))=TRUE,"CABLE INCONNU",(INDEX([3]Base!$A$2:$C$207,MATCH($BZ$6,[3]Base!$A$2:$A$207,0),3))))</f>
        <v>19.600000000000001</v>
      </c>
      <c r="CB1569">
        <f>IF($BZ$6="","",IF(ISERROR(INDEX([3]Base!$A$2:$C$207,MATCH($BZ$6,[3]Base!$A$2:$A$207,0),2))=TRUE,"CABLE INCONNU",(INDEX([3]Base!$A$2:$C$207,MATCH($BZ$6,[3]Base!$A$2:$A$207,0),2))))</f>
        <v>0.627</v>
      </c>
      <c r="CD1569">
        <f t="shared" si="120"/>
        <v>1.5404220201039038</v>
      </c>
      <c r="CF1569">
        <f t="shared" si="118"/>
        <v>404.81000000000006</v>
      </c>
      <c r="CG15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BORD'!$B$13:$B$2000,0),9)))*T1569/$P$18)</f>
        <v>406.35042202010396</v>
      </c>
      <c r="CI1569">
        <f>'[3]TABLEAU DE BORD'!B1567</f>
        <v>0</v>
      </c>
      <c r="CJ1569">
        <f>'[3]TABLEAU DE BORD'!E1567-'[3]TABLEAU DE BORD'!C1567</f>
        <v>0</v>
      </c>
      <c r="CL1569">
        <f>'[3]TABLEAU DE BORD'!H1567</f>
        <v>0</v>
      </c>
      <c r="CM1569">
        <f>'[3]TABLEAU DE BORD'!K1567-'[3]TABLEAU DE BORD'!I1567</f>
        <v>0</v>
      </c>
    </row>
    <row r="1570" spans="72:91" x14ac:dyDescent="0.25">
      <c r="BT157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BORD'!$B$13:$B$2000,0),11))*T1570/INDEX('[3]TABLEAU DE BORD'!$B$13:$R$2000,MATCH('Formalisme RTE'!$H$2,'[3]TABLEAU DE BORD'!$B$13:$B$2000,0),12)</f>
        <v>3.102830965870556</v>
      </c>
      <c r="BU1570">
        <f t="shared" si="121"/>
        <v>0.93577891975241945</v>
      </c>
      <c r="BX1570">
        <f t="shared" si="119"/>
        <v>0.60748217536470928</v>
      </c>
      <c r="BZ1570">
        <f>IF($BZ$6="","",IF(ISERROR(INDEX([3]Base!$A$2:$C$207,MATCH($BZ$6,[3]Base!$A$2:$A$207,0),2))=TRUE,"CABLE INCONNU",(INDEX([3]Base!$A$2:$C$207,MATCH($BZ$6,[3]Base!$A$2:$A$207,0),3))))</f>
        <v>19.600000000000001</v>
      </c>
      <c r="CB1570">
        <f>IF($BZ$6="","",IF(ISERROR(INDEX([3]Base!$A$2:$C$207,MATCH($BZ$6,[3]Base!$A$2:$A$207,0),2))=TRUE,"CABLE INCONNU",(INDEX([3]Base!$A$2:$C$207,MATCH($BZ$6,[3]Base!$A$2:$A$207,0),2))))</f>
        <v>0.627</v>
      </c>
      <c r="CD1570">
        <f t="shared" si="120"/>
        <v>1.5404220201039038</v>
      </c>
      <c r="CF1570">
        <f t="shared" si="118"/>
        <v>404.81000000000006</v>
      </c>
      <c r="CG15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BORD'!$B$13:$B$2000,0),9)))*T1570/$P$18)</f>
        <v>406.35042202010396</v>
      </c>
      <c r="CI1570">
        <f>'[3]TABLEAU DE BORD'!B1568</f>
        <v>0</v>
      </c>
      <c r="CJ1570">
        <f>'[3]TABLEAU DE BORD'!E1568-'[3]TABLEAU DE BORD'!C1568</f>
        <v>0</v>
      </c>
      <c r="CL1570">
        <f>'[3]TABLEAU DE BORD'!H1568</f>
        <v>0</v>
      </c>
      <c r="CM1570">
        <f>'[3]TABLEAU DE BORD'!K1568-'[3]TABLEAU DE BORD'!I1568</f>
        <v>0</v>
      </c>
    </row>
    <row r="1571" spans="72:91" x14ac:dyDescent="0.25">
      <c r="BT157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BORD'!$B$13:$B$2000,0),11))*T1571/INDEX('[3]TABLEAU DE BORD'!$B$13:$R$2000,MATCH('Formalisme RTE'!$H$2,'[3]TABLEAU DE BORD'!$B$13:$B$2000,0),12)</f>
        <v>3.102830965870556</v>
      </c>
      <c r="BU1571">
        <f t="shared" si="121"/>
        <v>0.93577891975241945</v>
      </c>
      <c r="BX1571">
        <f t="shared" si="119"/>
        <v>0.60748217536470928</v>
      </c>
      <c r="BZ1571">
        <f>IF($BZ$6="","",IF(ISERROR(INDEX([3]Base!$A$2:$C$207,MATCH($BZ$6,[3]Base!$A$2:$A$207,0),2))=TRUE,"CABLE INCONNU",(INDEX([3]Base!$A$2:$C$207,MATCH($BZ$6,[3]Base!$A$2:$A$207,0),3))))</f>
        <v>19.600000000000001</v>
      </c>
      <c r="CB1571">
        <f>IF($BZ$6="","",IF(ISERROR(INDEX([3]Base!$A$2:$C$207,MATCH($BZ$6,[3]Base!$A$2:$A$207,0),2))=TRUE,"CABLE INCONNU",(INDEX([3]Base!$A$2:$C$207,MATCH($BZ$6,[3]Base!$A$2:$A$207,0),2))))</f>
        <v>0.627</v>
      </c>
      <c r="CD1571">
        <f t="shared" si="120"/>
        <v>1.5404220201039038</v>
      </c>
      <c r="CF1571">
        <f t="shared" si="118"/>
        <v>404.81000000000006</v>
      </c>
      <c r="CG15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BORD'!$B$13:$B$2000,0),9)))*T1571/$P$18)</f>
        <v>406.35042202010396</v>
      </c>
      <c r="CI1571">
        <f>'[3]TABLEAU DE BORD'!B1569</f>
        <v>0</v>
      </c>
      <c r="CJ1571">
        <f>'[3]TABLEAU DE BORD'!E1569-'[3]TABLEAU DE BORD'!C1569</f>
        <v>0</v>
      </c>
      <c r="CL1571">
        <f>'[3]TABLEAU DE BORD'!H1569</f>
        <v>0</v>
      </c>
      <c r="CM1571">
        <f>'[3]TABLEAU DE BORD'!K1569-'[3]TABLEAU DE BORD'!I1569</f>
        <v>0</v>
      </c>
    </row>
    <row r="1572" spans="72:91" x14ac:dyDescent="0.25">
      <c r="BT157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BORD'!$B$13:$B$2000,0),11))*T1572/INDEX('[3]TABLEAU DE BORD'!$B$13:$R$2000,MATCH('Formalisme RTE'!$H$2,'[3]TABLEAU DE BORD'!$B$13:$B$2000,0),12)</f>
        <v>3.102830965870556</v>
      </c>
      <c r="BU1572">
        <f t="shared" si="121"/>
        <v>0.93577891975241945</v>
      </c>
      <c r="BX1572">
        <f t="shared" si="119"/>
        <v>0.60748217536470928</v>
      </c>
      <c r="BZ1572">
        <f>IF($BZ$6="","",IF(ISERROR(INDEX([3]Base!$A$2:$C$207,MATCH($BZ$6,[3]Base!$A$2:$A$207,0),2))=TRUE,"CABLE INCONNU",(INDEX([3]Base!$A$2:$C$207,MATCH($BZ$6,[3]Base!$A$2:$A$207,0),3))))</f>
        <v>19.600000000000001</v>
      </c>
      <c r="CB1572">
        <f>IF($BZ$6="","",IF(ISERROR(INDEX([3]Base!$A$2:$C$207,MATCH($BZ$6,[3]Base!$A$2:$A$207,0),2))=TRUE,"CABLE INCONNU",(INDEX([3]Base!$A$2:$C$207,MATCH($BZ$6,[3]Base!$A$2:$A$207,0),2))))</f>
        <v>0.627</v>
      </c>
      <c r="CD1572">
        <f t="shared" si="120"/>
        <v>1.5404220201039038</v>
      </c>
      <c r="CF1572">
        <f t="shared" si="118"/>
        <v>404.81000000000006</v>
      </c>
      <c r="CG15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BORD'!$B$13:$B$2000,0),9)))*T1572/$P$18)</f>
        <v>406.35042202010396</v>
      </c>
      <c r="CI1572">
        <f>'[3]TABLEAU DE BORD'!B1570</f>
        <v>0</v>
      </c>
      <c r="CJ1572">
        <f>'[3]TABLEAU DE BORD'!E1570-'[3]TABLEAU DE BORD'!C1570</f>
        <v>0</v>
      </c>
      <c r="CL1572">
        <f>'[3]TABLEAU DE BORD'!H1570</f>
        <v>0</v>
      </c>
      <c r="CM1572">
        <f>'[3]TABLEAU DE BORD'!K1570-'[3]TABLEAU DE BORD'!I1570</f>
        <v>0</v>
      </c>
    </row>
    <row r="1573" spans="72:91" x14ac:dyDescent="0.25">
      <c r="BT157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BORD'!$B$13:$B$2000,0),11))*T1573/INDEX('[3]TABLEAU DE BORD'!$B$13:$R$2000,MATCH('Formalisme RTE'!$H$2,'[3]TABLEAU DE BORD'!$B$13:$B$2000,0),12)</f>
        <v>3.102830965870556</v>
      </c>
      <c r="BU1573">
        <f t="shared" si="121"/>
        <v>0.93577891975241945</v>
      </c>
      <c r="BX1573">
        <f t="shared" si="119"/>
        <v>0.60748217536470928</v>
      </c>
      <c r="BZ1573">
        <f>IF($BZ$6="","",IF(ISERROR(INDEX([3]Base!$A$2:$C$207,MATCH($BZ$6,[3]Base!$A$2:$A$207,0),2))=TRUE,"CABLE INCONNU",(INDEX([3]Base!$A$2:$C$207,MATCH($BZ$6,[3]Base!$A$2:$A$207,0),3))))</f>
        <v>19.600000000000001</v>
      </c>
      <c r="CB1573">
        <f>IF($BZ$6="","",IF(ISERROR(INDEX([3]Base!$A$2:$C$207,MATCH($BZ$6,[3]Base!$A$2:$A$207,0),2))=TRUE,"CABLE INCONNU",(INDEX([3]Base!$A$2:$C$207,MATCH($BZ$6,[3]Base!$A$2:$A$207,0),2))))</f>
        <v>0.627</v>
      </c>
      <c r="CD1573">
        <f t="shared" si="120"/>
        <v>1.5404220201039038</v>
      </c>
      <c r="CF1573">
        <f t="shared" si="118"/>
        <v>404.81000000000006</v>
      </c>
      <c r="CG15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BORD'!$B$13:$B$2000,0),9)))*T1573/$P$18)</f>
        <v>406.35042202010396</v>
      </c>
      <c r="CI1573">
        <f>'[3]TABLEAU DE BORD'!B1571</f>
        <v>0</v>
      </c>
      <c r="CJ1573">
        <f>'[3]TABLEAU DE BORD'!E1571-'[3]TABLEAU DE BORD'!C1571</f>
        <v>0</v>
      </c>
      <c r="CL1573">
        <f>'[3]TABLEAU DE BORD'!H1571</f>
        <v>0</v>
      </c>
      <c r="CM1573">
        <f>'[3]TABLEAU DE BORD'!K1571-'[3]TABLEAU DE BORD'!I1571</f>
        <v>0</v>
      </c>
    </row>
    <row r="1574" spans="72:91" x14ac:dyDescent="0.25">
      <c r="BT157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BORD'!$B$13:$B$2000,0),11))*T1574/INDEX('[3]TABLEAU DE BORD'!$B$13:$R$2000,MATCH('Formalisme RTE'!$H$2,'[3]TABLEAU DE BORD'!$B$13:$B$2000,0),12)</f>
        <v>3.102830965870556</v>
      </c>
      <c r="BU1574">
        <f t="shared" si="121"/>
        <v>0.93577891975241945</v>
      </c>
      <c r="BX1574">
        <f t="shared" si="119"/>
        <v>0.60748217536470928</v>
      </c>
      <c r="BZ1574">
        <f>IF($BZ$6="","",IF(ISERROR(INDEX([3]Base!$A$2:$C$207,MATCH($BZ$6,[3]Base!$A$2:$A$207,0),2))=TRUE,"CABLE INCONNU",(INDEX([3]Base!$A$2:$C$207,MATCH($BZ$6,[3]Base!$A$2:$A$207,0),3))))</f>
        <v>19.600000000000001</v>
      </c>
      <c r="CB1574">
        <f>IF($BZ$6="","",IF(ISERROR(INDEX([3]Base!$A$2:$C$207,MATCH($BZ$6,[3]Base!$A$2:$A$207,0),2))=TRUE,"CABLE INCONNU",(INDEX([3]Base!$A$2:$C$207,MATCH($BZ$6,[3]Base!$A$2:$A$207,0),2))))</f>
        <v>0.627</v>
      </c>
      <c r="CD1574">
        <f t="shared" si="120"/>
        <v>1.5404220201039038</v>
      </c>
      <c r="CF1574">
        <f t="shared" si="118"/>
        <v>404.81000000000006</v>
      </c>
      <c r="CG15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BORD'!$B$13:$B$2000,0),9)))*T1574/$P$18)</f>
        <v>406.35042202010396</v>
      </c>
      <c r="CI1574">
        <f>'[3]TABLEAU DE BORD'!B1572</f>
        <v>0</v>
      </c>
      <c r="CJ1574">
        <f>'[3]TABLEAU DE BORD'!E1572-'[3]TABLEAU DE BORD'!C1572</f>
        <v>0</v>
      </c>
      <c r="CL1574">
        <f>'[3]TABLEAU DE BORD'!H1572</f>
        <v>0</v>
      </c>
      <c r="CM1574">
        <f>'[3]TABLEAU DE BORD'!K1572-'[3]TABLEAU DE BORD'!I1572</f>
        <v>0</v>
      </c>
    </row>
    <row r="1575" spans="72:91" x14ac:dyDescent="0.25">
      <c r="BT157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BORD'!$B$13:$B$2000,0),11))*T1575/INDEX('[3]TABLEAU DE BORD'!$B$13:$R$2000,MATCH('Formalisme RTE'!$H$2,'[3]TABLEAU DE BORD'!$B$13:$B$2000,0),12)</f>
        <v>3.102830965870556</v>
      </c>
      <c r="BU1575">
        <f t="shared" si="121"/>
        <v>0.93577891975241945</v>
      </c>
      <c r="BX1575">
        <f t="shared" si="119"/>
        <v>0.60748217536470928</v>
      </c>
      <c r="BZ1575">
        <f>IF($BZ$6="","",IF(ISERROR(INDEX([3]Base!$A$2:$C$207,MATCH($BZ$6,[3]Base!$A$2:$A$207,0),2))=TRUE,"CABLE INCONNU",(INDEX([3]Base!$A$2:$C$207,MATCH($BZ$6,[3]Base!$A$2:$A$207,0),3))))</f>
        <v>19.600000000000001</v>
      </c>
      <c r="CB1575">
        <f>IF($BZ$6="","",IF(ISERROR(INDEX([3]Base!$A$2:$C$207,MATCH($BZ$6,[3]Base!$A$2:$A$207,0),2))=TRUE,"CABLE INCONNU",(INDEX([3]Base!$A$2:$C$207,MATCH($BZ$6,[3]Base!$A$2:$A$207,0),2))))</f>
        <v>0.627</v>
      </c>
      <c r="CD1575">
        <f t="shared" si="120"/>
        <v>1.5404220201039038</v>
      </c>
      <c r="CF1575">
        <f t="shared" si="118"/>
        <v>404.81000000000006</v>
      </c>
      <c r="CG15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BORD'!$B$13:$B$2000,0),9)))*T1575/$P$18)</f>
        <v>406.35042202010396</v>
      </c>
      <c r="CI1575">
        <f>'[3]TABLEAU DE BORD'!B1573</f>
        <v>0</v>
      </c>
      <c r="CJ1575">
        <f>'[3]TABLEAU DE BORD'!E1573-'[3]TABLEAU DE BORD'!C1573</f>
        <v>0</v>
      </c>
      <c r="CL1575">
        <f>'[3]TABLEAU DE BORD'!H1573</f>
        <v>0</v>
      </c>
      <c r="CM1575">
        <f>'[3]TABLEAU DE BORD'!K1573-'[3]TABLEAU DE BORD'!I1573</f>
        <v>0</v>
      </c>
    </row>
    <row r="1576" spans="72:91" x14ac:dyDescent="0.25">
      <c r="BT157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BORD'!$B$13:$B$2000,0),11))*T1576/INDEX('[3]TABLEAU DE BORD'!$B$13:$R$2000,MATCH('Formalisme RTE'!$H$2,'[3]TABLEAU DE BORD'!$B$13:$B$2000,0),12)</f>
        <v>3.102830965870556</v>
      </c>
      <c r="BU1576">
        <f t="shared" si="121"/>
        <v>0.93577891975241945</v>
      </c>
      <c r="BX1576">
        <f t="shared" si="119"/>
        <v>0.60748217536470928</v>
      </c>
      <c r="BZ1576">
        <f>IF($BZ$6="","",IF(ISERROR(INDEX([3]Base!$A$2:$C$207,MATCH($BZ$6,[3]Base!$A$2:$A$207,0),2))=TRUE,"CABLE INCONNU",(INDEX([3]Base!$A$2:$C$207,MATCH($BZ$6,[3]Base!$A$2:$A$207,0),3))))</f>
        <v>19.600000000000001</v>
      </c>
      <c r="CB1576">
        <f>IF($BZ$6="","",IF(ISERROR(INDEX([3]Base!$A$2:$C$207,MATCH($BZ$6,[3]Base!$A$2:$A$207,0),2))=TRUE,"CABLE INCONNU",(INDEX([3]Base!$A$2:$C$207,MATCH($BZ$6,[3]Base!$A$2:$A$207,0),2))))</f>
        <v>0.627</v>
      </c>
      <c r="CD1576">
        <f t="shared" si="120"/>
        <v>1.5404220201039038</v>
      </c>
      <c r="CF1576">
        <f t="shared" si="118"/>
        <v>404.81000000000006</v>
      </c>
      <c r="CG15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BORD'!$B$13:$B$2000,0),9)))*T1576/$P$18)</f>
        <v>406.35042202010396</v>
      </c>
      <c r="CI1576">
        <f>'[3]TABLEAU DE BORD'!B1574</f>
        <v>0</v>
      </c>
      <c r="CJ1576">
        <f>'[3]TABLEAU DE BORD'!E1574-'[3]TABLEAU DE BORD'!C1574</f>
        <v>0</v>
      </c>
      <c r="CL1576">
        <f>'[3]TABLEAU DE BORD'!H1574</f>
        <v>0</v>
      </c>
      <c r="CM1576">
        <f>'[3]TABLEAU DE BORD'!K1574-'[3]TABLEAU DE BORD'!I1574</f>
        <v>0</v>
      </c>
    </row>
    <row r="1577" spans="72:91" x14ac:dyDescent="0.25">
      <c r="BT157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BORD'!$B$13:$B$2000,0),11))*T1577/INDEX('[3]TABLEAU DE BORD'!$B$13:$R$2000,MATCH('Formalisme RTE'!$H$2,'[3]TABLEAU DE BORD'!$B$13:$B$2000,0),12)</f>
        <v>3.102830965870556</v>
      </c>
      <c r="BU1577">
        <f t="shared" si="121"/>
        <v>0.93577891975241945</v>
      </c>
      <c r="BX1577">
        <f t="shared" si="119"/>
        <v>0.60748217536470928</v>
      </c>
      <c r="BZ1577">
        <f>IF($BZ$6="","",IF(ISERROR(INDEX([3]Base!$A$2:$C$207,MATCH($BZ$6,[3]Base!$A$2:$A$207,0),2))=TRUE,"CABLE INCONNU",(INDEX([3]Base!$A$2:$C$207,MATCH($BZ$6,[3]Base!$A$2:$A$207,0),3))))</f>
        <v>19.600000000000001</v>
      </c>
      <c r="CB1577">
        <f>IF($BZ$6="","",IF(ISERROR(INDEX([3]Base!$A$2:$C$207,MATCH($BZ$6,[3]Base!$A$2:$A$207,0),2))=TRUE,"CABLE INCONNU",(INDEX([3]Base!$A$2:$C$207,MATCH($BZ$6,[3]Base!$A$2:$A$207,0),2))))</f>
        <v>0.627</v>
      </c>
      <c r="CD1577">
        <f t="shared" si="120"/>
        <v>1.5404220201039038</v>
      </c>
      <c r="CF1577">
        <f t="shared" si="118"/>
        <v>404.81000000000006</v>
      </c>
      <c r="CG15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BORD'!$B$13:$B$2000,0),9)))*T1577/$P$18)</f>
        <v>406.35042202010396</v>
      </c>
      <c r="CI1577">
        <f>'[3]TABLEAU DE BORD'!B1575</f>
        <v>0</v>
      </c>
      <c r="CJ1577">
        <f>'[3]TABLEAU DE BORD'!E1575-'[3]TABLEAU DE BORD'!C1575</f>
        <v>0</v>
      </c>
      <c r="CL1577">
        <f>'[3]TABLEAU DE BORD'!H1575</f>
        <v>0</v>
      </c>
      <c r="CM1577">
        <f>'[3]TABLEAU DE BORD'!K1575-'[3]TABLEAU DE BORD'!I1575</f>
        <v>0</v>
      </c>
    </row>
    <row r="1578" spans="72:91" x14ac:dyDescent="0.25">
      <c r="BT157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BORD'!$B$13:$B$2000,0),11))*T1578/INDEX('[3]TABLEAU DE BORD'!$B$13:$R$2000,MATCH('Formalisme RTE'!$H$2,'[3]TABLEAU DE BORD'!$B$13:$B$2000,0),12)</f>
        <v>3.102830965870556</v>
      </c>
      <c r="BU1578">
        <f t="shared" si="121"/>
        <v>0.93577891975241945</v>
      </c>
      <c r="BX1578">
        <f t="shared" si="119"/>
        <v>0.60748217536470928</v>
      </c>
      <c r="BZ1578">
        <f>IF($BZ$6="","",IF(ISERROR(INDEX([3]Base!$A$2:$C$207,MATCH($BZ$6,[3]Base!$A$2:$A$207,0),2))=TRUE,"CABLE INCONNU",(INDEX([3]Base!$A$2:$C$207,MATCH($BZ$6,[3]Base!$A$2:$A$207,0),3))))</f>
        <v>19.600000000000001</v>
      </c>
      <c r="CB1578">
        <f>IF($BZ$6="","",IF(ISERROR(INDEX([3]Base!$A$2:$C$207,MATCH($BZ$6,[3]Base!$A$2:$A$207,0),2))=TRUE,"CABLE INCONNU",(INDEX([3]Base!$A$2:$C$207,MATCH($BZ$6,[3]Base!$A$2:$A$207,0),2))))</f>
        <v>0.627</v>
      </c>
      <c r="CD1578">
        <f t="shared" si="120"/>
        <v>1.5404220201039038</v>
      </c>
      <c r="CF1578">
        <f t="shared" si="118"/>
        <v>404.81000000000006</v>
      </c>
      <c r="CG15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BORD'!$B$13:$B$2000,0),9)))*T1578/$P$18)</f>
        <v>406.35042202010396</v>
      </c>
      <c r="CI1578">
        <f>'[3]TABLEAU DE BORD'!B1576</f>
        <v>0</v>
      </c>
      <c r="CJ1578">
        <f>'[3]TABLEAU DE BORD'!E1576-'[3]TABLEAU DE BORD'!C1576</f>
        <v>0</v>
      </c>
      <c r="CL1578">
        <f>'[3]TABLEAU DE BORD'!H1576</f>
        <v>0</v>
      </c>
      <c r="CM1578">
        <f>'[3]TABLEAU DE BORD'!K1576-'[3]TABLEAU DE BORD'!I1576</f>
        <v>0</v>
      </c>
    </row>
    <row r="1579" spans="72:91" x14ac:dyDescent="0.25">
      <c r="BT157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BORD'!$B$13:$B$2000,0),11))*T1579/INDEX('[3]TABLEAU DE BORD'!$B$13:$R$2000,MATCH('Formalisme RTE'!$H$2,'[3]TABLEAU DE BORD'!$B$13:$B$2000,0),12)</f>
        <v>3.102830965870556</v>
      </c>
      <c r="BU1579">
        <f t="shared" si="121"/>
        <v>0.93577891975241945</v>
      </c>
      <c r="BX1579">
        <f t="shared" si="119"/>
        <v>0.60748217536470928</v>
      </c>
      <c r="BZ1579">
        <f>IF($BZ$6="","",IF(ISERROR(INDEX([3]Base!$A$2:$C$207,MATCH($BZ$6,[3]Base!$A$2:$A$207,0),2))=TRUE,"CABLE INCONNU",(INDEX([3]Base!$A$2:$C$207,MATCH($BZ$6,[3]Base!$A$2:$A$207,0),3))))</f>
        <v>19.600000000000001</v>
      </c>
      <c r="CB1579">
        <f>IF($BZ$6="","",IF(ISERROR(INDEX([3]Base!$A$2:$C$207,MATCH($BZ$6,[3]Base!$A$2:$A$207,0),2))=TRUE,"CABLE INCONNU",(INDEX([3]Base!$A$2:$C$207,MATCH($BZ$6,[3]Base!$A$2:$A$207,0),2))))</f>
        <v>0.627</v>
      </c>
      <c r="CD1579">
        <f t="shared" si="120"/>
        <v>1.5404220201039038</v>
      </c>
      <c r="CF1579">
        <f t="shared" si="118"/>
        <v>404.81000000000006</v>
      </c>
      <c r="CG15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BORD'!$B$13:$B$2000,0),9)))*T1579/$P$18)</f>
        <v>406.35042202010396</v>
      </c>
      <c r="CI1579">
        <f>'[3]TABLEAU DE BORD'!B1577</f>
        <v>0</v>
      </c>
      <c r="CJ1579">
        <f>'[3]TABLEAU DE BORD'!E1577-'[3]TABLEAU DE BORD'!C1577</f>
        <v>0</v>
      </c>
      <c r="CL1579">
        <f>'[3]TABLEAU DE BORD'!H1577</f>
        <v>0</v>
      </c>
      <c r="CM1579">
        <f>'[3]TABLEAU DE BORD'!K1577-'[3]TABLEAU DE BORD'!I1577</f>
        <v>0</v>
      </c>
    </row>
    <row r="1580" spans="72:91" x14ac:dyDescent="0.25">
      <c r="BT158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BORD'!$B$13:$B$2000,0),11))*T1580/INDEX('[3]TABLEAU DE BORD'!$B$13:$R$2000,MATCH('Formalisme RTE'!$H$2,'[3]TABLEAU DE BORD'!$B$13:$B$2000,0),12)</f>
        <v>3.102830965870556</v>
      </c>
      <c r="BU1580">
        <f t="shared" si="121"/>
        <v>0.93577891975241945</v>
      </c>
      <c r="BX1580">
        <f t="shared" si="119"/>
        <v>0.60748217536470928</v>
      </c>
      <c r="BZ1580">
        <f>IF($BZ$6="","",IF(ISERROR(INDEX([3]Base!$A$2:$C$207,MATCH($BZ$6,[3]Base!$A$2:$A$207,0),2))=TRUE,"CABLE INCONNU",(INDEX([3]Base!$A$2:$C$207,MATCH($BZ$6,[3]Base!$A$2:$A$207,0),3))))</f>
        <v>19.600000000000001</v>
      </c>
      <c r="CB1580">
        <f>IF($BZ$6="","",IF(ISERROR(INDEX([3]Base!$A$2:$C$207,MATCH($BZ$6,[3]Base!$A$2:$A$207,0),2))=TRUE,"CABLE INCONNU",(INDEX([3]Base!$A$2:$C$207,MATCH($BZ$6,[3]Base!$A$2:$A$207,0),2))))</f>
        <v>0.627</v>
      </c>
      <c r="CD1580">
        <f t="shared" si="120"/>
        <v>1.5404220201039038</v>
      </c>
      <c r="CF1580">
        <f t="shared" si="118"/>
        <v>404.81000000000006</v>
      </c>
      <c r="CG15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BORD'!$B$13:$B$2000,0),9)))*T1580/$P$18)</f>
        <v>406.35042202010396</v>
      </c>
      <c r="CI1580">
        <f>'[3]TABLEAU DE BORD'!B1578</f>
        <v>0</v>
      </c>
      <c r="CJ1580">
        <f>'[3]TABLEAU DE BORD'!E1578-'[3]TABLEAU DE BORD'!C1578</f>
        <v>0</v>
      </c>
      <c r="CL1580">
        <f>'[3]TABLEAU DE BORD'!H1578</f>
        <v>0</v>
      </c>
      <c r="CM1580">
        <f>'[3]TABLEAU DE BORD'!K1578-'[3]TABLEAU DE BORD'!I1578</f>
        <v>0</v>
      </c>
    </row>
    <row r="1581" spans="72:91" x14ac:dyDescent="0.25">
      <c r="BT158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BORD'!$B$13:$B$2000,0),11))*T1581/INDEX('[3]TABLEAU DE BORD'!$B$13:$R$2000,MATCH('Formalisme RTE'!$H$2,'[3]TABLEAU DE BORD'!$B$13:$B$2000,0),12)</f>
        <v>3.102830965870556</v>
      </c>
      <c r="BU1581">
        <f t="shared" si="121"/>
        <v>0.93577891975241945</v>
      </c>
      <c r="BX1581">
        <f t="shared" si="119"/>
        <v>0.60748217536470928</v>
      </c>
      <c r="BZ1581">
        <f>IF($BZ$6="","",IF(ISERROR(INDEX([3]Base!$A$2:$C$207,MATCH($BZ$6,[3]Base!$A$2:$A$207,0),2))=TRUE,"CABLE INCONNU",(INDEX([3]Base!$A$2:$C$207,MATCH($BZ$6,[3]Base!$A$2:$A$207,0),3))))</f>
        <v>19.600000000000001</v>
      </c>
      <c r="CB1581">
        <f>IF($BZ$6="","",IF(ISERROR(INDEX([3]Base!$A$2:$C$207,MATCH($BZ$6,[3]Base!$A$2:$A$207,0),2))=TRUE,"CABLE INCONNU",(INDEX([3]Base!$A$2:$C$207,MATCH($BZ$6,[3]Base!$A$2:$A$207,0),2))))</f>
        <v>0.627</v>
      </c>
      <c r="CD1581">
        <f t="shared" si="120"/>
        <v>1.5404220201039038</v>
      </c>
      <c r="CF1581">
        <f t="shared" si="118"/>
        <v>404.81000000000006</v>
      </c>
      <c r="CG15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BORD'!$B$13:$B$2000,0),9)))*T1581/$P$18)</f>
        <v>406.35042202010396</v>
      </c>
      <c r="CI1581">
        <f>'[3]TABLEAU DE BORD'!B1579</f>
        <v>0</v>
      </c>
      <c r="CJ1581">
        <f>'[3]TABLEAU DE BORD'!E1579-'[3]TABLEAU DE BORD'!C1579</f>
        <v>0</v>
      </c>
      <c r="CL1581">
        <f>'[3]TABLEAU DE BORD'!H1579</f>
        <v>0</v>
      </c>
      <c r="CM1581">
        <f>'[3]TABLEAU DE BORD'!K1579-'[3]TABLEAU DE BORD'!I1579</f>
        <v>0</v>
      </c>
    </row>
    <row r="1582" spans="72:91" x14ac:dyDescent="0.25">
      <c r="BT158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BORD'!$B$13:$B$2000,0),11))*T1582/INDEX('[3]TABLEAU DE BORD'!$B$13:$R$2000,MATCH('Formalisme RTE'!$H$2,'[3]TABLEAU DE BORD'!$B$13:$B$2000,0),12)</f>
        <v>3.102830965870556</v>
      </c>
      <c r="BU1582">
        <f t="shared" si="121"/>
        <v>0.93577891975241945</v>
      </c>
      <c r="BX1582">
        <f t="shared" si="119"/>
        <v>0.60748217536470928</v>
      </c>
      <c r="BZ1582">
        <f>IF($BZ$6="","",IF(ISERROR(INDEX([3]Base!$A$2:$C$207,MATCH($BZ$6,[3]Base!$A$2:$A$207,0),2))=TRUE,"CABLE INCONNU",(INDEX([3]Base!$A$2:$C$207,MATCH($BZ$6,[3]Base!$A$2:$A$207,0),3))))</f>
        <v>19.600000000000001</v>
      </c>
      <c r="CB1582">
        <f>IF($BZ$6="","",IF(ISERROR(INDEX([3]Base!$A$2:$C$207,MATCH($BZ$6,[3]Base!$A$2:$A$207,0),2))=TRUE,"CABLE INCONNU",(INDEX([3]Base!$A$2:$C$207,MATCH($BZ$6,[3]Base!$A$2:$A$207,0),2))))</f>
        <v>0.627</v>
      </c>
      <c r="CD1582">
        <f t="shared" si="120"/>
        <v>1.5404220201039038</v>
      </c>
      <c r="CF1582">
        <f t="shared" si="118"/>
        <v>404.81000000000006</v>
      </c>
      <c r="CG15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BORD'!$B$13:$B$2000,0),9)))*T1582/$P$18)</f>
        <v>406.35042202010396</v>
      </c>
      <c r="CI1582">
        <f>'[3]TABLEAU DE BORD'!B1580</f>
        <v>0</v>
      </c>
      <c r="CJ1582">
        <f>'[3]TABLEAU DE BORD'!E1580-'[3]TABLEAU DE BORD'!C1580</f>
        <v>0</v>
      </c>
      <c r="CL1582">
        <f>'[3]TABLEAU DE BORD'!H1580</f>
        <v>0</v>
      </c>
      <c r="CM1582">
        <f>'[3]TABLEAU DE BORD'!K1580-'[3]TABLEAU DE BORD'!I1580</f>
        <v>0</v>
      </c>
    </row>
    <row r="1583" spans="72:91" x14ac:dyDescent="0.25">
      <c r="BT158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BORD'!$B$13:$B$2000,0),11))*T1583/INDEX('[3]TABLEAU DE BORD'!$B$13:$R$2000,MATCH('Formalisme RTE'!$H$2,'[3]TABLEAU DE BORD'!$B$13:$B$2000,0),12)</f>
        <v>3.102830965870556</v>
      </c>
      <c r="BU1583">
        <f t="shared" si="121"/>
        <v>0.93577891975241945</v>
      </c>
      <c r="BX1583">
        <f t="shared" si="119"/>
        <v>0.60748217536470928</v>
      </c>
      <c r="BZ1583">
        <f>IF($BZ$6="","",IF(ISERROR(INDEX([3]Base!$A$2:$C$207,MATCH($BZ$6,[3]Base!$A$2:$A$207,0),2))=TRUE,"CABLE INCONNU",(INDEX([3]Base!$A$2:$C$207,MATCH($BZ$6,[3]Base!$A$2:$A$207,0),3))))</f>
        <v>19.600000000000001</v>
      </c>
      <c r="CB1583">
        <f>IF($BZ$6="","",IF(ISERROR(INDEX([3]Base!$A$2:$C$207,MATCH($BZ$6,[3]Base!$A$2:$A$207,0),2))=TRUE,"CABLE INCONNU",(INDEX([3]Base!$A$2:$C$207,MATCH($BZ$6,[3]Base!$A$2:$A$207,0),2))))</f>
        <v>0.627</v>
      </c>
      <c r="CD1583">
        <f t="shared" si="120"/>
        <v>1.5404220201039038</v>
      </c>
      <c r="CF1583">
        <f t="shared" si="118"/>
        <v>404.81000000000006</v>
      </c>
      <c r="CG15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BORD'!$B$13:$B$2000,0),9)))*T1583/$P$18)</f>
        <v>406.35042202010396</v>
      </c>
      <c r="CI1583">
        <f>'[3]TABLEAU DE BORD'!B1581</f>
        <v>0</v>
      </c>
      <c r="CJ1583">
        <f>'[3]TABLEAU DE BORD'!E1581-'[3]TABLEAU DE BORD'!C1581</f>
        <v>0</v>
      </c>
      <c r="CL1583">
        <f>'[3]TABLEAU DE BORD'!H1581</f>
        <v>0</v>
      </c>
      <c r="CM1583">
        <f>'[3]TABLEAU DE BORD'!K1581-'[3]TABLEAU DE BORD'!I1581</f>
        <v>0</v>
      </c>
    </row>
    <row r="1584" spans="72:91" x14ac:dyDescent="0.25">
      <c r="BT158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BORD'!$B$13:$B$2000,0),11))*T1584/INDEX('[3]TABLEAU DE BORD'!$B$13:$R$2000,MATCH('Formalisme RTE'!$H$2,'[3]TABLEAU DE BORD'!$B$13:$B$2000,0),12)</f>
        <v>3.102830965870556</v>
      </c>
      <c r="BU1584">
        <f t="shared" si="121"/>
        <v>0.93577891975241945</v>
      </c>
      <c r="BX1584">
        <f t="shared" si="119"/>
        <v>0.60748217536470928</v>
      </c>
      <c r="BZ1584">
        <f>IF($BZ$6="","",IF(ISERROR(INDEX([3]Base!$A$2:$C$207,MATCH($BZ$6,[3]Base!$A$2:$A$207,0),2))=TRUE,"CABLE INCONNU",(INDEX([3]Base!$A$2:$C$207,MATCH($BZ$6,[3]Base!$A$2:$A$207,0),3))))</f>
        <v>19.600000000000001</v>
      </c>
      <c r="CB1584">
        <f>IF($BZ$6="","",IF(ISERROR(INDEX([3]Base!$A$2:$C$207,MATCH($BZ$6,[3]Base!$A$2:$A$207,0),2))=TRUE,"CABLE INCONNU",(INDEX([3]Base!$A$2:$C$207,MATCH($BZ$6,[3]Base!$A$2:$A$207,0),2))))</f>
        <v>0.627</v>
      </c>
      <c r="CD1584">
        <f t="shared" si="120"/>
        <v>1.5404220201039038</v>
      </c>
      <c r="CF1584">
        <f t="shared" si="118"/>
        <v>404.81000000000006</v>
      </c>
      <c r="CG15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BORD'!$B$13:$B$2000,0),9)))*T1584/$P$18)</f>
        <v>406.35042202010396</v>
      </c>
      <c r="CI1584">
        <f>'[3]TABLEAU DE BORD'!B1582</f>
        <v>0</v>
      </c>
      <c r="CJ1584">
        <f>'[3]TABLEAU DE BORD'!E1582-'[3]TABLEAU DE BORD'!C1582</f>
        <v>0</v>
      </c>
      <c r="CL1584">
        <f>'[3]TABLEAU DE BORD'!H1582</f>
        <v>0</v>
      </c>
      <c r="CM1584">
        <f>'[3]TABLEAU DE BORD'!K1582-'[3]TABLEAU DE BORD'!I1582</f>
        <v>0</v>
      </c>
    </row>
    <row r="1585" spans="72:91" x14ac:dyDescent="0.25">
      <c r="BT158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BORD'!$B$13:$B$2000,0),11))*T1585/INDEX('[3]TABLEAU DE BORD'!$B$13:$R$2000,MATCH('Formalisme RTE'!$H$2,'[3]TABLEAU DE BORD'!$B$13:$B$2000,0),12)</f>
        <v>3.102830965870556</v>
      </c>
      <c r="BU1585">
        <f t="shared" si="121"/>
        <v>0.93577891975241945</v>
      </c>
      <c r="BX1585">
        <f t="shared" si="119"/>
        <v>0.60748217536470928</v>
      </c>
      <c r="BZ1585">
        <f>IF($BZ$6="","",IF(ISERROR(INDEX([3]Base!$A$2:$C$207,MATCH($BZ$6,[3]Base!$A$2:$A$207,0),2))=TRUE,"CABLE INCONNU",(INDEX([3]Base!$A$2:$C$207,MATCH($BZ$6,[3]Base!$A$2:$A$207,0),3))))</f>
        <v>19.600000000000001</v>
      </c>
      <c r="CB1585">
        <f>IF($BZ$6="","",IF(ISERROR(INDEX([3]Base!$A$2:$C$207,MATCH($BZ$6,[3]Base!$A$2:$A$207,0),2))=TRUE,"CABLE INCONNU",(INDEX([3]Base!$A$2:$C$207,MATCH($BZ$6,[3]Base!$A$2:$A$207,0),2))))</f>
        <v>0.627</v>
      </c>
      <c r="CD1585">
        <f t="shared" si="120"/>
        <v>1.5404220201039038</v>
      </c>
      <c r="CF1585">
        <f t="shared" si="118"/>
        <v>404.81000000000006</v>
      </c>
      <c r="CG15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BORD'!$B$13:$B$2000,0),9)))*T1585/$P$18)</f>
        <v>406.35042202010396</v>
      </c>
      <c r="CI1585">
        <f>'[3]TABLEAU DE BORD'!B1583</f>
        <v>0</v>
      </c>
      <c r="CJ1585">
        <f>'[3]TABLEAU DE BORD'!E1583-'[3]TABLEAU DE BORD'!C1583</f>
        <v>0</v>
      </c>
      <c r="CL1585">
        <f>'[3]TABLEAU DE BORD'!H1583</f>
        <v>0</v>
      </c>
      <c r="CM1585">
        <f>'[3]TABLEAU DE BORD'!K1583-'[3]TABLEAU DE BORD'!I1583</f>
        <v>0</v>
      </c>
    </row>
    <row r="1586" spans="72:91" x14ac:dyDescent="0.25">
      <c r="BT158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BORD'!$B$13:$B$2000,0),11))*T1586/INDEX('[3]TABLEAU DE BORD'!$B$13:$R$2000,MATCH('Formalisme RTE'!$H$2,'[3]TABLEAU DE BORD'!$B$13:$B$2000,0),12)</f>
        <v>3.102830965870556</v>
      </c>
      <c r="BU1586">
        <f t="shared" si="121"/>
        <v>0.93577891975241945</v>
      </c>
      <c r="BX1586">
        <f t="shared" si="119"/>
        <v>0.60748217536470928</v>
      </c>
      <c r="BZ1586">
        <f>IF($BZ$6="","",IF(ISERROR(INDEX([3]Base!$A$2:$C$207,MATCH($BZ$6,[3]Base!$A$2:$A$207,0),2))=TRUE,"CABLE INCONNU",(INDEX([3]Base!$A$2:$C$207,MATCH($BZ$6,[3]Base!$A$2:$A$207,0),3))))</f>
        <v>19.600000000000001</v>
      </c>
      <c r="CB1586">
        <f>IF($BZ$6="","",IF(ISERROR(INDEX([3]Base!$A$2:$C$207,MATCH($BZ$6,[3]Base!$A$2:$A$207,0),2))=TRUE,"CABLE INCONNU",(INDEX([3]Base!$A$2:$C$207,MATCH($BZ$6,[3]Base!$A$2:$A$207,0),2))))</f>
        <v>0.627</v>
      </c>
      <c r="CD1586">
        <f t="shared" si="120"/>
        <v>1.5404220201039038</v>
      </c>
      <c r="CF1586">
        <f t="shared" si="118"/>
        <v>404.81000000000006</v>
      </c>
      <c r="CG15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BORD'!$B$13:$B$2000,0),9)))*T1586/$P$18)</f>
        <v>406.35042202010396</v>
      </c>
      <c r="CI1586">
        <f>'[3]TABLEAU DE BORD'!B1584</f>
        <v>0</v>
      </c>
      <c r="CJ1586">
        <f>'[3]TABLEAU DE BORD'!E1584-'[3]TABLEAU DE BORD'!C1584</f>
        <v>0</v>
      </c>
      <c r="CL1586">
        <f>'[3]TABLEAU DE BORD'!H1584</f>
        <v>0</v>
      </c>
      <c r="CM1586">
        <f>'[3]TABLEAU DE BORD'!K1584-'[3]TABLEAU DE BORD'!I1584</f>
        <v>0</v>
      </c>
    </row>
    <row r="1587" spans="72:91" x14ac:dyDescent="0.25">
      <c r="BT158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BORD'!$B$13:$B$2000,0),11))*T1587/INDEX('[3]TABLEAU DE BORD'!$B$13:$R$2000,MATCH('Formalisme RTE'!$H$2,'[3]TABLEAU DE BORD'!$B$13:$B$2000,0),12)</f>
        <v>3.102830965870556</v>
      </c>
      <c r="BU1587">
        <f t="shared" si="121"/>
        <v>0.93577891975241945</v>
      </c>
      <c r="BX1587">
        <f t="shared" si="119"/>
        <v>0.60748217536470928</v>
      </c>
      <c r="BZ1587">
        <f>IF($BZ$6="","",IF(ISERROR(INDEX([3]Base!$A$2:$C$207,MATCH($BZ$6,[3]Base!$A$2:$A$207,0),2))=TRUE,"CABLE INCONNU",(INDEX([3]Base!$A$2:$C$207,MATCH($BZ$6,[3]Base!$A$2:$A$207,0),3))))</f>
        <v>19.600000000000001</v>
      </c>
      <c r="CB1587">
        <f>IF($BZ$6="","",IF(ISERROR(INDEX([3]Base!$A$2:$C$207,MATCH($BZ$6,[3]Base!$A$2:$A$207,0),2))=TRUE,"CABLE INCONNU",(INDEX([3]Base!$A$2:$C$207,MATCH($BZ$6,[3]Base!$A$2:$A$207,0),2))))</f>
        <v>0.627</v>
      </c>
      <c r="CD1587">
        <f t="shared" si="120"/>
        <v>1.5404220201039038</v>
      </c>
      <c r="CF1587">
        <f t="shared" si="118"/>
        <v>404.81000000000006</v>
      </c>
      <c r="CG15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BORD'!$B$13:$B$2000,0),9)))*T1587/$P$18)</f>
        <v>406.35042202010396</v>
      </c>
      <c r="CI1587">
        <f>'[3]TABLEAU DE BORD'!B1585</f>
        <v>0</v>
      </c>
      <c r="CJ1587">
        <f>'[3]TABLEAU DE BORD'!E1585-'[3]TABLEAU DE BORD'!C1585</f>
        <v>0</v>
      </c>
      <c r="CL1587">
        <f>'[3]TABLEAU DE BORD'!H1585</f>
        <v>0</v>
      </c>
      <c r="CM1587">
        <f>'[3]TABLEAU DE BORD'!K1585-'[3]TABLEAU DE BORD'!I1585</f>
        <v>0</v>
      </c>
    </row>
    <row r="1588" spans="72:91" x14ac:dyDescent="0.25">
      <c r="BT158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BORD'!$B$13:$B$2000,0),11))*T1588/INDEX('[3]TABLEAU DE BORD'!$B$13:$R$2000,MATCH('Formalisme RTE'!$H$2,'[3]TABLEAU DE BORD'!$B$13:$B$2000,0),12)</f>
        <v>3.102830965870556</v>
      </c>
      <c r="BU1588">
        <f t="shared" si="121"/>
        <v>0.93577891975241945</v>
      </c>
      <c r="BX1588">
        <f t="shared" si="119"/>
        <v>0.60748217536470928</v>
      </c>
      <c r="BZ1588">
        <f>IF($BZ$6="","",IF(ISERROR(INDEX([3]Base!$A$2:$C$207,MATCH($BZ$6,[3]Base!$A$2:$A$207,0),2))=TRUE,"CABLE INCONNU",(INDEX([3]Base!$A$2:$C$207,MATCH($BZ$6,[3]Base!$A$2:$A$207,0),3))))</f>
        <v>19.600000000000001</v>
      </c>
      <c r="CB1588">
        <f>IF($BZ$6="","",IF(ISERROR(INDEX([3]Base!$A$2:$C$207,MATCH($BZ$6,[3]Base!$A$2:$A$207,0),2))=TRUE,"CABLE INCONNU",(INDEX([3]Base!$A$2:$C$207,MATCH($BZ$6,[3]Base!$A$2:$A$207,0),2))))</f>
        <v>0.627</v>
      </c>
      <c r="CD1588">
        <f t="shared" si="120"/>
        <v>1.5404220201039038</v>
      </c>
      <c r="CF1588">
        <f t="shared" si="118"/>
        <v>404.81000000000006</v>
      </c>
      <c r="CG15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BORD'!$B$13:$B$2000,0),9)))*T1588/$P$18)</f>
        <v>406.35042202010396</v>
      </c>
      <c r="CI1588">
        <f>'[3]TABLEAU DE BORD'!B1586</f>
        <v>0</v>
      </c>
      <c r="CJ1588">
        <f>'[3]TABLEAU DE BORD'!E1586-'[3]TABLEAU DE BORD'!C1586</f>
        <v>0</v>
      </c>
      <c r="CL1588">
        <f>'[3]TABLEAU DE BORD'!H1586</f>
        <v>0</v>
      </c>
      <c r="CM1588">
        <f>'[3]TABLEAU DE BORD'!K1586-'[3]TABLEAU DE BORD'!I1586</f>
        <v>0</v>
      </c>
    </row>
    <row r="1589" spans="72:91" x14ac:dyDescent="0.25">
      <c r="BT158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BORD'!$B$13:$B$2000,0),11))*T1589/INDEX('[3]TABLEAU DE BORD'!$B$13:$R$2000,MATCH('Formalisme RTE'!$H$2,'[3]TABLEAU DE BORD'!$B$13:$B$2000,0),12)</f>
        <v>3.102830965870556</v>
      </c>
      <c r="BU1589">
        <f t="shared" si="121"/>
        <v>0.93577891975241945</v>
      </c>
      <c r="BX1589">
        <f t="shared" si="119"/>
        <v>0.60748217536470928</v>
      </c>
      <c r="BZ1589">
        <f>IF($BZ$6="","",IF(ISERROR(INDEX([3]Base!$A$2:$C$207,MATCH($BZ$6,[3]Base!$A$2:$A$207,0),2))=TRUE,"CABLE INCONNU",(INDEX([3]Base!$A$2:$C$207,MATCH($BZ$6,[3]Base!$A$2:$A$207,0),3))))</f>
        <v>19.600000000000001</v>
      </c>
      <c r="CB1589">
        <f>IF($BZ$6="","",IF(ISERROR(INDEX([3]Base!$A$2:$C$207,MATCH($BZ$6,[3]Base!$A$2:$A$207,0),2))=TRUE,"CABLE INCONNU",(INDEX([3]Base!$A$2:$C$207,MATCH($BZ$6,[3]Base!$A$2:$A$207,0),2))))</f>
        <v>0.627</v>
      </c>
      <c r="CD1589">
        <f t="shared" si="120"/>
        <v>1.5404220201039038</v>
      </c>
      <c r="CF1589">
        <f t="shared" si="118"/>
        <v>404.81000000000006</v>
      </c>
      <c r="CG15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BORD'!$B$13:$B$2000,0),9)))*T1589/$P$18)</f>
        <v>406.35042202010396</v>
      </c>
      <c r="CI1589">
        <f>'[3]TABLEAU DE BORD'!B1587</f>
        <v>0</v>
      </c>
      <c r="CJ1589">
        <f>'[3]TABLEAU DE BORD'!E1587-'[3]TABLEAU DE BORD'!C1587</f>
        <v>0</v>
      </c>
      <c r="CL1589">
        <f>'[3]TABLEAU DE BORD'!H1587</f>
        <v>0</v>
      </c>
      <c r="CM1589">
        <f>'[3]TABLEAU DE BORD'!K1587-'[3]TABLEAU DE BORD'!I1587</f>
        <v>0</v>
      </c>
    </row>
    <row r="1590" spans="72:91" x14ac:dyDescent="0.25">
      <c r="BT159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BORD'!$B$13:$B$2000,0),11))*T1590/INDEX('[3]TABLEAU DE BORD'!$B$13:$R$2000,MATCH('Formalisme RTE'!$H$2,'[3]TABLEAU DE BORD'!$B$13:$B$2000,0),12)</f>
        <v>3.102830965870556</v>
      </c>
      <c r="BU1590">
        <f t="shared" si="121"/>
        <v>0.93577891975241945</v>
      </c>
      <c r="BX1590">
        <f t="shared" si="119"/>
        <v>0.60748217536470928</v>
      </c>
      <c r="BZ1590">
        <f>IF($BZ$6="","",IF(ISERROR(INDEX([3]Base!$A$2:$C$207,MATCH($BZ$6,[3]Base!$A$2:$A$207,0),2))=TRUE,"CABLE INCONNU",(INDEX([3]Base!$A$2:$C$207,MATCH($BZ$6,[3]Base!$A$2:$A$207,0),3))))</f>
        <v>19.600000000000001</v>
      </c>
      <c r="CB1590">
        <f>IF($BZ$6="","",IF(ISERROR(INDEX([3]Base!$A$2:$C$207,MATCH($BZ$6,[3]Base!$A$2:$A$207,0),2))=TRUE,"CABLE INCONNU",(INDEX([3]Base!$A$2:$C$207,MATCH($BZ$6,[3]Base!$A$2:$A$207,0),2))))</f>
        <v>0.627</v>
      </c>
      <c r="CD1590">
        <f t="shared" si="120"/>
        <v>1.5404220201039038</v>
      </c>
      <c r="CF1590">
        <f t="shared" si="118"/>
        <v>404.81000000000006</v>
      </c>
      <c r="CG15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BORD'!$B$13:$B$2000,0),9)))*T1590/$P$18)</f>
        <v>406.35042202010396</v>
      </c>
      <c r="CI1590">
        <f>'[3]TABLEAU DE BORD'!B1588</f>
        <v>0</v>
      </c>
      <c r="CJ1590">
        <f>'[3]TABLEAU DE BORD'!E1588-'[3]TABLEAU DE BORD'!C1588</f>
        <v>0</v>
      </c>
      <c r="CL1590">
        <f>'[3]TABLEAU DE BORD'!H1588</f>
        <v>0</v>
      </c>
      <c r="CM1590">
        <f>'[3]TABLEAU DE BORD'!K1588-'[3]TABLEAU DE BORD'!I1588</f>
        <v>0</v>
      </c>
    </row>
    <row r="1591" spans="72:91" x14ac:dyDescent="0.25">
      <c r="BT159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BORD'!$B$13:$B$2000,0),11))*T1591/INDEX('[3]TABLEAU DE BORD'!$B$13:$R$2000,MATCH('Formalisme RTE'!$H$2,'[3]TABLEAU DE BORD'!$B$13:$B$2000,0),12)</f>
        <v>3.102830965870556</v>
      </c>
      <c r="BU1591">
        <f t="shared" si="121"/>
        <v>0.93577891975241945</v>
      </c>
      <c r="BX1591">
        <f t="shared" si="119"/>
        <v>0.60748217536470928</v>
      </c>
      <c r="BZ1591">
        <f>IF($BZ$6="","",IF(ISERROR(INDEX([3]Base!$A$2:$C$207,MATCH($BZ$6,[3]Base!$A$2:$A$207,0),2))=TRUE,"CABLE INCONNU",(INDEX([3]Base!$A$2:$C$207,MATCH($BZ$6,[3]Base!$A$2:$A$207,0),3))))</f>
        <v>19.600000000000001</v>
      </c>
      <c r="CB1591">
        <f>IF($BZ$6="","",IF(ISERROR(INDEX([3]Base!$A$2:$C$207,MATCH($BZ$6,[3]Base!$A$2:$A$207,0),2))=TRUE,"CABLE INCONNU",(INDEX([3]Base!$A$2:$C$207,MATCH($BZ$6,[3]Base!$A$2:$A$207,0),2))))</f>
        <v>0.627</v>
      </c>
      <c r="CD1591">
        <f t="shared" si="120"/>
        <v>1.5404220201039038</v>
      </c>
      <c r="CF1591">
        <f t="shared" si="118"/>
        <v>404.81000000000006</v>
      </c>
      <c r="CG15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BORD'!$B$13:$B$2000,0),9)))*T1591/$P$18)</f>
        <v>406.35042202010396</v>
      </c>
      <c r="CI1591">
        <f>'[3]TABLEAU DE BORD'!B1589</f>
        <v>0</v>
      </c>
      <c r="CJ1591">
        <f>'[3]TABLEAU DE BORD'!E1589-'[3]TABLEAU DE BORD'!C1589</f>
        <v>0</v>
      </c>
      <c r="CL1591">
        <f>'[3]TABLEAU DE BORD'!H1589</f>
        <v>0</v>
      </c>
      <c r="CM1591">
        <f>'[3]TABLEAU DE BORD'!K1589-'[3]TABLEAU DE BORD'!I1589</f>
        <v>0</v>
      </c>
    </row>
    <row r="1592" spans="72:91" x14ac:dyDescent="0.25">
      <c r="BT159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BORD'!$B$13:$B$2000,0),11))*T1592/INDEX('[3]TABLEAU DE BORD'!$B$13:$R$2000,MATCH('Formalisme RTE'!$H$2,'[3]TABLEAU DE BORD'!$B$13:$B$2000,0),12)</f>
        <v>3.102830965870556</v>
      </c>
      <c r="BU1592">
        <f t="shared" si="121"/>
        <v>0.93577891975241945</v>
      </c>
      <c r="BX1592">
        <f t="shared" si="119"/>
        <v>0.60748217536470928</v>
      </c>
      <c r="BZ1592">
        <f>IF($BZ$6="","",IF(ISERROR(INDEX([3]Base!$A$2:$C$207,MATCH($BZ$6,[3]Base!$A$2:$A$207,0),2))=TRUE,"CABLE INCONNU",(INDEX([3]Base!$A$2:$C$207,MATCH($BZ$6,[3]Base!$A$2:$A$207,0),3))))</f>
        <v>19.600000000000001</v>
      </c>
      <c r="CB1592">
        <f>IF($BZ$6="","",IF(ISERROR(INDEX([3]Base!$A$2:$C$207,MATCH($BZ$6,[3]Base!$A$2:$A$207,0),2))=TRUE,"CABLE INCONNU",(INDEX([3]Base!$A$2:$C$207,MATCH($BZ$6,[3]Base!$A$2:$A$207,0),2))))</f>
        <v>0.627</v>
      </c>
      <c r="CD1592">
        <f t="shared" si="120"/>
        <v>1.5404220201039038</v>
      </c>
      <c r="CF1592">
        <f t="shared" si="118"/>
        <v>404.81000000000006</v>
      </c>
      <c r="CG15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BORD'!$B$13:$B$2000,0),9)))*T1592/$P$18)</f>
        <v>406.35042202010396</v>
      </c>
      <c r="CI1592">
        <f>'[3]TABLEAU DE BORD'!B1590</f>
        <v>0</v>
      </c>
      <c r="CJ1592">
        <f>'[3]TABLEAU DE BORD'!E1590-'[3]TABLEAU DE BORD'!C1590</f>
        <v>0</v>
      </c>
      <c r="CL1592">
        <f>'[3]TABLEAU DE BORD'!H1590</f>
        <v>0</v>
      </c>
      <c r="CM1592">
        <f>'[3]TABLEAU DE BORD'!K1590-'[3]TABLEAU DE BORD'!I1590</f>
        <v>0</v>
      </c>
    </row>
    <row r="1593" spans="72:91" x14ac:dyDescent="0.25">
      <c r="BT159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BORD'!$B$13:$B$2000,0),11))*T1593/INDEX('[3]TABLEAU DE BORD'!$B$13:$R$2000,MATCH('Formalisme RTE'!$H$2,'[3]TABLEAU DE BORD'!$B$13:$B$2000,0),12)</f>
        <v>3.102830965870556</v>
      </c>
      <c r="BU1593">
        <f t="shared" si="121"/>
        <v>0.93577891975241945</v>
      </c>
      <c r="BX1593">
        <f t="shared" si="119"/>
        <v>0.60748217536470928</v>
      </c>
      <c r="BZ1593">
        <f>IF($BZ$6="","",IF(ISERROR(INDEX([3]Base!$A$2:$C$207,MATCH($BZ$6,[3]Base!$A$2:$A$207,0),2))=TRUE,"CABLE INCONNU",(INDEX([3]Base!$A$2:$C$207,MATCH($BZ$6,[3]Base!$A$2:$A$207,0),3))))</f>
        <v>19.600000000000001</v>
      </c>
      <c r="CB1593">
        <f>IF($BZ$6="","",IF(ISERROR(INDEX([3]Base!$A$2:$C$207,MATCH($BZ$6,[3]Base!$A$2:$A$207,0),2))=TRUE,"CABLE INCONNU",(INDEX([3]Base!$A$2:$C$207,MATCH($BZ$6,[3]Base!$A$2:$A$207,0),2))))</f>
        <v>0.627</v>
      </c>
      <c r="CD1593">
        <f t="shared" si="120"/>
        <v>1.5404220201039038</v>
      </c>
      <c r="CF1593">
        <f t="shared" si="118"/>
        <v>404.81000000000006</v>
      </c>
      <c r="CG15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BORD'!$B$13:$B$2000,0),9)))*T1593/$P$18)</f>
        <v>406.35042202010396</v>
      </c>
      <c r="CI1593">
        <f>'[3]TABLEAU DE BORD'!B1591</f>
        <v>0</v>
      </c>
      <c r="CJ1593">
        <f>'[3]TABLEAU DE BORD'!E1591-'[3]TABLEAU DE BORD'!C1591</f>
        <v>0</v>
      </c>
      <c r="CL1593">
        <f>'[3]TABLEAU DE BORD'!H1591</f>
        <v>0</v>
      </c>
      <c r="CM1593">
        <f>'[3]TABLEAU DE BORD'!K1591-'[3]TABLEAU DE BORD'!I1591</f>
        <v>0</v>
      </c>
    </row>
    <row r="1594" spans="72:91" x14ac:dyDescent="0.25">
      <c r="BT159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BORD'!$B$13:$B$2000,0),11))*T1594/INDEX('[3]TABLEAU DE BORD'!$B$13:$R$2000,MATCH('Formalisme RTE'!$H$2,'[3]TABLEAU DE BORD'!$B$13:$B$2000,0),12)</f>
        <v>3.102830965870556</v>
      </c>
      <c r="BU1594">
        <f t="shared" si="121"/>
        <v>0.93577891975241945</v>
      </c>
      <c r="BX1594">
        <f t="shared" si="119"/>
        <v>0.60748217536470928</v>
      </c>
      <c r="BZ1594">
        <f>IF($BZ$6="","",IF(ISERROR(INDEX([3]Base!$A$2:$C$207,MATCH($BZ$6,[3]Base!$A$2:$A$207,0),2))=TRUE,"CABLE INCONNU",(INDEX([3]Base!$A$2:$C$207,MATCH($BZ$6,[3]Base!$A$2:$A$207,0),3))))</f>
        <v>19.600000000000001</v>
      </c>
      <c r="CB1594">
        <f>IF($BZ$6="","",IF(ISERROR(INDEX([3]Base!$A$2:$C$207,MATCH($BZ$6,[3]Base!$A$2:$A$207,0),2))=TRUE,"CABLE INCONNU",(INDEX([3]Base!$A$2:$C$207,MATCH($BZ$6,[3]Base!$A$2:$A$207,0),2))))</f>
        <v>0.627</v>
      </c>
      <c r="CD1594">
        <f t="shared" si="120"/>
        <v>1.5404220201039038</v>
      </c>
      <c r="CF1594">
        <f t="shared" si="118"/>
        <v>404.81000000000006</v>
      </c>
      <c r="CG15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BORD'!$B$13:$B$2000,0),9)))*T1594/$P$18)</f>
        <v>406.35042202010396</v>
      </c>
      <c r="CI1594">
        <f>'[3]TABLEAU DE BORD'!B1592</f>
        <v>0</v>
      </c>
      <c r="CJ1594">
        <f>'[3]TABLEAU DE BORD'!E1592-'[3]TABLEAU DE BORD'!C1592</f>
        <v>0</v>
      </c>
      <c r="CL1594">
        <f>'[3]TABLEAU DE BORD'!H1592</f>
        <v>0</v>
      </c>
      <c r="CM1594">
        <f>'[3]TABLEAU DE BORD'!K1592-'[3]TABLEAU DE BORD'!I1592</f>
        <v>0</v>
      </c>
    </row>
    <row r="1595" spans="72:91" x14ac:dyDescent="0.25">
      <c r="BT159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BORD'!$B$13:$B$2000,0),11))*T1595/INDEX('[3]TABLEAU DE BORD'!$B$13:$R$2000,MATCH('Formalisme RTE'!$H$2,'[3]TABLEAU DE BORD'!$B$13:$B$2000,0),12)</f>
        <v>3.102830965870556</v>
      </c>
      <c r="BU1595">
        <f t="shared" si="121"/>
        <v>0.93577891975241945</v>
      </c>
      <c r="BX1595">
        <f t="shared" si="119"/>
        <v>0.60748217536470928</v>
      </c>
      <c r="BZ1595">
        <f>IF($BZ$6="","",IF(ISERROR(INDEX([3]Base!$A$2:$C$207,MATCH($BZ$6,[3]Base!$A$2:$A$207,0),2))=TRUE,"CABLE INCONNU",(INDEX([3]Base!$A$2:$C$207,MATCH($BZ$6,[3]Base!$A$2:$A$207,0),3))))</f>
        <v>19.600000000000001</v>
      </c>
      <c r="CB1595">
        <f>IF($BZ$6="","",IF(ISERROR(INDEX([3]Base!$A$2:$C$207,MATCH($BZ$6,[3]Base!$A$2:$A$207,0),2))=TRUE,"CABLE INCONNU",(INDEX([3]Base!$A$2:$C$207,MATCH($BZ$6,[3]Base!$A$2:$A$207,0),2))))</f>
        <v>0.627</v>
      </c>
      <c r="CD1595">
        <f t="shared" si="120"/>
        <v>1.5404220201039038</v>
      </c>
      <c r="CF1595">
        <f t="shared" si="118"/>
        <v>404.81000000000006</v>
      </c>
      <c r="CG15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BORD'!$B$13:$B$2000,0),9)))*T1595/$P$18)</f>
        <v>406.35042202010396</v>
      </c>
      <c r="CI1595">
        <f>'[3]TABLEAU DE BORD'!B1593</f>
        <v>0</v>
      </c>
      <c r="CJ1595">
        <f>'[3]TABLEAU DE BORD'!E1593-'[3]TABLEAU DE BORD'!C1593</f>
        <v>0</v>
      </c>
      <c r="CL1595">
        <f>'[3]TABLEAU DE BORD'!H1593</f>
        <v>0</v>
      </c>
      <c r="CM1595">
        <f>'[3]TABLEAU DE BORD'!K1593-'[3]TABLEAU DE BORD'!I1593</f>
        <v>0</v>
      </c>
    </row>
    <row r="1596" spans="72:91" x14ac:dyDescent="0.25">
      <c r="BT159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BORD'!$B$13:$B$2000,0),11))*T1596/INDEX('[3]TABLEAU DE BORD'!$B$13:$R$2000,MATCH('Formalisme RTE'!$H$2,'[3]TABLEAU DE BORD'!$B$13:$B$2000,0),12)</f>
        <v>3.102830965870556</v>
      </c>
      <c r="BU1596">
        <f t="shared" si="121"/>
        <v>0.93577891975241945</v>
      </c>
      <c r="BX1596">
        <f t="shared" si="119"/>
        <v>0.60748217536470928</v>
      </c>
      <c r="BZ1596">
        <f>IF($BZ$6="","",IF(ISERROR(INDEX([3]Base!$A$2:$C$207,MATCH($BZ$6,[3]Base!$A$2:$A$207,0),2))=TRUE,"CABLE INCONNU",(INDEX([3]Base!$A$2:$C$207,MATCH($BZ$6,[3]Base!$A$2:$A$207,0),3))))</f>
        <v>19.600000000000001</v>
      </c>
      <c r="CB1596">
        <f>IF($BZ$6="","",IF(ISERROR(INDEX([3]Base!$A$2:$C$207,MATCH($BZ$6,[3]Base!$A$2:$A$207,0),2))=TRUE,"CABLE INCONNU",(INDEX([3]Base!$A$2:$C$207,MATCH($BZ$6,[3]Base!$A$2:$A$207,0),2))))</f>
        <v>0.627</v>
      </c>
      <c r="CD1596">
        <f t="shared" si="120"/>
        <v>1.5404220201039038</v>
      </c>
      <c r="CF1596">
        <f t="shared" si="118"/>
        <v>404.81000000000006</v>
      </c>
      <c r="CG15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BORD'!$B$13:$B$2000,0),9)))*T1596/$P$18)</f>
        <v>406.35042202010396</v>
      </c>
      <c r="CI1596">
        <f>'[3]TABLEAU DE BORD'!B1594</f>
        <v>0</v>
      </c>
      <c r="CJ1596">
        <f>'[3]TABLEAU DE BORD'!E1594-'[3]TABLEAU DE BORD'!C1594</f>
        <v>0</v>
      </c>
      <c r="CL1596">
        <f>'[3]TABLEAU DE BORD'!H1594</f>
        <v>0</v>
      </c>
      <c r="CM1596">
        <f>'[3]TABLEAU DE BORD'!K1594-'[3]TABLEAU DE BORD'!I1594</f>
        <v>0</v>
      </c>
    </row>
    <row r="1597" spans="72:91" x14ac:dyDescent="0.25">
      <c r="BT159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BORD'!$B$13:$B$2000,0),11))*T1597/INDEX('[3]TABLEAU DE BORD'!$B$13:$R$2000,MATCH('Formalisme RTE'!$H$2,'[3]TABLEAU DE BORD'!$B$13:$B$2000,0),12)</f>
        <v>3.102830965870556</v>
      </c>
      <c r="BU1597">
        <f t="shared" si="121"/>
        <v>0.93577891975241945</v>
      </c>
      <c r="BX1597">
        <f t="shared" si="119"/>
        <v>0.60748217536470928</v>
      </c>
      <c r="BZ1597">
        <f>IF($BZ$6="","",IF(ISERROR(INDEX([3]Base!$A$2:$C$207,MATCH($BZ$6,[3]Base!$A$2:$A$207,0),2))=TRUE,"CABLE INCONNU",(INDEX([3]Base!$A$2:$C$207,MATCH($BZ$6,[3]Base!$A$2:$A$207,0),3))))</f>
        <v>19.600000000000001</v>
      </c>
      <c r="CB1597">
        <f>IF($BZ$6="","",IF(ISERROR(INDEX([3]Base!$A$2:$C$207,MATCH($BZ$6,[3]Base!$A$2:$A$207,0),2))=TRUE,"CABLE INCONNU",(INDEX([3]Base!$A$2:$C$207,MATCH($BZ$6,[3]Base!$A$2:$A$207,0),2))))</f>
        <v>0.627</v>
      </c>
      <c r="CD1597">
        <f t="shared" si="120"/>
        <v>1.5404220201039038</v>
      </c>
      <c r="CF1597">
        <f t="shared" si="118"/>
        <v>404.81000000000006</v>
      </c>
      <c r="CG15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BORD'!$B$13:$B$2000,0),9)))*T1597/$P$18)</f>
        <v>406.35042202010396</v>
      </c>
      <c r="CI1597">
        <f>'[3]TABLEAU DE BORD'!B1595</f>
        <v>0</v>
      </c>
      <c r="CJ1597">
        <f>'[3]TABLEAU DE BORD'!E1595-'[3]TABLEAU DE BORD'!C1595</f>
        <v>0</v>
      </c>
      <c r="CL1597">
        <f>'[3]TABLEAU DE BORD'!H1595</f>
        <v>0</v>
      </c>
      <c r="CM1597">
        <f>'[3]TABLEAU DE BORD'!K1595-'[3]TABLEAU DE BORD'!I1595</f>
        <v>0</v>
      </c>
    </row>
    <row r="1598" spans="72:91" x14ac:dyDescent="0.25">
      <c r="BT159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BORD'!$B$13:$B$2000,0),11))*T1598/INDEX('[3]TABLEAU DE BORD'!$B$13:$R$2000,MATCH('Formalisme RTE'!$H$2,'[3]TABLEAU DE BORD'!$B$13:$B$2000,0),12)</f>
        <v>3.102830965870556</v>
      </c>
      <c r="BU1598">
        <f t="shared" si="121"/>
        <v>0.93577891975241945</v>
      </c>
      <c r="BX1598">
        <f t="shared" si="119"/>
        <v>0.60748217536470928</v>
      </c>
      <c r="BZ1598">
        <f>IF($BZ$6="","",IF(ISERROR(INDEX([3]Base!$A$2:$C$207,MATCH($BZ$6,[3]Base!$A$2:$A$207,0),2))=TRUE,"CABLE INCONNU",(INDEX([3]Base!$A$2:$C$207,MATCH($BZ$6,[3]Base!$A$2:$A$207,0),3))))</f>
        <v>19.600000000000001</v>
      </c>
      <c r="CB1598">
        <f>IF($BZ$6="","",IF(ISERROR(INDEX([3]Base!$A$2:$C$207,MATCH($BZ$6,[3]Base!$A$2:$A$207,0),2))=TRUE,"CABLE INCONNU",(INDEX([3]Base!$A$2:$C$207,MATCH($BZ$6,[3]Base!$A$2:$A$207,0),2))))</f>
        <v>0.627</v>
      </c>
      <c r="CD1598">
        <f t="shared" si="120"/>
        <v>1.5404220201039038</v>
      </c>
      <c r="CF1598">
        <f t="shared" si="118"/>
        <v>404.81000000000006</v>
      </c>
      <c r="CG15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BORD'!$B$13:$B$2000,0),9)))*T1598/$P$18)</f>
        <v>406.35042202010396</v>
      </c>
      <c r="CI1598">
        <f>'[3]TABLEAU DE BORD'!B1596</f>
        <v>0</v>
      </c>
      <c r="CJ1598">
        <f>'[3]TABLEAU DE BORD'!E1596-'[3]TABLEAU DE BORD'!C1596</f>
        <v>0</v>
      </c>
      <c r="CL1598">
        <f>'[3]TABLEAU DE BORD'!H1596</f>
        <v>0</v>
      </c>
      <c r="CM1598">
        <f>'[3]TABLEAU DE BORD'!K1596-'[3]TABLEAU DE BORD'!I1596</f>
        <v>0</v>
      </c>
    </row>
    <row r="1599" spans="72:91" x14ac:dyDescent="0.25">
      <c r="BT159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BORD'!$B$13:$B$2000,0),11))*T1599/INDEX('[3]TABLEAU DE BORD'!$B$13:$R$2000,MATCH('Formalisme RTE'!$H$2,'[3]TABLEAU DE BORD'!$B$13:$B$2000,0),12)</f>
        <v>3.102830965870556</v>
      </c>
      <c r="BU1599">
        <f t="shared" si="121"/>
        <v>0.93577891975241945</v>
      </c>
      <c r="BX1599">
        <f t="shared" si="119"/>
        <v>0.60748217536470928</v>
      </c>
      <c r="BZ1599">
        <f>IF($BZ$6="","",IF(ISERROR(INDEX([3]Base!$A$2:$C$207,MATCH($BZ$6,[3]Base!$A$2:$A$207,0),2))=TRUE,"CABLE INCONNU",(INDEX([3]Base!$A$2:$C$207,MATCH($BZ$6,[3]Base!$A$2:$A$207,0),3))))</f>
        <v>19.600000000000001</v>
      </c>
      <c r="CB1599">
        <f>IF($BZ$6="","",IF(ISERROR(INDEX([3]Base!$A$2:$C$207,MATCH($BZ$6,[3]Base!$A$2:$A$207,0),2))=TRUE,"CABLE INCONNU",(INDEX([3]Base!$A$2:$C$207,MATCH($BZ$6,[3]Base!$A$2:$A$207,0),2))))</f>
        <v>0.627</v>
      </c>
      <c r="CD1599">
        <f t="shared" si="120"/>
        <v>1.5404220201039038</v>
      </c>
      <c r="CF1599">
        <f t="shared" si="118"/>
        <v>404.81000000000006</v>
      </c>
      <c r="CG15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BORD'!$B$13:$B$2000,0),9)))*T1599/$P$18)</f>
        <v>406.35042202010396</v>
      </c>
      <c r="CI1599">
        <f>'[3]TABLEAU DE BORD'!B1597</f>
        <v>0</v>
      </c>
      <c r="CJ1599">
        <f>'[3]TABLEAU DE BORD'!E1597-'[3]TABLEAU DE BORD'!C1597</f>
        <v>0</v>
      </c>
      <c r="CL1599">
        <f>'[3]TABLEAU DE BORD'!H1597</f>
        <v>0</v>
      </c>
      <c r="CM1599">
        <f>'[3]TABLEAU DE BORD'!K1597-'[3]TABLEAU DE BORD'!I1597</f>
        <v>0</v>
      </c>
    </row>
    <row r="1600" spans="72:91" x14ac:dyDescent="0.25">
      <c r="BT160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BORD'!$B$13:$B$2000,0),11))*T1600/INDEX('[3]TABLEAU DE BORD'!$B$13:$R$2000,MATCH('Formalisme RTE'!$H$2,'[3]TABLEAU DE BORD'!$B$13:$B$2000,0),12)</f>
        <v>3.102830965870556</v>
      </c>
      <c r="BU1600">
        <f t="shared" si="121"/>
        <v>0.93577891975241945</v>
      </c>
      <c r="BX1600">
        <f t="shared" si="119"/>
        <v>0.60748217536470928</v>
      </c>
      <c r="BZ1600">
        <f>IF($BZ$6="","",IF(ISERROR(INDEX([3]Base!$A$2:$C$207,MATCH($BZ$6,[3]Base!$A$2:$A$207,0),2))=TRUE,"CABLE INCONNU",(INDEX([3]Base!$A$2:$C$207,MATCH($BZ$6,[3]Base!$A$2:$A$207,0),3))))</f>
        <v>19.600000000000001</v>
      </c>
      <c r="CB1600">
        <f>IF($BZ$6="","",IF(ISERROR(INDEX([3]Base!$A$2:$C$207,MATCH($BZ$6,[3]Base!$A$2:$A$207,0),2))=TRUE,"CABLE INCONNU",(INDEX([3]Base!$A$2:$C$207,MATCH($BZ$6,[3]Base!$A$2:$A$207,0),2))))</f>
        <v>0.627</v>
      </c>
      <c r="CD1600">
        <f t="shared" si="120"/>
        <v>1.5404220201039038</v>
      </c>
      <c r="CF1600">
        <f t="shared" si="118"/>
        <v>404.81000000000006</v>
      </c>
      <c r="CG16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BORD'!$B$13:$B$2000,0),9)))*T1600/$P$18)</f>
        <v>406.35042202010396</v>
      </c>
      <c r="CI1600">
        <f>'[3]TABLEAU DE BORD'!B1598</f>
        <v>0</v>
      </c>
      <c r="CJ1600">
        <f>'[3]TABLEAU DE BORD'!E1598-'[3]TABLEAU DE BORD'!C1598</f>
        <v>0</v>
      </c>
      <c r="CL1600">
        <f>'[3]TABLEAU DE BORD'!H1598</f>
        <v>0</v>
      </c>
      <c r="CM1600">
        <f>'[3]TABLEAU DE BORD'!K1598-'[3]TABLEAU DE BORD'!I1598</f>
        <v>0</v>
      </c>
    </row>
    <row r="1601" spans="72:91" x14ac:dyDescent="0.25">
      <c r="BT160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BORD'!$B$13:$B$2000,0),11))*T1601/INDEX('[3]TABLEAU DE BORD'!$B$13:$R$2000,MATCH('Formalisme RTE'!$H$2,'[3]TABLEAU DE BORD'!$B$13:$B$2000,0),12)</f>
        <v>3.102830965870556</v>
      </c>
      <c r="BU1601">
        <f t="shared" si="121"/>
        <v>0.93577891975241945</v>
      </c>
      <c r="BX1601">
        <f t="shared" si="119"/>
        <v>0.60748217536470928</v>
      </c>
      <c r="BZ1601">
        <f>IF($BZ$6="","",IF(ISERROR(INDEX([3]Base!$A$2:$C$207,MATCH($BZ$6,[3]Base!$A$2:$A$207,0),2))=TRUE,"CABLE INCONNU",(INDEX([3]Base!$A$2:$C$207,MATCH($BZ$6,[3]Base!$A$2:$A$207,0),3))))</f>
        <v>19.600000000000001</v>
      </c>
      <c r="CB1601">
        <f>IF($BZ$6="","",IF(ISERROR(INDEX([3]Base!$A$2:$C$207,MATCH($BZ$6,[3]Base!$A$2:$A$207,0),2))=TRUE,"CABLE INCONNU",(INDEX([3]Base!$A$2:$C$207,MATCH($BZ$6,[3]Base!$A$2:$A$207,0),2))))</f>
        <v>0.627</v>
      </c>
      <c r="CD1601">
        <f t="shared" si="120"/>
        <v>1.5404220201039038</v>
      </c>
      <c r="CF1601">
        <f t="shared" si="118"/>
        <v>404.81000000000006</v>
      </c>
      <c r="CG16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BORD'!$B$13:$B$2000,0),9)))*T1601/$P$18)</f>
        <v>406.35042202010396</v>
      </c>
      <c r="CI1601">
        <f>'[3]TABLEAU DE BORD'!B1599</f>
        <v>0</v>
      </c>
      <c r="CJ1601">
        <f>'[3]TABLEAU DE BORD'!E1599-'[3]TABLEAU DE BORD'!C1599</f>
        <v>0</v>
      </c>
      <c r="CL1601">
        <f>'[3]TABLEAU DE BORD'!H1599</f>
        <v>0</v>
      </c>
      <c r="CM1601">
        <f>'[3]TABLEAU DE BORD'!K1599-'[3]TABLEAU DE BORD'!I1599</f>
        <v>0</v>
      </c>
    </row>
    <row r="1602" spans="72:91" x14ac:dyDescent="0.25">
      <c r="BT160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BORD'!$B$13:$B$2000,0),11))*T1602/INDEX('[3]TABLEAU DE BORD'!$B$13:$R$2000,MATCH('Formalisme RTE'!$H$2,'[3]TABLEAU DE BORD'!$B$13:$B$2000,0),12)</f>
        <v>3.102830965870556</v>
      </c>
      <c r="BU1602">
        <f t="shared" si="121"/>
        <v>0.93577891975241945</v>
      </c>
      <c r="BX1602">
        <f t="shared" si="119"/>
        <v>0.60748217536470928</v>
      </c>
      <c r="BZ1602">
        <f>IF($BZ$6="","",IF(ISERROR(INDEX([3]Base!$A$2:$C$207,MATCH($BZ$6,[3]Base!$A$2:$A$207,0),2))=TRUE,"CABLE INCONNU",(INDEX([3]Base!$A$2:$C$207,MATCH($BZ$6,[3]Base!$A$2:$A$207,0),3))))</f>
        <v>19.600000000000001</v>
      </c>
      <c r="CB1602">
        <f>IF($BZ$6="","",IF(ISERROR(INDEX([3]Base!$A$2:$C$207,MATCH($BZ$6,[3]Base!$A$2:$A$207,0),2))=TRUE,"CABLE INCONNU",(INDEX([3]Base!$A$2:$C$207,MATCH($BZ$6,[3]Base!$A$2:$A$207,0),2))))</f>
        <v>0.627</v>
      </c>
      <c r="CD1602">
        <f t="shared" si="120"/>
        <v>1.5404220201039038</v>
      </c>
      <c r="CF1602">
        <f t="shared" si="118"/>
        <v>404.81000000000006</v>
      </c>
      <c r="CG16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BORD'!$B$13:$B$2000,0),9)))*T1602/$P$18)</f>
        <v>406.35042202010396</v>
      </c>
      <c r="CI1602">
        <f>'[3]TABLEAU DE BORD'!B1600</f>
        <v>0</v>
      </c>
      <c r="CJ1602">
        <f>'[3]TABLEAU DE BORD'!E1600-'[3]TABLEAU DE BORD'!C1600</f>
        <v>0</v>
      </c>
      <c r="CL1602">
        <f>'[3]TABLEAU DE BORD'!H1600</f>
        <v>0</v>
      </c>
      <c r="CM1602">
        <f>'[3]TABLEAU DE BORD'!K1600-'[3]TABLEAU DE BORD'!I1600</f>
        <v>0</v>
      </c>
    </row>
    <row r="1603" spans="72:91" x14ac:dyDescent="0.25">
      <c r="BT160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BORD'!$B$13:$B$2000,0),11))*T1603/INDEX('[3]TABLEAU DE BORD'!$B$13:$R$2000,MATCH('Formalisme RTE'!$H$2,'[3]TABLEAU DE BORD'!$B$13:$B$2000,0),12)</f>
        <v>3.102830965870556</v>
      </c>
      <c r="BU1603">
        <f t="shared" si="121"/>
        <v>0.93577891975241945</v>
      </c>
      <c r="BX1603">
        <f t="shared" si="119"/>
        <v>0.60748217536470928</v>
      </c>
      <c r="BZ1603">
        <f>IF($BZ$6="","",IF(ISERROR(INDEX([3]Base!$A$2:$C$207,MATCH($BZ$6,[3]Base!$A$2:$A$207,0),2))=TRUE,"CABLE INCONNU",(INDEX([3]Base!$A$2:$C$207,MATCH($BZ$6,[3]Base!$A$2:$A$207,0),3))))</f>
        <v>19.600000000000001</v>
      </c>
      <c r="CB1603">
        <f>IF($BZ$6="","",IF(ISERROR(INDEX([3]Base!$A$2:$C$207,MATCH($BZ$6,[3]Base!$A$2:$A$207,0),2))=TRUE,"CABLE INCONNU",(INDEX([3]Base!$A$2:$C$207,MATCH($BZ$6,[3]Base!$A$2:$A$207,0),2))))</f>
        <v>0.627</v>
      </c>
      <c r="CD1603">
        <f t="shared" si="120"/>
        <v>1.5404220201039038</v>
      </c>
      <c r="CF1603">
        <f t="shared" si="118"/>
        <v>404.81000000000006</v>
      </c>
      <c r="CG16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BORD'!$B$13:$B$2000,0),9)))*T1603/$P$18)</f>
        <v>406.35042202010396</v>
      </c>
      <c r="CI1603">
        <f>'[3]TABLEAU DE BORD'!B1601</f>
        <v>0</v>
      </c>
      <c r="CJ1603">
        <f>'[3]TABLEAU DE BORD'!E1601-'[3]TABLEAU DE BORD'!C1601</f>
        <v>0</v>
      </c>
      <c r="CL1603">
        <f>'[3]TABLEAU DE BORD'!H1601</f>
        <v>0</v>
      </c>
      <c r="CM1603">
        <f>'[3]TABLEAU DE BORD'!K1601-'[3]TABLEAU DE BORD'!I1601</f>
        <v>0</v>
      </c>
    </row>
    <row r="1604" spans="72:91" x14ac:dyDescent="0.25">
      <c r="BT160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BORD'!$B$13:$B$2000,0),11))*T1604/INDEX('[3]TABLEAU DE BORD'!$B$13:$R$2000,MATCH('Formalisme RTE'!$H$2,'[3]TABLEAU DE BORD'!$B$13:$B$2000,0),12)</f>
        <v>3.102830965870556</v>
      </c>
      <c r="BU1604">
        <f t="shared" si="121"/>
        <v>0.93577891975241945</v>
      </c>
      <c r="BX1604">
        <f t="shared" si="119"/>
        <v>0.60748217536470928</v>
      </c>
      <c r="BZ1604">
        <f>IF($BZ$6="","",IF(ISERROR(INDEX([3]Base!$A$2:$C$207,MATCH($BZ$6,[3]Base!$A$2:$A$207,0),2))=TRUE,"CABLE INCONNU",(INDEX([3]Base!$A$2:$C$207,MATCH($BZ$6,[3]Base!$A$2:$A$207,0),3))))</f>
        <v>19.600000000000001</v>
      </c>
      <c r="CB1604">
        <f>IF($BZ$6="","",IF(ISERROR(INDEX([3]Base!$A$2:$C$207,MATCH($BZ$6,[3]Base!$A$2:$A$207,0),2))=TRUE,"CABLE INCONNU",(INDEX([3]Base!$A$2:$C$207,MATCH($BZ$6,[3]Base!$A$2:$A$207,0),2))))</f>
        <v>0.627</v>
      </c>
      <c r="CD1604">
        <f t="shared" si="120"/>
        <v>1.5404220201039038</v>
      </c>
      <c r="CF1604">
        <f t="shared" si="118"/>
        <v>404.81000000000006</v>
      </c>
      <c r="CG16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BORD'!$B$13:$B$2000,0),9)))*T1604/$P$18)</f>
        <v>406.35042202010396</v>
      </c>
      <c r="CI1604">
        <f>'[3]TABLEAU DE BORD'!B1602</f>
        <v>0</v>
      </c>
      <c r="CJ1604">
        <f>'[3]TABLEAU DE BORD'!E1602-'[3]TABLEAU DE BORD'!C1602</f>
        <v>0</v>
      </c>
      <c r="CL1604">
        <f>'[3]TABLEAU DE BORD'!H1602</f>
        <v>0</v>
      </c>
      <c r="CM1604">
        <f>'[3]TABLEAU DE BORD'!K1602-'[3]TABLEAU DE BORD'!I1602</f>
        <v>0</v>
      </c>
    </row>
    <row r="1605" spans="72:91" x14ac:dyDescent="0.25">
      <c r="BT160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BORD'!$B$13:$B$2000,0),11))*T1605/INDEX('[3]TABLEAU DE BORD'!$B$13:$R$2000,MATCH('Formalisme RTE'!$H$2,'[3]TABLEAU DE BORD'!$B$13:$B$2000,0),12)</f>
        <v>3.102830965870556</v>
      </c>
      <c r="BU1605">
        <f t="shared" si="121"/>
        <v>0.93577891975241945</v>
      </c>
      <c r="BX1605">
        <f t="shared" si="119"/>
        <v>0.60748217536470928</v>
      </c>
      <c r="BZ1605">
        <f>IF($BZ$6="","",IF(ISERROR(INDEX([3]Base!$A$2:$C$207,MATCH($BZ$6,[3]Base!$A$2:$A$207,0),2))=TRUE,"CABLE INCONNU",(INDEX([3]Base!$A$2:$C$207,MATCH($BZ$6,[3]Base!$A$2:$A$207,0),3))))</f>
        <v>19.600000000000001</v>
      </c>
      <c r="CB1605">
        <f>IF($BZ$6="","",IF(ISERROR(INDEX([3]Base!$A$2:$C$207,MATCH($BZ$6,[3]Base!$A$2:$A$207,0),2))=TRUE,"CABLE INCONNU",(INDEX([3]Base!$A$2:$C$207,MATCH($BZ$6,[3]Base!$A$2:$A$207,0),2))))</f>
        <v>0.627</v>
      </c>
      <c r="CD1605">
        <f t="shared" si="120"/>
        <v>1.5404220201039038</v>
      </c>
      <c r="CF1605">
        <f t="shared" si="118"/>
        <v>404.81000000000006</v>
      </c>
      <c r="CG16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BORD'!$B$13:$B$2000,0),9)))*T1605/$P$18)</f>
        <v>406.35042202010396</v>
      </c>
      <c r="CI1605">
        <f>'[3]TABLEAU DE BORD'!B1603</f>
        <v>0</v>
      </c>
      <c r="CJ1605">
        <f>'[3]TABLEAU DE BORD'!E1603-'[3]TABLEAU DE BORD'!C1603</f>
        <v>0</v>
      </c>
      <c r="CL1605">
        <f>'[3]TABLEAU DE BORD'!H1603</f>
        <v>0</v>
      </c>
      <c r="CM1605">
        <f>'[3]TABLEAU DE BORD'!K1603-'[3]TABLEAU DE BORD'!I1603</f>
        <v>0</v>
      </c>
    </row>
    <row r="1606" spans="72:91" x14ac:dyDescent="0.25">
      <c r="BT160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BORD'!$B$13:$B$2000,0),11))*T1606/INDEX('[3]TABLEAU DE BORD'!$B$13:$R$2000,MATCH('Formalisme RTE'!$H$2,'[3]TABLEAU DE BORD'!$B$13:$B$2000,0),12)</f>
        <v>3.102830965870556</v>
      </c>
      <c r="BU1606">
        <f t="shared" si="121"/>
        <v>0.93577891975241945</v>
      </c>
      <c r="BX1606">
        <f t="shared" si="119"/>
        <v>0.60748217536470928</v>
      </c>
      <c r="BZ1606">
        <f>IF($BZ$6="","",IF(ISERROR(INDEX([3]Base!$A$2:$C$207,MATCH($BZ$6,[3]Base!$A$2:$A$207,0),2))=TRUE,"CABLE INCONNU",(INDEX([3]Base!$A$2:$C$207,MATCH($BZ$6,[3]Base!$A$2:$A$207,0),3))))</f>
        <v>19.600000000000001</v>
      </c>
      <c r="CB1606">
        <f>IF($BZ$6="","",IF(ISERROR(INDEX([3]Base!$A$2:$C$207,MATCH($BZ$6,[3]Base!$A$2:$A$207,0),2))=TRUE,"CABLE INCONNU",(INDEX([3]Base!$A$2:$C$207,MATCH($BZ$6,[3]Base!$A$2:$A$207,0),2))))</f>
        <v>0.627</v>
      </c>
      <c r="CD1606">
        <f t="shared" si="120"/>
        <v>1.5404220201039038</v>
      </c>
      <c r="CF1606">
        <f t="shared" si="118"/>
        <v>404.81000000000006</v>
      </c>
      <c r="CG160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BORD'!$B$13:$B$2000,0),9)))*T1606/$P$18)</f>
        <v>406.35042202010396</v>
      </c>
      <c r="CI1606">
        <f>'[3]TABLEAU DE BORD'!B1604</f>
        <v>0</v>
      </c>
      <c r="CJ1606">
        <f>'[3]TABLEAU DE BORD'!E1604-'[3]TABLEAU DE BORD'!C1604</f>
        <v>0</v>
      </c>
      <c r="CL1606">
        <f>'[3]TABLEAU DE BORD'!H1604</f>
        <v>0</v>
      </c>
      <c r="CM1606">
        <f>'[3]TABLEAU DE BORD'!K1604-'[3]TABLEAU DE BORD'!I1604</f>
        <v>0</v>
      </c>
    </row>
    <row r="1607" spans="72:91" x14ac:dyDescent="0.25">
      <c r="BT160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BORD'!$B$13:$B$2000,0),11))*T1607/INDEX('[3]TABLEAU DE BORD'!$B$13:$R$2000,MATCH('Formalisme RTE'!$H$2,'[3]TABLEAU DE BORD'!$B$13:$B$2000,0),12)</f>
        <v>3.102830965870556</v>
      </c>
      <c r="BU1607">
        <f t="shared" si="121"/>
        <v>0.93577891975241945</v>
      </c>
      <c r="BX1607">
        <f t="shared" si="119"/>
        <v>0.60748217536470928</v>
      </c>
      <c r="BZ1607">
        <f>IF($BZ$6="","",IF(ISERROR(INDEX([3]Base!$A$2:$C$207,MATCH($BZ$6,[3]Base!$A$2:$A$207,0),2))=TRUE,"CABLE INCONNU",(INDEX([3]Base!$A$2:$C$207,MATCH($BZ$6,[3]Base!$A$2:$A$207,0),3))))</f>
        <v>19.600000000000001</v>
      </c>
      <c r="CB1607">
        <f>IF($BZ$6="","",IF(ISERROR(INDEX([3]Base!$A$2:$C$207,MATCH($BZ$6,[3]Base!$A$2:$A$207,0),2))=TRUE,"CABLE INCONNU",(INDEX([3]Base!$A$2:$C$207,MATCH($BZ$6,[3]Base!$A$2:$A$207,0),2))))</f>
        <v>0.627</v>
      </c>
      <c r="CD1607">
        <f t="shared" si="120"/>
        <v>1.5404220201039038</v>
      </c>
      <c r="CF1607">
        <f t="shared" si="118"/>
        <v>404.81000000000006</v>
      </c>
      <c r="CG160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BORD'!$B$13:$B$2000,0),9)))*T1607/$P$18)</f>
        <v>406.35042202010396</v>
      </c>
      <c r="CI1607">
        <f>'[3]TABLEAU DE BORD'!B1605</f>
        <v>0</v>
      </c>
      <c r="CJ1607">
        <f>'[3]TABLEAU DE BORD'!E1605-'[3]TABLEAU DE BORD'!C1605</f>
        <v>0</v>
      </c>
      <c r="CL1607">
        <f>'[3]TABLEAU DE BORD'!H1605</f>
        <v>0</v>
      </c>
      <c r="CM1607">
        <f>'[3]TABLEAU DE BORD'!K1605-'[3]TABLEAU DE BORD'!I1605</f>
        <v>0</v>
      </c>
    </row>
    <row r="1608" spans="72:91" x14ac:dyDescent="0.25">
      <c r="BT160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BORD'!$B$13:$B$2000,0),11))*T1608/INDEX('[3]TABLEAU DE BORD'!$B$13:$R$2000,MATCH('Formalisme RTE'!$H$2,'[3]TABLEAU DE BORD'!$B$13:$B$2000,0),12)</f>
        <v>3.102830965870556</v>
      </c>
      <c r="BU1608">
        <f t="shared" si="121"/>
        <v>0.93577891975241945</v>
      </c>
      <c r="BX1608">
        <f t="shared" si="119"/>
        <v>0.60748217536470928</v>
      </c>
      <c r="BZ1608">
        <f>IF($BZ$6="","",IF(ISERROR(INDEX([3]Base!$A$2:$C$207,MATCH($BZ$6,[3]Base!$A$2:$A$207,0),2))=TRUE,"CABLE INCONNU",(INDEX([3]Base!$A$2:$C$207,MATCH($BZ$6,[3]Base!$A$2:$A$207,0),3))))</f>
        <v>19.600000000000001</v>
      </c>
      <c r="CB1608">
        <f>IF($BZ$6="","",IF(ISERROR(INDEX([3]Base!$A$2:$C$207,MATCH($BZ$6,[3]Base!$A$2:$A$207,0),2))=TRUE,"CABLE INCONNU",(INDEX([3]Base!$A$2:$C$207,MATCH($BZ$6,[3]Base!$A$2:$A$207,0),2))))</f>
        <v>0.627</v>
      </c>
      <c r="CD1608">
        <f t="shared" si="120"/>
        <v>1.5404220201039038</v>
      </c>
      <c r="CF1608">
        <f t="shared" si="118"/>
        <v>404.81000000000006</v>
      </c>
      <c r="CG160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BORD'!$B$13:$B$2000,0),9)))*T1608/$P$18)</f>
        <v>406.35042202010396</v>
      </c>
      <c r="CI1608">
        <f>'[3]TABLEAU DE BORD'!B1606</f>
        <v>0</v>
      </c>
      <c r="CJ1608">
        <f>'[3]TABLEAU DE BORD'!E1606-'[3]TABLEAU DE BORD'!C1606</f>
        <v>0</v>
      </c>
      <c r="CL1608">
        <f>'[3]TABLEAU DE BORD'!H1606</f>
        <v>0</v>
      </c>
      <c r="CM1608">
        <f>'[3]TABLEAU DE BORD'!K1606-'[3]TABLEAU DE BORD'!I1606</f>
        <v>0</v>
      </c>
    </row>
    <row r="1609" spans="72:91" x14ac:dyDescent="0.25">
      <c r="BT160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BORD'!$B$13:$B$2000,0),11))*T1609/INDEX('[3]TABLEAU DE BORD'!$B$13:$R$2000,MATCH('Formalisme RTE'!$H$2,'[3]TABLEAU DE BORD'!$B$13:$B$2000,0),12)</f>
        <v>3.102830965870556</v>
      </c>
      <c r="BU1609">
        <f t="shared" si="121"/>
        <v>0.93577891975241945</v>
      </c>
      <c r="BX1609">
        <f t="shared" si="119"/>
        <v>0.60748217536470928</v>
      </c>
      <c r="BZ1609">
        <f>IF($BZ$6="","",IF(ISERROR(INDEX([3]Base!$A$2:$C$207,MATCH($BZ$6,[3]Base!$A$2:$A$207,0),2))=TRUE,"CABLE INCONNU",(INDEX([3]Base!$A$2:$C$207,MATCH($BZ$6,[3]Base!$A$2:$A$207,0),3))))</f>
        <v>19.600000000000001</v>
      </c>
      <c r="CB1609">
        <f>IF($BZ$6="","",IF(ISERROR(INDEX([3]Base!$A$2:$C$207,MATCH($BZ$6,[3]Base!$A$2:$A$207,0),2))=TRUE,"CABLE INCONNU",(INDEX([3]Base!$A$2:$C$207,MATCH($BZ$6,[3]Base!$A$2:$A$207,0),2))))</f>
        <v>0.627</v>
      </c>
      <c r="CD1609">
        <f t="shared" si="120"/>
        <v>1.5404220201039038</v>
      </c>
      <c r="CF1609">
        <f t="shared" si="118"/>
        <v>404.81000000000006</v>
      </c>
      <c r="CG160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BORD'!$B$13:$B$2000,0),9)))*T1609/$P$18)</f>
        <v>406.35042202010396</v>
      </c>
      <c r="CI1609">
        <f>'[3]TABLEAU DE BORD'!B1607</f>
        <v>0</v>
      </c>
      <c r="CJ1609">
        <f>'[3]TABLEAU DE BORD'!E1607-'[3]TABLEAU DE BORD'!C1607</f>
        <v>0</v>
      </c>
      <c r="CL1609">
        <f>'[3]TABLEAU DE BORD'!H1607</f>
        <v>0</v>
      </c>
      <c r="CM1609">
        <f>'[3]TABLEAU DE BORD'!K1607-'[3]TABLEAU DE BORD'!I1607</f>
        <v>0</v>
      </c>
    </row>
    <row r="1610" spans="72:91" x14ac:dyDescent="0.25">
      <c r="BT161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BORD'!$B$13:$B$2000,0),11))*T1610/INDEX('[3]TABLEAU DE BORD'!$B$13:$R$2000,MATCH('Formalisme RTE'!$H$2,'[3]TABLEAU DE BORD'!$B$13:$B$2000,0),12)</f>
        <v>3.102830965870556</v>
      </c>
      <c r="BU1610">
        <f t="shared" si="121"/>
        <v>0.93577891975241945</v>
      </c>
      <c r="BX1610">
        <f t="shared" si="119"/>
        <v>0.60748217536470928</v>
      </c>
      <c r="BZ1610">
        <f>IF($BZ$6="","",IF(ISERROR(INDEX([3]Base!$A$2:$C$207,MATCH($BZ$6,[3]Base!$A$2:$A$207,0),2))=TRUE,"CABLE INCONNU",(INDEX([3]Base!$A$2:$C$207,MATCH($BZ$6,[3]Base!$A$2:$A$207,0),3))))</f>
        <v>19.600000000000001</v>
      </c>
      <c r="CB1610">
        <f>IF($BZ$6="","",IF(ISERROR(INDEX([3]Base!$A$2:$C$207,MATCH($BZ$6,[3]Base!$A$2:$A$207,0),2))=TRUE,"CABLE INCONNU",(INDEX([3]Base!$A$2:$C$207,MATCH($BZ$6,[3]Base!$A$2:$A$207,0),2))))</f>
        <v>0.627</v>
      </c>
      <c r="CD1610">
        <f t="shared" si="120"/>
        <v>1.5404220201039038</v>
      </c>
      <c r="CF1610">
        <f t="shared" si="118"/>
        <v>404.81000000000006</v>
      </c>
      <c r="CG161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BORD'!$B$13:$B$2000,0),9)))*T1610/$P$18)</f>
        <v>406.35042202010396</v>
      </c>
      <c r="CI1610">
        <f>'[3]TABLEAU DE BORD'!B1608</f>
        <v>0</v>
      </c>
      <c r="CJ1610">
        <f>'[3]TABLEAU DE BORD'!E1608-'[3]TABLEAU DE BORD'!C1608</f>
        <v>0</v>
      </c>
      <c r="CL1610">
        <f>'[3]TABLEAU DE BORD'!H1608</f>
        <v>0</v>
      </c>
      <c r="CM1610">
        <f>'[3]TABLEAU DE BORD'!K1608-'[3]TABLEAU DE BORD'!I1608</f>
        <v>0</v>
      </c>
    </row>
    <row r="1611" spans="72:91" x14ac:dyDescent="0.25">
      <c r="BT161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BORD'!$B$13:$B$2000,0),11))*T1611/INDEX('[3]TABLEAU DE BORD'!$B$13:$R$2000,MATCH('Formalisme RTE'!$H$2,'[3]TABLEAU DE BORD'!$B$13:$B$2000,0),12)</f>
        <v>3.102830965870556</v>
      </c>
      <c r="BU1611">
        <f t="shared" si="121"/>
        <v>0.93577891975241945</v>
      </c>
      <c r="BX1611">
        <f t="shared" si="119"/>
        <v>0.60748217536470928</v>
      </c>
      <c r="BZ1611">
        <f>IF($BZ$6="","",IF(ISERROR(INDEX([3]Base!$A$2:$C$207,MATCH($BZ$6,[3]Base!$A$2:$A$207,0),2))=TRUE,"CABLE INCONNU",(INDEX([3]Base!$A$2:$C$207,MATCH($BZ$6,[3]Base!$A$2:$A$207,0),3))))</f>
        <v>19.600000000000001</v>
      </c>
      <c r="CB1611">
        <f>IF($BZ$6="","",IF(ISERROR(INDEX([3]Base!$A$2:$C$207,MATCH($BZ$6,[3]Base!$A$2:$A$207,0),2))=TRUE,"CABLE INCONNU",(INDEX([3]Base!$A$2:$C$207,MATCH($BZ$6,[3]Base!$A$2:$A$207,0),2))))</f>
        <v>0.627</v>
      </c>
      <c r="CD1611">
        <f t="shared" si="120"/>
        <v>1.5404220201039038</v>
      </c>
      <c r="CF1611">
        <f t="shared" si="118"/>
        <v>404.81000000000006</v>
      </c>
      <c r="CG161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BORD'!$B$13:$B$2000,0),9)))*T1611/$P$18)</f>
        <v>406.35042202010396</v>
      </c>
      <c r="CI1611">
        <f>'[3]TABLEAU DE BORD'!B1609</f>
        <v>0</v>
      </c>
      <c r="CJ1611">
        <f>'[3]TABLEAU DE BORD'!E1609-'[3]TABLEAU DE BORD'!C1609</f>
        <v>0</v>
      </c>
      <c r="CL1611">
        <f>'[3]TABLEAU DE BORD'!H1609</f>
        <v>0</v>
      </c>
      <c r="CM1611">
        <f>'[3]TABLEAU DE BORD'!K1609-'[3]TABLEAU DE BORD'!I1609</f>
        <v>0</v>
      </c>
    </row>
    <row r="1612" spans="72:91" x14ac:dyDescent="0.25">
      <c r="BT161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BORD'!$B$13:$B$2000,0),11))*T1612/INDEX('[3]TABLEAU DE BORD'!$B$13:$R$2000,MATCH('Formalisme RTE'!$H$2,'[3]TABLEAU DE BORD'!$B$13:$B$2000,0),12)</f>
        <v>3.102830965870556</v>
      </c>
      <c r="BU1612">
        <f t="shared" si="121"/>
        <v>0.93577891975241945</v>
      </c>
      <c r="BX1612">
        <f t="shared" si="119"/>
        <v>0.60748217536470928</v>
      </c>
      <c r="BZ1612">
        <f>IF($BZ$6="","",IF(ISERROR(INDEX([3]Base!$A$2:$C$207,MATCH($BZ$6,[3]Base!$A$2:$A$207,0),2))=TRUE,"CABLE INCONNU",(INDEX([3]Base!$A$2:$C$207,MATCH($BZ$6,[3]Base!$A$2:$A$207,0),3))))</f>
        <v>19.600000000000001</v>
      </c>
      <c r="CB1612">
        <f>IF($BZ$6="","",IF(ISERROR(INDEX([3]Base!$A$2:$C$207,MATCH($BZ$6,[3]Base!$A$2:$A$207,0),2))=TRUE,"CABLE INCONNU",(INDEX([3]Base!$A$2:$C$207,MATCH($BZ$6,[3]Base!$A$2:$A$207,0),2))))</f>
        <v>0.627</v>
      </c>
      <c r="CD1612">
        <f t="shared" si="120"/>
        <v>1.5404220201039038</v>
      </c>
      <c r="CF1612">
        <f t="shared" si="118"/>
        <v>404.81000000000006</v>
      </c>
      <c r="CG161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BORD'!$B$13:$B$2000,0),9)))*T1612/$P$18)</f>
        <v>406.35042202010396</v>
      </c>
      <c r="CI1612">
        <f>'[3]TABLEAU DE BORD'!B1610</f>
        <v>0</v>
      </c>
      <c r="CJ1612">
        <f>'[3]TABLEAU DE BORD'!E1610-'[3]TABLEAU DE BORD'!C1610</f>
        <v>0</v>
      </c>
      <c r="CL1612">
        <f>'[3]TABLEAU DE BORD'!H1610</f>
        <v>0</v>
      </c>
      <c r="CM1612">
        <f>'[3]TABLEAU DE BORD'!K1610-'[3]TABLEAU DE BORD'!I1610</f>
        <v>0</v>
      </c>
    </row>
    <row r="1613" spans="72:91" x14ac:dyDescent="0.25">
      <c r="BT161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BORD'!$B$13:$B$2000,0),11))*T1613/INDEX('[3]TABLEAU DE BORD'!$B$13:$R$2000,MATCH('Formalisme RTE'!$H$2,'[3]TABLEAU DE BORD'!$B$13:$B$2000,0),12)</f>
        <v>3.102830965870556</v>
      </c>
      <c r="BU1613">
        <f t="shared" si="121"/>
        <v>0.93577891975241945</v>
      </c>
      <c r="BX1613">
        <f t="shared" si="119"/>
        <v>0.60748217536470928</v>
      </c>
      <c r="BZ1613">
        <f>IF($BZ$6="","",IF(ISERROR(INDEX([3]Base!$A$2:$C$207,MATCH($BZ$6,[3]Base!$A$2:$A$207,0),2))=TRUE,"CABLE INCONNU",(INDEX([3]Base!$A$2:$C$207,MATCH($BZ$6,[3]Base!$A$2:$A$207,0),3))))</f>
        <v>19.600000000000001</v>
      </c>
      <c r="CB1613">
        <f>IF($BZ$6="","",IF(ISERROR(INDEX([3]Base!$A$2:$C$207,MATCH($BZ$6,[3]Base!$A$2:$A$207,0),2))=TRUE,"CABLE INCONNU",(INDEX([3]Base!$A$2:$C$207,MATCH($BZ$6,[3]Base!$A$2:$A$207,0),2))))</f>
        <v>0.627</v>
      </c>
      <c r="CD1613">
        <f t="shared" si="120"/>
        <v>1.5404220201039038</v>
      </c>
      <c r="CF1613">
        <f t="shared" si="118"/>
        <v>404.81000000000006</v>
      </c>
      <c r="CG161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BORD'!$B$13:$B$2000,0),9)))*T1613/$P$18)</f>
        <v>406.35042202010396</v>
      </c>
      <c r="CI1613">
        <f>'[3]TABLEAU DE BORD'!B1611</f>
        <v>0</v>
      </c>
      <c r="CJ1613">
        <f>'[3]TABLEAU DE BORD'!E1611-'[3]TABLEAU DE BORD'!C1611</f>
        <v>0</v>
      </c>
      <c r="CL1613">
        <f>'[3]TABLEAU DE BORD'!H1611</f>
        <v>0</v>
      </c>
      <c r="CM1613">
        <f>'[3]TABLEAU DE BORD'!K1611-'[3]TABLEAU DE BORD'!I1611</f>
        <v>0</v>
      </c>
    </row>
    <row r="1614" spans="72:91" x14ac:dyDescent="0.25">
      <c r="BT161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BORD'!$B$13:$B$2000,0),11))*T1614/INDEX('[3]TABLEAU DE BORD'!$B$13:$R$2000,MATCH('Formalisme RTE'!$H$2,'[3]TABLEAU DE BORD'!$B$13:$B$2000,0),12)</f>
        <v>3.102830965870556</v>
      </c>
      <c r="BU1614">
        <f t="shared" si="121"/>
        <v>0.93577891975241945</v>
      </c>
      <c r="BX1614">
        <f t="shared" si="119"/>
        <v>0.60748217536470928</v>
      </c>
      <c r="BZ1614">
        <f>IF($BZ$6="","",IF(ISERROR(INDEX([3]Base!$A$2:$C$207,MATCH($BZ$6,[3]Base!$A$2:$A$207,0),2))=TRUE,"CABLE INCONNU",(INDEX([3]Base!$A$2:$C$207,MATCH($BZ$6,[3]Base!$A$2:$A$207,0),3))))</f>
        <v>19.600000000000001</v>
      </c>
      <c r="CB1614">
        <f>IF($BZ$6="","",IF(ISERROR(INDEX([3]Base!$A$2:$C$207,MATCH($BZ$6,[3]Base!$A$2:$A$207,0),2))=TRUE,"CABLE INCONNU",(INDEX([3]Base!$A$2:$C$207,MATCH($BZ$6,[3]Base!$A$2:$A$207,0),2))))</f>
        <v>0.627</v>
      </c>
      <c r="CD1614">
        <f t="shared" si="120"/>
        <v>1.5404220201039038</v>
      </c>
      <c r="CF1614">
        <f t="shared" si="118"/>
        <v>404.81000000000006</v>
      </c>
      <c r="CG161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BORD'!$B$13:$B$2000,0),9)))*T1614/$P$18)</f>
        <v>406.35042202010396</v>
      </c>
      <c r="CI1614">
        <f>'[3]TABLEAU DE BORD'!B1612</f>
        <v>0</v>
      </c>
      <c r="CJ1614">
        <f>'[3]TABLEAU DE BORD'!E1612-'[3]TABLEAU DE BORD'!C1612</f>
        <v>0</v>
      </c>
      <c r="CL1614">
        <f>'[3]TABLEAU DE BORD'!H1612</f>
        <v>0</v>
      </c>
      <c r="CM1614">
        <f>'[3]TABLEAU DE BORD'!K1612-'[3]TABLEAU DE BORD'!I1612</f>
        <v>0</v>
      </c>
    </row>
    <row r="1615" spans="72:91" x14ac:dyDescent="0.25">
      <c r="BT161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BORD'!$B$13:$B$2000,0),11))*T1615/INDEX('[3]TABLEAU DE BORD'!$B$13:$R$2000,MATCH('Formalisme RTE'!$H$2,'[3]TABLEAU DE BORD'!$B$13:$B$2000,0),12)</f>
        <v>3.102830965870556</v>
      </c>
      <c r="BU1615">
        <f t="shared" si="121"/>
        <v>0.93577891975241945</v>
      </c>
      <c r="BX1615">
        <f t="shared" si="119"/>
        <v>0.60748217536470928</v>
      </c>
      <c r="BZ1615">
        <f>IF($BZ$6="","",IF(ISERROR(INDEX([3]Base!$A$2:$C$207,MATCH($BZ$6,[3]Base!$A$2:$A$207,0),2))=TRUE,"CABLE INCONNU",(INDEX([3]Base!$A$2:$C$207,MATCH($BZ$6,[3]Base!$A$2:$A$207,0),3))))</f>
        <v>19.600000000000001</v>
      </c>
      <c r="CB1615">
        <f>IF($BZ$6="","",IF(ISERROR(INDEX([3]Base!$A$2:$C$207,MATCH($BZ$6,[3]Base!$A$2:$A$207,0),2))=TRUE,"CABLE INCONNU",(INDEX([3]Base!$A$2:$C$207,MATCH($BZ$6,[3]Base!$A$2:$A$207,0),2))))</f>
        <v>0.627</v>
      </c>
      <c r="CD1615">
        <f t="shared" si="120"/>
        <v>1.5404220201039038</v>
      </c>
      <c r="CF1615">
        <f t="shared" ref="CF1615:CF1678" si="122">$BE$28+$D$10*((EXP(($BE$26-T1615)/$D$10)+EXP(-($BE$26-T1615)/$D$10))/2-1)</f>
        <v>404.81000000000006</v>
      </c>
      <c r="CG161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BORD'!$B$13:$B$2000,0),9)))*T1615/$P$18)</f>
        <v>406.35042202010396</v>
      </c>
      <c r="CI1615">
        <f>'[3]TABLEAU DE BORD'!B1613</f>
        <v>0</v>
      </c>
      <c r="CJ1615">
        <f>'[3]TABLEAU DE BORD'!E1613-'[3]TABLEAU DE BORD'!C1613</f>
        <v>0</v>
      </c>
      <c r="CL1615">
        <f>'[3]TABLEAU DE BORD'!H1613</f>
        <v>0</v>
      </c>
      <c r="CM1615">
        <f>'[3]TABLEAU DE BORD'!K1613-'[3]TABLEAU DE BORD'!I1613</f>
        <v>0</v>
      </c>
    </row>
    <row r="1616" spans="72:91" x14ac:dyDescent="0.25">
      <c r="BT161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BORD'!$B$13:$B$2000,0),11))*T1616/INDEX('[3]TABLEAU DE BORD'!$B$13:$R$2000,MATCH('Formalisme RTE'!$H$2,'[3]TABLEAU DE BORD'!$B$13:$B$2000,0),12)</f>
        <v>3.102830965870556</v>
      </c>
      <c r="BU1616">
        <f t="shared" si="121"/>
        <v>0.93577891975241945</v>
      </c>
      <c r="BX1616">
        <f t="shared" ref="BX1616:BX1679" si="123">SQRT(1-(1/(SQRT((CB1616*0.981)^2+(($B$30/10)*BZ1616*0.001)^2)/(CB1616*0.981))^2))</f>
        <v>0.60748217536470928</v>
      </c>
      <c r="BZ1616">
        <f>IF($BZ$6="","",IF(ISERROR(INDEX([3]Base!$A$2:$C$207,MATCH($BZ$6,[3]Base!$A$2:$A$207,0),2))=TRUE,"CABLE INCONNU",(INDEX([3]Base!$A$2:$C$207,MATCH($BZ$6,[3]Base!$A$2:$A$207,0),3))))</f>
        <v>19.600000000000001</v>
      </c>
      <c r="CB1616">
        <f>IF($BZ$6="","",IF(ISERROR(INDEX([3]Base!$A$2:$C$207,MATCH($BZ$6,[3]Base!$A$2:$A$207,0),2))=TRUE,"CABLE INCONNU",(INDEX([3]Base!$A$2:$C$207,MATCH($BZ$6,[3]Base!$A$2:$A$207,0),2))))</f>
        <v>0.627</v>
      </c>
      <c r="CD1616">
        <f t="shared" si="120"/>
        <v>1.5404220201039038</v>
      </c>
      <c r="CF1616">
        <f t="shared" si="122"/>
        <v>404.81000000000006</v>
      </c>
      <c r="CG16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BORD'!$B$13:$B$2000,0),9)))*T1616/$P$18)</f>
        <v>406.35042202010396</v>
      </c>
      <c r="CI1616">
        <f>'[3]TABLEAU DE BORD'!B1614</f>
        <v>0</v>
      </c>
      <c r="CJ1616">
        <f>'[3]TABLEAU DE BORD'!E1614-'[3]TABLEAU DE BORD'!C1614</f>
        <v>0</v>
      </c>
      <c r="CL1616">
        <f>'[3]TABLEAU DE BORD'!H1614</f>
        <v>0</v>
      </c>
      <c r="CM1616">
        <f>'[3]TABLEAU DE BORD'!K1614-'[3]TABLEAU DE BORD'!I1614</f>
        <v>0</v>
      </c>
    </row>
    <row r="1617" spans="72:91" x14ac:dyDescent="0.25">
      <c r="BT161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BORD'!$B$13:$B$2000,0),11))*T1617/INDEX('[3]TABLEAU DE BORD'!$B$13:$R$2000,MATCH('Formalisme RTE'!$H$2,'[3]TABLEAU DE BORD'!$B$13:$B$2000,0),12)</f>
        <v>3.102830965870556</v>
      </c>
      <c r="BU1617">
        <f t="shared" si="121"/>
        <v>0.93577891975241945</v>
      </c>
      <c r="BX1617">
        <f t="shared" si="123"/>
        <v>0.60748217536470928</v>
      </c>
      <c r="BZ1617">
        <f>IF($BZ$6="","",IF(ISERROR(INDEX([3]Base!$A$2:$C$207,MATCH($BZ$6,[3]Base!$A$2:$A$207,0),2))=TRUE,"CABLE INCONNU",(INDEX([3]Base!$A$2:$C$207,MATCH($BZ$6,[3]Base!$A$2:$A$207,0),3))))</f>
        <v>19.600000000000001</v>
      </c>
      <c r="CB1617">
        <f>IF($BZ$6="","",IF(ISERROR(INDEX([3]Base!$A$2:$C$207,MATCH($BZ$6,[3]Base!$A$2:$A$207,0),2))=TRUE,"CABLE INCONNU",(INDEX([3]Base!$A$2:$C$207,MATCH($BZ$6,[3]Base!$A$2:$A$207,0),2))))</f>
        <v>0.627</v>
      </c>
      <c r="CD1617">
        <f t="shared" ref="CD1617:CD1680" si="124">CG1617-CF1617</f>
        <v>1.5404220201039038</v>
      </c>
      <c r="CF1617">
        <f t="shared" si="122"/>
        <v>404.81000000000006</v>
      </c>
      <c r="CG16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BORD'!$B$13:$B$2000,0),9)))*T1617/$P$18)</f>
        <v>406.35042202010396</v>
      </c>
      <c r="CI1617">
        <f>'[3]TABLEAU DE BORD'!B1615</f>
        <v>0</v>
      </c>
      <c r="CJ1617">
        <f>'[3]TABLEAU DE BORD'!E1615-'[3]TABLEAU DE BORD'!C1615</f>
        <v>0</v>
      </c>
      <c r="CL1617">
        <f>'[3]TABLEAU DE BORD'!H1615</f>
        <v>0</v>
      </c>
      <c r="CM1617">
        <f>'[3]TABLEAU DE BORD'!K1615-'[3]TABLEAU DE BORD'!I1615</f>
        <v>0</v>
      </c>
    </row>
    <row r="1618" spans="72:91" x14ac:dyDescent="0.25">
      <c r="BT161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BORD'!$B$13:$B$2000,0),11))*T1618/INDEX('[3]TABLEAU DE BORD'!$B$13:$R$2000,MATCH('Formalisme RTE'!$H$2,'[3]TABLEAU DE BORD'!$B$13:$B$2000,0),12)</f>
        <v>3.102830965870556</v>
      </c>
      <c r="BU1618">
        <f t="shared" ref="BU1618:BU1681" si="125">BX1618*CD1618</f>
        <v>0.93577891975241945</v>
      </c>
      <c r="BX1618">
        <f t="shared" si="123"/>
        <v>0.60748217536470928</v>
      </c>
      <c r="BZ1618">
        <f>IF($BZ$6="","",IF(ISERROR(INDEX([3]Base!$A$2:$C$207,MATCH($BZ$6,[3]Base!$A$2:$A$207,0),2))=TRUE,"CABLE INCONNU",(INDEX([3]Base!$A$2:$C$207,MATCH($BZ$6,[3]Base!$A$2:$A$207,0),3))))</f>
        <v>19.600000000000001</v>
      </c>
      <c r="CB1618">
        <f>IF($BZ$6="","",IF(ISERROR(INDEX([3]Base!$A$2:$C$207,MATCH($BZ$6,[3]Base!$A$2:$A$207,0),2))=TRUE,"CABLE INCONNU",(INDEX([3]Base!$A$2:$C$207,MATCH($BZ$6,[3]Base!$A$2:$A$207,0),2))))</f>
        <v>0.627</v>
      </c>
      <c r="CD1618">
        <f t="shared" si="124"/>
        <v>1.5404220201039038</v>
      </c>
      <c r="CF1618">
        <f t="shared" si="122"/>
        <v>404.81000000000006</v>
      </c>
      <c r="CG16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BORD'!$B$13:$B$2000,0),9)))*T1618/$P$18)</f>
        <v>406.35042202010396</v>
      </c>
      <c r="CI1618">
        <f>'[3]TABLEAU DE BORD'!B1616</f>
        <v>0</v>
      </c>
      <c r="CJ1618">
        <f>'[3]TABLEAU DE BORD'!E1616-'[3]TABLEAU DE BORD'!C1616</f>
        <v>0</v>
      </c>
      <c r="CL1618">
        <f>'[3]TABLEAU DE BORD'!H1616</f>
        <v>0</v>
      </c>
      <c r="CM1618">
        <f>'[3]TABLEAU DE BORD'!K1616-'[3]TABLEAU DE BORD'!I1616</f>
        <v>0</v>
      </c>
    </row>
    <row r="1619" spans="72:91" x14ac:dyDescent="0.25">
      <c r="BT161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BORD'!$B$13:$B$2000,0),11))*T1619/INDEX('[3]TABLEAU DE BORD'!$B$13:$R$2000,MATCH('Formalisme RTE'!$H$2,'[3]TABLEAU DE BORD'!$B$13:$B$2000,0),12)</f>
        <v>3.102830965870556</v>
      </c>
      <c r="BU1619">
        <f t="shared" si="125"/>
        <v>0.93577891975241945</v>
      </c>
      <c r="BX1619">
        <f t="shared" si="123"/>
        <v>0.60748217536470928</v>
      </c>
      <c r="BZ1619">
        <f>IF($BZ$6="","",IF(ISERROR(INDEX([3]Base!$A$2:$C$207,MATCH($BZ$6,[3]Base!$A$2:$A$207,0),2))=TRUE,"CABLE INCONNU",(INDEX([3]Base!$A$2:$C$207,MATCH($BZ$6,[3]Base!$A$2:$A$207,0),3))))</f>
        <v>19.600000000000001</v>
      </c>
      <c r="CB1619">
        <f>IF($BZ$6="","",IF(ISERROR(INDEX([3]Base!$A$2:$C$207,MATCH($BZ$6,[3]Base!$A$2:$A$207,0),2))=TRUE,"CABLE INCONNU",(INDEX([3]Base!$A$2:$C$207,MATCH($BZ$6,[3]Base!$A$2:$A$207,0),2))))</f>
        <v>0.627</v>
      </c>
      <c r="CD1619">
        <f t="shared" si="124"/>
        <v>1.5404220201039038</v>
      </c>
      <c r="CF1619">
        <f t="shared" si="122"/>
        <v>404.81000000000006</v>
      </c>
      <c r="CG16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BORD'!$B$13:$B$2000,0),9)))*T1619/$P$18)</f>
        <v>406.35042202010396</v>
      </c>
      <c r="CI1619">
        <f>'[3]TABLEAU DE BORD'!B1617</f>
        <v>0</v>
      </c>
      <c r="CJ1619">
        <f>'[3]TABLEAU DE BORD'!E1617-'[3]TABLEAU DE BORD'!C1617</f>
        <v>0</v>
      </c>
      <c r="CL1619">
        <f>'[3]TABLEAU DE BORD'!H1617</f>
        <v>0</v>
      </c>
      <c r="CM1619">
        <f>'[3]TABLEAU DE BORD'!K1617-'[3]TABLEAU DE BORD'!I1617</f>
        <v>0</v>
      </c>
    </row>
    <row r="1620" spans="72:91" x14ac:dyDescent="0.25">
      <c r="BT162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BORD'!$B$13:$B$2000,0),11))*T1620/INDEX('[3]TABLEAU DE BORD'!$B$13:$R$2000,MATCH('Formalisme RTE'!$H$2,'[3]TABLEAU DE BORD'!$B$13:$B$2000,0),12)</f>
        <v>3.102830965870556</v>
      </c>
      <c r="BU1620">
        <f t="shared" si="125"/>
        <v>0.93577891975241945</v>
      </c>
      <c r="BX1620">
        <f t="shared" si="123"/>
        <v>0.60748217536470928</v>
      </c>
      <c r="BZ1620">
        <f>IF($BZ$6="","",IF(ISERROR(INDEX([3]Base!$A$2:$C$207,MATCH($BZ$6,[3]Base!$A$2:$A$207,0),2))=TRUE,"CABLE INCONNU",(INDEX([3]Base!$A$2:$C$207,MATCH($BZ$6,[3]Base!$A$2:$A$207,0),3))))</f>
        <v>19.600000000000001</v>
      </c>
      <c r="CB1620">
        <f>IF($BZ$6="","",IF(ISERROR(INDEX([3]Base!$A$2:$C$207,MATCH($BZ$6,[3]Base!$A$2:$A$207,0),2))=TRUE,"CABLE INCONNU",(INDEX([3]Base!$A$2:$C$207,MATCH($BZ$6,[3]Base!$A$2:$A$207,0),2))))</f>
        <v>0.627</v>
      </c>
      <c r="CD1620">
        <f t="shared" si="124"/>
        <v>1.5404220201039038</v>
      </c>
      <c r="CF1620">
        <f t="shared" si="122"/>
        <v>404.81000000000006</v>
      </c>
      <c r="CG16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BORD'!$B$13:$B$2000,0),9)))*T1620/$P$18)</f>
        <v>406.35042202010396</v>
      </c>
      <c r="CI1620">
        <f>'[3]TABLEAU DE BORD'!B1618</f>
        <v>0</v>
      </c>
      <c r="CJ1620">
        <f>'[3]TABLEAU DE BORD'!E1618-'[3]TABLEAU DE BORD'!C1618</f>
        <v>0</v>
      </c>
      <c r="CL1620">
        <f>'[3]TABLEAU DE BORD'!H1618</f>
        <v>0</v>
      </c>
      <c r="CM1620">
        <f>'[3]TABLEAU DE BORD'!K1618-'[3]TABLEAU DE BORD'!I1618</f>
        <v>0</v>
      </c>
    </row>
    <row r="1621" spans="72:91" x14ac:dyDescent="0.25">
      <c r="BT162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BORD'!$B$13:$B$2000,0),11))*T1621/INDEX('[3]TABLEAU DE BORD'!$B$13:$R$2000,MATCH('Formalisme RTE'!$H$2,'[3]TABLEAU DE BORD'!$B$13:$B$2000,0),12)</f>
        <v>3.102830965870556</v>
      </c>
      <c r="BU1621">
        <f t="shared" si="125"/>
        <v>0.93577891975241945</v>
      </c>
      <c r="BX1621">
        <f t="shared" si="123"/>
        <v>0.60748217536470928</v>
      </c>
      <c r="BZ1621">
        <f>IF($BZ$6="","",IF(ISERROR(INDEX([3]Base!$A$2:$C$207,MATCH($BZ$6,[3]Base!$A$2:$A$207,0),2))=TRUE,"CABLE INCONNU",(INDEX([3]Base!$A$2:$C$207,MATCH($BZ$6,[3]Base!$A$2:$A$207,0),3))))</f>
        <v>19.600000000000001</v>
      </c>
      <c r="CB1621">
        <f>IF($BZ$6="","",IF(ISERROR(INDEX([3]Base!$A$2:$C$207,MATCH($BZ$6,[3]Base!$A$2:$A$207,0),2))=TRUE,"CABLE INCONNU",(INDEX([3]Base!$A$2:$C$207,MATCH($BZ$6,[3]Base!$A$2:$A$207,0),2))))</f>
        <v>0.627</v>
      </c>
      <c r="CD1621">
        <f t="shared" si="124"/>
        <v>1.5404220201039038</v>
      </c>
      <c r="CF1621">
        <f t="shared" si="122"/>
        <v>404.81000000000006</v>
      </c>
      <c r="CG16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BORD'!$B$13:$B$2000,0),9)))*T1621/$P$18)</f>
        <v>406.35042202010396</v>
      </c>
      <c r="CI1621">
        <f>'[3]TABLEAU DE BORD'!B1619</f>
        <v>0</v>
      </c>
      <c r="CJ1621">
        <f>'[3]TABLEAU DE BORD'!E1619-'[3]TABLEAU DE BORD'!C1619</f>
        <v>0</v>
      </c>
      <c r="CL1621">
        <f>'[3]TABLEAU DE BORD'!H1619</f>
        <v>0</v>
      </c>
      <c r="CM1621">
        <f>'[3]TABLEAU DE BORD'!K1619-'[3]TABLEAU DE BORD'!I1619</f>
        <v>0</v>
      </c>
    </row>
    <row r="1622" spans="72:91" x14ac:dyDescent="0.25">
      <c r="BT162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BORD'!$B$13:$B$2000,0),11))*T1622/INDEX('[3]TABLEAU DE BORD'!$B$13:$R$2000,MATCH('Formalisme RTE'!$H$2,'[3]TABLEAU DE BORD'!$B$13:$B$2000,0),12)</f>
        <v>3.102830965870556</v>
      </c>
      <c r="BU1622">
        <f t="shared" si="125"/>
        <v>0.93577891975241945</v>
      </c>
      <c r="BX1622">
        <f t="shared" si="123"/>
        <v>0.60748217536470928</v>
      </c>
      <c r="BZ1622">
        <f>IF($BZ$6="","",IF(ISERROR(INDEX([3]Base!$A$2:$C$207,MATCH($BZ$6,[3]Base!$A$2:$A$207,0),2))=TRUE,"CABLE INCONNU",(INDEX([3]Base!$A$2:$C$207,MATCH($BZ$6,[3]Base!$A$2:$A$207,0),3))))</f>
        <v>19.600000000000001</v>
      </c>
      <c r="CB1622">
        <f>IF($BZ$6="","",IF(ISERROR(INDEX([3]Base!$A$2:$C$207,MATCH($BZ$6,[3]Base!$A$2:$A$207,0),2))=TRUE,"CABLE INCONNU",(INDEX([3]Base!$A$2:$C$207,MATCH($BZ$6,[3]Base!$A$2:$A$207,0),2))))</f>
        <v>0.627</v>
      </c>
      <c r="CD1622">
        <f t="shared" si="124"/>
        <v>1.5404220201039038</v>
      </c>
      <c r="CF1622">
        <f t="shared" si="122"/>
        <v>404.81000000000006</v>
      </c>
      <c r="CG16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BORD'!$B$13:$B$2000,0),9)))*T1622/$P$18)</f>
        <v>406.35042202010396</v>
      </c>
      <c r="CI1622">
        <f>'[3]TABLEAU DE BORD'!B1620</f>
        <v>0</v>
      </c>
      <c r="CJ1622">
        <f>'[3]TABLEAU DE BORD'!E1620-'[3]TABLEAU DE BORD'!C1620</f>
        <v>0</v>
      </c>
      <c r="CL1622">
        <f>'[3]TABLEAU DE BORD'!H1620</f>
        <v>0</v>
      </c>
      <c r="CM1622">
        <f>'[3]TABLEAU DE BORD'!K1620-'[3]TABLEAU DE BORD'!I1620</f>
        <v>0</v>
      </c>
    </row>
    <row r="1623" spans="72:91" x14ac:dyDescent="0.25">
      <c r="BT162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BORD'!$B$13:$B$2000,0),11))*T1623/INDEX('[3]TABLEAU DE BORD'!$B$13:$R$2000,MATCH('Formalisme RTE'!$H$2,'[3]TABLEAU DE BORD'!$B$13:$B$2000,0),12)</f>
        <v>3.102830965870556</v>
      </c>
      <c r="BU1623">
        <f t="shared" si="125"/>
        <v>0.93577891975241945</v>
      </c>
      <c r="BX1623">
        <f t="shared" si="123"/>
        <v>0.60748217536470928</v>
      </c>
      <c r="BZ1623">
        <f>IF($BZ$6="","",IF(ISERROR(INDEX([3]Base!$A$2:$C$207,MATCH($BZ$6,[3]Base!$A$2:$A$207,0),2))=TRUE,"CABLE INCONNU",(INDEX([3]Base!$A$2:$C$207,MATCH($BZ$6,[3]Base!$A$2:$A$207,0),3))))</f>
        <v>19.600000000000001</v>
      </c>
      <c r="CB1623">
        <f>IF($BZ$6="","",IF(ISERROR(INDEX([3]Base!$A$2:$C$207,MATCH($BZ$6,[3]Base!$A$2:$A$207,0),2))=TRUE,"CABLE INCONNU",(INDEX([3]Base!$A$2:$C$207,MATCH($BZ$6,[3]Base!$A$2:$A$207,0),2))))</f>
        <v>0.627</v>
      </c>
      <c r="CD1623">
        <f t="shared" si="124"/>
        <v>1.5404220201039038</v>
      </c>
      <c r="CF1623">
        <f t="shared" si="122"/>
        <v>404.81000000000006</v>
      </c>
      <c r="CG16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BORD'!$B$13:$B$2000,0),9)))*T1623/$P$18)</f>
        <v>406.35042202010396</v>
      </c>
      <c r="CI1623">
        <f>'[3]TABLEAU DE BORD'!B1621</f>
        <v>0</v>
      </c>
      <c r="CJ1623">
        <f>'[3]TABLEAU DE BORD'!E1621-'[3]TABLEAU DE BORD'!C1621</f>
        <v>0</v>
      </c>
      <c r="CL1623">
        <f>'[3]TABLEAU DE BORD'!H1621</f>
        <v>0</v>
      </c>
      <c r="CM1623">
        <f>'[3]TABLEAU DE BORD'!K1621-'[3]TABLEAU DE BORD'!I1621</f>
        <v>0</v>
      </c>
    </row>
    <row r="1624" spans="72:91" x14ac:dyDescent="0.25">
      <c r="BT162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BORD'!$B$13:$B$2000,0),11))*T1624/INDEX('[3]TABLEAU DE BORD'!$B$13:$R$2000,MATCH('Formalisme RTE'!$H$2,'[3]TABLEAU DE BORD'!$B$13:$B$2000,0),12)</f>
        <v>3.102830965870556</v>
      </c>
      <c r="BU1624">
        <f t="shared" si="125"/>
        <v>0.93577891975241945</v>
      </c>
      <c r="BX1624">
        <f t="shared" si="123"/>
        <v>0.60748217536470928</v>
      </c>
      <c r="BZ1624">
        <f>IF($BZ$6="","",IF(ISERROR(INDEX([3]Base!$A$2:$C$207,MATCH($BZ$6,[3]Base!$A$2:$A$207,0),2))=TRUE,"CABLE INCONNU",(INDEX([3]Base!$A$2:$C$207,MATCH($BZ$6,[3]Base!$A$2:$A$207,0),3))))</f>
        <v>19.600000000000001</v>
      </c>
      <c r="CB1624">
        <f>IF($BZ$6="","",IF(ISERROR(INDEX([3]Base!$A$2:$C$207,MATCH($BZ$6,[3]Base!$A$2:$A$207,0),2))=TRUE,"CABLE INCONNU",(INDEX([3]Base!$A$2:$C$207,MATCH($BZ$6,[3]Base!$A$2:$A$207,0),2))))</f>
        <v>0.627</v>
      </c>
      <c r="CD1624">
        <f t="shared" si="124"/>
        <v>1.5404220201039038</v>
      </c>
      <c r="CF1624">
        <f t="shared" si="122"/>
        <v>404.81000000000006</v>
      </c>
      <c r="CG162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BORD'!$B$13:$B$2000,0),9)))*T1624/$P$18)</f>
        <v>406.35042202010396</v>
      </c>
      <c r="CI1624">
        <f>'[3]TABLEAU DE BORD'!B1622</f>
        <v>0</v>
      </c>
      <c r="CJ1624">
        <f>'[3]TABLEAU DE BORD'!E1622-'[3]TABLEAU DE BORD'!C1622</f>
        <v>0</v>
      </c>
      <c r="CL1624">
        <f>'[3]TABLEAU DE BORD'!H1622</f>
        <v>0</v>
      </c>
      <c r="CM1624">
        <f>'[3]TABLEAU DE BORD'!K1622-'[3]TABLEAU DE BORD'!I1622</f>
        <v>0</v>
      </c>
    </row>
    <row r="1625" spans="72:91" x14ac:dyDescent="0.25">
      <c r="BT162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BORD'!$B$13:$B$2000,0),11))*T1625/INDEX('[3]TABLEAU DE BORD'!$B$13:$R$2000,MATCH('Formalisme RTE'!$H$2,'[3]TABLEAU DE BORD'!$B$13:$B$2000,0),12)</f>
        <v>3.102830965870556</v>
      </c>
      <c r="BU1625">
        <f t="shared" si="125"/>
        <v>0.93577891975241945</v>
      </c>
      <c r="BX1625">
        <f t="shared" si="123"/>
        <v>0.60748217536470928</v>
      </c>
      <c r="BZ1625">
        <f>IF($BZ$6="","",IF(ISERROR(INDEX([3]Base!$A$2:$C$207,MATCH($BZ$6,[3]Base!$A$2:$A$207,0),2))=TRUE,"CABLE INCONNU",(INDEX([3]Base!$A$2:$C$207,MATCH($BZ$6,[3]Base!$A$2:$A$207,0),3))))</f>
        <v>19.600000000000001</v>
      </c>
      <c r="CB1625">
        <f>IF($BZ$6="","",IF(ISERROR(INDEX([3]Base!$A$2:$C$207,MATCH($BZ$6,[3]Base!$A$2:$A$207,0),2))=TRUE,"CABLE INCONNU",(INDEX([3]Base!$A$2:$C$207,MATCH($BZ$6,[3]Base!$A$2:$A$207,0),2))))</f>
        <v>0.627</v>
      </c>
      <c r="CD1625">
        <f t="shared" si="124"/>
        <v>1.5404220201039038</v>
      </c>
      <c r="CF1625">
        <f t="shared" si="122"/>
        <v>404.81000000000006</v>
      </c>
      <c r="CG162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BORD'!$B$13:$B$2000,0),9)))*T1625/$P$18)</f>
        <v>406.35042202010396</v>
      </c>
      <c r="CI1625">
        <f>'[3]TABLEAU DE BORD'!B1623</f>
        <v>0</v>
      </c>
      <c r="CJ1625">
        <f>'[3]TABLEAU DE BORD'!E1623-'[3]TABLEAU DE BORD'!C1623</f>
        <v>0</v>
      </c>
      <c r="CL1625">
        <f>'[3]TABLEAU DE BORD'!H1623</f>
        <v>0</v>
      </c>
      <c r="CM1625">
        <f>'[3]TABLEAU DE BORD'!K1623-'[3]TABLEAU DE BORD'!I1623</f>
        <v>0</v>
      </c>
    </row>
    <row r="1626" spans="72:91" x14ac:dyDescent="0.25">
      <c r="BT162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BORD'!$B$13:$B$2000,0),11))*T1626/INDEX('[3]TABLEAU DE BORD'!$B$13:$R$2000,MATCH('Formalisme RTE'!$H$2,'[3]TABLEAU DE BORD'!$B$13:$B$2000,0),12)</f>
        <v>3.102830965870556</v>
      </c>
      <c r="BU1626">
        <f t="shared" si="125"/>
        <v>0.93577891975241945</v>
      </c>
      <c r="BX1626">
        <f t="shared" si="123"/>
        <v>0.60748217536470928</v>
      </c>
      <c r="BZ1626">
        <f>IF($BZ$6="","",IF(ISERROR(INDEX([3]Base!$A$2:$C$207,MATCH($BZ$6,[3]Base!$A$2:$A$207,0),2))=TRUE,"CABLE INCONNU",(INDEX([3]Base!$A$2:$C$207,MATCH($BZ$6,[3]Base!$A$2:$A$207,0),3))))</f>
        <v>19.600000000000001</v>
      </c>
      <c r="CB1626">
        <f>IF($BZ$6="","",IF(ISERROR(INDEX([3]Base!$A$2:$C$207,MATCH($BZ$6,[3]Base!$A$2:$A$207,0),2))=TRUE,"CABLE INCONNU",(INDEX([3]Base!$A$2:$C$207,MATCH($BZ$6,[3]Base!$A$2:$A$207,0),2))))</f>
        <v>0.627</v>
      </c>
      <c r="CD1626">
        <f t="shared" si="124"/>
        <v>1.5404220201039038</v>
      </c>
      <c r="CF1626">
        <f t="shared" si="122"/>
        <v>404.81000000000006</v>
      </c>
      <c r="CG162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BORD'!$B$13:$B$2000,0),9)))*T1626/$P$18)</f>
        <v>406.35042202010396</v>
      </c>
      <c r="CI1626">
        <f>'[3]TABLEAU DE BORD'!B1624</f>
        <v>0</v>
      </c>
      <c r="CJ1626">
        <f>'[3]TABLEAU DE BORD'!E1624-'[3]TABLEAU DE BORD'!C1624</f>
        <v>0</v>
      </c>
      <c r="CL1626">
        <f>'[3]TABLEAU DE BORD'!H1624</f>
        <v>0</v>
      </c>
      <c r="CM1626">
        <f>'[3]TABLEAU DE BORD'!K1624-'[3]TABLEAU DE BORD'!I1624</f>
        <v>0</v>
      </c>
    </row>
    <row r="1627" spans="72:91" x14ac:dyDescent="0.25">
      <c r="BT162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BORD'!$B$13:$B$2000,0),11))*T1627/INDEX('[3]TABLEAU DE BORD'!$B$13:$R$2000,MATCH('Formalisme RTE'!$H$2,'[3]TABLEAU DE BORD'!$B$13:$B$2000,0),12)</f>
        <v>3.102830965870556</v>
      </c>
      <c r="BU1627">
        <f t="shared" si="125"/>
        <v>0.93577891975241945</v>
      </c>
      <c r="BX1627">
        <f t="shared" si="123"/>
        <v>0.60748217536470928</v>
      </c>
      <c r="BZ1627">
        <f>IF($BZ$6="","",IF(ISERROR(INDEX([3]Base!$A$2:$C$207,MATCH($BZ$6,[3]Base!$A$2:$A$207,0),2))=TRUE,"CABLE INCONNU",(INDEX([3]Base!$A$2:$C$207,MATCH($BZ$6,[3]Base!$A$2:$A$207,0),3))))</f>
        <v>19.600000000000001</v>
      </c>
      <c r="CB1627">
        <f>IF($BZ$6="","",IF(ISERROR(INDEX([3]Base!$A$2:$C$207,MATCH($BZ$6,[3]Base!$A$2:$A$207,0),2))=TRUE,"CABLE INCONNU",(INDEX([3]Base!$A$2:$C$207,MATCH($BZ$6,[3]Base!$A$2:$A$207,0),2))))</f>
        <v>0.627</v>
      </c>
      <c r="CD1627">
        <f t="shared" si="124"/>
        <v>1.5404220201039038</v>
      </c>
      <c r="CF1627">
        <f t="shared" si="122"/>
        <v>404.81000000000006</v>
      </c>
      <c r="CG162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BORD'!$B$13:$B$2000,0),9)))*T1627/$P$18)</f>
        <v>406.35042202010396</v>
      </c>
      <c r="CI1627">
        <f>'[3]TABLEAU DE BORD'!B1625</f>
        <v>0</v>
      </c>
      <c r="CJ1627">
        <f>'[3]TABLEAU DE BORD'!E1625-'[3]TABLEAU DE BORD'!C1625</f>
        <v>0</v>
      </c>
      <c r="CL1627">
        <f>'[3]TABLEAU DE BORD'!H1625</f>
        <v>0</v>
      </c>
      <c r="CM1627">
        <f>'[3]TABLEAU DE BORD'!K1625-'[3]TABLEAU DE BORD'!I1625</f>
        <v>0</v>
      </c>
    </row>
    <row r="1628" spans="72:91" x14ac:dyDescent="0.25">
      <c r="BT162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BORD'!$B$13:$B$2000,0),11))*T1628/INDEX('[3]TABLEAU DE BORD'!$B$13:$R$2000,MATCH('Formalisme RTE'!$H$2,'[3]TABLEAU DE BORD'!$B$13:$B$2000,0),12)</f>
        <v>3.102830965870556</v>
      </c>
      <c r="BU1628">
        <f t="shared" si="125"/>
        <v>0.93577891975241945</v>
      </c>
      <c r="BX1628">
        <f t="shared" si="123"/>
        <v>0.60748217536470928</v>
      </c>
      <c r="BZ1628">
        <f>IF($BZ$6="","",IF(ISERROR(INDEX([3]Base!$A$2:$C$207,MATCH($BZ$6,[3]Base!$A$2:$A$207,0),2))=TRUE,"CABLE INCONNU",(INDEX([3]Base!$A$2:$C$207,MATCH($BZ$6,[3]Base!$A$2:$A$207,0),3))))</f>
        <v>19.600000000000001</v>
      </c>
      <c r="CB1628">
        <f>IF($BZ$6="","",IF(ISERROR(INDEX([3]Base!$A$2:$C$207,MATCH($BZ$6,[3]Base!$A$2:$A$207,0),2))=TRUE,"CABLE INCONNU",(INDEX([3]Base!$A$2:$C$207,MATCH($BZ$6,[3]Base!$A$2:$A$207,0),2))))</f>
        <v>0.627</v>
      </c>
      <c r="CD1628">
        <f t="shared" si="124"/>
        <v>1.5404220201039038</v>
      </c>
      <c r="CF1628">
        <f t="shared" si="122"/>
        <v>404.81000000000006</v>
      </c>
      <c r="CG162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BORD'!$B$13:$B$2000,0),9)))*T1628/$P$18)</f>
        <v>406.35042202010396</v>
      </c>
      <c r="CI1628">
        <f>'[3]TABLEAU DE BORD'!B1626</f>
        <v>0</v>
      </c>
      <c r="CJ1628">
        <f>'[3]TABLEAU DE BORD'!E1626-'[3]TABLEAU DE BORD'!C1626</f>
        <v>0</v>
      </c>
      <c r="CL1628">
        <f>'[3]TABLEAU DE BORD'!H1626</f>
        <v>0</v>
      </c>
      <c r="CM1628">
        <f>'[3]TABLEAU DE BORD'!K1626-'[3]TABLEAU DE BORD'!I1626</f>
        <v>0</v>
      </c>
    </row>
    <row r="1629" spans="72:91" x14ac:dyDescent="0.25">
      <c r="BT162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BORD'!$B$13:$B$2000,0),11))*T1629/INDEX('[3]TABLEAU DE BORD'!$B$13:$R$2000,MATCH('Formalisme RTE'!$H$2,'[3]TABLEAU DE BORD'!$B$13:$B$2000,0),12)</f>
        <v>3.102830965870556</v>
      </c>
      <c r="BU1629">
        <f t="shared" si="125"/>
        <v>0.93577891975241945</v>
      </c>
      <c r="BX1629">
        <f t="shared" si="123"/>
        <v>0.60748217536470928</v>
      </c>
      <c r="BZ1629">
        <f>IF($BZ$6="","",IF(ISERROR(INDEX([3]Base!$A$2:$C$207,MATCH($BZ$6,[3]Base!$A$2:$A$207,0),2))=TRUE,"CABLE INCONNU",(INDEX([3]Base!$A$2:$C$207,MATCH($BZ$6,[3]Base!$A$2:$A$207,0),3))))</f>
        <v>19.600000000000001</v>
      </c>
      <c r="CB1629">
        <f>IF($BZ$6="","",IF(ISERROR(INDEX([3]Base!$A$2:$C$207,MATCH($BZ$6,[3]Base!$A$2:$A$207,0),2))=TRUE,"CABLE INCONNU",(INDEX([3]Base!$A$2:$C$207,MATCH($BZ$6,[3]Base!$A$2:$A$207,0),2))))</f>
        <v>0.627</v>
      </c>
      <c r="CD1629">
        <f t="shared" si="124"/>
        <v>1.5404220201039038</v>
      </c>
      <c r="CF1629">
        <f t="shared" si="122"/>
        <v>404.81000000000006</v>
      </c>
      <c r="CG162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BORD'!$B$13:$B$2000,0),9)))*T1629/$P$18)</f>
        <v>406.35042202010396</v>
      </c>
      <c r="CI1629">
        <f>'[3]TABLEAU DE BORD'!B1627</f>
        <v>0</v>
      </c>
      <c r="CJ1629">
        <f>'[3]TABLEAU DE BORD'!E1627-'[3]TABLEAU DE BORD'!C1627</f>
        <v>0</v>
      </c>
      <c r="CL1629">
        <f>'[3]TABLEAU DE BORD'!H1627</f>
        <v>0</v>
      </c>
      <c r="CM1629">
        <f>'[3]TABLEAU DE BORD'!K1627-'[3]TABLEAU DE BORD'!I1627</f>
        <v>0</v>
      </c>
    </row>
    <row r="1630" spans="72:91" x14ac:dyDescent="0.25">
      <c r="BT163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BORD'!$B$13:$B$2000,0),11))*T1630/INDEX('[3]TABLEAU DE BORD'!$B$13:$R$2000,MATCH('Formalisme RTE'!$H$2,'[3]TABLEAU DE BORD'!$B$13:$B$2000,0),12)</f>
        <v>3.102830965870556</v>
      </c>
      <c r="BU1630">
        <f t="shared" si="125"/>
        <v>0.93577891975241945</v>
      </c>
      <c r="BX1630">
        <f t="shared" si="123"/>
        <v>0.60748217536470928</v>
      </c>
      <c r="BZ1630">
        <f>IF($BZ$6="","",IF(ISERROR(INDEX([3]Base!$A$2:$C$207,MATCH($BZ$6,[3]Base!$A$2:$A$207,0),2))=TRUE,"CABLE INCONNU",(INDEX([3]Base!$A$2:$C$207,MATCH($BZ$6,[3]Base!$A$2:$A$207,0),3))))</f>
        <v>19.600000000000001</v>
      </c>
      <c r="CB1630">
        <f>IF($BZ$6="","",IF(ISERROR(INDEX([3]Base!$A$2:$C$207,MATCH($BZ$6,[3]Base!$A$2:$A$207,0),2))=TRUE,"CABLE INCONNU",(INDEX([3]Base!$A$2:$C$207,MATCH($BZ$6,[3]Base!$A$2:$A$207,0),2))))</f>
        <v>0.627</v>
      </c>
      <c r="CD1630">
        <f t="shared" si="124"/>
        <v>1.5404220201039038</v>
      </c>
      <c r="CF1630">
        <f t="shared" si="122"/>
        <v>404.81000000000006</v>
      </c>
      <c r="CG163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BORD'!$B$13:$B$2000,0),9)))*T1630/$P$18)</f>
        <v>406.35042202010396</v>
      </c>
      <c r="CI1630">
        <f>'[3]TABLEAU DE BORD'!B1628</f>
        <v>0</v>
      </c>
      <c r="CJ1630">
        <f>'[3]TABLEAU DE BORD'!E1628-'[3]TABLEAU DE BORD'!C1628</f>
        <v>0</v>
      </c>
      <c r="CL1630">
        <f>'[3]TABLEAU DE BORD'!H1628</f>
        <v>0</v>
      </c>
      <c r="CM1630">
        <f>'[3]TABLEAU DE BORD'!K1628-'[3]TABLEAU DE BORD'!I1628</f>
        <v>0</v>
      </c>
    </row>
    <row r="1631" spans="72:91" x14ac:dyDescent="0.25">
      <c r="BT163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BORD'!$B$13:$B$2000,0),11))*T1631/INDEX('[3]TABLEAU DE BORD'!$B$13:$R$2000,MATCH('Formalisme RTE'!$H$2,'[3]TABLEAU DE BORD'!$B$13:$B$2000,0),12)</f>
        <v>3.102830965870556</v>
      </c>
      <c r="BU1631">
        <f t="shared" si="125"/>
        <v>0.93577891975241945</v>
      </c>
      <c r="BX1631">
        <f t="shared" si="123"/>
        <v>0.60748217536470928</v>
      </c>
      <c r="BZ1631">
        <f>IF($BZ$6="","",IF(ISERROR(INDEX([3]Base!$A$2:$C$207,MATCH($BZ$6,[3]Base!$A$2:$A$207,0),2))=TRUE,"CABLE INCONNU",(INDEX([3]Base!$A$2:$C$207,MATCH($BZ$6,[3]Base!$A$2:$A$207,0),3))))</f>
        <v>19.600000000000001</v>
      </c>
      <c r="CB1631">
        <f>IF($BZ$6="","",IF(ISERROR(INDEX([3]Base!$A$2:$C$207,MATCH($BZ$6,[3]Base!$A$2:$A$207,0),2))=TRUE,"CABLE INCONNU",(INDEX([3]Base!$A$2:$C$207,MATCH($BZ$6,[3]Base!$A$2:$A$207,0),2))))</f>
        <v>0.627</v>
      </c>
      <c r="CD1631">
        <f t="shared" si="124"/>
        <v>1.5404220201039038</v>
      </c>
      <c r="CF1631">
        <f t="shared" si="122"/>
        <v>404.81000000000006</v>
      </c>
      <c r="CG163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BORD'!$B$13:$B$2000,0),9)))*T1631/$P$18)</f>
        <v>406.35042202010396</v>
      </c>
      <c r="CI1631">
        <f>'[3]TABLEAU DE BORD'!B1629</f>
        <v>0</v>
      </c>
      <c r="CJ1631">
        <f>'[3]TABLEAU DE BORD'!E1629-'[3]TABLEAU DE BORD'!C1629</f>
        <v>0</v>
      </c>
      <c r="CL1631">
        <f>'[3]TABLEAU DE BORD'!H1629</f>
        <v>0</v>
      </c>
      <c r="CM1631">
        <f>'[3]TABLEAU DE BORD'!K1629-'[3]TABLEAU DE BORD'!I1629</f>
        <v>0</v>
      </c>
    </row>
    <row r="1632" spans="72:91" x14ac:dyDescent="0.25">
      <c r="BT163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BORD'!$B$13:$B$2000,0),11))*T1632/INDEX('[3]TABLEAU DE BORD'!$B$13:$R$2000,MATCH('Formalisme RTE'!$H$2,'[3]TABLEAU DE BORD'!$B$13:$B$2000,0),12)</f>
        <v>3.102830965870556</v>
      </c>
      <c r="BU1632">
        <f t="shared" si="125"/>
        <v>0.93577891975241945</v>
      </c>
      <c r="BX1632">
        <f t="shared" si="123"/>
        <v>0.60748217536470928</v>
      </c>
      <c r="BZ1632">
        <f>IF($BZ$6="","",IF(ISERROR(INDEX([3]Base!$A$2:$C$207,MATCH($BZ$6,[3]Base!$A$2:$A$207,0),2))=TRUE,"CABLE INCONNU",(INDEX([3]Base!$A$2:$C$207,MATCH($BZ$6,[3]Base!$A$2:$A$207,0),3))))</f>
        <v>19.600000000000001</v>
      </c>
      <c r="CB1632">
        <f>IF($BZ$6="","",IF(ISERROR(INDEX([3]Base!$A$2:$C$207,MATCH($BZ$6,[3]Base!$A$2:$A$207,0),2))=TRUE,"CABLE INCONNU",(INDEX([3]Base!$A$2:$C$207,MATCH($BZ$6,[3]Base!$A$2:$A$207,0),2))))</f>
        <v>0.627</v>
      </c>
      <c r="CD1632">
        <f t="shared" si="124"/>
        <v>1.5404220201039038</v>
      </c>
      <c r="CF1632">
        <f t="shared" si="122"/>
        <v>404.81000000000006</v>
      </c>
      <c r="CG163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BORD'!$B$13:$B$2000,0),9)))*T1632/$P$18)</f>
        <v>406.35042202010396</v>
      </c>
      <c r="CI1632">
        <f>'[3]TABLEAU DE BORD'!B1630</f>
        <v>0</v>
      </c>
      <c r="CJ1632">
        <f>'[3]TABLEAU DE BORD'!E1630-'[3]TABLEAU DE BORD'!C1630</f>
        <v>0</v>
      </c>
      <c r="CL1632">
        <f>'[3]TABLEAU DE BORD'!H1630</f>
        <v>0</v>
      </c>
      <c r="CM1632">
        <f>'[3]TABLEAU DE BORD'!K1630-'[3]TABLEAU DE BORD'!I1630</f>
        <v>0</v>
      </c>
    </row>
    <row r="1633" spans="72:91" x14ac:dyDescent="0.25">
      <c r="BT163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BORD'!$B$13:$B$2000,0),11))*T1633/INDEX('[3]TABLEAU DE BORD'!$B$13:$R$2000,MATCH('Formalisme RTE'!$H$2,'[3]TABLEAU DE BORD'!$B$13:$B$2000,0),12)</f>
        <v>3.102830965870556</v>
      </c>
      <c r="BU1633">
        <f t="shared" si="125"/>
        <v>0.93577891975241945</v>
      </c>
      <c r="BX1633">
        <f t="shared" si="123"/>
        <v>0.60748217536470928</v>
      </c>
      <c r="BZ1633">
        <f>IF($BZ$6="","",IF(ISERROR(INDEX([3]Base!$A$2:$C$207,MATCH($BZ$6,[3]Base!$A$2:$A$207,0),2))=TRUE,"CABLE INCONNU",(INDEX([3]Base!$A$2:$C$207,MATCH($BZ$6,[3]Base!$A$2:$A$207,0),3))))</f>
        <v>19.600000000000001</v>
      </c>
      <c r="CB1633">
        <f>IF($BZ$6="","",IF(ISERROR(INDEX([3]Base!$A$2:$C$207,MATCH($BZ$6,[3]Base!$A$2:$A$207,0),2))=TRUE,"CABLE INCONNU",(INDEX([3]Base!$A$2:$C$207,MATCH($BZ$6,[3]Base!$A$2:$A$207,0),2))))</f>
        <v>0.627</v>
      </c>
      <c r="CD1633">
        <f t="shared" si="124"/>
        <v>1.5404220201039038</v>
      </c>
      <c r="CF1633">
        <f t="shared" si="122"/>
        <v>404.81000000000006</v>
      </c>
      <c r="CG163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BORD'!$B$13:$B$2000,0),9)))*T1633/$P$18)</f>
        <v>406.35042202010396</v>
      </c>
      <c r="CI1633">
        <f>'[3]TABLEAU DE BORD'!B1631</f>
        <v>0</v>
      </c>
      <c r="CJ1633">
        <f>'[3]TABLEAU DE BORD'!E1631-'[3]TABLEAU DE BORD'!C1631</f>
        <v>0</v>
      </c>
      <c r="CL1633">
        <f>'[3]TABLEAU DE BORD'!H1631</f>
        <v>0</v>
      </c>
      <c r="CM1633">
        <f>'[3]TABLEAU DE BORD'!K1631-'[3]TABLEAU DE BORD'!I1631</f>
        <v>0</v>
      </c>
    </row>
    <row r="1634" spans="72:91" x14ac:dyDescent="0.25">
      <c r="BT163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BORD'!$B$13:$B$2000,0),11))*T1634/INDEX('[3]TABLEAU DE BORD'!$B$13:$R$2000,MATCH('Formalisme RTE'!$H$2,'[3]TABLEAU DE BORD'!$B$13:$B$2000,0),12)</f>
        <v>3.102830965870556</v>
      </c>
      <c r="BU1634">
        <f t="shared" si="125"/>
        <v>0.93577891975241945</v>
      </c>
      <c r="BX1634">
        <f t="shared" si="123"/>
        <v>0.60748217536470928</v>
      </c>
      <c r="BZ1634">
        <f>IF($BZ$6="","",IF(ISERROR(INDEX([3]Base!$A$2:$C$207,MATCH($BZ$6,[3]Base!$A$2:$A$207,0),2))=TRUE,"CABLE INCONNU",(INDEX([3]Base!$A$2:$C$207,MATCH($BZ$6,[3]Base!$A$2:$A$207,0),3))))</f>
        <v>19.600000000000001</v>
      </c>
      <c r="CB1634">
        <f>IF($BZ$6="","",IF(ISERROR(INDEX([3]Base!$A$2:$C$207,MATCH($BZ$6,[3]Base!$A$2:$A$207,0),2))=TRUE,"CABLE INCONNU",(INDEX([3]Base!$A$2:$C$207,MATCH($BZ$6,[3]Base!$A$2:$A$207,0),2))))</f>
        <v>0.627</v>
      </c>
      <c r="CD1634">
        <f t="shared" si="124"/>
        <v>1.5404220201039038</v>
      </c>
      <c r="CF1634">
        <f t="shared" si="122"/>
        <v>404.81000000000006</v>
      </c>
      <c r="CG163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BORD'!$B$13:$B$2000,0),9)))*T1634/$P$18)</f>
        <v>406.35042202010396</v>
      </c>
      <c r="CI1634">
        <f>'[3]TABLEAU DE BORD'!B1632</f>
        <v>0</v>
      </c>
      <c r="CJ1634">
        <f>'[3]TABLEAU DE BORD'!E1632-'[3]TABLEAU DE BORD'!C1632</f>
        <v>0</v>
      </c>
      <c r="CL1634">
        <f>'[3]TABLEAU DE BORD'!H1632</f>
        <v>0</v>
      </c>
      <c r="CM1634">
        <f>'[3]TABLEAU DE BORD'!K1632-'[3]TABLEAU DE BORD'!I1632</f>
        <v>0</v>
      </c>
    </row>
    <row r="1635" spans="72:91" x14ac:dyDescent="0.25">
      <c r="BT163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BORD'!$B$13:$B$2000,0),11))*T1635/INDEX('[3]TABLEAU DE BORD'!$B$13:$R$2000,MATCH('Formalisme RTE'!$H$2,'[3]TABLEAU DE BORD'!$B$13:$B$2000,0),12)</f>
        <v>3.102830965870556</v>
      </c>
      <c r="BU1635">
        <f t="shared" si="125"/>
        <v>0.93577891975241945</v>
      </c>
      <c r="BX1635">
        <f t="shared" si="123"/>
        <v>0.60748217536470928</v>
      </c>
      <c r="BZ1635">
        <f>IF($BZ$6="","",IF(ISERROR(INDEX([3]Base!$A$2:$C$207,MATCH($BZ$6,[3]Base!$A$2:$A$207,0),2))=TRUE,"CABLE INCONNU",(INDEX([3]Base!$A$2:$C$207,MATCH($BZ$6,[3]Base!$A$2:$A$207,0),3))))</f>
        <v>19.600000000000001</v>
      </c>
      <c r="CB1635">
        <f>IF($BZ$6="","",IF(ISERROR(INDEX([3]Base!$A$2:$C$207,MATCH($BZ$6,[3]Base!$A$2:$A$207,0),2))=TRUE,"CABLE INCONNU",(INDEX([3]Base!$A$2:$C$207,MATCH($BZ$6,[3]Base!$A$2:$A$207,0),2))))</f>
        <v>0.627</v>
      </c>
      <c r="CD1635">
        <f t="shared" si="124"/>
        <v>1.5404220201039038</v>
      </c>
      <c r="CF1635">
        <f t="shared" si="122"/>
        <v>404.81000000000006</v>
      </c>
      <c r="CG163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BORD'!$B$13:$B$2000,0),9)))*T1635/$P$18)</f>
        <v>406.35042202010396</v>
      </c>
      <c r="CI1635">
        <f>'[3]TABLEAU DE BORD'!B1633</f>
        <v>0</v>
      </c>
      <c r="CJ1635">
        <f>'[3]TABLEAU DE BORD'!E1633-'[3]TABLEAU DE BORD'!C1633</f>
        <v>0</v>
      </c>
      <c r="CL1635">
        <f>'[3]TABLEAU DE BORD'!H1633</f>
        <v>0</v>
      </c>
      <c r="CM1635">
        <f>'[3]TABLEAU DE BORD'!K1633-'[3]TABLEAU DE BORD'!I1633</f>
        <v>0</v>
      </c>
    </row>
    <row r="1636" spans="72:91" x14ac:dyDescent="0.25">
      <c r="BT163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BORD'!$B$13:$B$2000,0),11))*T1636/INDEX('[3]TABLEAU DE BORD'!$B$13:$R$2000,MATCH('Formalisme RTE'!$H$2,'[3]TABLEAU DE BORD'!$B$13:$B$2000,0),12)</f>
        <v>3.102830965870556</v>
      </c>
      <c r="BU1636">
        <f t="shared" si="125"/>
        <v>0.93577891975241945</v>
      </c>
      <c r="BX1636">
        <f t="shared" si="123"/>
        <v>0.60748217536470928</v>
      </c>
      <c r="BZ1636">
        <f>IF($BZ$6="","",IF(ISERROR(INDEX([3]Base!$A$2:$C$207,MATCH($BZ$6,[3]Base!$A$2:$A$207,0),2))=TRUE,"CABLE INCONNU",(INDEX([3]Base!$A$2:$C$207,MATCH($BZ$6,[3]Base!$A$2:$A$207,0),3))))</f>
        <v>19.600000000000001</v>
      </c>
      <c r="CB1636">
        <f>IF($BZ$6="","",IF(ISERROR(INDEX([3]Base!$A$2:$C$207,MATCH($BZ$6,[3]Base!$A$2:$A$207,0),2))=TRUE,"CABLE INCONNU",(INDEX([3]Base!$A$2:$C$207,MATCH($BZ$6,[3]Base!$A$2:$A$207,0),2))))</f>
        <v>0.627</v>
      </c>
      <c r="CD1636">
        <f t="shared" si="124"/>
        <v>1.5404220201039038</v>
      </c>
      <c r="CF1636">
        <f t="shared" si="122"/>
        <v>404.81000000000006</v>
      </c>
      <c r="CG163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BORD'!$B$13:$B$2000,0),9)))*T1636/$P$18)</f>
        <v>406.35042202010396</v>
      </c>
      <c r="CI1636">
        <f>'[3]TABLEAU DE BORD'!B1634</f>
        <v>0</v>
      </c>
      <c r="CJ1636">
        <f>'[3]TABLEAU DE BORD'!E1634-'[3]TABLEAU DE BORD'!C1634</f>
        <v>0</v>
      </c>
      <c r="CL1636">
        <f>'[3]TABLEAU DE BORD'!H1634</f>
        <v>0</v>
      </c>
      <c r="CM1636">
        <f>'[3]TABLEAU DE BORD'!K1634-'[3]TABLEAU DE BORD'!I1634</f>
        <v>0</v>
      </c>
    </row>
    <row r="1637" spans="72:91" x14ac:dyDescent="0.25">
      <c r="BT163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BORD'!$B$13:$B$2000,0),11))*T1637/INDEX('[3]TABLEAU DE BORD'!$B$13:$R$2000,MATCH('Formalisme RTE'!$H$2,'[3]TABLEAU DE BORD'!$B$13:$B$2000,0),12)</f>
        <v>3.102830965870556</v>
      </c>
      <c r="BU1637">
        <f t="shared" si="125"/>
        <v>0.93577891975241945</v>
      </c>
      <c r="BX1637">
        <f t="shared" si="123"/>
        <v>0.60748217536470928</v>
      </c>
      <c r="BZ1637">
        <f>IF($BZ$6="","",IF(ISERROR(INDEX([3]Base!$A$2:$C$207,MATCH($BZ$6,[3]Base!$A$2:$A$207,0),2))=TRUE,"CABLE INCONNU",(INDEX([3]Base!$A$2:$C$207,MATCH($BZ$6,[3]Base!$A$2:$A$207,0),3))))</f>
        <v>19.600000000000001</v>
      </c>
      <c r="CB1637">
        <f>IF($BZ$6="","",IF(ISERROR(INDEX([3]Base!$A$2:$C$207,MATCH($BZ$6,[3]Base!$A$2:$A$207,0),2))=TRUE,"CABLE INCONNU",(INDEX([3]Base!$A$2:$C$207,MATCH($BZ$6,[3]Base!$A$2:$A$207,0),2))))</f>
        <v>0.627</v>
      </c>
      <c r="CD1637">
        <f t="shared" si="124"/>
        <v>1.5404220201039038</v>
      </c>
      <c r="CF1637">
        <f t="shared" si="122"/>
        <v>404.81000000000006</v>
      </c>
      <c r="CG163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BORD'!$B$13:$B$2000,0),9)))*T1637/$P$18)</f>
        <v>406.35042202010396</v>
      </c>
      <c r="CI1637">
        <f>'[3]TABLEAU DE BORD'!B1635</f>
        <v>0</v>
      </c>
      <c r="CJ1637">
        <f>'[3]TABLEAU DE BORD'!E1635-'[3]TABLEAU DE BORD'!C1635</f>
        <v>0</v>
      </c>
      <c r="CL1637">
        <f>'[3]TABLEAU DE BORD'!H1635</f>
        <v>0</v>
      </c>
      <c r="CM1637">
        <f>'[3]TABLEAU DE BORD'!K1635-'[3]TABLEAU DE BORD'!I1635</f>
        <v>0</v>
      </c>
    </row>
    <row r="1638" spans="72:91" x14ac:dyDescent="0.25">
      <c r="BT163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BORD'!$B$13:$B$2000,0),11))*T1638/INDEX('[3]TABLEAU DE BORD'!$B$13:$R$2000,MATCH('Formalisme RTE'!$H$2,'[3]TABLEAU DE BORD'!$B$13:$B$2000,0),12)</f>
        <v>3.102830965870556</v>
      </c>
      <c r="BU1638">
        <f t="shared" si="125"/>
        <v>0.93577891975241945</v>
      </c>
      <c r="BX1638">
        <f t="shared" si="123"/>
        <v>0.60748217536470928</v>
      </c>
      <c r="BZ1638">
        <f>IF($BZ$6="","",IF(ISERROR(INDEX([3]Base!$A$2:$C$207,MATCH($BZ$6,[3]Base!$A$2:$A$207,0),2))=TRUE,"CABLE INCONNU",(INDEX([3]Base!$A$2:$C$207,MATCH($BZ$6,[3]Base!$A$2:$A$207,0),3))))</f>
        <v>19.600000000000001</v>
      </c>
      <c r="CB1638">
        <f>IF($BZ$6="","",IF(ISERROR(INDEX([3]Base!$A$2:$C$207,MATCH($BZ$6,[3]Base!$A$2:$A$207,0),2))=TRUE,"CABLE INCONNU",(INDEX([3]Base!$A$2:$C$207,MATCH($BZ$6,[3]Base!$A$2:$A$207,0),2))))</f>
        <v>0.627</v>
      </c>
      <c r="CD1638">
        <f t="shared" si="124"/>
        <v>1.5404220201039038</v>
      </c>
      <c r="CF1638">
        <f t="shared" si="122"/>
        <v>404.81000000000006</v>
      </c>
      <c r="CG163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BORD'!$B$13:$B$2000,0),9)))*T1638/$P$18)</f>
        <v>406.35042202010396</v>
      </c>
      <c r="CI1638">
        <f>'[3]TABLEAU DE BORD'!B1636</f>
        <v>0</v>
      </c>
      <c r="CJ1638">
        <f>'[3]TABLEAU DE BORD'!E1636-'[3]TABLEAU DE BORD'!C1636</f>
        <v>0</v>
      </c>
      <c r="CL1638">
        <f>'[3]TABLEAU DE BORD'!H1636</f>
        <v>0</v>
      </c>
      <c r="CM1638">
        <f>'[3]TABLEAU DE BORD'!K1636-'[3]TABLEAU DE BORD'!I1636</f>
        <v>0</v>
      </c>
    </row>
    <row r="1639" spans="72:91" x14ac:dyDescent="0.25">
      <c r="BT163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BORD'!$B$13:$B$2000,0),11))*T1639/INDEX('[3]TABLEAU DE BORD'!$B$13:$R$2000,MATCH('Formalisme RTE'!$H$2,'[3]TABLEAU DE BORD'!$B$13:$B$2000,0),12)</f>
        <v>3.102830965870556</v>
      </c>
      <c r="BU1639">
        <f t="shared" si="125"/>
        <v>0.93577891975241945</v>
      </c>
      <c r="BX1639">
        <f t="shared" si="123"/>
        <v>0.60748217536470928</v>
      </c>
      <c r="BZ1639">
        <f>IF($BZ$6="","",IF(ISERROR(INDEX([3]Base!$A$2:$C$207,MATCH($BZ$6,[3]Base!$A$2:$A$207,0),2))=TRUE,"CABLE INCONNU",(INDEX([3]Base!$A$2:$C$207,MATCH($BZ$6,[3]Base!$A$2:$A$207,0),3))))</f>
        <v>19.600000000000001</v>
      </c>
      <c r="CB1639">
        <f>IF($BZ$6="","",IF(ISERROR(INDEX([3]Base!$A$2:$C$207,MATCH($BZ$6,[3]Base!$A$2:$A$207,0),2))=TRUE,"CABLE INCONNU",(INDEX([3]Base!$A$2:$C$207,MATCH($BZ$6,[3]Base!$A$2:$A$207,0),2))))</f>
        <v>0.627</v>
      </c>
      <c r="CD1639">
        <f t="shared" si="124"/>
        <v>1.5404220201039038</v>
      </c>
      <c r="CF1639">
        <f t="shared" si="122"/>
        <v>404.81000000000006</v>
      </c>
      <c r="CG163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BORD'!$B$13:$B$2000,0),9)))*T1639/$P$18)</f>
        <v>406.35042202010396</v>
      </c>
      <c r="CI1639">
        <f>'[3]TABLEAU DE BORD'!B1637</f>
        <v>0</v>
      </c>
      <c r="CJ1639">
        <f>'[3]TABLEAU DE BORD'!E1637-'[3]TABLEAU DE BORD'!C1637</f>
        <v>0</v>
      </c>
      <c r="CL1639">
        <f>'[3]TABLEAU DE BORD'!H1637</f>
        <v>0</v>
      </c>
      <c r="CM1639">
        <f>'[3]TABLEAU DE BORD'!K1637-'[3]TABLEAU DE BORD'!I1637</f>
        <v>0</v>
      </c>
    </row>
    <row r="1640" spans="72:91" x14ac:dyDescent="0.25">
      <c r="BT164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BORD'!$B$13:$B$2000,0),11))*T1640/INDEX('[3]TABLEAU DE BORD'!$B$13:$R$2000,MATCH('Formalisme RTE'!$H$2,'[3]TABLEAU DE BORD'!$B$13:$B$2000,0),12)</f>
        <v>3.102830965870556</v>
      </c>
      <c r="BU1640">
        <f t="shared" si="125"/>
        <v>0.93577891975241945</v>
      </c>
      <c r="BX1640">
        <f t="shared" si="123"/>
        <v>0.60748217536470928</v>
      </c>
      <c r="BZ1640">
        <f>IF($BZ$6="","",IF(ISERROR(INDEX([3]Base!$A$2:$C$207,MATCH($BZ$6,[3]Base!$A$2:$A$207,0),2))=TRUE,"CABLE INCONNU",(INDEX([3]Base!$A$2:$C$207,MATCH($BZ$6,[3]Base!$A$2:$A$207,0),3))))</f>
        <v>19.600000000000001</v>
      </c>
      <c r="CB1640">
        <f>IF($BZ$6="","",IF(ISERROR(INDEX([3]Base!$A$2:$C$207,MATCH($BZ$6,[3]Base!$A$2:$A$207,0),2))=TRUE,"CABLE INCONNU",(INDEX([3]Base!$A$2:$C$207,MATCH($BZ$6,[3]Base!$A$2:$A$207,0),2))))</f>
        <v>0.627</v>
      </c>
      <c r="CD1640">
        <f t="shared" si="124"/>
        <v>1.5404220201039038</v>
      </c>
      <c r="CF1640">
        <f t="shared" si="122"/>
        <v>404.81000000000006</v>
      </c>
      <c r="CG164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BORD'!$B$13:$B$2000,0),9)))*T1640/$P$18)</f>
        <v>406.35042202010396</v>
      </c>
      <c r="CI1640">
        <f>'[3]TABLEAU DE BORD'!B1638</f>
        <v>0</v>
      </c>
      <c r="CJ1640">
        <f>'[3]TABLEAU DE BORD'!E1638-'[3]TABLEAU DE BORD'!C1638</f>
        <v>0</v>
      </c>
      <c r="CL1640">
        <f>'[3]TABLEAU DE BORD'!H1638</f>
        <v>0</v>
      </c>
      <c r="CM1640">
        <f>'[3]TABLEAU DE BORD'!K1638-'[3]TABLEAU DE BORD'!I1638</f>
        <v>0</v>
      </c>
    </row>
    <row r="1641" spans="72:91" x14ac:dyDescent="0.25">
      <c r="BT164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BORD'!$B$13:$B$2000,0),11))*T1641/INDEX('[3]TABLEAU DE BORD'!$B$13:$R$2000,MATCH('Formalisme RTE'!$H$2,'[3]TABLEAU DE BORD'!$B$13:$B$2000,0),12)</f>
        <v>3.102830965870556</v>
      </c>
      <c r="BU1641">
        <f t="shared" si="125"/>
        <v>0.93577891975241945</v>
      </c>
      <c r="BX1641">
        <f t="shared" si="123"/>
        <v>0.60748217536470928</v>
      </c>
      <c r="BZ1641">
        <f>IF($BZ$6="","",IF(ISERROR(INDEX([3]Base!$A$2:$C$207,MATCH($BZ$6,[3]Base!$A$2:$A$207,0),2))=TRUE,"CABLE INCONNU",(INDEX([3]Base!$A$2:$C$207,MATCH($BZ$6,[3]Base!$A$2:$A$207,0),3))))</f>
        <v>19.600000000000001</v>
      </c>
      <c r="CB1641">
        <f>IF($BZ$6="","",IF(ISERROR(INDEX([3]Base!$A$2:$C$207,MATCH($BZ$6,[3]Base!$A$2:$A$207,0),2))=TRUE,"CABLE INCONNU",(INDEX([3]Base!$A$2:$C$207,MATCH($BZ$6,[3]Base!$A$2:$A$207,0),2))))</f>
        <v>0.627</v>
      </c>
      <c r="CD1641">
        <f t="shared" si="124"/>
        <v>1.5404220201039038</v>
      </c>
      <c r="CF1641">
        <f t="shared" si="122"/>
        <v>404.81000000000006</v>
      </c>
      <c r="CG164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BORD'!$B$13:$B$2000,0),9)))*T1641/$P$18)</f>
        <v>406.35042202010396</v>
      </c>
      <c r="CI1641">
        <f>'[3]TABLEAU DE BORD'!B1639</f>
        <v>0</v>
      </c>
      <c r="CJ1641">
        <f>'[3]TABLEAU DE BORD'!E1639-'[3]TABLEAU DE BORD'!C1639</f>
        <v>0</v>
      </c>
      <c r="CL1641">
        <f>'[3]TABLEAU DE BORD'!H1639</f>
        <v>0</v>
      </c>
      <c r="CM1641">
        <f>'[3]TABLEAU DE BORD'!K1639-'[3]TABLEAU DE BORD'!I1639</f>
        <v>0</v>
      </c>
    </row>
    <row r="1642" spans="72:91" x14ac:dyDescent="0.25">
      <c r="BT164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BORD'!$B$13:$B$2000,0),11))*T1642/INDEX('[3]TABLEAU DE BORD'!$B$13:$R$2000,MATCH('Formalisme RTE'!$H$2,'[3]TABLEAU DE BORD'!$B$13:$B$2000,0),12)</f>
        <v>3.102830965870556</v>
      </c>
      <c r="BU1642">
        <f t="shared" si="125"/>
        <v>0.93577891975241945</v>
      </c>
      <c r="BX1642">
        <f t="shared" si="123"/>
        <v>0.60748217536470928</v>
      </c>
      <c r="BZ1642">
        <f>IF($BZ$6="","",IF(ISERROR(INDEX([3]Base!$A$2:$C$207,MATCH($BZ$6,[3]Base!$A$2:$A$207,0),2))=TRUE,"CABLE INCONNU",(INDEX([3]Base!$A$2:$C$207,MATCH($BZ$6,[3]Base!$A$2:$A$207,0),3))))</f>
        <v>19.600000000000001</v>
      </c>
      <c r="CB1642">
        <f>IF($BZ$6="","",IF(ISERROR(INDEX([3]Base!$A$2:$C$207,MATCH($BZ$6,[3]Base!$A$2:$A$207,0),2))=TRUE,"CABLE INCONNU",(INDEX([3]Base!$A$2:$C$207,MATCH($BZ$6,[3]Base!$A$2:$A$207,0),2))))</f>
        <v>0.627</v>
      </c>
      <c r="CD1642">
        <f t="shared" si="124"/>
        <v>1.5404220201039038</v>
      </c>
      <c r="CF1642">
        <f t="shared" si="122"/>
        <v>404.81000000000006</v>
      </c>
      <c r="CG164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BORD'!$B$13:$B$2000,0),9)))*T1642/$P$18)</f>
        <v>406.35042202010396</v>
      </c>
      <c r="CI1642">
        <f>'[3]TABLEAU DE BORD'!B1640</f>
        <v>0</v>
      </c>
      <c r="CJ1642">
        <f>'[3]TABLEAU DE BORD'!E1640-'[3]TABLEAU DE BORD'!C1640</f>
        <v>0</v>
      </c>
      <c r="CL1642">
        <f>'[3]TABLEAU DE BORD'!H1640</f>
        <v>0</v>
      </c>
      <c r="CM1642">
        <f>'[3]TABLEAU DE BORD'!K1640-'[3]TABLEAU DE BORD'!I1640</f>
        <v>0</v>
      </c>
    </row>
    <row r="1643" spans="72:91" x14ac:dyDescent="0.25">
      <c r="BT16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BORD'!$B$13:$B$2000,0),11))*T1643/INDEX('[3]TABLEAU DE BORD'!$B$13:$R$2000,MATCH('Formalisme RTE'!$H$2,'[3]TABLEAU DE BORD'!$B$13:$B$2000,0),12)</f>
        <v>3.102830965870556</v>
      </c>
      <c r="BU1643">
        <f t="shared" si="125"/>
        <v>0.93577891975241945</v>
      </c>
      <c r="BX1643">
        <f t="shared" si="123"/>
        <v>0.60748217536470928</v>
      </c>
      <c r="BZ1643">
        <f>IF($BZ$6="","",IF(ISERROR(INDEX([3]Base!$A$2:$C$207,MATCH($BZ$6,[3]Base!$A$2:$A$207,0),2))=TRUE,"CABLE INCONNU",(INDEX([3]Base!$A$2:$C$207,MATCH($BZ$6,[3]Base!$A$2:$A$207,0),3))))</f>
        <v>19.600000000000001</v>
      </c>
      <c r="CB1643">
        <f>IF($BZ$6="","",IF(ISERROR(INDEX([3]Base!$A$2:$C$207,MATCH($BZ$6,[3]Base!$A$2:$A$207,0),2))=TRUE,"CABLE INCONNU",(INDEX([3]Base!$A$2:$C$207,MATCH($BZ$6,[3]Base!$A$2:$A$207,0),2))))</f>
        <v>0.627</v>
      </c>
      <c r="CD1643">
        <f t="shared" si="124"/>
        <v>1.5404220201039038</v>
      </c>
      <c r="CF1643">
        <f t="shared" si="122"/>
        <v>404.81000000000006</v>
      </c>
      <c r="CG164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BORD'!$B$13:$B$2000,0),9)))*T1643/$P$18)</f>
        <v>406.35042202010396</v>
      </c>
      <c r="CI1643">
        <f>'[3]TABLEAU DE BORD'!B1641</f>
        <v>0</v>
      </c>
      <c r="CJ1643">
        <f>'[3]TABLEAU DE BORD'!E1641-'[3]TABLEAU DE BORD'!C1641</f>
        <v>0</v>
      </c>
      <c r="CL1643">
        <f>'[3]TABLEAU DE BORD'!H1641</f>
        <v>0</v>
      </c>
      <c r="CM1643">
        <f>'[3]TABLEAU DE BORD'!K1641-'[3]TABLEAU DE BORD'!I1641</f>
        <v>0</v>
      </c>
    </row>
    <row r="1644" spans="72:91" x14ac:dyDescent="0.25">
      <c r="BT164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BORD'!$B$13:$B$2000,0),11))*T1644/INDEX('[3]TABLEAU DE BORD'!$B$13:$R$2000,MATCH('Formalisme RTE'!$H$2,'[3]TABLEAU DE BORD'!$B$13:$B$2000,0),12)</f>
        <v>3.102830965870556</v>
      </c>
      <c r="BU1644">
        <f t="shared" si="125"/>
        <v>0.93577891975241945</v>
      </c>
      <c r="BX1644">
        <f t="shared" si="123"/>
        <v>0.60748217536470928</v>
      </c>
      <c r="BZ1644">
        <f>IF($BZ$6="","",IF(ISERROR(INDEX([3]Base!$A$2:$C$207,MATCH($BZ$6,[3]Base!$A$2:$A$207,0),2))=TRUE,"CABLE INCONNU",(INDEX([3]Base!$A$2:$C$207,MATCH($BZ$6,[3]Base!$A$2:$A$207,0),3))))</f>
        <v>19.600000000000001</v>
      </c>
      <c r="CB1644">
        <f>IF($BZ$6="","",IF(ISERROR(INDEX([3]Base!$A$2:$C$207,MATCH($BZ$6,[3]Base!$A$2:$A$207,0),2))=TRUE,"CABLE INCONNU",(INDEX([3]Base!$A$2:$C$207,MATCH($BZ$6,[3]Base!$A$2:$A$207,0),2))))</f>
        <v>0.627</v>
      </c>
      <c r="CD1644">
        <f t="shared" si="124"/>
        <v>1.5404220201039038</v>
      </c>
      <c r="CF1644">
        <f t="shared" si="122"/>
        <v>404.81000000000006</v>
      </c>
      <c r="CG16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BORD'!$B$13:$B$2000,0),9)))*T1644/$P$18)</f>
        <v>406.35042202010396</v>
      </c>
      <c r="CI1644">
        <f>'[3]TABLEAU DE BORD'!B1642</f>
        <v>0</v>
      </c>
      <c r="CJ1644">
        <f>'[3]TABLEAU DE BORD'!E1642-'[3]TABLEAU DE BORD'!C1642</f>
        <v>0</v>
      </c>
      <c r="CL1644">
        <f>'[3]TABLEAU DE BORD'!H1642</f>
        <v>0</v>
      </c>
      <c r="CM1644">
        <f>'[3]TABLEAU DE BORD'!K1642-'[3]TABLEAU DE BORD'!I1642</f>
        <v>0</v>
      </c>
    </row>
    <row r="1645" spans="72:91" x14ac:dyDescent="0.25">
      <c r="BT164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BORD'!$B$13:$B$2000,0),11))*T1645/INDEX('[3]TABLEAU DE BORD'!$B$13:$R$2000,MATCH('Formalisme RTE'!$H$2,'[3]TABLEAU DE BORD'!$B$13:$B$2000,0),12)</f>
        <v>3.102830965870556</v>
      </c>
      <c r="BU1645">
        <f t="shared" si="125"/>
        <v>0.93577891975241945</v>
      </c>
      <c r="BX1645">
        <f t="shared" si="123"/>
        <v>0.60748217536470928</v>
      </c>
      <c r="BZ1645">
        <f>IF($BZ$6="","",IF(ISERROR(INDEX([3]Base!$A$2:$C$207,MATCH($BZ$6,[3]Base!$A$2:$A$207,0),2))=TRUE,"CABLE INCONNU",(INDEX([3]Base!$A$2:$C$207,MATCH($BZ$6,[3]Base!$A$2:$A$207,0),3))))</f>
        <v>19.600000000000001</v>
      </c>
      <c r="CB1645">
        <f>IF($BZ$6="","",IF(ISERROR(INDEX([3]Base!$A$2:$C$207,MATCH($BZ$6,[3]Base!$A$2:$A$207,0),2))=TRUE,"CABLE INCONNU",(INDEX([3]Base!$A$2:$C$207,MATCH($BZ$6,[3]Base!$A$2:$A$207,0),2))))</f>
        <v>0.627</v>
      </c>
      <c r="CD1645">
        <f t="shared" si="124"/>
        <v>1.5404220201039038</v>
      </c>
      <c r="CF1645">
        <f t="shared" si="122"/>
        <v>404.81000000000006</v>
      </c>
      <c r="CG16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BORD'!$B$13:$B$2000,0),9)))*T1645/$P$18)</f>
        <v>406.35042202010396</v>
      </c>
      <c r="CI1645">
        <f>'[3]TABLEAU DE BORD'!B1643</f>
        <v>0</v>
      </c>
      <c r="CJ1645">
        <f>'[3]TABLEAU DE BORD'!E1643-'[3]TABLEAU DE BORD'!C1643</f>
        <v>0</v>
      </c>
      <c r="CL1645">
        <f>'[3]TABLEAU DE BORD'!H1643</f>
        <v>0</v>
      </c>
      <c r="CM1645">
        <f>'[3]TABLEAU DE BORD'!K1643-'[3]TABLEAU DE BORD'!I1643</f>
        <v>0</v>
      </c>
    </row>
    <row r="1646" spans="72:91" x14ac:dyDescent="0.25">
      <c r="BT164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BORD'!$B$13:$B$2000,0),11))*T1646/INDEX('[3]TABLEAU DE BORD'!$B$13:$R$2000,MATCH('Formalisme RTE'!$H$2,'[3]TABLEAU DE BORD'!$B$13:$B$2000,0),12)</f>
        <v>3.102830965870556</v>
      </c>
      <c r="BU1646">
        <f t="shared" si="125"/>
        <v>0.93577891975241945</v>
      </c>
      <c r="BX1646">
        <f t="shared" si="123"/>
        <v>0.60748217536470928</v>
      </c>
      <c r="BZ1646">
        <f>IF($BZ$6="","",IF(ISERROR(INDEX([3]Base!$A$2:$C$207,MATCH($BZ$6,[3]Base!$A$2:$A$207,0),2))=TRUE,"CABLE INCONNU",(INDEX([3]Base!$A$2:$C$207,MATCH($BZ$6,[3]Base!$A$2:$A$207,0),3))))</f>
        <v>19.600000000000001</v>
      </c>
      <c r="CB1646">
        <f>IF($BZ$6="","",IF(ISERROR(INDEX([3]Base!$A$2:$C$207,MATCH($BZ$6,[3]Base!$A$2:$A$207,0),2))=TRUE,"CABLE INCONNU",(INDEX([3]Base!$A$2:$C$207,MATCH($BZ$6,[3]Base!$A$2:$A$207,0),2))))</f>
        <v>0.627</v>
      </c>
      <c r="CD1646">
        <f t="shared" si="124"/>
        <v>1.5404220201039038</v>
      </c>
      <c r="CF1646">
        <f t="shared" si="122"/>
        <v>404.81000000000006</v>
      </c>
      <c r="CG16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BORD'!$B$13:$B$2000,0),9)))*T1646/$P$18)</f>
        <v>406.35042202010396</v>
      </c>
      <c r="CI1646">
        <f>'[3]TABLEAU DE BORD'!B1644</f>
        <v>0</v>
      </c>
      <c r="CJ1646">
        <f>'[3]TABLEAU DE BORD'!E1644-'[3]TABLEAU DE BORD'!C1644</f>
        <v>0</v>
      </c>
      <c r="CL1646">
        <f>'[3]TABLEAU DE BORD'!H1644</f>
        <v>0</v>
      </c>
      <c r="CM1646">
        <f>'[3]TABLEAU DE BORD'!K1644-'[3]TABLEAU DE BORD'!I1644</f>
        <v>0</v>
      </c>
    </row>
    <row r="1647" spans="72:91" x14ac:dyDescent="0.25">
      <c r="BT164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BORD'!$B$13:$B$2000,0),11))*T1647/INDEX('[3]TABLEAU DE BORD'!$B$13:$R$2000,MATCH('Formalisme RTE'!$H$2,'[3]TABLEAU DE BORD'!$B$13:$B$2000,0),12)</f>
        <v>3.102830965870556</v>
      </c>
      <c r="BU1647">
        <f t="shared" si="125"/>
        <v>0.93577891975241945</v>
      </c>
      <c r="BX1647">
        <f t="shared" si="123"/>
        <v>0.60748217536470928</v>
      </c>
      <c r="BZ1647">
        <f>IF($BZ$6="","",IF(ISERROR(INDEX([3]Base!$A$2:$C$207,MATCH($BZ$6,[3]Base!$A$2:$A$207,0),2))=TRUE,"CABLE INCONNU",(INDEX([3]Base!$A$2:$C$207,MATCH($BZ$6,[3]Base!$A$2:$A$207,0),3))))</f>
        <v>19.600000000000001</v>
      </c>
      <c r="CB1647">
        <f>IF($BZ$6="","",IF(ISERROR(INDEX([3]Base!$A$2:$C$207,MATCH($BZ$6,[3]Base!$A$2:$A$207,0),2))=TRUE,"CABLE INCONNU",(INDEX([3]Base!$A$2:$C$207,MATCH($BZ$6,[3]Base!$A$2:$A$207,0),2))))</f>
        <v>0.627</v>
      </c>
      <c r="CD1647">
        <f t="shared" si="124"/>
        <v>1.5404220201039038</v>
      </c>
      <c r="CF1647">
        <f t="shared" si="122"/>
        <v>404.81000000000006</v>
      </c>
      <c r="CG16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BORD'!$B$13:$B$2000,0),9)))*T1647/$P$18)</f>
        <v>406.35042202010396</v>
      </c>
      <c r="CI1647">
        <f>'[3]TABLEAU DE BORD'!B1645</f>
        <v>0</v>
      </c>
      <c r="CJ1647">
        <f>'[3]TABLEAU DE BORD'!E1645-'[3]TABLEAU DE BORD'!C1645</f>
        <v>0</v>
      </c>
      <c r="CL1647">
        <f>'[3]TABLEAU DE BORD'!H1645</f>
        <v>0</v>
      </c>
      <c r="CM1647">
        <f>'[3]TABLEAU DE BORD'!K1645-'[3]TABLEAU DE BORD'!I1645</f>
        <v>0</v>
      </c>
    </row>
    <row r="1648" spans="72:91" x14ac:dyDescent="0.25">
      <c r="BT164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BORD'!$B$13:$B$2000,0),11))*T1648/INDEX('[3]TABLEAU DE BORD'!$B$13:$R$2000,MATCH('Formalisme RTE'!$H$2,'[3]TABLEAU DE BORD'!$B$13:$B$2000,0),12)</f>
        <v>3.102830965870556</v>
      </c>
      <c r="BU1648">
        <f t="shared" si="125"/>
        <v>0.93577891975241945</v>
      </c>
      <c r="BX1648">
        <f t="shared" si="123"/>
        <v>0.60748217536470928</v>
      </c>
      <c r="BZ1648">
        <f>IF($BZ$6="","",IF(ISERROR(INDEX([3]Base!$A$2:$C$207,MATCH($BZ$6,[3]Base!$A$2:$A$207,0),2))=TRUE,"CABLE INCONNU",(INDEX([3]Base!$A$2:$C$207,MATCH($BZ$6,[3]Base!$A$2:$A$207,0),3))))</f>
        <v>19.600000000000001</v>
      </c>
      <c r="CB1648">
        <f>IF($BZ$6="","",IF(ISERROR(INDEX([3]Base!$A$2:$C$207,MATCH($BZ$6,[3]Base!$A$2:$A$207,0),2))=TRUE,"CABLE INCONNU",(INDEX([3]Base!$A$2:$C$207,MATCH($BZ$6,[3]Base!$A$2:$A$207,0),2))))</f>
        <v>0.627</v>
      </c>
      <c r="CD1648">
        <f t="shared" si="124"/>
        <v>1.5404220201039038</v>
      </c>
      <c r="CF1648">
        <f t="shared" si="122"/>
        <v>404.81000000000006</v>
      </c>
      <c r="CG16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BORD'!$B$13:$B$2000,0),9)))*T1648/$P$18)</f>
        <v>406.35042202010396</v>
      </c>
      <c r="CI1648">
        <f>'[3]TABLEAU DE BORD'!B1646</f>
        <v>0</v>
      </c>
      <c r="CJ1648">
        <f>'[3]TABLEAU DE BORD'!E1646-'[3]TABLEAU DE BORD'!C1646</f>
        <v>0</v>
      </c>
      <c r="CL1648">
        <f>'[3]TABLEAU DE BORD'!H1646</f>
        <v>0</v>
      </c>
      <c r="CM1648">
        <f>'[3]TABLEAU DE BORD'!K1646-'[3]TABLEAU DE BORD'!I1646</f>
        <v>0</v>
      </c>
    </row>
    <row r="1649" spans="72:91" x14ac:dyDescent="0.25">
      <c r="BT164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BORD'!$B$13:$B$2000,0),11))*T1649/INDEX('[3]TABLEAU DE BORD'!$B$13:$R$2000,MATCH('Formalisme RTE'!$H$2,'[3]TABLEAU DE BORD'!$B$13:$B$2000,0),12)</f>
        <v>3.102830965870556</v>
      </c>
      <c r="BU1649">
        <f t="shared" si="125"/>
        <v>0.93577891975241945</v>
      </c>
      <c r="BX1649">
        <f t="shared" si="123"/>
        <v>0.60748217536470928</v>
      </c>
      <c r="BZ1649">
        <f>IF($BZ$6="","",IF(ISERROR(INDEX([3]Base!$A$2:$C$207,MATCH($BZ$6,[3]Base!$A$2:$A$207,0),2))=TRUE,"CABLE INCONNU",(INDEX([3]Base!$A$2:$C$207,MATCH($BZ$6,[3]Base!$A$2:$A$207,0),3))))</f>
        <v>19.600000000000001</v>
      </c>
      <c r="CB1649">
        <f>IF($BZ$6="","",IF(ISERROR(INDEX([3]Base!$A$2:$C$207,MATCH($BZ$6,[3]Base!$A$2:$A$207,0),2))=TRUE,"CABLE INCONNU",(INDEX([3]Base!$A$2:$C$207,MATCH($BZ$6,[3]Base!$A$2:$A$207,0),2))))</f>
        <v>0.627</v>
      </c>
      <c r="CD1649">
        <f t="shared" si="124"/>
        <v>1.5404220201039038</v>
      </c>
      <c r="CF1649">
        <f t="shared" si="122"/>
        <v>404.81000000000006</v>
      </c>
      <c r="CG16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BORD'!$B$13:$B$2000,0),9)))*T1649/$P$18)</f>
        <v>406.35042202010396</v>
      </c>
      <c r="CI1649">
        <f>'[3]TABLEAU DE BORD'!B1647</f>
        <v>0</v>
      </c>
      <c r="CJ1649">
        <f>'[3]TABLEAU DE BORD'!E1647-'[3]TABLEAU DE BORD'!C1647</f>
        <v>0</v>
      </c>
      <c r="CL1649">
        <f>'[3]TABLEAU DE BORD'!H1647</f>
        <v>0</v>
      </c>
      <c r="CM1649">
        <f>'[3]TABLEAU DE BORD'!K1647-'[3]TABLEAU DE BORD'!I1647</f>
        <v>0</v>
      </c>
    </row>
    <row r="1650" spans="72:91" x14ac:dyDescent="0.25">
      <c r="BT165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BORD'!$B$13:$B$2000,0),11))*T1650/INDEX('[3]TABLEAU DE BORD'!$B$13:$R$2000,MATCH('Formalisme RTE'!$H$2,'[3]TABLEAU DE BORD'!$B$13:$B$2000,0),12)</f>
        <v>3.102830965870556</v>
      </c>
      <c r="BU1650">
        <f t="shared" si="125"/>
        <v>0.93577891975241945</v>
      </c>
      <c r="BX1650">
        <f t="shared" si="123"/>
        <v>0.60748217536470928</v>
      </c>
      <c r="BZ1650">
        <f>IF($BZ$6="","",IF(ISERROR(INDEX([3]Base!$A$2:$C$207,MATCH($BZ$6,[3]Base!$A$2:$A$207,0),2))=TRUE,"CABLE INCONNU",(INDEX([3]Base!$A$2:$C$207,MATCH($BZ$6,[3]Base!$A$2:$A$207,0),3))))</f>
        <v>19.600000000000001</v>
      </c>
      <c r="CB1650">
        <f>IF($BZ$6="","",IF(ISERROR(INDEX([3]Base!$A$2:$C$207,MATCH($BZ$6,[3]Base!$A$2:$A$207,0),2))=TRUE,"CABLE INCONNU",(INDEX([3]Base!$A$2:$C$207,MATCH($BZ$6,[3]Base!$A$2:$A$207,0),2))))</f>
        <v>0.627</v>
      </c>
      <c r="CD1650">
        <f t="shared" si="124"/>
        <v>1.5404220201039038</v>
      </c>
      <c r="CF1650">
        <f t="shared" si="122"/>
        <v>404.81000000000006</v>
      </c>
      <c r="CG16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BORD'!$B$13:$B$2000,0),9)))*T1650/$P$18)</f>
        <v>406.35042202010396</v>
      </c>
      <c r="CI1650">
        <f>'[3]TABLEAU DE BORD'!B1648</f>
        <v>0</v>
      </c>
      <c r="CJ1650">
        <f>'[3]TABLEAU DE BORD'!E1648-'[3]TABLEAU DE BORD'!C1648</f>
        <v>0</v>
      </c>
      <c r="CL1650">
        <f>'[3]TABLEAU DE BORD'!H1648</f>
        <v>0</v>
      </c>
      <c r="CM1650">
        <f>'[3]TABLEAU DE BORD'!K1648-'[3]TABLEAU DE BORD'!I1648</f>
        <v>0</v>
      </c>
    </row>
    <row r="1651" spans="72:91" x14ac:dyDescent="0.25">
      <c r="BT165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BORD'!$B$13:$B$2000,0),11))*T1651/INDEX('[3]TABLEAU DE BORD'!$B$13:$R$2000,MATCH('Formalisme RTE'!$H$2,'[3]TABLEAU DE BORD'!$B$13:$B$2000,0),12)</f>
        <v>3.102830965870556</v>
      </c>
      <c r="BU1651">
        <f t="shared" si="125"/>
        <v>0.93577891975241945</v>
      </c>
      <c r="BX1651">
        <f t="shared" si="123"/>
        <v>0.60748217536470928</v>
      </c>
      <c r="BZ1651">
        <f>IF($BZ$6="","",IF(ISERROR(INDEX([3]Base!$A$2:$C$207,MATCH($BZ$6,[3]Base!$A$2:$A$207,0),2))=TRUE,"CABLE INCONNU",(INDEX([3]Base!$A$2:$C$207,MATCH($BZ$6,[3]Base!$A$2:$A$207,0),3))))</f>
        <v>19.600000000000001</v>
      </c>
      <c r="CB1651">
        <f>IF($BZ$6="","",IF(ISERROR(INDEX([3]Base!$A$2:$C$207,MATCH($BZ$6,[3]Base!$A$2:$A$207,0),2))=TRUE,"CABLE INCONNU",(INDEX([3]Base!$A$2:$C$207,MATCH($BZ$6,[3]Base!$A$2:$A$207,0),2))))</f>
        <v>0.627</v>
      </c>
      <c r="CD1651">
        <f t="shared" si="124"/>
        <v>1.5404220201039038</v>
      </c>
      <c r="CF1651">
        <f t="shared" si="122"/>
        <v>404.81000000000006</v>
      </c>
      <c r="CG16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BORD'!$B$13:$B$2000,0),9)))*T1651/$P$18)</f>
        <v>406.35042202010396</v>
      </c>
      <c r="CI1651">
        <f>'[3]TABLEAU DE BORD'!B1649</f>
        <v>0</v>
      </c>
      <c r="CJ1651">
        <f>'[3]TABLEAU DE BORD'!E1649-'[3]TABLEAU DE BORD'!C1649</f>
        <v>0</v>
      </c>
      <c r="CL1651">
        <f>'[3]TABLEAU DE BORD'!H1649</f>
        <v>0</v>
      </c>
      <c r="CM1651">
        <f>'[3]TABLEAU DE BORD'!K1649-'[3]TABLEAU DE BORD'!I1649</f>
        <v>0</v>
      </c>
    </row>
    <row r="1652" spans="72:91" x14ac:dyDescent="0.25">
      <c r="BT165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BORD'!$B$13:$B$2000,0),11))*T1652/INDEX('[3]TABLEAU DE BORD'!$B$13:$R$2000,MATCH('Formalisme RTE'!$H$2,'[3]TABLEAU DE BORD'!$B$13:$B$2000,0),12)</f>
        <v>3.102830965870556</v>
      </c>
      <c r="BU1652">
        <f t="shared" si="125"/>
        <v>0.93577891975241945</v>
      </c>
      <c r="BX1652">
        <f t="shared" si="123"/>
        <v>0.60748217536470928</v>
      </c>
      <c r="BZ1652">
        <f>IF($BZ$6="","",IF(ISERROR(INDEX([3]Base!$A$2:$C$207,MATCH($BZ$6,[3]Base!$A$2:$A$207,0),2))=TRUE,"CABLE INCONNU",(INDEX([3]Base!$A$2:$C$207,MATCH($BZ$6,[3]Base!$A$2:$A$207,0),3))))</f>
        <v>19.600000000000001</v>
      </c>
      <c r="CB1652">
        <f>IF($BZ$6="","",IF(ISERROR(INDEX([3]Base!$A$2:$C$207,MATCH($BZ$6,[3]Base!$A$2:$A$207,0),2))=TRUE,"CABLE INCONNU",(INDEX([3]Base!$A$2:$C$207,MATCH($BZ$6,[3]Base!$A$2:$A$207,0),2))))</f>
        <v>0.627</v>
      </c>
      <c r="CD1652">
        <f t="shared" si="124"/>
        <v>1.5404220201039038</v>
      </c>
      <c r="CF1652">
        <f t="shared" si="122"/>
        <v>404.81000000000006</v>
      </c>
      <c r="CG16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BORD'!$B$13:$B$2000,0),9)))*T1652/$P$18)</f>
        <v>406.35042202010396</v>
      </c>
      <c r="CI1652">
        <f>'[3]TABLEAU DE BORD'!B1650</f>
        <v>0</v>
      </c>
      <c r="CJ1652">
        <f>'[3]TABLEAU DE BORD'!E1650-'[3]TABLEAU DE BORD'!C1650</f>
        <v>0</v>
      </c>
      <c r="CL1652">
        <f>'[3]TABLEAU DE BORD'!H1650</f>
        <v>0</v>
      </c>
      <c r="CM1652">
        <f>'[3]TABLEAU DE BORD'!K1650-'[3]TABLEAU DE BORD'!I1650</f>
        <v>0</v>
      </c>
    </row>
    <row r="1653" spans="72:91" x14ac:dyDescent="0.25">
      <c r="BT165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BORD'!$B$13:$B$2000,0),11))*T1653/INDEX('[3]TABLEAU DE BORD'!$B$13:$R$2000,MATCH('Formalisme RTE'!$H$2,'[3]TABLEAU DE BORD'!$B$13:$B$2000,0),12)</f>
        <v>3.102830965870556</v>
      </c>
      <c r="BU1653">
        <f t="shared" si="125"/>
        <v>0.93577891975241945</v>
      </c>
      <c r="BX1653">
        <f t="shared" si="123"/>
        <v>0.60748217536470928</v>
      </c>
      <c r="BZ1653">
        <f>IF($BZ$6="","",IF(ISERROR(INDEX([3]Base!$A$2:$C$207,MATCH($BZ$6,[3]Base!$A$2:$A$207,0),2))=TRUE,"CABLE INCONNU",(INDEX([3]Base!$A$2:$C$207,MATCH($BZ$6,[3]Base!$A$2:$A$207,0),3))))</f>
        <v>19.600000000000001</v>
      </c>
      <c r="CB1653">
        <f>IF($BZ$6="","",IF(ISERROR(INDEX([3]Base!$A$2:$C$207,MATCH($BZ$6,[3]Base!$A$2:$A$207,0),2))=TRUE,"CABLE INCONNU",(INDEX([3]Base!$A$2:$C$207,MATCH($BZ$6,[3]Base!$A$2:$A$207,0),2))))</f>
        <v>0.627</v>
      </c>
      <c r="CD1653">
        <f t="shared" si="124"/>
        <v>1.5404220201039038</v>
      </c>
      <c r="CF1653">
        <f t="shared" si="122"/>
        <v>404.81000000000006</v>
      </c>
      <c r="CG16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BORD'!$B$13:$B$2000,0),9)))*T1653/$P$18)</f>
        <v>406.35042202010396</v>
      </c>
      <c r="CI1653">
        <f>'[3]TABLEAU DE BORD'!B1651</f>
        <v>0</v>
      </c>
      <c r="CJ1653">
        <f>'[3]TABLEAU DE BORD'!E1651-'[3]TABLEAU DE BORD'!C1651</f>
        <v>0</v>
      </c>
      <c r="CL1653">
        <f>'[3]TABLEAU DE BORD'!H1651</f>
        <v>0</v>
      </c>
      <c r="CM1653">
        <f>'[3]TABLEAU DE BORD'!K1651-'[3]TABLEAU DE BORD'!I1651</f>
        <v>0</v>
      </c>
    </row>
    <row r="1654" spans="72:91" x14ac:dyDescent="0.25">
      <c r="BT165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BORD'!$B$13:$B$2000,0),11))*T1654/INDEX('[3]TABLEAU DE BORD'!$B$13:$R$2000,MATCH('Formalisme RTE'!$H$2,'[3]TABLEAU DE BORD'!$B$13:$B$2000,0),12)</f>
        <v>3.102830965870556</v>
      </c>
      <c r="BU1654">
        <f t="shared" si="125"/>
        <v>0.93577891975241945</v>
      </c>
      <c r="BX1654">
        <f t="shared" si="123"/>
        <v>0.60748217536470928</v>
      </c>
      <c r="BZ1654">
        <f>IF($BZ$6="","",IF(ISERROR(INDEX([3]Base!$A$2:$C$207,MATCH($BZ$6,[3]Base!$A$2:$A$207,0),2))=TRUE,"CABLE INCONNU",(INDEX([3]Base!$A$2:$C$207,MATCH($BZ$6,[3]Base!$A$2:$A$207,0),3))))</f>
        <v>19.600000000000001</v>
      </c>
      <c r="CB1654">
        <f>IF($BZ$6="","",IF(ISERROR(INDEX([3]Base!$A$2:$C$207,MATCH($BZ$6,[3]Base!$A$2:$A$207,0),2))=TRUE,"CABLE INCONNU",(INDEX([3]Base!$A$2:$C$207,MATCH($BZ$6,[3]Base!$A$2:$A$207,0),2))))</f>
        <v>0.627</v>
      </c>
      <c r="CD1654">
        <f t="shared" si="124"/>
        <v>1.5404220201039038</v>
      </c>
      <c r="CF1654">
        <f t="shared" si="122"/>
        <v>404.81000000000006</v>
      </c>
      <c r="CG16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BORD'!$B$13:$B$2000,0),9)))*T1654/$P$18)</f>
        <v>406.35042202010396</v>
      </c>
      <c r="CI1654">
        <f>'[3]TABLEAU DE BORD'!B1652</f>
        <v>0</v>
      </c>
      <c r="CJ1654">
        <f>'[3]TABLEAU DE BORD'!E1652-'[3]TABLEAU DE BORD'!C1652</f>
        <v>0</v>
      </c>
      <c r="CL1654">
        <f>'[3]TABLEAU DE BORD'!H1652</f>
        <v>0</v>
      </c>
      <c r="CM1654">
        <f>'[3]TABLEAU DE BORD'!K1652-'[3]TABLEAU DE BORD'!I1652</f>
        <v>0</v>
      </c>
    </row>
    <row r="1655" spans="72:91" x14ac:dyDescent="0.25">
      <c r="BT165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BORD'!$B$13:$B$2000,0),11))*T1655/INDEX('[3]TABLEAU DE BORD'!$B$13:$R$2000,MATCH('Formalisme RTE'!$H$2,'[3]TABLEAU DE BORD'!$B$13:$B$2000,0),12)</f>
        <v>3.102830965870556</v>
      </c>
      <c r="BU1655">
        <f t="shared" si="125"/>
        <v>0.93577891975241945</v>
      </c>
      <c r="BX1655">
        <f t="shared" si="123"/>
        <v>0.60748217536470928</v>
      </c>
      <c r="BZ1655">
        <f>IF($BZ$6="","",IF(ISERROR(INDEX([3]Base!$A$2:$C$207,MATCH($BZ$6,[3]Base!$A$2:$A$207,0),2))=TRUE,"CABLE INCONNU",(INDEX([3]Base!$A$2:$C$207,MATCH($BZ$6,[3]Base!$A$2:$A$207,0),3))))</f>
        <v>19.600000000000001</v>
      </c>
      <c r="CB1655">
        <f>IF($BZ$6="","",IF(ISERROR(INDEX([3]Base!$A$2:$C$207,MATCH($BZ$6,[3]Base!$A$2:$A$207,0),2))=TRUE,"CABLE INCONNU",(INDEX([3]Base!$A$2:$C$207,MATCH($BZ$6,[3]Base!$A$2:$A$207,0),2))))</f>
        <v>0.627</v>
      </c>
      <c r="CD1655">
        <f t="shared" si="124"/>
        <v>1.5404220201039038</v>
      </c>
      <c r="CF1655">
        <f t="shared" si="122"/>
        <v>404.81000000000006</v>
      </c>
      <c r="CG16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BORD'!$B$13:$B$2000,0),9)))*T1655/$P$18)</f>
        <v>406.35042202010396</v>
      </c>
      <c r="CI1655">
        <f>'[3]TABLEAU DE BORD'!B1653</f>
        <v>0</v>
      </c>
      <c r="CJ1655">
        <f>'[3]TABLEAU DE BORD'!E1653-'[3]TABLEAU DE BORD'!C1653</f>
        <v>0</v>
      </c>
      <c r="CL1655">
        <f>'[3]TABLEAU DE BORD'!H1653</f>
        <v>0</v>
      </c>
      <c r="CM1655">
        <f>'[3]TABLEAU DE BORD'!K1653-'[3]TABLEAU DE BORD'!I1653</f>
        <v>0</v>
      </c>
    </row>
    <row r="1656" spans="72:91" x14ac:dyDescent="0.25">
      <c r="BT165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BORD'!$B$13:$B$2000,0),11))*T1656/INDEX('[3]TABLEAU DE BORD'!$B$13:$R$2000,MATCH('Formalisme RTE'!$H$2,'[3]TABLEAU DE BORD'!$B$13:$B$2000,0),12)</f>
        <v>3.102830965870556</v>
      </c>
      <c r="BU1656">
        <f t="shared" si="125"/>
        <v>0.93577891975241945</v>
      </c>
      <c r="BX1656">
        <f t="shared" si="123"/>
        <v>0.60748217536470928</v>
      </c>
      <c r="BZ1656">
        <f>IF($BZ$6="","",IF(ISERROR(INDEX([3]Base!$A$2:$C$207,MATCH($BZ$6,[3]Base!$A$2:$A$207,0),2))=TRUE,"CABLE INCONNU",(INDEX([3]Base!$A$2:$C$207,MATCH($BZ$6,[3]Base!$A$2:$A$207,0),3))))</f>
        <v>19.600000000000001</v>
      </c>
      <c r="CB1656">
        <f>IF($BZ$6="","",IF(ISERROR(INDEX([3]Base!$A$2:$C$207,MATCH($BZ$6,[3]Base!$A$2:$A$207,0),2))=TRUE,"CABLE INCONNU",(INDEX([3]Base!$A$2:$C$207,MATCH($BZ$6,[3]Base!$A$2:$A$207,0),2))))</f>
        <v>0.627</v>
      </c>
      <c r="CD1656">
        <f t="shared" si="124"/>
        <v>1.5404220201039038</v>
      </c>
      <c r="CF1656">
        <f t="shared" si="122"/>
        <v>404.81000000000006</v>
      </c>
      <c r="CG16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BORD'!$B$13:$B$2000,0),9)))*T1656/$P$18)</f>
        <v>406.35042202010396</v>
      </c>
      <c r="CI1656">
        <f>'[3]TABLEAU DE BORD'!B1654</f>
        <v>0</v>
      </c>
      <c r="CJ1656">
        <f>'[3]TABLEAU DE BORD'!E1654-'[3]TABLEAU DE BORD'!C1654</f>
        <v>0</v>
      </c>
      <c r="CL1656">
        <f>'[3]TABLEAU DE BORD'!H1654</f>
        <v>0</v>
      </c>
      <c r="CM1656">
        <f>'[3]TABLEAU DE BORD'!K1654-'[3]TABLEAU DE BORD'!I1654</f>
        <v>0</v>
      </c>
    </row>
    <row r="1657" spans="72:91" x14ac:dyDescent="0.25">
      <c r="BT165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BORD'!$B$13:$B$2000,0),11))*T1657/INDEX('[3]TABLEAU DE BORD'!$B$13:$R$2000,MATCH('Formalisme RTE'!$H$2,'[3]TABLEAU DE BORD'!$B$13:$B$2000,0),12)</f>
        <v>3.102830965870556</v>
      </c>
      <c r="BU1657">
        <f t="shared" si="125"/>
        <v>0.93577891975241945</v>
      </c>
      <c r="BX1657">
        <f t="shared" si="123"/>
        <v>0.60748217536470928</v>
      </c>
      <c r="BZ1657">
        <f>IF($BZ$6="","",IF(ISERROR(INDEX([3]Base!$A$2:$C$207,MATCH($BZ$6,[3]Base!$A$2:$A$207,0),2))=TRUE,"CABLE INCONNU",(INDEX([3]Base!$A$2:$C$207,MATCH($BZ$6,[3]Base!$A$2:$A$207,0),3))))</f>
        <v>19.600000000000001</v>
      </c>
      <c r="CB1657">
        <f>IF($BZ$6="","",IF(ISERROR(INDEX([3]Base!$A$2:$C$207,MATCH($BZ$6,[3]Base!$A$2:$A$207,0),2))=TRUE,"CABLE INCONNU",(INDEX([3]Base!$A$2:$C$207,MATCH($BZ$6,[3]Base!$A$2:$A$207,0),2))))</f>
        <v>0.627</v>
      </c>
      <c r="CD1657">
        <f t="shared" si="124"/>
        <v>1.5404220201039038</v>
      </c>
      <c r="CF1657">
        <f t="shared" si="122"/>
        <v>404.81000000000006</v>
      </c>
      <c r="CG16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BORD'!$B$13:$B$2000,0),9)))*T1657/$P$18)</f>
        <v>406.35042202010396</v>
      </c>
      <c r="CI1657">
        <f>'[3]TABLEAU DE BORD'!B1655</f>
        <v>0</v>
      </c>
      <c r="CJ1657">
        <f>'[3]TABLEAU DE BORD'!E1655-'[3]TABLEAU DE BORD'!C1655</f>
        <v>0</v>
      </c>
      <c r="CL1657">
        <f>'[3]TABLEAU DE BORD'!H1655</f>
        <v>0</v>
      </c>
      <c r="CM1657">
        <f>'[3]TABLEAU DE BORD'!K1655-'[3]TABLEAU DE BORD'!I1655</f>
        <v>0</v>
      </c>
    </row>
    <row r="1658" spans="72:91" x14ac:dyDescent="0.25">
      <c r="BT165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BORD'!$B$13:$B$2000,0),11))*T1658/INDEX('[3]TABLEAU DE BORD'!$B$13:$R$2000,MATCH('Formalisme RTE'!$H$2,'[3]TABLEAU DE BORD'!$B$13:$B$2000,0),12)</f>
        <v>3.102830965870556</v>
      </c>
      <c r="BU1658">
        <f t="shared" si="125"/>
        <v>0.93577891975241945</v>
      </c>
      <c r="BX1658">
        <f t="shared" si="123"/>
        <v>0.60748217536470928</v>
      </c>
      <c r="BZ1658">
        <f>IF($BZ$6="","",IF(ISERROR(INDEX([3]Base!$A$2:$C$207,MATCH($BZ$6,[3]Base!$A$2:$A$207,0),2))=TRUE,"CABLE INCONNU",(INDEX([3]Base!$A$2:$C$207,MATCH($BZ$6,[3]Base!$A$2:$A$207,0),3))))</f>
        <v>19.600000000000001</v>
      </c>
      <c r="CB1658">
        <f>IF($BZ$6="","",IF(ISERROR(INDEX([3]Base!$A$2:$C$207,MATCH($BZ$6,[3]Base!$A$2:$A$207,0),2))=TRUE,"CABLE INCONNU",(INDEX([3]Base!$A$2:$C$207,MATCH($BZ$6,[3]Base!$A$2:$A$207,0),2))))</f>
        <v>0.627</v>
      </c>
      <c r="CD1658">
        <f t="shared" si="124"/>
        <v>1.5404220201039038</v>
      </c>
      <c r="CF1658">
        <f t="shared" si="122"/>
        <v>404.81000000000006</v>
      </c>
      <c r="CG16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BORD'!$B$13:$B$2000,0),9)))*T1658/$P$18)</f>
        <v>406.35042202010396</v>
      </c>
      <c r="CI1658">
        <f>'[3]TABLEAU DE BORD'!B1656</f>
        <v>0</v>
      </c>
      <c r="CJ1658">
        <f>'[3]TABLEAU DE BORD'!E1656-'[3]TABLEAU DE BORD'!C1656</f>
        <v>0</v>
      </c>
      <c r="CL1658">
        <f>'[3]TABLEAU DE BORD'!H1656</f>
        <v>0</v>
      </c>
      <c r="CM1658">
        <f>'[3]TABLEAU DE BORD'!K1656-'[3]TABLEAU DE BORD'!I1656</f>
        <v>0</v>
      </c>
    </row>
    <row r="1659" spans="72:91" x14ac:dyDescent="0.25">
      <c r="BT165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BORD'!$B$13:$B$2000,0),11))*T1659/INDEX('[3]TABLEAU DE BORD'!$B$13:$R$2000,MATCH('Formalisme RTE'!$H$2,'[3]TABLEAU DE BORD'!$B$13:$B$2000,0),12)</f>
        <v>3.102830965870556</v>
      </c>
      <c r="BU1659">
        <f t="shared" si="125"/>
        <v>0.93577891975241945</v>
      </c>
      <c r="BX1659">
        <f t="shared" si="123"/>
        <v>0.60748217536470928</v>
      </c>
      <c r="BZ1659">
        <f>IF($BZ$6="","",IF(ISERROR(INDEX([3]Base!$A$2:$C$207,MATCH($BZ$6,[3]Base!$A$2:$A$207,0),2))=TRUE,"CABLE INCONNU",(INDEX([3]Base!$A$2:$C$207,MATCH($BZ$6,[3]Base!$A$2:$A$207,0),3))))</f>
        <v>19.600000000000001</v>
      </c>
      <c r="CB1659">
        <f>IF($BZ$6="","",IF(ISERROR(INDEX([3]Base!$A$2:$C$207,MATCH($BZ$6,[3]Base!$A$2:$A$207,0),2))=TRUE,"CABLE INCONNU",(INDEX([3]Base!$A$2:$C$207,MATCH($BZ$6,[3]Base!$A$2:$A$207,0),2))))</f>
        <v>0.627</v>
      </c>
      <c r="CD1659">
        <f t="shared" si="124"/>
        <v>1.5404220201039038</v>
      </c>
      <c r="CF1659">
        <f t="shared" si="122"/>
        <v>404.81000000000006</v>
      </c>
      <c r="CG16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BORD'!$B$13:$B$2000,0),9)))*T1659/$P$18)</f>
        <v>406.35042202010396</v>
      </c>
      <c r="CI1659">
        <f>'[3]TABLEAU DE BORD'!B1657</f>
        <v>0</v>
      </c>
      <c r="CJ1659">
        <f>'[3]TABLEAU DE BORD'!E1657-'[3]TABLEAU DE BORD'!C1657</f>
        <v>0</v>
      </c>
      <c r="CL1659">
        <f>'[3]TABLEAU DE BORD'!H1657</f>
        <v>0</v>
      </c>
      <c r="CM1659">
        <f>'[3]TABLEAU DE BORD'!K1657-'[3]TABLEAU DE BORD'!I1657</f>
        <v>0</v>
      </c>
    </row>
    <row r="1660" spans="72:91" x14ac:dyDescent="0.25">
      <c r="BT166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BORD'!$B$13:$B$2000,0),11))*T1660/INDEX('[3]TABLEAU DE BORD'!$B$13:$R$2000,MATCH('Formalisme RTE'!$H$2,'[3]TABLEAU DE BORD'!$B$13:$B$2000,0),12)</f>
        <v>3.102830965870556</v>
      </c>
      <c r="BU1660">
        <f t="shared" si="125"/>
        <v>0.93577891975241945</v>
      </c>
      <c r="BX1660">
        <f t="shared" si="123"/>
        <v>0.60748217536470928</v>
      </c>
      <c r="BZ1660">
        <f>IF($BZ$6="","",IF(ISERROR(INDEX([3]Base!$A$2:$C$207,MATCH($BZ$6,[3]Base!$A$2:$A$207,0),2))=TRUE,"CABLE INCONNU",(INDEX([3]Base!$A$2:$C$207,MATCH($BZ$6,[3]Base!$A$2:$A$207,0),3))))</f>
        <v>19.600000000000001</v>
      </c>
      <c r="CB1660">
        <f>IF($BZ$6="","",IF(ISERROR(INDEX([3]Base!$A$2:$C$207,MATCH($BZ$6,[3]Base!$A$2:$A$207,0),2))=TRUE,"CABLE INCONNU",(INDEX([3]Base!$A$2:$C$207,MATCH($BZ$6,[3]Base!$A$2:$A$207,0),2))))</f>
        <v>0.627</v>
      </c>
      <c r="CD1660">
        <f t="shared" si="124"/>
        <v>1.5404220201039038</v>
      </c>
      <c r="CF1660">
        <f t="shared" si="122"/>
        <v>404.81000000000006</v>
      </c>
      <c r="CG16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BORD'!$B$13:$B$2000,0),9)))*T1660/$P$18)</f>
        <v>406.35042202010396</v>
      </c>
      <c r="CI1660">
        <f>'[3]TABLEAU DE BORD'!B1658</f>
        <v>0</v>
      </c>
      <c r="CJ1660">
        <f>'[3]TABLEAU DE BORD'!E1658-'[3]TABLEAU DE BORD'!C1658</f>
        <v>0</v>
      </c>
      <c r="CL1660">
        <f>'[3]TABLEAU DE BORD'!H1658</f>
        <v>0</v>
      </c>
      <c r="CM1660">
        <f>'[3]TABLEAU DE BORD'!K1658-'[3]TABLEAU DE BORD'!I1658</f>
        <v>0</v>
      </c>
    </row>
    <row r="1661" spans="72:91" x14ac:dyDescent="0.25">
      <c r="BT166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BORD'!$B$13:$B$2000,0),11))*T1661/INDEX('[3]TABLEAU DE BORD'!$B$13:$R$2000,MATCH('Formalisme RTE'!$H$2,'[3]TABLEAU DE BORD'!$B$13:$B$2000,0),12)</f>
        <v>3.102830965870556</v>
      </c>
      <c r="BU1661">
        <f t="shared" si="125"/>
        <v>0.93577891975241945</v>
      </c>
      <c r="BX1661">
        <f t="shared" si="123"/>
        <v>0.60748217536470928</v>
      </c>
      <c r="BZ1661">
        <f>IF($BZ$6="","",IF(ISERROR(INDEX([3]Base!$A$2:$C$207,MATCH($BZ$6,[3]Base!$A$2:$A$207,0),2))=TRUE,"CABLE INCONNU",(INDEX([3]Base!$A$2:$C$207,MATCH($BZ$6,[3]Base!$A$2:$A$207,0),3))))</f>
        <v>19.600000000000001</v>
      </c>
      <c r="CB1661">
        <f>IF($BZ$6="","",IF(ISERROR(INDEX([3]Base!$A$2:$C$207,MATCH($BZ$6,[3]Base!$A$2:$A$207,0),2))=TRUE,"CABLE INCONNU",(INDEX([3]Base!$A$2:$C$207,MATCH($BZ$6,[3]Base!$A$2:$A$207,0),2))))</f>
        <v>0.627</v>
      </c>
      <c r="CD1661">
        <f t="shared" si="124"/>
        <v>1.5404220201039038</v>
      </c>
      <c r="CF1661">
        <f t="shared" si="122"/>
        <v>404.81000000000006</v>
      </c>
      <c r="CG16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BORD'!$B$13:$B$2000,0),9)))*T1661/$P$18)</f>
        <v>406.35042202010396</v>
      </c>
      <c r="CI1661">
        <f>'[3]TABLEAU DE BORD'!B1659</f>
        <v>0</v>
      </c>
      <c r="CJ1661">
        <f>'[3]TABLEAU DE BORD'!E1659-'[3]TABLEAU DE BORD'!C1659</f>
        <v>0</v>
      </c>
      <c r="CL1661">
        <f>'[3]TABLEAU DE BORD'!H1659</f>
        <v>0</v>
      </c>
      <c r="CM1661">
        <f>'[3]TABLEAU DE BORD'!K1659-'[3]TABLEAU DE BORD'!I1659</f>
        <v>0</v>
      </c>
    </row>
    <row r="1662" spans="72:91" x14ac:dyDescent="0.25">
      <c r="BT166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BORD'!$B$13:$B$2000,0),11))*T1662/INDEX('[3]TABLEAU DE BORD'!$B$13:$R$2000,MATCH('Formalisme RTE'!$H$2,'[3]TABLEAU DE BORD'!$B$13:$B$2000,0),12)</f>
        <v>3.102830965870556</v>
      </c>
      <c r="BU1662">
        <f t="shared" si="125"/>
        <v>0.93577891975241945</v>
      </c>
      <c r="BX1662">
        <f t="shared" si="123"/>
        <v>0.60748217536470928</v>
      </c>
      <c r="BZ1662">
        <f>IF($BZ$6="","",IF(ISERROR(INDEX([3]Base!$A$2:$C$207,MATCH($BZ$6,[3]Base!$A$2:$A$207,0),2))=TRUE,"CABLE INCONNU",(INDEX([3]Base!$A$2:$C$207,MATCH($BZ$6,[3]Base!$A$2:$A$207,0),3))))</f>
        <v>19.600000000000001</v>
      </c>
      <c r="CB1662">
        <f>IF($BZ$6="","",IF(ISERROR(INDEX([3]Base!$A$2:$C$207,MATCH($BZ$6,[3]Base!$A$2:$A$207,0),2))=TRUE,"CABLE INCONNU",(INDEX([3]Base!$A$2:$C$207,MATCH($BZ$6,[3]Base!$A$2:$A$207,0),2))))</f>
        <v>0.627</v>
      </c>
      <c r="CD1662">
        <f t="shared" si="124"/>
        <v>1.5404220201039038</v>
      </c>
      <c r="CF1662">
        <f t="shared" si="122"/>
        <v>404.81000000000006</v>
      </c>
      <c r="CG16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BORD'!$B$13:$B$2000,0),9)))*T1662/$P$18)</f>
        <v>406.35042202010396</v>
      </c>
      <c r="CI1662">
        <f>'[3]TABLEAU DE BORD'!B1660</f>
        <v>0</v>
      </c>
      <c r="CJ1662">
        <f>'[3]TABLEAU DE BORD'!E1660-'[3]TABLEAU DE BORD'!C1660</f>
        <v>0</v>
      </c>
      <c r="CL1662">
        <f>'[3]TABLEAU DE BORD'!H1660</f>
        <v>0</v>
      </c>
      <c r="CM1662">
        <f>'[3]TABLEAU DE BORD'!K1660-'[3]TABLEAU DE BORD'!I1660</f>
        <v>0</v>
      </c>
    </row>
    <row r="1663" spans="72:91" x14ac:dyDescent="0.25">
      <c r="BT166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BORD'!$B$13:$B$2000,0),11))*T1663/INDEX('[3]TABLEAU DE BORD'!$B$13:$R$2000,MATCH('Formalisme RTE'!$H$2,'[3]TABLEAU DE BORD'!$B$13:$B$2000,0),12)</f>
        <v>3.102830965870556</v>
      </c>
      <c r="BU1663">
        <f t="shared" si="125"/>
        <v>0.93577891975241945</v>
      </c>
      <c r="BX1663">
        <f t="shared" si="123"/>
        <v>0.60748217536470928</v>
      </c>
      <c r="BZ1663">
        <f>IF($BZ$6="","",IF(ISERROR(INDEX([3]Base!$A$2:$C$207,MATCH($BZ$6,[3]Base!$A$2:$A$207,0),2))=TRUE,"CABLE INCONNU",(INDEX([3]Base!$A$2:$C$207,MATCH($BZ$6,[3]Base!$A$2:$A$207,0),3))))</f>
        <v>19.600000000000001</v>
      </c>
      <c r="CB1663">
        <f>IF($BZ$6="","",IF(ISERROR(INDEX([3]Base!$A$2:$C$207,MATCH($BZ$6,[3]Base!$A$2:$A$207,0),2))=TRUE,"CABLE INCONNU",(INDEX([3]Base!$A$2:$C$207,MATCH($BZ$6,[3]Base!$A$2:$A$207,0),2))))</f>
        <v>0.627</v>
      </c>
      <c r="CD1663">
        <f t="shared" si="124"/>
        <v>1.5404220201039038</v>
      </c>
      <c r="CF1663">
        <f t="shared" si="122"/>
        <v>404.81000000000006</v>
      </c>
      <c r="CG16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BORD'!$B$13:$B$2000,0),9)))*T1663/$P$18)</f>
        <v>406.35042202010396</v>
      </c>
      <c r="CI1663">
        <f>'[3]TABLEAU DE BORD'!B1661</f>
        <v>0</v>
      </c>
      <c r="CJ1663">
        <f>'[3]TABLEAU DE BORD'!E1661-'[3]TABLEAU DE BORD'!C1661</f>
        <v>0</v>
      </c>
      <c r="CL1663">
        <f>'[3]TABLEAU DE BORD'!H1661</f>
        <v>0</v>
      </c>
      <c r="CM1663">
        <f>'[3]TABLEAU DE BORD'!K1661-'[3]TABLEAU DE BORD'!I1661</f>
        <v>0</v>
      </c>
    </row>
    <row r="1664" spans="72:91" x14ac:dyDescent="0.25">
      <c r="BT166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BORD'!$B$13:$B$2000,0),11))*T1664/INDEX('[3]TABLEAU DE BORD'!$B$13:$R$2000,MATCH('Formalisme RTE'!$H$2,'[3]TABLEAU DE BORD'!$B$13:$B$2000,0),12)</f>
        <v>3.102830965870556</v>
      </c>
      <c r="BU1664">
        <f t="shared" si="125"/>
        <v>0.93577891975241945</v>
      </c>
      <c r="BX1664">
        <f t="shared" si="123"/>
        <v>0.60748217536470928</v>
      </c>
      <c r="BZ1664">
        <f>IF($BZ$6="","",IF(ISERROR(INDEX([3]Base!$A$2:$C$207,MATCH($BZ$6,[3]Base!$A$2:$A$207,0),2))=TRUE,"CABLE INCONNU",(INDEX([3]Base!$A$2:$C$207,MATCH($BZ$6,[3]Base!$A$2:$A$207,0),3))))</f>
        <v>19.600000000000001</v>
      </c>
      <c r="CB1664">
        <f>IF($BZ$6="","",IF(ISERROR(INDEX([3]Base!$A$2:$C$207,MATCH($BZ$6,[3]Base!$A$2:$A$207,0),2))=TRUE,"CABLE INCONNU",(INDEX([3]Base!$A$2:$C$207,MATCH($BZ$6,[3]Base!$A$2:$A$207,0),2))))</f>
        <v>0.627</v>
      </c>
      <c r="CD1664">
        <f t="shared" si="124"/>
        <v>1.5404220201039038</v>
      </c>
      <c r="CF1664">
        <f t="shared" si="122"/>
        <v>404.81000000000006</v>
      </c>
      <c r="CG16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BORD'!$B$13:$B$2000,0),9)))*T1664/$P$18)</f>
        <v>406.35042202010396</v>
      </c>
      <c r="CI1664">
        <f>'[3]TABLEAU DE BORD'!B1662</f>
        <v>0</v>
      </c>
      <c r="CJ1664">
        <f>'[3]TABLEAU DE BORD'!E1662-'[3]TABLEAU DE BORD'!C1662</f>
        <v>0</v>
      </c>
      <c r="CL1664">
        <f>'[3]TABLEAU DE BORD'!H1662</f>
        <v>0</v>
      </c>
      <c r="CM1664">
        <f>'[3]TABLEAU DE BORD'!K1662-'[3]TABLEAU DE BORD'!I1662</f>
        <v>0</v>
      </c>
    </row>
    <row r="1665" spans="72:91" x14ac:dyDescent="0.25">
      <c r="BT166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BORD'!$B$13:$B$2000,0),11))*T1665/INDEX('[3]TABLEAU DE BORD'!$B$13:$R$2000,MATCH('Formalisme RTE'!$H$2,'[3]TABLEAU DE BORD'!$B$13:$B$2000,0),12)</f>
        <v>3.102830965870556</v>
      </c>
      <c r="BU1665">
        <f t="shared" si="125"/>
        <v>0.93577891975241945</v>
      </c>
      <c r="BX1665">
        <f t="shared" si="123"/>
        <v>0.60748217536470928</v>
      </c>
      <c r="BZ1665">
        <f>IF($BZ$6="","",IF(ISERROR(INDEX([3]Base!$A$2:$C$207,MATCH($BZ$6,[3]Base!$A$2:$A$207,0),2))=TRUE,"CABLE INCONNU",(INDEX([3]Base!$A$2:$C$207,MATCH($BZ$6,[3]Base!$A$2:$A$207,0),3))))</f>
        <v>19.600000000000001</v>
      </c>
      <c r="CB1665">
        <f>IF($BZ$6="","",IF(ISERROR(INDEX([3]Base!$A$2:$C$207,MATCH($BZ$6,[3]Base!$A$2:$A$207,0),2))=TRUE,"CABLE INCONNU",(INDEX([3]Base!$A$2:$C$207,MATCH($BZ$6,[3]Base!$A$2:$A$207,0),2))))</f>
        <v>0.627</v>
      </c>
      <c r="CD1665">
        <f t="shared" si="124"/>
        <v>1.5404220201039038</v>
      </c>
      <c r="CF1665">
        <f t="shared" si="122"/>
        <v>404.81000000000006</v>
      </c>
      <c r="CG16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BORD'!$B$13:$B$2000,0),9)))*T1665/$P$18)</f>
        <v>406.35042202010396</v>
      </c>
      <c r="CI1665">
        <f>'[3]TABLEAU DE BORD'!B1663</f>
        <v>0</v>
      </c>
      <c r="CJ1665">
        <f>'[3]TABLEAU DE BORD'!E1663-'[3]TABLEAU DE BORD'!C1663</f>
        <v>0</v>
      </c>
      <c r="CL1665">
        <f>'[3]TABLEAU DE BORD'!H1663</f>
        <v>0</v>
      </c>
      <c r="CM1665">
        <f>'[3]TABLEAU DE BORD'!K1663-'[3]TABLEAU DE BORD'!I1663</f>
        <v>0</v>
      </c>
    </row>
    <row r="1666" spans="72:91" x14ac:dyDescent="0.25">
      <c r="BT166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BORD'!$B$13:$B$2000,0),11))*T1666/INDEX('[3]TABLEAU DE BORD'!$B$13:$R$2000,MATCH('Formalisme RTE'!$H$2,'[3]TABLEAU DE BORD'!$B$13:$B$2000,0),12)</f>
        <v>3.102830965870556</v>
      </c>
      <c r="BU1666">
        <f t="shared" si="125"/>
        <v>0.93577891975241945</v>
      </c>
      <c r="BX1666">
        <f t="shared" si="123"/>
        <v>0.60748217536470928</v>
      </c>
      <c r="BZ1666">
        <f>IF($BZ$6="","",IF(ISERROR(INDEX([3]Base!$A$2:$C$207,MATCH($BZ$6,[3]Base!$A$2:$A$207,0),2))=TRUE,"CABLE INCONNU",(INDEX([3]Base!$A$2:$C$207,MATCH($BZ$6,[3]Base!$A$2:$A$207,0),3))))</f>
        <v>19.600000000000001</v>
      </c>
      <c r="CB1666">
        <f>IF($BZ$6="","",IF(ISERROR(INDEX([3]Base!$A$2:$C$207,MATCH($BZ$6,[3]Base!$A$2:$A$207,0),2))=TRUE,"CABLE INCONNU",(INDEX([3]Base!$A$2:$C$207,MATCH($BZ$6,[3]Base!$A$2:$A$207,0),2))))</f>
        <v>0.627</v>
      </c>
      <c r="CD1666">
        <f t="shared" si="124"/>
        <v>1.5404220201039038</v>
      </c>
      <c r="CF1666">
        <f t="shared" si="122"/>
        <v>404.81000000000006</v>
      </c>
      <c r="CG16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BORD'!$B$13:$B$2000,0),9)))*T1666/$P$18)</f>
        <v>406.35042202010396</v>
      </c>
      <c r="CI1666">
        <f>'[3]TABLEAU DE BORD'!B1664</f>
        <v>0</v>
      </c>
      <c r="CJ1666">
        <f>'[3]TABLEAU DE BORD'!E1664-'[3]TABLEAU DE BORD'!C1664</f>
        <v>0</v>
      </c>
      <c r="CL1666">
        <f>'[3]TABLEAU DE BORD'!H1664</f>
        <v>0</v>
      </c>
      <c r="CM1666">
        <f>'[3]TABLEAU DE BORD'!K1664-'[3]TABLEAU DE BORD'!I1664</f>
        <v>0</v>
      </c>
    </row>
    <row r="1667" spans="72:91" x14ac:dyDescent="0.25">
      <c r="BT166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BORD'!$B$13:$B$2000,0),11))*T1667/INDEX('[3]TABLEAU DE BORD'!$B$13:$R$2000,MATCH('Formalisme RTE'!$H$2,'[3]TABLEAU DE BORD'!$B$13:$B$2000,0),12)</f>
        <v>3.102830965870556</v>
      </c>
      <c r="BU1667">
        <f t="shared" si="125"/>
        <v>0.93577891975241945</v>
      </c>
      <c r="BX1667">
        <f t="shared" si="123"/>
        <v>0.60748217536470928</v>
      </c>
      <c r="BZ1667">
        <f>IF($BZ$6="","",IF(ISERROR(INDEX([3]Base!$A$2:$C$207,MATCH($BZ$6,[3]Base!$A$2:$A$207,0),2))=TRUE,"CABLE INCONNU",(INDEX([3]Base!$A$2:$C$207,MATCH($BZ$6,[3]Base!$A$2:$A$207,0),3))))</f>
        <v>19.600000000000001</v>
      </c>
      <c r="CB1667">
        <f>IF($BZ$6="","",IF(ISERROR(INDEX([3]Base!$A$2:$C$207,MATCH($BZ$6,[3]Base!$A$2:$A$207,0),2))=TRUE,"CABLE INCONNU",(INDEX([3]Base!$A$2:$C$207,MATCH($BZ$6,[3]Base!$A$2:$A$207,0),2))))</f>
        <v>0.627</v>
      </c>
      <c r="CD1667">
        <f t="shared" si="124"/>
        <v>1.5404220201039038</v>
      </c>
      <c r="CF1667">
        <f t="shared" si="122"/>
        <v>404.81000000000006</v>
      </c>
      <c r="CG16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BORD'!$B$13:$B$2000,0),9)))*T1667/$P$18)</f>
        <v>406.35042202010396</v>
      </c>
      <c r="CI1667">
        <f>'[3]TABLEAU DE BORD'!B1665</f>
        <v>0</v>
      </c>
      <c r="CJ1667">
        <f>'[3]TABLEAU DE BORD'!E1665-'[3]TABLEAU DE BORD'!C1665</f>
        <v>0</v>
      </c>
      <c r="CL1667">
        <f>'[3]TABLEAU DE BORD'!H1665</f>
        <v>0</v>
      </c>
      <c r="CM1667">
        <f>'[3]TABLEAU DE BORD'!K1665-'[3]TABLEAU DE BORD'!I1665</f>
        <v>0</v>
      </c>
    </row>
    <row r="1668" spans="72:91" x14ac:dyDescent="0.25">
      <c r="BT166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BORD'!$B$13:$B$2000,0),11))*T1668/INDEX('[3]TABLEAU DE BORD'!$B$13:$R$2000,MATCH('Formalisme RTE'!$H$2,'[3]TABLEAU DE BORD'!$B$13:$B$2000,0),12)</f>
        <v>3.102830965870556</v>
      </c>
      <c r="BU1668">
        <f t="shared" si="125"/>
        <v>0.93577891975241945</v>
      </c>
      <c r="BX1668">
        <f t="shared" si="123"/>
        <v>0.60748217536470928</v>
      </c>
      <c r="BZ1668">
        <f>IF($BZ$6="","",IF(ISERROR(INDEX([3]Base!$A$2:$C$207,MATCH($BZ$6,[3]Base!$A$2:$A$207,0),2))=TRUE,"CABLE INCONNU",(INDEX([3]Base!$A$2:$C$207,MATCH($BZ$6,[3]Base!$A$2:$A$207,0),3))))</f>
        <v>19.600000000000001</v>
      </c>
      <c r="CB1668">
        <f>IF($BZ$6="","",IF(ISERROR(INDEX([3]Base!$A$2:$C$207,MATCH($BZ$6,[3]Base!$A$2:$A$207,0),2))=TRUE,"CABLE INCONNU",(INDEX([3]Base!$A$2:$C$207,MATCH($BZ$6,[3]Base!$A$2:$A$207,0),2))))</f>
        <v>0.627</v>
      </c>
      <c r="CD1668">
        <f t="shared" si="124"/>
        <v>1.5404220201039038</v>
      </c>
      <c r="CF1668">
        <f t="shared" si="122"/>
        <v>404.81000000000006</v>
      </c>
      <c r="CG16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BORD'!$B$13:$B$2000,0),9)))*T1668/$P$18)</f>
        <v>406.35042202010396</v>
      </c>
      <c r="CI1668">
        <f>'[3]TABLEAU DE BORD'!B1666</f>
        <v>0</v>
      </c>
      <c r="CJ1668">
        <f>'[3]TABLEAU DE BORD'!E1666-'[3]TABLEAU DE BORD'!C1666</f>
        <v>0</v>
      </c>
      <c r="CL1668">
        <f>'[3]TABLEAU DE BORD'!H1666</f>
        <v>0</v>
      </c>
      <c r="CM1668">
        <f>'[3]TABLEAU DE BORD'!K1666-'[3]TABLEAU DE BORD'!I1666</f>
        <v>0</v>
      </c>
    </row>
    <row r="1669" spans="72:91" x14ac:dyDescent="0.25">
      <c r="BT166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BORD'!$B$13:$B$2000,0),11))*T1669/INDEX('[3]TABLEAU DE BORD'!$B$13:$R$2000,MATCH('Formalisme RTE'!$H$2,'[3]TABLEAU DE BORD'!$B$13:$B$2000,0),12)</f>
        <v>3.102830965870556</v>
      </c>
      <c r="BU1669">
        <f t="shared" si="125"/>
        <v>0.93577891975241945</v>
      </c>
      <c r="BX1669">
        <f t="shared" si="123"/>
        <v>0.60748217536470928</v>
      </c>
      <c r="BZ1669">
        <f>IF($BZ$6="","",IF(ISERROR(INDEX([3]Base!$A$2:$C$207,MATCH($BZ$6,[3]Base!$A$2:$A$207,0),2))=TRUE,"CABLE INCONNU",(INDEX([3]Base!$A$2:$C$207,MATCH($BZ$6,[3]Base!$A$2:$A$207,0),3))))</f>
        <v>19.600000000000001</v>
      </c>
      <c r="CB1669">
        <f>IF($BZ$6="","",IF(ISERROR(INDEX([3]Base!$A$2:$C$207,MATCH($BZ$6,[3]Base!$A$2:$A$207,0),2))=TRUE,"CABLE INCONNU",(INDEX([3]Base!$A$2:$C$207,MATCH($BZ$6,[3]Base!$A$2:$A$207,0),2))))</f>
        <v>0.627</v>
      </c>
      <c r="CD1669">
        <f t="shared" si="124"/>
        <v>1.5404220201039038</v>
      </c>
      <c r="CF1669">
        <f t="shared" si="122"/>
        <v>404.81000000000006</v>
      </c>
      <c r="CG16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BORD'!$B$13:$B$2000,0),9)))*T1669/$P$18)</f>
        <v>406.35042202010396</v>
      </c>
      <c r="CI1669">
        <f>'[3]TABLEAU DE BORD'!B1667</f>
        <v>0</v>
      </c>
      <c r="CJ1669">
        <f>'[3]TABLEAU DE BORD'!E1667-'[3]TABLEAU DE BORD'!C1667</f>
        <v>0</v>
      </c>
      <c r="CL1669">
        <f>'[3]TABLEAU DE BORD'!H1667</f>
        <v>0</v>
      </c>
      <c r="CM1669">
        <f>'[3]TABLEAU DE BORD'!K1667-'[3]TABLEAU DE BORD'!I1667</f>
        <v>0</v>
      </c>
    </row>
    <row r="1670" spans="72:91" x14ac:dyDescent="0.25">
      <c r="BT167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BORD'!$B$13:$B$2000,0),11))*T1670/INDEX('[3]TABLEAU DE BORD'!$B$13:$R$2000,MATCH('Formalisme RTE'!$H$2,'[3]TABLEAU DE BORD'!$B$13:$B$2000,0),12)</f>
        <v>3.102830965870556</v>
      </c>
      <c r="BU1670">
        <f t="shared" si="125"/>
        <v>0.93577891975241945</v>
      </c>
      <c r="BX1670">
        <f t="shared" si="123"/>
        <v>0.60748217536470928</v>
      </c>
      <c r="BZ1670">
        <f>IF($BZ$6="","",IF(ISERROR(INDEX([3]Base!$A$2:$C$207,MATCH($BZ$6,[3]Base!$A$2:$A$207,0),2))=TRUE,"CABLE INCONNU",(INDEX([3]Base!$A$2:$C$207,MATCH($BZ$6,[3]Base!$A$2:$A$207,0),3))))</f>
        <v>19.600000000000001</v>
      </c>
      <c r="CB1670">
        <f>IF($BZ$6="","",IF(ISERROR(INDEX([3]Base!$A$2:$C$207,MATCH($BZ$6,[3]Base!$A$2:$A$207,0),2))=TRUE,"CABLE INCONNU",(INDEX([3]Base!$A$2:$C$207,MATCH($BZ$6,[3]Base!$A$2:$A$207,0),2))))</f>
        <v>0.627</v>
      </c>
      <c r="CD1670">
        <f t="shared" si="124"/>
        <v>1.5404220201039038</v>
      </c>
      <c r="CF1670">
        <f t="shared" si="122"/>
        <v>404.81000000000006</v>
      </c>
      <c r="CG16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BORD'!$B$13:$B$2000,0),9)))*T1670/$P$18)</f>
        <v>406.35042202010396</v>
      </c>
      <c r="CI1670">
        <f>'[3]TABLEAU DE BORD'!B1668</f>
        <v>0</v>
      </c>
      <c r="CJ1670">
        <f>'[3]TABLEAU DE BORD'!E1668-'[3]TABLEAU DE BORD'!C1668</f>
        <v>0</v>
      </c>
      <c r="CL1670">
        <f>'[3]TABLEAU DE BORD'!H1668</f>
        <v>0</v>
      </c>
      <c r="CM1670">
        <f>'[3]TABLEAU DE BORD'!K1668-'[3]TABLEAU DE BORD'!I1668</f>
        <v>0</v>
      </c>
    </row>
    <row r="1671" spans="72:91" x14ac:dyDescent="0.25">
      <c r="BT167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BORD'!$B$13:$B$2000,0),11))*T1671/INDEX('[3]TABLEAU DE BORD'!$B$13:$R$2000,MATCH('Formalisme RTE'!$H$2,'[3]TABLEAU DE BORD'!$B$13:$B$2000,0),12)</f>
        <v>3.102830965870556</v>
      </c>
      <c r="BU1671">
        <f t="shared" si="125"/>
        <v>0.93577891975241945</v>
      </c>
      <c r="BX1671">
        <f t="shared" si="123"/>
        <v>0.60748217536470928</v>
      </c>
      <c r="BZ1671">
        <f>IF($BZ$6="","",IF(ISERROR(INDEX([3]Base!$A$2:$C$207,MATCH($BZ$6,[3]Base!$A$2:$A$207,0),2))=TRUE,"CABLE INCONNU",(INDEX([3]Base!$A$2:$C$207,MATCH($BZ$6,[3]Base!$A$2:$A$207,0),3))))</f>
        <v>19.600000000000001</v>
      </c>
      <c r="CB1671">
        <f>IF($BZ$6="","",IF(ISERROR(INDEX([3]Base!$A$2:$C$207,MATCH($BZ$6,[3]Base!$A$2:$A$207,0),2))=TRUE,"CABLE INCONNU",(INDEX([3]Base!$A$2:$C$207,MATCH($BZ$6,[3]Base!$A$2:$A$207,0),2))))</f>
        <v>0.627</v>
      </c>
      <c r="CD1671">
        <f t="shared" si="124"/>
        <v>1.5404220201039038</v>
      </c>
      <c r="CF1671">
        <f t="shared" si="122"/>
        <v>404.81000000000006</v>
      </c>
      <c r="CG16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BORD'!$B$13:$B$2000,0),9)))*T1671/$P$18)</f>
        <v>406.35042202010396</v>
      </c>
      <c r="CI1671">
        <f>'[3]TABLEAU DE BORD'!B1669</f>
        <v>0</v>
      </c>
      <c r="CJ1671">
        <f>'[3]TABLEAU DE BORD'!E1669-'[3]TABLEAU DE BORD'!C1669</f>
        <v>0</v>
      </c>
      <c r="CL1671">
        <f>'[3]TABLEAU DE BORD'!H1669</f>
        <v>0</v>
      </c>
      <c r="CM1671">
        <f>'[3]TABLEAU DE BORD'!K1669-'[3]TABLEAU DE BORD'!I1669</f>
        <v>0</v>
      </c>
    </row>
    <row r="1672" spans="72:91" x14ac:dyDescent="0.25">
      <c r="BT167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BORD'!$B$13:$B$2000,0),11))*T1672/INDEX('[3]TABLEAU DE BORD'!$B$13:$R$2000,MATCH('Formalisme RTE'!$H$2,'[3]TABLEAU DE BORD'!$B$13:$B$2000,0),12)</f>
        <v>3.102830965870556</v>
      </c>
      <c r="BU1672">
        <f t="shared" si="125"/>
        <v>0.93577891975241945</v>
      </c>
      <c r="BX1672">
        <f t="shared" si="123"/>
        <v>0.60748217536470928</v>
      </c>
      <c r="BZ1672">
        <f>IF($BZ$6="","",IF(ISERROR(INDEX([3]Base!$A$2:$C$207,MATCH($BZ$6,[3]Base!$A$2:$A$207,0),2))=TRUE,"CABLE INCONNU",(INDEX([3]Base!$A$2:$C$207,MATCH($BZ$6,[3]Base!$A$2:$A$207,0),3))))</f>
        <v>19.600000000000001</v>
      </c>
      <c r="CB1672">
        <f>IF($BZ$6="","",IF(ISERROR(INDEX([3]Base!$A$2:$C$207,MATCH($BZ$6,[3]Base!$A$2:$A$207,0),2))=TRUE,"CABLE INCONNU",(INDEX([3]Base!$A$2:$C$207,MATCH($BZ$6,[3]Base!$A$2:$A$207,0),2))))</f>
        <v>0.627</v>
      </c>
      <c r="CD1672">
        <f t="shared" si="124"/>
        <v>1.5404220201039038</v>
      </c>
      <c r="CF1672">
        <f t="shared" si="122"/>
        <v>404.81000000000006</v>
      </c>
      <c r="CG16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BORD'!$B$13:$B$2000,0),9)))*T1672/$P$18)</f>
        <v>406.35042202010396</v>
      </c>
      <c r="CI1672">
        <f>'[3]TABLEAU DE BORD'!B1670</f>
        <v>0</v>
      </c>
      <c r="CJ1672">
        <f>'[3]TABLEAU DE BORD'!E1670-'[3]TABLEAU DE BORD'!C1670</f>
        <v>0</v>
      </c>
      <c r="CL1672">
        <f>'[3]TABLEAU DE BORD'!H1670</f>
        <v>0</v>
      </c>
      <c r="CM1672">
        <f>'[3]TABLEAU DE BORD'!K1670-'[3]TABLEAU DE BORD'!I1670</f>
        <v>0</v>
      </c>
    </row>
    <row r="1673" spans="72:91" x14ac:dyDescent="0.25">
      <c r="BT167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BORD'!$B$13:$B$2000,0),11))*T1673/INDEX('[3]TABLEAU DE BORD'!$B$13:$R$2000,MATCH('Formalisme RTE'!$H$2,'[3]TABLEAU DE BORD'!$B$13:$B$2000,0),12)</f>
        <v>3.102830965870556</v>
      </c>
      <c r="BU1673">
        <f t="shared" si="125"/>
        <v>0.93577891975241945</v>
      </c>
      <c r="BX1673">
        <f t="shared" si="123"/>
        <v>0.60748217536470928</v>
      </c>
      <c r="BZ1673">
        <f>IF($BZ$6="","",IF(ISERROR(INDEX([3]Base!$A$2:$C$207,MATCH($BZ$6,[3]Base!$A$2:$A$207,0),2))=TRUE,"CABLE INCONNU",(INDEX([3]Base!$A$2:$C$207,MATCH($BZ$6,[3]Base!$A$2:$A$207,0),3))))</f>
        <v>19.600000000000001</v>
      </c>
      <c r="CB1673">
        <f>IF($BZ$6="","",IF(ISERROR(INDEX([3]Base!$A$2:$C$207,MATCH($BZ$6,[3]Base!$A$2:$A$207,0),2))=TRUE,"CABLE INCONNU",(INDEX([3]Base!$A$2:$C$207,MATCH($BZ$6,[3]Base!$A$2:$A$207,0),2))))</f>
        <v>0.627</v>
      </c>
      <c r="CD1673">
        <f t="shared" si="124"/>
        <v>1.5404220201039038</v>
      </c>
      <c r="CF1673">
        <f t="shared" si="122"/>
        <v>404.81000000000006</v>
      </c>
      <c r="CG16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BORD'!$B$13:$B$2000,0),9)))*T1673/$P$18)</f>
        <v>406.35042202010396</v>
      </c>
      <c r="CI1673">
        <f>'[3]TABLEAU DE BORD'!B1671</f>
        <v>0</v>
      </c>
      <c r="CJ1673">
        <f>'[3]TABLEAU DE BORD'!E1671-'[3]TABLEAU DE BORD'!C1671</f>
        <v>0</v>
      </c>
      <c r="CL1673">
        <f>'[3]TABLEAU DE BORD'!H1671</f>
        <v>0</v>
      </c>
      <c r="CM1673">
        <f>'[3]TABLEAU DE BORD'!K1671-'[3]TABLEAU DE BORD'!I1671</f>
        <v>0</v>
      </c>
    </row>
    <row r="1674" spans="72:91" x14ac:dyDescent="0.25">
      <c r="BT167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BORD'!$B$13:$B$2000,0),11))*T1674/INDEX('[3]TABLEAU DE BORD'!$B$13:$R$2000,MATCH('Formalisme RTE'!$H$2,'[3]TABLEAU DE BORD'!$B$13:$B$2000,0),12)</f>
        <v>3.102830965870556</v>
      </c>
      <c r="BU1674">
        <f t="shared" si="125"/>
        <v>0.93577891975241945</v>
      </c>
      <c r="BX1674">
        <f t="shared" si="123"/>
        <v>0.60748217536470928</v>
      </c>
      <c r="BZ1674">
        <f>IF($BZ$6="","",IF(ISERROR(INDEX([3]Base!$A$2:$C$207,MATCH($BZ$6,[3]Base!$A$2:$A$207,0),2))=TRUE,"CABLE INCONNU",(INDEX([3]Base!$A$2:$C$207,MATCH($BZ$6,[3]Base!$A$2:$A$207,0),3))))</f>
        <v>19.600000000000001</v>
      </c>
      <c r="CB1674">
        <f>IF($BZ$6="","",IF(ISERROR(INDEX([3]Base!$A$2:$C$207,MATCH($BZ$6,[3]Base!$A$2:$A$207,0),2))=TRUE,"CABLE INCONNU",(INDEX([3]Base!$A$2:$C$207,MATCH($BZ$6,[3]Base!$A$2:$A$207,0),2))))</f>
        <v>0.627</v>
      </c>
      <c r="CD1674">
        <f t="shared" si="124"/>
        <v>1.5404220201039038</v>
      </c>
      <c r="CF1674">
        <f t="shared" si="122"/>
        <v>404.81000000000006</v>
      </c>
      <c r="CG16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BORD'!$B$13:$B$2000,0),9)))*T1674/$P$18)</f>
        <v>406.35042202010396</v>
      </c>
      <c r="CI1674">
        <f>'[3]TABLEAU DE BORD'!B1672</f>
        <v>0</v>
      </c>
      <c r="CJ1674">
        <f>'[3]TABLEAU DE BORD'!E1672-'[3]TABLEAU DE BORD'!C1672</f>
        <v>0</v>
      </c>
      <c r="CL1674">
        <f>'[3]TABLEAU DE BORD'!H1672</f>
        <v>0</v>
      </c>
      <c r="CM1674">
        <f>'[3]TABLEAU DE BORD'!K1672-'[3]TABLEAU DE BORD'!I1672</f>
        <v>0</v>
      </c>
    </row>
    <row r="1675" spans="72:91" x14ac:dyDescent="0.25">
      <c r="BT167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BORD'!$B$13:$B$2000,0),11))*T1675/INDEX('[3]TABLEAU DE BORD'!$B$13:$R$2000,MATCH('Formalisme RTE'!$H$2,'[3]TABLEAU DE BORD'!$B$13:$B$2000,0),12)</f>
        <v>3.102830965870556</v>
      </c>
      <c r="BU1675">
        <f t="shared" si="125"/>
        <v>0.93577891975241945</v>
      </c>
      <c r="BX1675">
        <f t="shared" si="123"/>
        <v>0.60748217536470928</v>
      </c>
      <c r="BZ1675">
        <f>IF($BZ$6="","",IF(ISERROR(INDEX([3]Base!$A$2:$C$207,MATCH($BZ$6,[3]Base!$A$2:$A$207,0),2))=TRUE,"CABLE INCONNU",(INDEX([3]Base!$A$2:$C$207,MATCH($BZ$6,[3]Base!$A$2:$A$207,0),3))))</f>
        <v>19.600000000000001</v>
      </c>
      <c r="CB1675">
        <f>IF($BZ$6="","",IF(ISERROR(INDEX([3]Base!$A$2:$C$207,MATCH($BZ$6,[3]Base!$A$2:$A$207,0),2))=TRUE,"CABLE INCONNU",(INDEX([3]Base!$A$2:$C$207,MATCH($BZ$6,[3]Base!$A$2:$A$207,0),2))))</f>
        <v>0.627</v>
      </c>
      <c r="CD1675">
        <f t="shared" si="124"/>
        <v>1.5404220201039038</v>
      </c>
      <c r="CF1675">
        <f t="shared" si="122"/>
        <v>404.81000000000006</v>
      </c>
      <c r="CG16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BORD'!$B$13:$B$2000,0),9)))*T1675/$P$18)</f>
        <v>406.35042202010396</v>
      </c>
      <c r="CI1675">
        <f>'[3]TABLEAU DE BORD'!B1673</f>
        <v>0</v>
      </c>
      <c r="CJ1675">
        <f>'[3]TABLEAU DE BORD'!E1673-'[3]TABLEAU DE BORD'!C1673</f>
        <v>0</v>
      </c>
      <c r="CL1675">
        <f>'[3]TABLEAU DE BORD'!H1673</f>
        <v>0</v>
      </c>
      <c r="CM1675">
        <f>'[3]TABLEAU DE BORD'!K1673-'[3]TABLEAU DE BORD'!I1673</f>
        <v>0</v>
      </c>
    </row>
    <row r="1676" spans="72:91" x14ac:dyDescent="0.25">
      <c r="BT167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BORD'!$B$13:$B$2000,0),11))*T1676/INDEX('[3]TABLEAU DE BORD'!$B$13:$R$2000,MATCH('Formalisme RTE'!$H$2,'[3]TABLEAU DE BORD'!$B$13:$B$2000,0),12)</f>
        <v>3.102830965870556</v>
      </c>
      <c r="BU1676">
        <f t="shared" si="125"/>
        <v>0.93577891975241945</v>
      </c>
      <c r="BX1676">
        <f t="shared" si="123"/>
        <v>0.60748217536470928</v>
      </c>
      <c r="BZ1676">
        <f>IF($BZ$6="","",IF(ISERROR(INDEX([3]Base!$A$2:$C$207,MATCH($BZ$6,[3]Base!$A$2:$A$207,0),2))=TRUE,"CABLE INCONNU",(INDEX([3]Base!$A$2:$C$207,MATCH($BZ$6,[3]Base!$A$2:$A$207,0),3))))</f>
        <v>19.600000000000001</v>
      </c>
      <c r="CB1676">
        <f>IF($BZ$6="","",IF(ISERROR(INDEX([3]Base!$A$2:$C$207,MATCH($BZ$6,[3]Base!$A$2:$A$207,0),2))=TRUE,"CABLE INCONNU",(INDEX([3]Base!$A$2:$C$207,MATCH($BZ$6,[3]Base!$A$2:$A$207,0),2))))</f>
        <v>0.627</v>
      </c>
      <c r="CD1676">
        <f t="shared" si="124"/>
        <v>1.5404220201039038</v>
      </c>
      <c r="CF1676">
        <f t="shared" si="122"/>
        <v>404.81000000000006</v>
      </c>
      <c r="CG16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BORD'!$B$13:$B$2000,0),9)))*T1676/$P$18)</f>
        <v>406.35042202010396</v>
      </c>
      <c r="CI1676">
        <f>'[3]TABLEAU DE BORD'!B1674</f>
        <v>0</v>
      </c>
      <c r="CJ1676">
        <f>'[3]TABLEAU DE BORD'!E1674-'[3]TABLEAU DE BORD'!C1674</f>
        <v>0</v>
      </c>
      <c r="CL1676">
        <f>'[3]TABLEAU DE BORD'!H1674</f>
        <v>0</v>
      </c>
      <c r="CM1676">
        <f>'[3]TABLEAU DE BORD'!K1674-'[3]TABLEAU DE BORD'!I1674</f>
        <v>0</v>
      </c>
    </row>
    <row r="1677" spans="72:91" x14ac:dyDescent="0.25">
      <c r="BT167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BORD'!$B$13:$B$2000,0),11))*T1677/INDEX('[3]TABLEAU DE BORD'!$B$13:$R$2000,MATCH('Formalisme RTE'!$H$2,'[3]TABLEAU DE BORD'!$B$13:$B$2000,0),12)</f>
        <v>3.102830965870556</v>
      </c>
      <c r="BU1677">
        <f t="shared" si="125"/>
        <v>0.93577891975241945</v>
      </c>
      <c r="BX1677">
        <f t="shared" si="123"/>
        <v>0.60748217536470928</v>
      </c>
      <c r="BZ1677">
        <f>IF($BZ$6="","",IF(ISERROR(INDEX([3]Base!$A$2:$C$207,MATCH($BZ$6,[3]Base!$A$2:$A$207,0),2))=TRUE,"CABLE INCONNU",(INDEX([3]Base!$A$2:$C$207,MATCH($BZ$6,[3]Base!$A$2:$A$207,0),3))))</f>
        <v>19.600000000000001</v>
      </c>
      <c r="CB1677">
        <f>IF($BZ$6="","",IF(ISERROR(INDEX([3]Base!$A$2:$C$207,MATCH($BZ$6,[3]Base!$A$2:$A$207,0),2))=TRUE,"CABLE INCONNU",(INDEX([3]Base!$A$2:$C$207,MATCH($BZ$6,[3]Base!$A$2:$A$207,0),2))))</f>
        <v>0.627</v>
      </c>
      <c r="CD1677">
        <f t="shared" si="124"/>
        <v>1.5404220201039038</v>
      </c>
      <c r="CF1677">
        <f t="shared" si="122"/>
        <v>404.81000000000006</v>
      </c>
      <c r="CG16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BORD'!$B$13:$B$2000,0),9)))*T1677/$P$18)</f>
        <v>406.35042202010396</v>
      </c>
      <c r="CI1677">
        <f>'[3]TABLEAU DE BORD'!B1675</f>
        <v>0</v>
      </c>
      <c r="CJ1677">
        <f>'[3]TABLEAU DE BORD'!E1675-'[3]TABLEAU DE BORD'!C1675</f>
        <v>0</v>
      </c>
      <c r="CL1677">
        <f>'[3]TABLEAU DE BORD'!H1675</f>
        <v>0</v>
      </c>
      <c r="CM1677">
        <f>'[3]TABLEAU DE BORD'!K1675-'[3]TABLEAU DE BORD'!I1675</f>
        <v>0</v>
      </c>
    </row>
    <row r="1678" spans="72:91" x14ac:dyDescent="0.25">
      <c r="BT167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BORD'!$B$13:$B$2000,0),11))*T1678/INDEX('[3]TABLEAU DE BORD'!$B$13:$R$2000,MATCH('Formalisme RTE'!$H$2,'[3]TABLEAU DE BORD'!$B$13:$B$2000,0),12)</f>
        <v>3.102830965870556</v>
      </c>
      <c r="BU1678">
        <f t="shared" si="125"/>
        <v>0.93577891975241945</v>
      </c>
      <c r="BX1678">
        <f t="shared" si="123"/>
        <v>0.60748217536470928</v>
      </c>
      <c r="BZ1678">
        <f>IF($BZ$6="","",IF(ISERROR(INDEX([3]Base!$A$2:$C$207,MATCH($BZ$6,[3]Base!$A$2:$A$207,0),2))=TRUE,"CABLE INCONNU",(INDEX([3]Base!$A$2:$C$207,MATCH($BZ$6,[3]Base!$A$2:$A$207,0),3))))</f>
        <v>19.600000000000001</v>
      </c>
      <c r="CB1678">
        <f>IF($BZ$6="","",IF(ISERROR(INDEX([3]Base!$A$2:$C$207,MATCH($BZ$6,[3]Base!$A$2:$A$207,0),2))=TRUE,"CABLE INCONNU",(INDEX([3]Base!$A$2:$C$207,MATCH($BZ$6,[3]Base!$A$2:$A$207,0),2))))</f>
        <v>0.627</v>
      </c>
      <c r="CD1678">
        <f t="shared" si="124"/>
        <v>1.5404220201039038</v>
      </c>
      <c r="CF1678">
        <f t="shared" si="122"/>
        <v>404.81000000000006</v>
      </c>
      <c r="CG16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BORD'!$B$13:$B$2000,0),9)))*T1678/$P$18)</f>
        <v>406.35042202010396</v>
      </c>
      <c r="CI1678">
        <f>'[3]TABLEAU DE BORD'!B1676</f>
        <v>0</v>
      </c>
      <c r="CJ1678">
        <f>'[3]TABLEAU DE BORD'!E1676-'[3]TABLEAU DE BORD'!C1676</f>
        <v>0</v>
      </c>
      <c r="CL1678">
        <f>'[3]TABLEAU DE BORD'!H1676</f>
        <v>0</v>
      </c>
      <c r="CM1678">
        <f>'[3]TABLEAU DE BORD'!K1676-'[3]TABLEAU DE BORD'!I1676</f>
        <v>0</v>
      </c>
    </row>
    <row r="1679" spans="72:91" x14ac:dyDescent="0.25">
      <c r="BT167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BORD'!$B$13:$B$2000,0),11))*T1679/INDEX('[3]TABLEAU DE BORD'!$B$13:$R$2000,MATCH('Formalisme RTE'!$H$2,'[3]TABLEAU DE BORD'!$B$13:$B$2000,0),12)</f>
        <v>3.102830965870556</v>
      </c>
      <c r="BU1679">
        <f t="shared" si="125"/>
        <v>0.93577891975241945</v>
      </c>
      <c r="BX1679">
        <f t="shared" si="123"/>
        <v>0.60748217536470928</v>
      </c>
      <c r="BZ1679">
        <f>IF($BZ$6="","",IF(ISERROR(INDEX([3]Base!$A$2:$C$207,MATCH($BZ$6,[3]Base!$A$2:$A$207,0),2))=TRUE,"CABLE INCONNU",(INDEX([3]Base!$A$2:$C$207,MATCH($BZ$6,[3]Base!$A$2:$A$207,0),3))))</f>
        <v>19.600000000000001</v>
      </c>
      <c r="CB1679">
        <f>IF($BZ$6="","",IF(ISERROR(INDEX([3]Base!$A$2:$C$207,MATCH($BZ$6,[3]Base!$A$2:$A$207,0),2))=TRUE,"CABLE INCONNU",(INDEX([3]Base!$A$2:$C$207,MATCH($BZ$6,[3]Base!$A$2:$A$207,0),2))))</f>
        <v>0.627</v>
      </c>
      <c r="CD1679">
        <f t="shared" si="124"/>
        <v>1.5404220201039038</v>
      </c>
      <c r="CF1679">
        <f t="shared" ref="CF1679:CF1730" si="126">$BE$28+$D$10*((EXP(($BE$26-T1679)/$D$10)+EXP(-($BE$26-T1679)/$D$10))/2-1)</f>
        <v>404.81000000000006</v>
      </c>
      <c r="CG16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BORD'!$B$13:$B$2000,0),9)))*T1679/$P$18)</f>
        <v>406.35042202010396</v>
      </c>
      <c r="CI1679">
        <f>'[3]TABLEAU DE BORD'!B1677</f>
        <v>0</v>
      </c>
      <c r="CJ1679">
        <f>'[3]TABLEAU DE BORD'!E1677-'[3]TABLEAU DE BORD'!C1677</f>
        <v>0</v>
      </c>
      <c r="CL1679">
        <f>'[3]TABLEAU DE BORD'!H1677</f>
        <v>0</v>
      </c>
      <c r="CM1679">
        <f>'[3]TABLEAU DE BORD'!K1677-'[3]TABLEAU DE BORD'!I1677</f>
        <v>0</v>
      </c>
    </row>
    <row r="1680" spans="72:91" x14ac:dyDescent="0.25">
      <c r="BT168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BORD'!$B$13:$B$2000,0),11))*T1680/INDEX('[3]TABLEAU DE BORD'!$B$13:$R$2000,MATCH('Formalisme RTE'!$H$2,'[3]TABLEAU DE BORD'!$B$13:$B$2000,0),12)</f>
        <v>3.102830965870556</v>
      </c>
      <c r="BU1680">
        <f t="shared" si="125"/>
        <v>0.93577891975241945</v>
      </c>
      <c r="BX1680">
        <f t="shared" ref="BX1680:BX1743" si="127">SQRT(1-(1/(SQRT((CB1680*0.981)^2+(($B$30/10)*BZ1680*0.001)^2)/(CB1680*0.981))^2))</f>
        <v>0.60748217536470928</v>
      </c>
      <c r="BZ1680">
        <f>IF($BZ$6="","",IF(ISERROR(INDEX([3]Base!$A$2:$C$207,MATCH($BZ$6,[3]Base!$A$2:$A$207,0),2))=TRUE,"CABLE INCONNU",(INDEX([3]Base!$A$2:$C$207,MATCH($BZ$6,[3]Base!$A$2:$A$207,0),3))))</f>
        <v>19.600000000000001</v>
      </c>
      <c r="CB1680">
        <f>IF($BZ$6="","",IF(ISERROR(INDEX([3]Base!$A$2:$C$207,MATCH($BZ$6,[3]Base!$A$2:$A$207,0),2))=TRUE,"CABLE INCONNU",(INDEX([3]Base!$A$2:$C$207,MATCH($BZ$6,[3]Base!$A$2:$A$207,0),2))))</f>
        <v>0.627</v>
      </c>
      <c r="CD1680">
        <f t="shared" si="124"/>
        <v>1.5404220201039038</v>
      </c>
      <c r="CF1680">
        <f t="shared" si="126"/>
        <v>404.81000000000006</v>
      </c>
      <c r="CG16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BORD'!$B$13:$B$2000,0),9)))*T1680/$P$18)</f>
        <v>406.35042202010396</v>
      </c>
      <c r="CI1680">
        <f>'[3]TABLEAU DE BORD'!B1678</f>
        <v>0</v>
      </c>
      <c r="CJ1680">
        <f>'[3]TABLEAU DE BORD'!E1678-'[3]TABLEAU DE BORD'!C1678</f>
        <v>0</v>
      </c>
      <c r="CL1680">
        <f>'[3]TABLEAU DE BORD'!H1678</f>
        <v>0</v>
      </c>
      <c r="CM1680">
        <f>'[3]TABLEAU DE BORD'!K1678-'[3]TABLEAU DE BORD'!I1678</f>
        <v>0</v>
      </c>
    </row>
    <row r="1681" spans="72:91" x14ac:dyDescent="0.25">
      <c r="BT168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BORD'!$B$13:$B$2000,0),11))*T1681/INDEX('[3]TABLEAU DE BORD'!$B$13:$R$2000,MATCH('Formalisme RTE'!$H$2,'[3]TABLEAU DE BORD'!$B$13:$B$2000,0),12)</f>
        <v>3.102830965870556</v>
      </c>
      <c r="BU1681">
        <f t="shared" si="125"/>
        <v>0.93577891975241945</v>
      </c>
      <c r="BX1681">
        <f t="shared" si="127"/>
        <v>0.60748217536470928</v>
      </c>
      <c r="BZ1681">
        <f>IF($BZ$6="","",IF(ISERROR(INDEX([3]Base!$A$2:$C$207,MATCH($BZ$6,[3]Base!$A$2:$A$207,0),2))=TRUE,"CABLE INCONNU",(INDEX([3]Base!$A$2:$C$207,MATCH($BZ$6,[3]Base!$A$2:$A$207,0),3))))</f>
        <v>19.600000000000001</v>
      </c>
      <c r="CB1681">
        <f>IF($BZ$6="","",IF(ISERROR(INDEX([3]Base!$A$2:$C$207,MATCH($BZ$6,[3]Base!$A$2:$A$207,0),2))=TRUE,"CABLE INCONNU",(INDEX([3]Base!$A$2:$C$207,MATCH($BZ$6,[3]Base!$A$2:$A$207,0),2))))</f>
        <v>0.627</v>
      </c>
      <c r="CD1681">
        <f t="shared" ref="CD1681:CD1744" si="128">CG1681-CF1681</f>
        <v>1.5404220201039038</v>
      </c>
      <c r="CF1681">
        <f t="shared" si="126"/>
        <v>404.81000000000006</v>
      </c>
      <c r="CG16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BORD'!$B$13:$B$2000,0),9)))*T1681/$P$18)</f>
        <v>406.35042202010396</v>
      </c>
      <c r="CI1681">
        <f>'[3]TABLEAU DE BORD'!B1679</f>
        <v>0</v>
      </c>
      <c r="CJ1681">
        <f>'[3]TABLEAU DE BORD'!E1679-'[3]TABLEAU DE BORD'!C1679</f>
        <v>0</v>
      </c>
      <c r="CL1681">
        <f>'[3]TABLEAU DE BORD'!H1679</f>
        <v>0</v>
      </c>
      <c r="CM1681">
        <f>'[3]TABLEAU DE BORD'!K1679-'[3]TABLEAU DE BORD'!I1679</f>
        <v>0</v>
      </c>
    </row>
    <row r="1682" spans="72:91" x14ac:dyDescent="0.25">
      <c r="BT168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BORD'!$B$13:$B$2000,0),11))*T1682/INDEX('[3]TABLEAU DE BORD'!$B$13:$R$2000,MATCH('Formalisme RTE'!$H$2,'[3]TABLEAU DE BORD'!$B$13:$B$2000,0),12)</f>
        <v>3.102830965870556</v>
      </c>
      <c r="BU1682">
        <f t="shared" ref="BU1682:BU1745" si="129">BX1682*CD1682</f>
        <v>0.93577891975241945</v>
      </c>
      <c r="BX1682">
        <f t="shared" si="127"/>
        <v>0.60748217536470928</v>
      </c>
      <c r="BZ1682">
        <f>IF($BZ$6="","",IF(ISERROR(INDEX([3]Base!$A$2:$C$207,MATCH($BZ$6,[3]Base!$A$2:$A$207,0),2))=TRUE,"CABLE INCONNU",(INDEX([3]Base!$A$2:$C$207,MATCH($BZ$6,[3]Base!$A$2:$A$207,0),3))))</f>
        <v>19.600000000000001</v>
      </c>
      <c r="CB1682">
        <f>IF($BZ$6="","",IF(ISERROR(INDEX([3]Base!$A$2:$C$207,MATCH($BZ$6,[3]Base!$A$2:$A$207,0),2))=TRUE,"CABLE INCONNU",(INDEX([3]Base!$A$2:$C$207,MATCH($BZ$6,[3]Base!$A$2:$A$207,0),2))))</f>
        <v>0.627</v>
      </c>
      <c r="CD1682">
        <f t="shared" si="128"/>
        <v>1.5404220201039038</v>
      </c>
      <c r="CF1682">
        <f t="shared" si="126"/>
        <v>404.81000000000006</v>
      </c>
      <c r="CG16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BORD'!$B$13:$B$2000,0),9)))*T1682/$P$18)</f>
        <v>406.35042202010396</v>
      </c>
      <c r="CI1682">
        <f>'[3]TABLEAU DE BORD'!B1680</f>
        <v>0</v>
      </c>
      <c r="CJ1682">
        <f>'[3]TABLEAU DE BORD'!E1680-'[3]TABLEAU DE BORD'!C1680</f>
        <v>0</v>
      </c>
      <c r="CL1682">
        <f>'[3]TABLEAU DE BORD'!H1680</f>
        <v>0</v>
      </c>
      <c r="CM1682">
        <f>'[3]TABLEAU DE BORD'!K1680-'[3]TABLEAU DE BORD'!I1680</f>
        <v>0</v>
      </c>
    </row>
    <row r="1683" spans="72:91" x14ac:dyDescent="0.25">
      <c r="BT168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BORD'!$B$13:$B$2000,0),11))*T1683/INDEX('[3]TABLEAU DE BORD'!$B$13:$R$2000,MATCH('Formalisme RTE'!$H$2,'[3]TABLEAU DE BORD'!$B$13:$B$2000,0),12)</f>
        <v>3.102830965870556</v>
      </c>
      <c r="BU1683">
        <f t="shared" si="129"/>
        <v>0.93577891975241945</v>
      </c>
      <c r="BX1683">
        <f t="shared" si="127"/>
        <v>0.60748217536470928</v>
      </c>
      <c r="BZ1683">
        <f>IF($BZ$6="","",IF(ISERROR(INDEX([3]Base!$A$2:$C$207,MATCH($BZ$6,[3]Base!$A$2:$A$207,0),2))=TRUE,"CABLE INCONNU",(INDEX([3]Base!$A$2:$C$207,MATCH($BZ$6,[3]Base!$A$2:$A$207,0),3))))</f>
        <v>19.600000000000001</v>
      </c>
      <c r="CB1683">
        <f>IF($BZ$6="","",IF(ISERROR(INDEX([3]Base!$A$2:$C$207,MATCH($BZ$6,[3]Base!$A$2:$A$207,0),2))=TRUE,"CABLE INCONNU",(INDEX([3]Base!$A$2:$C$207,MATCH($BZ$6,[3]Base!$A$2:$A$207,0),2))))</f>
        <v>0.627</v>
      </c>
      <c r="CD1683">
        <f t="shared" si="128"/>
        <v>1.5404220201039038</v>
      </c>
      <c r="CF1683">
        <f t="shared" si="126"/>
        <v>404.81000000000006</v>
      </c>
      <c r="CG16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BORD'!$B$13:$B$2000,0),9)))*T1683/$P$18)</f>
        <v>406.35042202010396</v>
      </c>
      <c r="CI1683">
        <f>'[3]TABLEAU DE BORD'!B1681</f>
        <v>0</v>
      </c>
      <c r="CJ1683">
        <f>'[3]TABLEAU DE BORD'!E1681-'[3]TABLEAU DE BORD'!C1681</f>
        <v>0</v>
      </c>
      <c r="CL1683">
        <f>'[3]TABLEAU DE BORD'!H1681</f>
        <v>0</v>
      </c>
      <c r="CM1683">
        <f>'[3]TABLEAU DE BORD'!K1681-'[3]TABLEAU DE BORD'!I1681</f>
        <v>0</v>
      </c>
    </row>
    <row r="1684" spans="72:91" x14ac:dyDescent="0.25">
      <c r="BT168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BORD'!$B$13:$B$2000,0),11))*T1684/INDEX('[3]TABLEAU DE BORD'!$B$13:$R$2000,MATCH('Formalisme RTE'!$H$2,'[3]TABLEAU DE BORD'!$B$13:$B$2000,0),12)</f>
        <v>3.102830965870556</v>
      </c>
      <c r="BU1684">
        <f t="shared" si="129"/>
        <v>0.93577891975241945</v>
      </c>
      <c r="BX1684">
        <f t="shared" si="127"/>
        <v>0.60748217536470928</v>
      </c>
      <c r="BZ1684">
        <f>IF($BZ$6="","",IF(ISERROR(INDEX([3]Base!$A$2:$C$207,MATCH($BZ$6,[3]Base!$A$2:$A$207,0),2))=TRUE,"CABLE INCONNU",(INDEX([3]Base!$A$2:$C$207,MATCH($BZ$6,[3]Base!$A$2:$A$207,0),3))))</f>
        <v>19.600000000000001</v>
      </c>
      <c r="CB1684">
        <f>IF($BZ$6="","",IF(ISERROR(INDEX([3]Base!$A$2:$C$207,MATCH($BZ$6,[3]Base!$A$2:$A$207,0),2))=TRUE,"CABLE INCONNU",(INDEX([3]Base!$A$2:$C$207,MATCH($BZ$6,[3]Base!$A$2:$A$207,0),2))))</f>
        <v>0.627</v>
      </c>
      <c r="CD1684">
        <f t="shared" si="128"/>
        <v>1.5404220201039038</v>
      </c>
      <c r="CF1684">
        <f t="shared" si="126"/>
        <v>404.81000000000006</v>
      </c>
      <c r="CG16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BORD'!$B$13:$B$2000,0),9)))*T1684/$P$18)</f>
        <v>406.35042202010396</v>
      </c>
      <c r="CI1684">
        <f>'[3]TABLEAU DE BORD'!B1682</f>
        <v>0</v>
      </c>
      <c r="CJ1684">
        <f>'[3]TABLEAU DE BORD'!E1682-'[3]TABLEAU DE BORD'!C1682</f>
        <v>0</v>
      </c>
      <c r="CL1684">
        <f>'[3]TABLEAU DE BORD'!H1682</f>
        <v>0</v>
      </c>
      <c r="CM1684">
        <f>'[3]TABLEAU DE BORD'!K1682-'[3]TABLEAU DE BORD'!I1682</f>
        <v>0</v>
      </c>
    </row>
    <row r="1685" spans="72:91" x14ac:dyDescent="0.25">
      <c r="BT168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BORD'!$B$13:$B$2000,0),11))*T1685/INDEX('[3]TABLEAU DE BORD'!$B$13:$R$2000,MATCH('Formalisme RTE'!$H$2,'[3]TABLEAU DE BORD'!$B$13:$B$2000,0),12)</f>
        <v>3.102830965870556</v>
      </c>
      <c r="BU1685">
        <f t="shared" si="129"/>
        <v>0.93577891975241945</v>
      </c>
      <c r="BX1685">
        <f t="shared" si="127"/>
        <v>0.60748217536470928</v>
      </c>
      <c r="BZ1685">
        <f>IF($BZ$6="","",IF(ISERROR(INDEX([3]Base!$A$2:$C$207,MATCH($BZ$6,[3]Base!$A$2:$A$207,0),2))=TRUE,"CABLE INCONNU",(INDEX([3]Base!$A$2:$C$207,MATCH($BZ$6,[3]Base!$A$2:$A$207,0),3))))</f>
        <v>19.600000000000001</v>
      </c>
      <c r="CB1685">
        <f>IF($BZ$6="","",IF(ISERROR(INDEX([3]Base!$A$2:$C$207,MATCH($BZ$6,[3]Base!$A$2:$A$207,0),2))=TRUE,"CABLE INCONNU",(INDEX([3]Base!$A$2:$C$207,MATCH($BZ$6,[3]Base!$A$2:$A$207,0),2))))</f>
        <v>0.627</v>
      </c>
      <c r="CD1685">
        <f t="shared" si="128"/>
        <v>1.5404220201039038</v>
      </c>
      <c r="CF1685">
        <f t="shared" si="126"/>
        <v>404.81000000000006</v>
      </c>
      <c r="CG16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BORD'!$B$13:$B$2000,0),9)))*T1685/$P$18)</f>
        <v>406.35042202010396</v>
      </c>
      <c r="CI1685">
        <f>'[3]TABLEAU DE BORD'!B1683</f>
        <v>0</v>
      </c>
      <c r="CJ1685">
        <f>'[3]TABLEAU DE BORD'!E1683-'[3]TABLEAU DE BORD'!C1683</f>
        <v>0</v>
      </c>
      <c r="CL1685">
        <f>'[3]TABLEAU DE BORD'!H1683</f>
        <v>0</v>
      </c>
      <c r="CM1685">
        <f>'[3]TABLEAU DE BORD'!K1683-'[3]TABLEAU DE BORD'!I1683</f>
        <v>0</v>
      </c>
    </row>
    <row r="1686" spans="72:91" x14ac:dyDescent="0.25">
      <c r="BT168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BORD'!$B$13:$B$2000,0),11))*T1686/INDEX('[3]TABLEAU DE BORD'!$B$13:$R$2000,MATCH('Formalisme RTE'!$H$2,'[3]TABLEAU DE BORD'!$B$13:$B$2000,0),12)</f>
        <v>3.102830965870556</v>
      </c>
      <c r="BU1686">
        <f t="shared" si="129"/>
        <v>0.93577891975241945</v>
      </c>
      <c r="BX1686">
        <f t="shared" si="127"/>
        <v>0.60748217536470928</v>
      </c>
      <c r="BZ1686">
        <f>IF($BZ$6="","",IF(ISERROR(INDEX([3]Base!$A$2:$C$207,MATCH($BZ$6,[3]Base!$A$2:$A$207,0),2))=TRUE,"CABLE INCONNU",(INDEX([3]Base!$A$2:$C$207,MATCH($BZ$6,[3]Base!$A$2:$A$207,0),3))))</f>
        <v>19.600000000000001</v>
      </c>
      <c r="CB1686">
        <f>IF($BZ$6="","",IF(ISERROR(INDEX([3]Base!$A$2:$C$207,MATCH($BZ$6,[3]Base!$A$2:$A$207,0),2))=TRUE,"CABLE INCONNU",(INDEX([3]Base!$A$2:$C$207,MATCH($BZ$6,[3]Base!$A$2:$A$207,0),2))))</f>
        <v>0.627</v>
      </c>
      <c r="CD1686">
        <f t="shared" si="128"/>
        <v>1.5404220201039038</v>
      </c>
      <c r="CF1686">
        <f t="shared" si="126"/>
        <v>404.81000000000006</v>
      </c>
      <c r="CG16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BORD'!$B$13:$B$2000,0),9)))*T1686/$P$18)</f>
        <v>406.35042202010396</v>
      </c>
      <c r="CI1686">
        <f>'[3]TABLEAU DE BORD'!B1684</f>
        <v>0</v>
      </c>
      <c r="CJ1686">
        <f>'[3]TABLEAU DE BORD'!E1684-'[3]TABLEAU DE BORD'!C1684</f>
        <v>0</v>
      </c>
      <c r="CL1686">
        <f>'[3]TABLEAU DE BORD'!H1684</f>
        <v>0</v>
      </c>
      <c r="CM1686">
        <f>'[3]TABLEAU DE BORD'!K1684-'[3]TABLEAU DE BORD'!I1684</f>
        <v>0</v>
      </c>
    </row>
    <row r="1687" spans="72:91" x14ac:dyDescent="0.25">
      <c r="BT168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BORD'!$B$13:$B$2000,0),11))*T1687/INDEX('[3]TABLEAU DE BORD'!$B$13:$R$2000,MATCH('Formalisme RTE'!$H$2,'[3]TABLEAU DE BORD'!$B$13:$B$2000,0),12)</f>
        <v>3.102830965870556</v>
      </c>
      <c r="BU1687">
        <f t="shared" si="129"/>
        <v>0.93577891975241945</v>
      </c>
      <c r="BX1687">
        <f t="shared" si="127"/>
        <v>0.60748217536470928</v>
      </c>
      <c r="BZ1687">
        <f>IF($BZ$6="","",IF(ISERROR(INDEX([3]Base!$A$2:$C$207,MATCH($BZ$6,[3]Base!$A$2:$A$207,0),2))=TRUE,"CABLE INCONNU",(INDEX([3]Base!$A$2:$C$207,MATCH($BZ$6,[3]Base!$A$2:$A$207,0),3))))</f>
        <v>19.600000000000001</v>
      </c>
      <c r="CB1687">
        <f>IF($BZ$6="","",IF(ISERROR(INDEX([3]Base!$A$2:$C$207,MATCH($BZ$6,[3]Base!$A$2:$A$207,0),2))=TRUE,"CABLE INCONNU",(INDEX([3]Base!$A$2:$C$207,MATCH($BZ$6,[3]Base!$A$2:$A$207,0),2))))</f>
        <v>0.627</v>
      </c>
      <c r="CD1687">
        <f t="shared" si="128"/>
        <v>1.5404220201039038</v>
      </c>
      <c r="CF1687">
        <f t="shared" si="126"/>
        <v>404.81000000000006</v>
      </c>
      <c r="CG16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BORD'!$B$13:$B$2000,0),9)))*T1687/$P$18)</f>
        <v>406.35042202010396</v>
      </c>
      <c r="CI1687">
        <f>'[3]TABLEAU DE BORD'!B1685</f>
        <v>0</v>
      </c>
      <c r="CJ1687">
        <f>'[3]TABLEAU DE BORD'!E1685-'[3]TABLEAU DE BORD'!C1685</f>
        <v>0</v>
      </c>
      <c r="CL1687">
        <f>'[3]TABLEAU DE BORD'!H1685</f>
        <v>0</v>
      </c>
      <c r="CM1687">
        <f>'[3]TABLEAU DE BORD'!K1685-'[3]TABLEAU DE BORD'!I1685</f>
        <v>0</v>
      </c>
    </row>
    <row r="1688" spans="72:91" x14ac:dyDescent="0.25">
      <c r="BT168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BORD'!$B$13:$B$2000,0),11))*T1688/INDEX('[3]TABLEAU DE BORD'!$B$13:$R$2000,MATCH('Formalisme RTE'!$H$2,'[3]TABLEAU DE BORD'!$B$13:$B$2000,0),12)</f>
        <v>3.102830965870556</v>
      </c>
      <c r="BU1688">
        <f t="shared" si="129"/>
        <v>0.93577891975241945</v>
      </c>
      <c r="BX1688">
        <f t="shared" si="127"/>
        <v>0.60748217536470928</v>
      </c>
      <c r="BZ1688">
        <f>IF($BZ$6="","",IF(ISERROR(INDEX([3]Base!$A$2:$C$207,MATCH($BZ$6,[3]Base!$A$2:$A$207,0),2))=TRUE,"CABLE INCONNU",(INDEX([3]Base!$A$2:$C$207,MATCH($BZ$6,[3]Base!$A$2:$A$207,0),3))))</f>
        <v>19.600000000000001</v>
      </c>
      <c r="CB1688">
        <f>IF($BZ$6="","",IF(ISERROR(INDEX([3]Base!$A$2:$C$207,MATCH($BZ$6,[3]Base!$A$2:$A$207,0),2))=TRUE,"CABLE INCONNU",(INDEX([3]Base!$A$2:$C$207,MATCH($BZ$6,[3]Base!$A$2:$A$207,0),2))))</f>
        <v>0.627</v>
      </c>
      <c r="CD1688">
        <f t="shared" si="128"/>
        <v>1.5404220201039038</v>
      </c>
      <c r="CF1688">
        <f t="shared" si="126"/>
        <v>404.81000000000006</v>
      </c>
      <c r="CG16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BORD'!$B$13:$B$2000,0),9)))*T1688/$P$18)</f>
        <v>406.35042202010396</v>
      </c>
      <c r="CI1688">
        <f>'[3]TABLEAU DE BORD'!B1686</f>
        <v>0</v>
      </c>
      <c r="CJ1688">
        <f>'[3]TABLEAU DE BORD'!E1686-'[3]TABLEAU DE BORD'!C1686</f>
        <v>0</v>
      </c>
      <c r="CL1688">
        <f>'[3]TABLEAU DE BORD'!H1686</f>
        <v>0</v>
      </c>
      <c r="CM1688">
        <f>'[3]TABLEAU DE BORD'!K1686-'[3]TABLEAU DE BORD'!I1686</f>
        <v>0</v>
      </c>
    </row>
    <row r="1689" spans="72:91" x14ac:dyDescent="0.25">
      <c r="BT168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BORD'!$B$13:$B$2000,0),11))*T1689/INDEX('[3]TABLEAU DE BORD'!$B$13:$R$2000,MATCH('Formalisme RTE'!$H$2,'[3]TABLEAU DE BORD'!$B$13:$B$2000,0),12)</f>
        <v>3.102830965870556</v>
      </c>
      <c r="BU1689">
        <f t="shared" si="129"/>
        <v>0.93577891975241945</v>
      </c>
      <c r="BX1689">
        <f t="shared" si="127"/>
        <v>0.60748217536470928</v>
      </c>
      <c r="BZ1689">
        <f>IF($BZ$6="","",IF(ISERROR(INDEX([3]Base!$A$2:$C$207,MATCH($BZ$6,[3]Base!$A$2:$A$207,0),2))=TRUE,"CABLE INCONNU",(INDEX([3]Base!$A$2:$C$207,MATCH($BZ$6,[3]Base!$A$2:$A$207,0),3))))</f>
        <v>19.600000000000001</v>
      </c>
      <c r="CB1689">
        <f>IF($BZ$6="","",IF(ISERROR(INDEX([3]Base!$A$2:$C$207,MATCH($BZ$6,[3]Base!$A$2:$A$207,0),2))=TRUE,"CABLE INCONNU",(INDEX([3]Base!$A$2:$C$207,MATCH($BZ$6,[3]Base!$A$2:$A$207,0),2))))</f>
        <v>0.627</v>
      </c>
      <c r="CD1689">
        <f t="shared" si="128"/>
        <v>1.5404220201039038</v>
      </c>
      <c r="CF1689">
        <f t="shared" si="126"/>
        <v>404.81000000000006</v>
      </c>
      <c r="CG16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BORD'!$B$13:$B$2000,0),9)))*T1689/$P$18)</f>
        <v>406.35042202010396</v>
      </c>
      <c r="CI1689">
        <f>'[3]TABLEAU DE BORD'!B1687</f>
        <v>0</v>
      </c>
      <c r="CJ1689">
        <f>'[3]TABLEAU DE BORD'!E1687-'[3]TABLEAU DE BORD'!C1687</f>
        <v>0</v>
      </c>
      <c r="CL1689">
        <f>'[3]TABLEAU DE BORD'!H1687</f>
        <v>0</v>
      </c>
      <c r="CM1689">
        <f>'[3]TABLEAU DE BORD'!K1687-'[3]TABLEAU DE BORD'!I1687</f>
        <v>0</v>
      </c>
    </row>
    <row r="1690" spans="72:91" x14ac:dyDescent="0.25">
      <c r="BT169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BORD'!$B$13:$B$2000,0),11))*T1690/INDEX('[3]TABLEAU DE BORD'!$B$13:$R$2000,MATCH('Formalisme RTE'!$H$2,'[3]TABLEAU DE BORD'!$B$13:$B$2000,0),12)</f>
        <v>3.102830965870556</v>
      </c>
      <c r="BU1690">
        <f t="shared" si="129"/>
        <v>0.93577891975241945</v>
      </c>
      <c r="BX1690">
        <f t="shared" si="127"/>
        <v>0.60748217536470928</v>
      </c>
      <c r="BZ1690">
        <f>IF($BZ$6="","",IF(ISERROR(INDEX([3]Base!$A$2:$C$207,MATCH($BZ$6,[3]Base!$A$2:$A$207,0),2))=TRUE,"CABLE INCONNU",(INDEX([3]Base!$A$2:$C$207,MATCH($BZ$6,[3]Base!$A$2:$A$207,0),3))))</f>
        <v>19.600000000000001</v>
      </c>
      <c r="CB1690">
        <f>IF($BZ$6="","",IF(ISERROR(INDEX([3]Base!$A$2:$C$207,MATCH($BZ$6,[3]Base!$A$2:$A$207,0),2))=TRUE,"CABLE INCONNU",(INDEX([3]Base!$A$2:$C$207,MATCH($BZ$6,[3]Base!$A$2:$A$207,0),2))))</f>
        <v>0.627</v>
      </c>
      <c r="CD1690">
        <f t="shared" si="128"/>
        <v>1.5404220201039038</v>
      </c>
      <c r="CF1690">
        <f t="shared" si="126"/>
        <v>404.81000000000006</v>
      </c>
      <c r="CG16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BORD'!$B$13:$B$2000,0),9)))*T1690/$P$18)</f>
        <v>406.35042202010396</v>
      </c>
      <c r="CI1690">
        <f>'[3]TABLEAU DE BORD'!B1688</f>
        <v>0</v>
      </c>
      <c r="CJ1690">
        <f>'[3]TABLEAU DE BORD'!E1688-'[3]TABLEAU DE BORD'!C1688</f>
        <v>0</v>
      </c>
      <c r="CL1690">
        <f>'[3]TABLEAU DE BORD'!H1688</f>
        <v>0</v>
      </c>
      <c r="CM1690">
        <f>'[3]TABLEAU DE BORD'!K1688-'[3]TABLEAU DE BORD'!I1688</f>
        <v>0</v>
      </c>
    </row>
    <row r="1691" spans="72:91" x14ac:dyDescent="0.25">
      <c r="BT169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BORD'!$B$13:$B$2000,0),11))*T1691/INDEX('[3]TABLEAU DE BORD'!$B$13:$R$2000,MATCH('Formalisme RTE'!$H$2,'[3]TABLEAU DE BORD'!$B$13:$B$2000,0),12)</f>
        <v>3.102830965870556</v>
      </c>
      <c r="BU1691">
        <f t="shared" si="129"/>
        <v>0.93577891975241945</v>
      </c>
      <c r="BX1691">
        <f t="shared" si="127"/>
        <v>0.60748217536470928</v>
      </c>
      <c r="BZ1691">
        <f>IF($BZ$6="","",IF(ISERROR(INDEX([3]Base!$A$2:$C$207,MATCH($BZ$6,[3]Base!$A$2:$A$207,0),2))=TRUE,"CABLE INCONNU",(INDEX([3]Base!$A$2:$C$207,MATCH($BZ$6,[3]Base!$A$2:$A$207,0),3))))</f>
        <v>19.600000000000001</v>
      </c>
      <c r="CB1691">
        <f>IF($BZ$6="","",IF(ISERROR(INDEX([3]Base!$A$2:$C$207,MATCH($BZ$6,[3]Base!$A$2:$A$207,0),2))=TRUE,"CABLE INCONNU",(INDEX([3]Base!$A$2:$C$207,MATCH($BZ$6,[3]Base!$A$2:$A$207,0),2))))</f>
        <v>0.627</v>
      </c>
      <c r="CD1691">
        <f t="shared" si="128"/>
        <v>1.5404220201039038</v>
      </c>
      <c r="CF1691">
        <f t="shared" si="126"/>
        <v>404.81000000000006</v>
      </c>
      <c r="CG16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BORD'!$B$13:$B$2000,0),9)))*T1691/$P$18)</f>
        <v>406.35042202010396</v>
      </c>
      <c r="CI1691">
        <f>'[3]TABLEAU DE BORD'!B1689</f>
        <v>0</v>
      </c>
      <c r="CJ1691">
        <f>'[3]TABLEAU DE BORD'!E1689-'[3]TABLEAU DE BORD'!C1689</f>
        <v>0</v>
      </c>
      <c r="CL1691">
        <f>'[3]TABLEAU DE BORD'!H1689</f>
        <v>0</v>
      </c>
      <c r="CM1691">
        <f>'[3]TABLEAU DE BORD'!K1689-'[3]TABLEAU DE BORD'!I1689</f>
        <v>0</v>
      </c>
    </row>
    <row r="1692" spans="72:91" x14ac:dyDescent="0.25">
      <c r="BT169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BORD'!$B$13:$B$2000,0),11))*T1692/INDEX('[3]TABLEAU DE BORD'!$B$13:$R$2000,MATCH('Formalisme RTE'!$H$2,'[3]TABLEAU DE BORD'!$B$13:$B$2000,0),12)</f>
        <v>3.102830965870556</v>
      </c>
      <c r="BU1692">
        <f t="shared" si="129"/>
        <v>0.93577891975241945</v>
      </c>
      <c r="BX1692">
        <f t="shared" si="127"/>
        <v>0.60748217536470928</v>
      </c>
      <c r="BZ1692">
        <f>IF($BZ$6="","",IF(ISERROR(INDEX([3]Base!$A$2:$C$207,MATCH($BZ$6,[3]Base!$A$2:$A$207,0),2))=TRUE,"CABLE INCONNU",(INDEX([3]Base!$A$2:$C$207,MATCH($BZ$6,[3]Base!$A$2:$A$207,0),3))))</f>
        <v>19.600000000000001</v>
      </c>
      <c r="CB1692">
        <f>IF($BZ$6="","",IF(ISERROR(INDEX([3]Base!$A$2:$C$207,MATCH($BZ$6,[3]Base!$A$2:$A$207,0),2))=TRUE,"CABLE INCONNU",(INDEX([3]Base!$A$2:$C$207,MATCH($BZ$6,[3]Base!$A$2:$A$207,0),2))))</f>
        <v>0.627</v>
      </c>
      <c r="CD1692">
        <f t="shared" si="128"/>
        <v>1.5404220201039038</v>
      </c>
      <c r="CF1692">
        <f t="shared" si="126"/>
        <v>404.81000000000006</v>
      </c>
      <c r="CG16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BORD'!$B$13:$B$2000,0),9)))*T1692/$P$18)</f>
        <v>406.35042202010396</v>
      </c>
      <c r="CI1692">
        <f>'[3]TABLEAU DE BORD'!B1690</f>
        <v>0</v>
      </c>
      <c r="CJ1692">
        <f>'[3]TABLEAU DE BORD'!E1690-'[3]TABLEAU DE BORD'!C1690</f>
        <v>0</v>
      </c>
      <c r="CL1692">
        <f>'[3]TABLEAU DE BORD'!H1690</f>
        <v>0</v>
      </c>
      <c r="CM1692">
        <f>'[3]TABLEAU DE BORD'!K1690-'[3]TABLEAU DE BORD'!I1690</f>
        <v>0</v>
      </c>
    </row>
    <row r="1693" spans="72:91" x14ac:dyDescent="0.25">
      <c r="BT169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BORD'!$B$13:$B$2000,0),11))*T1693/INDEX('[3]TABLEAU DE BORD'!$B$13:$R$2000,MATCH('Formalisme RTE'!$H$2,'[3]TABLEAU DE BORD'!$B$13:$B$2000,0),12)</f>
        <v>3.102830965870556</v>
      </c>
      <c r="BU1693">
        <f t="shared" si="129"/>
        <v>0.93577891975241945</v>
      </c>
      <c r="BX1693">
        <f t="shared" si="127"/>
        <v>0.60748217536470928</v>
      </c>
      <c r="BZ1693">
        <f>IF($BZ$6="","",IF(ISERROR(INDEX([3]Base!$A$2:$C$207,MATCH($BZ$6,[3]Base!$A$2:$A$207,0),2))=TRUE,"CABLE INCONNU",(INDEX([3]Base!$A$2:$C$207,MATCH($BZ$6,[3]Base!$A$2:$A$207,0),3))))</f>
        <v>19.600000000000001</v>
      </c>
      <c r="CB1693">
        <f>IF($BZ$6="","",IF(ISERROR(INDEX([3]Base!$A$2:$C$207,MATCH($BZ$6,[3]Base!$A$2:$A$207,0),2))=TRUE,"CABLE INCONNU",(INDEX([3]Base!$A$2:$C$207,MATCH($BZ$6,[3]Base!$A$2:$A$207,0),2))))</f>
        <v>0.627</v>
      </c>
      <c r="CD1693">
        <f t="shared" si="128"/>
        <v>1.5404220201039038</v>
      </c>
      <c r="CF1693">
        <f t="shared" si="126"/>
        <v>404.81000000000006</v>
      </c>
      <c r="CG16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BORD'!$B$13:$B$2000,0),9)))*T1693/$P$18)</f>
        <v>406.35042202010396</v>
      </c>
      <c r="CI1693">
        <f>'[3]TABLEAU DE BORD'!B1691</f>
        <v>0</v>
      </c>
      <c r="CJ1693">
        <f>'[3]TABLEAU DE BORD'!E1691-'[3]TABLEAU DE BORD'!C1691</f>
        <v>0</v>
      </c>
      <c r="CL1693">
        <f>'[3]TABLEAU DE BORD'!H1691</f>
        <v>0</v>
      </c>
      <c r="CM1693">
        <f>'[3]TABLEAU DE BORD'!K1691-'[3]TABLEAU DE BORD'!I1691</f>
        <v>0</v>
      </c>
    </row>
    <row r="1694" spans="72:91" x14ac:dyDescent="0.25">
      <c r="BT169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BORD'!$B$13:$B$2000,0),11))*T1694/INDEX('[3]TABLEAU DE BORD'!$B$13:$R$2000,MATCH('Formalisme RTE'!$H$2,'[3]TABLEAU DE BORD'!$B$13:$B$2000,0),12)</f>
        <v>3.102830965870556</v>
      </c>
      <c r="BU1694">
        <f t="shared" si="129"/>
        <v>0.93577891975241945</v>
      </c>
      <c r="BX1694">
        <f t="shared" si="127"/>
        <v>0.60748217536470928</v>
      </c>
      <c r="BZ1694">
        <f>IF($BZ$6="","",IF(ISERROR(INDEX([3]Base!$A$2:$C$207,MATCH($BZ$6,[3]Base!$A$2:$A$207,0),2))=TRUE,"CABLE INCONNU",(INDEX([3]Base!$A$2:$C$207,MATCH($BZ$6,[3]Base!$A$2:$A$207,0),3))))</f>
        <v>19.600000000000001</v>
      </c>
      <c r="CB1694">
        <f>IF($BZ$6="","",IF(ISERROR(INDEX([3]Base!$A$2:$C$207,MATCH($BZ$6,[3]Base!$A$2:$A$207,0),2))=TRUE,"CABLE INCONNU",(INDEX([3]Base!$A$2:$C$207,MATCH($BZ$6,[3]Base!$A$2:$A$207,0),2))))</f>
        <v>0.627</v>
      </c>
      <c r="CD1694">
        <f t="shared" si="128"/>
        <v>1.5404220201039038</v>
      </c>
      <c r="CF1694">
        <f t="shared" si="126"/>
        <v>404.81000000000006</v>
      </c>
      <c r="CG16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BORD'!$B$13:$B$2000,0),9)))*T1694/$P$18)</f>
        <v>406.35042202010396</v>
      </c>
      <c r="CI1694">
        <f>'[3]TABLEAU DE BORD'!B1692</f>
        <v>0</v>
      </c>
      <c r="CJ1694">
        <f>'[3]TABLEAU DE BORD'!E1692-'[3]TABLEAU DE BORD'!C1692</f>
        <v>0</v>
      </c>
      <c r="CL1694">
        <f>'[3]TABLEAU DE BORD'!H1692</f>
        <v>0</v>
      </c>
      <c r="CM1694">
        <f>'[3]TABLEAU DE BORD'!K1692-'[3]TABLEAU DE BORD'!I1692</f>
        <v>0</v>
      </c>
    </row>
    <row r="1695" spans="72:91" x14ac:dyDescent="0.25">
      <c r="BT169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BORD'!$B$13:$B$2000,0),11))*T1695/INDEX('[3]TABLEAU DE BORD'!$B$13:$R$2000,MATCH('Formalisme RTE'!$H$2,'[3]TABLEAU DE BORD'!$B$13:$B$2000,0),12)</f>
        <v>3.102830965870556</v>
      </c>
      <c r="BU1695">
        <f t="shared" si="129"/>
        <v>0.93577891975241945</v>
      </c>
      <c r="BX1695">
        <f t="shared" si="127"/>
        <v>0.60748217536470928</v>
      </c>
      <c r="BZ1695">
        <f>IF($BZ$6="","",IF(ISERROR(INDEX([3]Base!$A$2:$C$207,MATCH($BZ$6,[3]Base!$A$2:$A$207,0),2))=TRUE,"CABLE INCONNU",(INDEX([3]Base!$A$2:$C$207,MATCH($BZ$6,[3]Base!$A$2:$A$207,0),3))))</f>
        <v>19.600000000000001</v>
      </c>
      <c r="CB1695">
        <f>IF($BZ$6="","",IF(ISERROR(INDEX([3]Base!$A$2:$C$207,MATCH($BZ$6,[3]Base!$A$2:$A$207,0),2))=TRUE,"CABLE INCONNU",(INDEX([3]Base!$A$2:$C$207,MATCH($BZ$6,[3]Base!$A$2:$A$207,0),2))))</f>
        <v>0.627</v>
      </c>
      <c r="CD1695">
        <f t="shared" si="128"/>
        <v>1.5404220201039038</v>
      </c>
      <c r="CF1695">
        <f t="shared" si="126"/>
        <v>404.81000000000006</v>
      </c>
      <c r="CG16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BORD'!$B$13:$B$2000,0),9)))*T1695/$P$18)</f>
        <v>406.35042202010396</v>
      </c>
      <c r="CI1695">
        <f>'[3]TABLEAU DE BORD'!B1693</f>
        <v>0</v>
      </c>
      <c r="CJ1695">
        <f>'[3]TABLEAU DE BORD'!E1693-'[3]TABLEAU DE BORD'!C1693</f>
        <v>0</v>
      </c>
      <c r="CL1695">
        <f>'[3]TABLEAU DE BORD'!H1693</f>
        <v>0</v>
      </c>
      <c r="CM1695">
        <f>'[3]TABLEAU DE BORD'!K1693-'[3]TABLEAU DE BORD'!I1693</f>
        <v>0</v>
      </c>
    </row>
    <row r="1696" spans="72:91" x14ac:dyDescent="0.25">
      <c r="BT169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BORD'!$B$13:$B$2000,0),11))*T1696/INDEX('[3]TABLEAU DE BORD'!$B$13:$R$2000,MATCH('Formalisme RTE'!$H$2,'[3]TABLEAU DE BORD'!$B$13:$B$2000,0),12)</f>
        <v>3.102830965870556</v>
      </c>
      <c r="BU1696">
        <f t="shared" si="129"/>
        <v>0.93577891975241945</v>
      </c>
      <c r="BX1696">
        <f t="shared" si="127"/>
        <v>0.60748217536470928</v>
      </c>
      <c r="BZ1696">
        <f>IF($BZ$6="","",IF(ISERROR(INDEX([3]Base!$A$2:$C$207,MATCH($BZ$6,[3]Base!$A$2:$A$207,0),2))=TRUE,"CABLE INCONNU",(INDEX([3]Base!$A$2:$C$207,MATCH($BZ$6,[3]Base!$A$2:$A$207,0),3))))</f>
        <v>19.600000000000001</v>
      </c>
      <c r="CB1696">
        <f>IF($BZ$6="","",IF(ISERROR(INDEX([3]Base!$A$2:$C$207,MATCH($BZ$6,[3]Base!$A$2:$A$207,0),2))=TRUE,"CABLE INCONNU",(INDEX([3]Base!$A$2:$C$207,MATCH($BZ$6,[3]Base!$A$2:$A$207,0),2))))</f>
        <v>0.627</v>
      </c>
      <c r="CD1696">
        <f t="shared" si="128"/>
        <v>1.5404220201039038</v>
      </c>
      <c r="CF1696">
        <f t="shared" si="126"/>
        <v>404.81000000000006</v>
      </c>
      <c r="CG16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BORD'!$B$13:$B$2000,0),9)))*T1696/$P$18)</f>
        <v>406.35042202010396</v>
      </c>
      <c r="CI1696">
        <f>'[3]TABLEAU DE BORD'!B1694</f>
        <v>0</v>
      </c>
      <c r="CJ1696">
        <f>'[3]TABLEAU DE BORD'!E1694-'[3]TABLEAU DE BORD'!C1694</f>
        <v>0</v>
      </c>
      <c r="CL1696">
        <f>'[3]TABLEAU DE BORD'!H1694</f>
        <v>0</v>
      </c>
      <c r="CM1696">
        <f>'[3]TABLEAU DE BORD'!K1694-'[3]TABLEAU DE BORD'!I1694</f>
        <v>0</v>
      </c>
    </row>
    <row r="1697" spans="72:91" x14ac:dyDescent="0.25">
      <c r="BT169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BORD'!$B$13:$B$2000,0),11))*T1697/INDEX('[3]TABLEAU DE BORD'!$B$13:$R$2000,MATCH('Formalisme RTE'!$H$2,'[3]TABLEAU DE BORD'!$B$13:$B$2000,0),12)</f>
        <v>3.102830965870556</v>
      </c>
      <c r="BU1697">
        <f t="shared" si="129"/>
        <v>0.93577891975241945</v>
      </c>
      <c r="BX1697">
        <f t="shared" si="127"/>
        <v>0.60748217536470928</v>
      </c>
      <c r="BZ1697">
        <f>IF($BZ$6="","",IF(ISERROR(INDEX([3]Base!$A$2:$C$207,MATCH($BZ$6,[3]Base!$A$2:$A$207,0),2))=TRUE,"CABLE INCONNU",(INDEX([3]Base!$A$2:$C$207,MATCH($BZ$6,[3]Base!$A$2:$A$207,0),3))))</f>
        <v>19.600000000000001</v>
      </c>
      <c r="CB1697">
        <f>IF($BZ$6="","",IF(ISERROR(INDEX([3]Base!$A$2:$C$207,MATCH($BZ$6,[3]Base!$A$2:$A$207,0),2))=TRUE,"CABLE INCONNU",(INDEX([3]Base!$A$2:$C$207,MATCH($BZ$6,[3]Base!$A$2:$A$207,0),2))))</f>
        <v>0.627</v>
      </c>
      <c r="CD1697">
        <f t="shared" si="128"/>
        <v>1.5404220201039038</v>
      </c>
      <c r="CF1697">
        <f t="shared" si="126"/>
        <v>404.81000000000006</v>
      </c>
      <c r="CG16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BORD'!$B$13:$B$2000,0),9)))*T1697/$P$18)</f>
        <v>406.35042202010396</v>
      </c>
      <c r="CI1697">
        <f>'[3]TABLEAU DE BORD'!B1695</f>
        <v>0</v>
      </c>
      <c r="CJ1697">
        <f>'[3]TABLEAU DE BORD'!E1695-'[3]TABLEAU DE BORD'!C1695</f>
        <v>0</v>
      </c>
      <c r="CL1697">
        <f>'[3]TABLEAU DE BORD'!H1695</f>
        <v>0</v>
      </c>
      <c r="CM1697">
        <f>'[3]TABLEAU DE BORD'!K1695-'[3]TABLEAU DE BORD'!I1695</f>
        <v>0</v>
      </c>
    </row>
    <row r="1698" spans="72:91" x14ac:dyDescent="0.25">
      <c r="BT169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BORD'!$B$13:$B$2000,0),11))*T1698/INDEX('[3]TABLEAU DE BORD'!$B$13:$R$2000,MATCH('Formalisme RTE'!$H$2,'[3]TABLEAU DE BORD'!$B$13:$B$2000,0),12)</f>
        <v>3.102830965870556</v>
      </c>
      <c r="BU1698">
        <f t="shared" si="129"/>
        <v>0.93577891975241945</v>
      </c>
      <c r="BX1698">
        <f t="shared" si="127"/>
        <v>0.60748217536470928</v>
      </c>
      <c r="BZ1698">
        <f>IF($BZ$6="","",IF(ISERROR(INDEX([3]Base!$A$2:$C$207,MATCH($BZ$6,[3]Base!$A$2:$A$207,0),2))=TRUE,"CABLE INCONNU",(INDEX([3]Base!$A$2:$C$207,MATCH($BZ$6,[3]Base!$A$2:$A$207,0),3))))</f>
        <v>19.600000000000001</v>
      </c>
      <c r="CB1698">
        <f>IF($BZ$6="","",IF(ISERROR(INDEX([3]Base!$A$2:$C$207,MATCH($BZ$6,[3]Base!$A$2:$A$207,0),2))=TRUE,"CABLE INCONNU",(INDEX([3]Base!$A$2:$C$207,MATCH($BZ$6,[3]Base!$A$2:$A$207,0),2))))</f>
        <v>0.627</v>
      </c>
      <c r="CD1698">
        <f t="shared" si="128"/>
        <v>1.5404220201039038</v>
      </c>
      <c r="CF1698">
        <f t="shared" si="126"/>
        <v>404.81000000000006</v>
      </c>
      <c r="CG16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BORD'!$B$13:$B$2000,0),9)))*T1698/$P$18)</f>
        <v>406.35042202010396</v>
      </c>
      <c r="CI1698">
        <f>'[3]TABLEAU DE BORD'!B1696</f>
        <v>0</v>
      </c>
      <c r="CJ1698">
        <f>'[3]TABLEAU DE BORD'!E1696-'[3]TABLEAU DE BORD'!C1696</f>
        <v>0</v>
      </c>
      <c r="CL1698">
        <f>'[3]TABLEAU DE BORD'!H1696</f>
        <v>0</v>
      </c>
      <c r="CM1698">
        <f>'[3]TABLEAU DE BORD'!K1696-'[3]TABLEAU DE BORD'!I1696</f>
        <v>0</v>
      </c>
    </row>
    <row r="1699" spans="72:91" x14ac:dyDescent="0.25">
      <c r="BT169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BORD'!$B$13:$B$2000,0),11))*T1699/INDEX('[3]TABLEAU DE BORD'!$B$13:$R$2000,MATCH('Formalisme RTE'!$H$2,'[3]TABLEAU DE BORD'!$B$13:$B$2000,0),12)</f>
        <v>3.102830965870556</v>
      </c>
      <c r="BU1699">
        <f t="shared" si="129"/>
        <v>0.93577891975241945</v>
      </c>
      <c r="BX1699">
        <f t="shared" si="127"/>
        <v>0.60748217536470928</v>
      </c>
      <c r="BZ1699">
        <f>IF($BZ$6="","",IF(ISERROR(INDEX([3]Base!$A$2:$C$207,MATCH($BZ$6,[3]Base!$A$2:$A$207,0),2))=TRUE,"CABLE INCONNU",(INDEX([3]Base!$A$2:$C$207,MATCH($BZ$6,[3]Base!$A$2:$A$207,0),3))))</f>
        <v>19.600000000000001</v>
      </c>
      <c r="CB1699">
        <f>IF($BZ$6="","",IF(ISERROR(INDEX([3]Base!$A$2:$C$207,MATCH($BZ$6,[3]Base!$A$2:$A$207,0),2))=TRUE,"CABLE INCONNU",(INDEX([3]Base!$A$2:$C$207,MATCH($BZ$6,[3]Base!$A$2:$A$207,0),2))))</f>
        <v>0.627</v>
      </c>
      <c r="CD1699">
        <f t="shared" si="128"/>
        <v>1.5404220201039038</v>
      </c>
      <c r="CF1699">
        <f t="shared" si="126"/>
        <v>404.81000000000006</v>
      </c>
      <c r="CG16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BORD'!$B$13:$B$2000,0),9)))*T1699/$P$18)</f>
        <v>406.35042202010396</v>
      </c>
      <c r="CI1699">
        <f>'[3]TABLEAU DE BORD'!B1697</f>
        <v>0</v>
      </c>
      <c r="CJ1699">
        <f>'[3]TABLEAU DE BORD'!E1697-'[3]TABLEAU DE BORD'!C1697</f>
        <v>0</v>
      </c>
      <c r="CL1699">
        <f>'[3]TABLEAU DE BORD'!H1697</f>
        <v>0</v>
      </c>
      <c r="CM1699">
        <f>'[3]TABLEAU DE BORD'!K1697-'[3]TABLEAU DE BORD'!I1697</f>
        <v>0</v>
      </c>
    </row>
    <row r="1700" spans="72:91" x14ac:dyDescent="0.25">
      <c r="BT170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BORD'!$B$13:$B$2000,0),11))*T1700/INDEX('[3]TABLEAU DE BORD'!$B$13:$R$2000,MATCH('Formalisme RTE'!$H$2,'[3]TABLEAU DE BORD'!$B$13:$B$2000,0),12)</f>
        <v>3.102830965870556</v>
      </c>
      <c r="BU1700">
        <f t="shared" si="129"/>
        <v>0.93577891975241945</v>
      </c>
      <c r="BX1700">
        <f t="shared" si="127"/>
        <v>0.60748217536470928</v>
      </c>
      <c r="BZ1700">
        <f>IF($BZ$6="","",IF(ISERROR(INDEX([3]Base!$A$2:$C$207,MATCH($BZ$6,[3]Base!$A$2:$A$207,0),2))=TRUE,"CABLE INCONNU",(INDEX([3]Base!$A$2:$C$207,MATCH($BZ$6,[3]Base!$A$2:$A$207,0),3))))</f>
        <v>19.600000000000001</v>
      </c>
      <c r="CB1700">
        <f>IF($BZ$6="","",IF(ISERROR(INDEX([3]Base!$A$2:$C$207,MATCH($BZ$6,[3]Base!$A$2:$A$207,0),2))=TRUE,"CABLE INCONNU",(INDEX([3]Base!$A$2:$C$207,MATCH($BZ$6,[3]Base!$A$2:$A$207,0),2))))</f>
        <v>0.627</v>
      </c>
      <c r="CD1700">
        <f t="shared" si="128"/>
        <v>1.5404220201039038</v>
      </c>
      <c r="CF1700">
        <f t="shared" si="126"/>
        <v>404.81000000000006</v>
      </c>
      <c r="CG17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BORD'!$B$13:$B$2000,0),9)))*T1700/$P$18)</f>
        <v>406.35042202010396</v>
      </c>
      <c r="CI1700">
        <f>'[3]TABLEAU DE BORD'!B1698</f>
        <v>0</v>
      </c>
      <c r="CJ1700">
        <f>'[3]TABLEAU DE BORD'!E1698-'[3]TABLEAU DE BORD'!C1698</f>
        <v>0</v>
      </c>
      <c r="CL1700">
        <f>'[3]TABLEAU DE BORD'!H1698</f>
        <v>0</v>
      </c>
      <c r="CM1700">
        <f>'[3]TABLEAU DE BORD'!K1698-'[3]TABLEAU DE BORD'!I1698</f>
        <v>0</v>
      </c>
    </row>
    <row r="1701" spans="72:91" x14ac:dyDescent="0.25">
      <c r="BT170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BORD'!$B$13:$B$2000,0),11))*T1701/INDEX('[3]TABLEAU DE BORD'!$B$13:$R$2000,MATCH('Formalisme RTE'!$H$2,'[3]TABLEAU DE BORD'!$B$13:$B$2000,0),12)</f>
        <v>3.102830965870556</v>
      </c>
      <c r="BU1701">
        <f t="shared" si="129"/>
        <v>0.93577891975241945</v>
      </c>
      <c r="BX1701">
        <f t="shared" si="127"/>
        <v>0.60748217536470928</v>
      </c>
      <c r="BZ1701">
        <f>IF($BZ$6="","",IF(ISERROR(INDEX([3]Base!$A$2:$C$207,MATCH($BZ$6,[3]Base!$A$2:$A$207,0),2))=TRUE,"CABLE INCONNU",(INDEX([3]Base!$A$2:$C$207,MATCH($BZ$6,[3]Base!$A$2:$A$207,0),3))))</f>
        <v>19.600000000000001</v>
      </c>
      <c r="CB1701">
        <f>IF($BZ$6="","",IF(ISERROR(INDEX([3]Base!$A$2:$C$207,MATCH($BZ$6,[3]Base!$A$2:$A$207,0),2))=TRUE,"CABLE INCONNU",(INDEX([3]Base!$A$2:$C$207,MATCH($BZ$6,[3]Base!$A$2:$A$207,0),2))))</f>
        <v>0.627</v>
      </c>
      <c r="CD1701">
        <f t="shared" si="128"/>
        <v>1.5404220201039038</v>
      </c>
      <c r="CF1701">
        <f t="shared" si="126"/>
        <v>404.81000000000006</v>
      </c>
      <c r="CG17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BORD'!$B$13:$B$2000,0),9)))*T1701/$P$18)</f>
        <v>406.35042202010396</v>
      </c>
      <c r="CI1701">
        <f>'[3]TABLEAU DE BORD'!B1699</f>
        <v>0</v>
      </c>
      <c r="CJ1701">
        <f>'[3]TABLEAU DE BORD'!E1699-'[3]TABLEAU DE BORD'!C1699</f>
        <v>0</v>
      </c>
      <c r="CL1701">
        <f>'[3]TABLEAU DE BORD'!H1699</f>
        <v>0</v>
      </c>
      <c r="CM1701">
        <f>'[3]TABLEAU DE BORD'!K1699-'[3]TABLEAU DE BORD'!I1699</f>
        <v>0</v>
      </c>
    </row>
    <row r="1702" spans="72:91" x14ac:dyDescent="0.25">
      <c r="BT170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BORD'!$B$13:$B$2000,0),11))*T1702/INDEX('[3]TABLEAU DE BORD'!$B$13:$R$2000,MATCH('Formalisme RTE'!$H$2,'[3]TABLEAU DE BORD'!$B$13:$B$2000,0),12)</f>
        <v>3.102830965870556</v>
      </c>
      <c r="BU1702">
        <f t="shared" si="129"/>
        <v>0.93577891975241945</v>
      </c>
      <c r="BX1702">
        <f t="shared" si="127"/>
        <v>0.60748217536470928</v>
      </c>
      <c r="BZ1702">
        <f>IF($BZ$6="","",IF(ISERROR(INDEX([3]Base!$A$2:$C$207,MATCH($BZ$6,[3]Base!$A$2:$A$207,0),2))=TRUE,"CABLE INCONNU",(INDEX([3]Base!$A$2:$C$207,MATCH($BZ$6,[3]Base!$A$2:$A$207,0),3))))</f>
        <v>19.600000000000001</v>
      </c>
      <c r="CB1702">
        <f>IF($BZ$6="","",IF(ISERROR(INDEX([3]Base!$A$2:$C$207,MATCH($BZ$6,[3]Base!$A$2:$A$207,0),2))=TRUE,"CABLE INCONNU",(INDEX([3]Base!$A$2:$C$207,MATCH($BZ$6,[3]Base!$A$2:$A$207,0),2))))</f>
        <v>0.627</v>
      </c>
      <c r="CD1702">
        <f t="shared" si="128"/>
        <v>1.5404220201039038</v>
      </c>
      <c r="CF1702">
        <f t="shared" si="126"/>
        <v>404.81000000000006</v>
      </c>
      <c r="CG17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BORD'!$B$13:$B$2000,0),9)))*T1702/$P$18)</f>
        <v>406.35042202010396</v>
      </c>
      <c r="CI1702">
        <f>'[3]TABLEAU DE BORD'!B1700</f>
        <v>0</v>
      </c>
      <c r="CJ1702">
        <f>'[3]TABLEAU DE BORD'!E1700-'[3]TABLEAU DE BORD'!C1700</f>
        <v>0</v>
      </c>
      <c r="CL1702">
        <f>'[3]TABLEAU DE BORD'!H1700</f>
        <v>0</v>
      </c>
      <c r="CM1702">
        <f>'[3]TABLEAU DE BORD'!K1700-'[3]TABLEAU DE BORD'!I1700</f>
        <v>0</v>
      </c>
    </row>
    <row r="1703" spans="72:91" x14ac:dyDescent="0.25">
      <c r="BT170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BORD'!$B$13:$B$2000,0),11))*T1703/INDEX('[3]TABLEAU DE BORD'!$B$13:$R$2000,MATCH('Formalisme RTE'!$H$2,'[3]TABLEAU DE BORD'!$B$13:$B$2000,0),12)</f>
        <v>3.102830965870556</v>
      </c>
      <c r="BU1703">
        <f t="shared" si="129"/>
        <v>0.93577891975241945</v>
      </c>
      <c r="BX1703">
        <f t="shared" si="127"/>
        <v>0.60748217536470928</v>
      </c>
      <c r="BZ1703">
        <f>IF($BZ$6="","",IF(ISERROR(INDEX([3]Base!$A$2:$C$207,MATCH($BZ$6,[3]Base!$A$2:$A$207,0),2))=TRUE,"CABLE INCONNU",(INDEX([3]Base!$A$2:$C$207,MATCH($BZ$6,[3]Base!$A$2:$A$207,0),3))))</f>
        <v>19.600000000000001</v>
      </c>
      <c r="CB1703">
        <f>IF($BZ$6="","",IF(ISERROR(INDEX([3]Base!$A$2:$C$207,MATCH($BZ$6,[3]Base!$A$2:$A$207,0),2))=TRUE,"CABLE INCONNU",(INDEX([3]Base!$A$2:$C$207,MATCH($BZ$6,[3]Base!$A$2:$A$207,0),2))))</f>
        <v>0.627</v>
      </c>
      <c r="CD1703">
        <f t="shared" si="128"/>
        <v>1.5404220201039038</v>
      </c>
      <c r="CF1703">
        <f t="shared" si="126"/>
        <v>404.81000000000006</v>
      </c>
      <c r="CG17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BORD'!$B$13:$B$2000,0),9)))*T1703/$P$18)</f>
        <v>406.35042202010396</v>
      </c>
      <c r="CI1703">
        <f>'[3]TABLEAU DE BORD'!B1701</f>
        <v>0</v>
      </c>
      <c r="CJ1703">
        <f>'[3]TABLEAU DE BORD'!E1701-'[3]TABLEAU DE BORD'!C1701</f>
        <v>0</v>
      </c>
      <c r="CL1703">
        <f>'[3]TABLEAU DE BORD'!H1701</f>
        <v>0</v>
      </c>
      <c r="CM1703">
        <f>'[3]TABLEAU DE BORD'!K1701-'[3]TABLEAU DE BORD'!I1701</f>
        <v>0</v>
      </c>
    </row>
    <row r="1704" spans="72:91" x14ac:dyDescent="0.25">
      <c r="BT170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BORD'!$B$13:$B$2000,0),11))*T1704/INDEX('[3]TABLEAU DE BORD'!$B$13:$R$2000,MATCH('Formalisme RTE'!$H$2,'[3]TABLEAU DE BORD'!$B$13:$B$2000,0),12)</f>
        <v>3.102830965870556</v>
      </c>
      <c r="BU1704">
        <f t="shared" si="129"/>
        <v>0.93577891975241945</v>
      </c>
      <c r="BX1704">
        <f t="shared" si="127"/>
        <v>0.60748217536470928</v>
      </c>
      <c r="BZ1704">
        <f>IF($BZ$6="","",IF(ISERROR(INDEX([3]Base!$A$2:$C$207,MATCH($BZ$6,[3]Base!$A$2:$A$207,0),2))=TRUE,"CABLE INCONNU",(INDEX([3]Base!$A$2:$C$207,MATCH($BZ$6,[3]Base!$A$2:$A$207,0),3))))</f>
        <v>19.600000000000001</v>
      </c>
      <c r="CB1704">
        <f>IF($BZ$6="","",IF(ISERROR(INDEX([3]Base!$A$2:$C$207,MATCH($BZ$6,[3]Base!$A$2:$A$207,0),2))=TRUE,"CABLE INCONNU",(INDEX([3]Base!$A$2:$C$207,MATCH($BZ$6,[3]Base!$A$2:$A$207,0),2))))</f>
        <v>0.627</v>
      </c>
      <c r="CD1704">
        <f t="shared" si="128"/>
        <v>1.5404220201039038</v>
      </c>
      <c r="CF1704">
        <f t="shared" si="126"/>
        <v>404.81000000000006</v>
      </c>
      <c r="CG17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BORD'!$B$13:$B$2000,0),9)))*T1704/$P$18)</f>
        <v>406.35042202010396</v>
      </c>
      <c r="CI1704">
        <f>'[3]TABLEAU DE BORD'!B1702</f>
        <v>0</v>
      </c>
      <c r="CJ1704">
        <f>'[3]TABLEAU DE BORD'!E1702-'[3]TABLEAU DE BORD'!C1702</f>
        <v>0</v>
      </c>
      <c r="CL1704">
        <f>'[3]TABLEAU DE BORD'!H1702</f>
        <v>0</v>
      </c>
      <c r="CM1704">
        <f>'[3]TABLEAU DE BORD'!K1702-'[3]TABLEAU DE BORD'!I1702</f>
        <v>0</v>
      </c>
    </row>
    <row r="1705" spans="72:91" x14ac:dyDescent="0.25">
      <c r="BT170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BORD'!$B$13:$B$2000,0),11))*T1705/INDEX('[3]TABLEAU DE BORD'!$B$13:$R$2000,MATCH('Formalisme RTE'!$H$2,'[3]TABLEAU DE BORD'!$B$13:$B$2000,0),12)</f>
        <v>3.102830965870556</v>
      </c>
      <c r="BU1705">
        <f t="shared" si="129"/>
        <v>0.93577891975241945</v>
      </c>
      <c r="BX1705">
        <f t="shared" si="127"/>
        <v>0.60748217536470928</v>
      </c>
      <c r="BZ1705">
        <f>IF($BZ$6="","",IF(ISERROR(INDEX([3]Base!$A$2:$C$207,MATCH($BZ$6,[3]Base!$A$2:$A$207,0),2))=TRUE,"CABLE INCONNU",(INDEX([3]Base!$A$2:$C$207,MATCH($BZ$6,[3]Base!$A$2:$A$207,0),3))))</f>
        <v>19.600000000000001</v>
      </c>
      <c r="CB1705">
        <f>IF($BZ$6="","",IF(ISERROR(INDEX([3]Base!$A$2:$C$207,MATCH($BZ$6,[3]Base!$A$2:$A$207,0),2))=TRUE,"CABLE INCONNU",(INDEX([3]Base!$A$2:$C$207,MATCH($BZ$6,[3]Base!$A$2:$A$207,0),2))))</f>
        <v>0.627</v>
      </c>
      <c r="CD1705">
        <f t="shared" si="128"/>
        <v>1.5404220201039038</v>
      </c>
      <c r="CF1705">
        <f t="shared" si="126"/>
        <v>404.81000000000006</v>
      </c>
      <c r="CG17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BORD'!$B$13:$B$2000,0),9)))*T1705/$P$18)</f>
        <v>406.35042202010396</v>
      </c>
      <c r="CI1705">
        <f>'[3]TABLEAU DE BORD'!B1703</f>
        <v>0</v>
      </c>
      <c r="CJ1705">
        <f>'[3]TABLEAU DE BORD'!E1703-'[3]TABLEAU DE BORD'!C1703</f>
        <v>0</v>
      </c>
      <c r="CL1705">
        <f>'[3]TABLEAU DE BORD'!H1703</f>
        <v>0</v>
      </c>
      <c r="CM1705">
        <f>'[3]TABLEAU DE BORD'!K1703-'[3]TABLEAU DE BORD'!I1703</f>
        <v>0</v>
      </c>
    </row>
    <row r="1706" spans="72:91" x14ac:dyDescent="0.25">
      <c r="BT170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BORD'!$B$13:$B$2000,0),11))*T1706/INDEX('[3]TABLEAU DE BORD'!$B$13:$R$2000,MATCH('Formalisme RTE'!$H$2,'[3]TABLEAU DE BORD'!$B$13:$B$2000,0),12)</f>
        <v>3.102830965870556</v>
      </c>
      <c r="BU1706">
        <f t="shared" si="129"/>
        <v>0.93577891975241945</v>
      </c>
      <c r="BX1706">
        <f t="shared" si="127"/>
        <v>0.60748217536470928</v>
      </c>
      <c r="BZ1706">
        <f>IF($BZ$6="","",IF(ISERROR(INDEX([3]Base!$A$2:$C$207,MATCH($BZ$6,[3]Base!$A$2:$A$207,0),2))=TRUE,"CABLE INCONNU",(INDEX([3]Base!$A$2:$C$207,MATCH($BZ$6,[3]Base!$A$2:$A$207,0),3))))</f>
        <v>19.600000000000001</v>
      </c>
      <c r="CB1706">
        <f>IF($BZ$6="","",IF(ISERROR(INDEX([3]Base!$A$2:$C$207,MATCH($BZ$6,[3]Base!$A$2:$A$207,0),2))=TRUE,"CABLE INCONNU",(INDEX([3]Base!$A$2:$C$207,MATCH($BZ$6,[3]Base!$A$2:$A$207,0),2))))</f>
        <v>0.627</v>
      </c>
      <c r="CD1706">
        <f t="shared" si="128"/>
        <v>1.5404220201039038</v>
      </c>
      <c r="CF1706">
        <f t="shared" si="126"/>
        <v>404.81000000000006</v>
      </c>
      <c r="CG170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BORD'!$B$13:$B$2000,0),9)))*T1706/$P$18)</f>
        <v>406.35042202010396</v>
      </c>
      <c r="CI1706">
        <f>'[3]TABLEAU DE BORD'!B1704</f>
        <v>0</v>
      </c>
      <c r="CJ1706">
        <f>'[3]TABLEAU DE BORD'!E1704-'[3]TABLEAU DE BORD'!C1704</f>
        <v>0</v>
      </c>
      <c r="CL1706">
        <f>'[3]TABLEAU DE BORD'!H1704</f>
        <v>0</v>
      </c>
      <c r="CM1706">
        <f>'[3]TABLEAU DE BORD'!K1704-'[3]TABLEAU DE BORD'!I1704</f>
        <v>0</v>
      </c>
    </row>
    <row r="1707" spans="72:91" x14ac:dyDescent="0.25">
      <c r="BT170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BORD'!$B$13:$B$2000,0),11))*T1707/INDEX('[3]TABLEAU DE BORD'!$B$13:$R$2000,MATCH('Formalisme RTE'!$H$2,'[3]TABLEAU DE BORD'!$B$13:$B$2000,0),12)</f>
        <v>3.102830965870556</v>
      </c>
      <c r="BU1707">
        <f t="shared" si="129"/>
        <v>0.93577891975241945</v>
      </c>
      <c r="BX1707">
        <f t="shared" si="127"/>
        <v>0.60748217536470928</v>
      </c>
      <c r="BZ1707">
        <f>IF($BZ$6="","",IF(ISERROR(INDEX([3]Base!$A$2:$C$207,MATCH($BZ$6,[3]Base!$A$2:$A$207,0),2))=TRUE,"CABLE INCONNU",(INDEX([3]Base!$A$2:$C$207,MATCH($BZ$6,[3]Base!$A$2:$A$207,0),3))))</f>
        <v>19.600000000000001</v>
      </c>
      <c r="CB1707">
        <f>IF($BZ$6="","",IF(ISERROR(INDEX([3]Base!$A$2:$C$207,MATCH($BZ$6,[3]Base!$A$2:$A$207,0),2))=TRUE,"CABLE INCONNU",(INDEX([3]Base!$A$2:$C$207,MATCH($BZ$6,[3]Base!$A$2:$A$207,0),2))))</f>
        <v>0.627</v>
      </c>
      <c r="CD1707">
        <f t="shared" si="128"/>
        <v>1.5404220201039038</v>
      </c>
      <c r="CF1707">
        <f t="shared" si="126"/>
        <v>404.81000000000006</v>
      </c>
      <c r="CG170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BORD'!$B$13:$B$2000,0),9)))*T1707/$P$18)</f>
        <v>406.35042202010396</v>
      </c>
      <c r="CI1707">
        <f>'[3]TABLEAU DE BORD'!B1705</f>
        <v>0</v>
      </c>
      <c r="CJ1707">
        <f>'[3]TABLEAU DE BORD'!E1705-'[3]TABLEAU DE BORD'!C1705</f>
        <v>0</v>
      </c>
      <c r="CL1707">
        <f>'[3]TABLEAU DE BORD'!H1705</f>
        <v>0</v>
      </c>
      <c r="CM1707">
        <f>'[3]TABLEAU DE BORD'!K1705-'[3]TABLEAU DE BORD'!I1705</f>
        <v>0</v>
      </c>
    </row>
    <row r="1708" spans="72:91" x14ac:dyDescent="0.25">
      <c r="BT170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BORD'!$B$13:$B$2000,0),11))*T1708/INDEX('[3]TABLEAU DE BORD'!$B$13:$R$2000,MATCH('Formalisme RTE'!$H$2,'[3]TABLEAU DE BORD'!$B$13:$B$2000,0),12)</f>
        <v>3.102830965870556</v>
      </c>
      <c r="BU1708">
        <f t="shared" si="129"/>
        <v>0.93577891975241945</v>
      </c>
      <c r="BX1708">
        <f t="shared" si="127"/>
        <v>0.60748217536470928</v>
      </c>
      <c r="BZ1708">
        <f>IF($BZ$6="","",IF(ISERROR(INDEX([3]Base!$A$2:$C$207,MATCH($BZ$6,[3]Base!$A$2:$A$207,0),2))=TRUE,"CABLE INCONNU",(INDEX([3]Base!$A$2:$C$207,MATCH($BZ$6,[3]Base!$A$2:$A$207,0),3))))</f>
        <v>19.600000000000001</v>
      </c>
      <c r="CB1708">
        <f>IF($BZ$6="","",IF(ISERROR(INDEX([3]Base!$A$2:$C$207,MATCH($BZ$6,[3]Base!$A$2:$A$207,0),2))=TRUE,"CABLE INCONNU",(INDEX([3]Base!$A$2:$C$207,MATCH($BZ$6,[3]Base!$A$2:$A$207,0),2))))</f>
        <v>0.627</v>
      </c>
      <c r="CD1708">
        <f t="shared" si="128"/>
        <v>1.5404220201039038</v>
      </c>
      <c r="CF1708">
        <f t="shared" si="126"/>
        <v>404.81000000000006</v>
      </c>
      <c r="CG170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BORD'!$B$13:$B$2000,0),9)))*T1708/$P$18)</f>
        <v>406.35042202010396</v>
      </c>
      <c r="CI1708">
        <f>'[3]TABLEAU DE BORD'!B1706</f>
        <v>0</v>
      </c>
      <c r="CJ1708">
        <f>'[3]TABLEAU DE BORD'!E1706-'[3]TABLEAU DE BORD'!C1706</f>
        <v>0</v>
      </c>
      <c r="CL1708">
        <f>'[3]TABLEAU DE BORD'!H1706</f>
        <v>0</v>
      </c>
      <c r="CM1708">
        <f>'[3]TABLEAU DE BORD'!K1706-'[3]TABLEAU DE BORD'!I1706</f>
        <v>0</v>
      </c>
    </row>
    <row r="1709" spans="72:91" x14ac:dyDescent="0.25">
      <c r="BT170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BORD'!$B$13:$B$2000,0),11))*T1709/INDEX('[3]TABLEAU DE BORD'!$B$13:$R$2000,MATCH('Formalisme RTE'!$H$2,'[3]TABLEAU DE BORD'!$B$13:$B$2000,0),12)</f>
        <v>3.102830965870556</v>
      </c>
      <c r="BU1709">
        <f t="shared" si="129"/>
        <v>0.93577891975241945</v>
      </c>
      <c r="BX1709">
        <f t="shared" si="127"/>
        <v>0.60748217536470928</v>
      </c>
      <c r="BZ1709">
        <f>IF($BZ$6="","",IF(ISERROR(INDEX([3]Base!$A$2:$C$207,MATCH($BZ$6,[3]Base!$A$2:$A$207,0),2))=TRUE,"CABLE INCONNU",(INDEX([3]Base!$A$2:$C$207,MATCH($BZ$6,[3]Base!$A$2:$A$207,0),3))))</f>
        <v>19.600000000000001</v>
      </c>
      <c r="CB1709">
        <f>IF($BZ$6="","",IF(ISERROR(INDEX([3]Base!$A$2:$C$207,MATCH($BZ$6,[3]Base!$A$2:$A$207,0),2))=TRUE,"CABLE INCONNU",(INDEX([3]Base!$A$2:$C$207,MATCH($BZ$6,[3]Base!$A$2:$A$207,0),2))))</f>
        <v>0.627</v>
      </c>
      <c r="CD1709">
        <f t="shared" si="128"/>
        <v>1.5404220201039038</v>
      </c>
      <c r="CF1709">
        <f t="shared" si="126"/>
        <v>404.81000000000006</v>
      </c>
      <c r="CG170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BORD'!$B$13:$B$2000,0),9)))*T1709/$P$18)</f>
        <v>406.35042202010396</v>
      </c>
      <c r="CI1709">
        <f>'[3]TABLEAU DE BORD'!B1707</f>
        <v>0</v>
      </c>
      <c r="CJ1709">
        <f>'[3]TABLEAU DE BORD'!E1707-'[3]TABLEAU DE BORD'!C1707</f>
        <v>0</v>
      </c>
      <c r="CL1709">
        <f>'[3]TABLEAU DE BORD'!H1707</f>
        <v>0</v>
      </c>
      <c r="CM1709">
        <f>'[3]TABLEAU DE BORD'!K1707-'[3]TABLEAU DE BORD'!I1707</f>
        <v>0</v>
      </c>
    </row>
    <row r="1710" spans="72:91" x14ac:dyDescent="0.25">
      <c r="BT171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BORD'!$B$13:$B$2000,0),11))*T1710/INDEX('[3]TABLEAU DE BORD'!$B$13:$R$2000,MATCH('Formalisme RTE'!$H$2,'[3]TABLEAU DE BORD'!$B$13:$B$2000,0),12)</f>
        <v>3.102830965870556</v>
      </c>
      <c r="BU1710">
        <f t="shared" si="129"/>
        <v>0.93577891975241945</v>
      </c>
      <c r="BX1710">
        <f t="shared" si="127"/>
        <v>0.60748217536470928</v>
      </c>
      <c r="BZ1710">
        <f>IF($BZ$6="","",IF(ISERROR(INDEX([3]Base!$A$2:$C$207,MATCH($BZ$6,[3]Base!$A$2:$A$207,0),2))=TRUE,"CABLE INCONNU",(INDEX([3]Base!$A$2:$C$207,MATCH($BZ$6,[3]Base!$A$2:$A$207,0),3))))</f>
        <v>19.600000000000001</v>
      </c>
      <c r="CB1710">
        <f>IF($BZ$6="","",IF(ISERROR(INDEX([3]Base!$A$2:$C$207,MATCH($BZ$6,[3]Base!$A$2:$A$207,0),2))=TRUE,"CABLE INCONNU",(INDEX([3]Base!$A$2:$C$207,MATCH($BZ$6,[3]Base!$A$2:$A$207,0),2))))</f>
        <v>0.627</v>
      </c>
      <c r="CD1710">
        <f t="shared" si="128"/>
        <v>1.5404220201039038</v>
      </c>
      <c r="CF1710">
        <f t="shared" si="126"/>
        <v>404.81000000000006</v>
      </c>
      <c r="CG171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BORD'!$B$13:$B$2000,0),9)))*T1710/$P$18)</f>
        <v>406.35042202010396</v>
      </c>
      <c r="CI1710">
        <f>'[3]TABLEAU DE BORD'!B1708</f>
        <v>0</v>
      </c>
      <c r="CJ1710">
        <f>'[3]TABLEAU DE BORD'!E1708-'[3]TABLEAU DE BORD'!C1708</f>
        <v>0</v>
      </c>
      <c r="CL1710">
        <f>'[3]TABLEAU DE BORD'!H1708</f>
        <v>0</v>
      </c>
      <c r="CM1710">
        <f>'[3]TABLEAU DE BORD'!K1708-'[3]TABLEAU DE BORD'!I1708</f>
        <v>0</v>
      </c>
    </row>
    <row r="1711" spans="72:91" x14ac:dyDescent="0.25">
      <c r="BT171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BORD'!$B$13:$B$2000,0),11))*T1711/INDEX('[3]TABLEAU DE BORD'!$B$13:$R$2000,MATCH('Formalisme RTE'!$H$2,'[3]TABLEAU DE BORD'!$B$13:$B$2000,0),12)</f>
        <v>3.102830965870556</v>
      </c>
      <c r="BU1711">
        <f t="shared" si="129"/>
        <v>0.93577891975241945</v>
      </c>
      <c r="BX1711">
        <f t="shared" si="127"/>
        <v>0.60748217536470928</v>
      </c>
      <c r="BZ1711">
        <f>IF($BZ$6="","",IF(ISERROR(INDEX([3]Base!$A$2:$C$207,MATCH($BZ$6,[3]Base!$A$2:$A$207,0),2))=TRUE,"CABLE INCONNU",(INDEX([3]Base!$A$2:$C$207,MATCH($BZ$6,[3]Base!$A$2:$A$207,0),3))))</f>
        <v>19.600000000000001</v>
      </c>
      <c r="CB1711">
        <f>IF($BZ$6="","",IF(ISERROR(INDEX([3]Base!$A$2:$C$207,MATCH($BZ$6,[3]Base!$A$2:$A$207,0),2))=TRUE,"CABLE INCONNU",(INDEX([3]Base!$A$2:$C$207,MATCH($BZ$6,[3]Base!$A$2:$A$207,0),2))))</f>
        <v>0.627</v>
      </c>
      <c r="CD1711">
        <f t="shared" si="128"/>
        <v>1.5404220201039038</v>
      </c>
      <c r="CF1711">
        <f t="shared" si="126"/>
        <v>404.81000000000006</v>
      </c>
      <c r="CG171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BORD'!$B$13:$B$2000,0),9)))*T1711/$P$18)</f>
        <v>406.35042202010396</v>
      </c>
      <c r="CI1711">
        <f>'[3]TABLEAU DE BORD'!B1709</f>
        <v>0</v>
      </c>
      <c r="CJ1711">
        <f>'[3]TABLEAU DE BORD'!E1709-'[3]TABLEAU DE BORD'!C1709</f>
        <v>0</v>
      </c>
      <c r="CL1711">
        <f>'[3]TABLEAU DE BORD'!H1709</f>
        <v>0</v>
      </c>
      <c r="CM1711">
        <f>'[3]TABLEAU DE BORD'!K1709-'[3]TABLEAU DE BORD'!I1709</f>
        <v>0</v>
      </c>
    </row>
    <row r="1712" spans="72:91" x14ac:dyDescent="0.25">
      <c r="BT171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BORD'!$B$13:$B$2000,0),11))*T1712/INDEX('[3]TABLEAU DE BORD'!$B$13:$R$2000,MATCH('Formalisme RTE'!$H$2,'[3]TABLEAU DE BORD'!$B$13:$B$2000,0),12)</f>
        <v>3.102830965870556</v>
      </c>
      <c r="BU1712">
        <f t="shared" si="129"/>
        <v>0.93577891975241945</v>
      </c>
      <c r="BX1712">
        <f t="shared" si="127"/>
        <v>0.60748217536470928</v>
      </c>
      <c r="BZ1712">
        <f>IF($BZ$6="","",IF(ISERROR(INDEX([3]Base!$A$2:$C$207,MATCH($BZ$6,[3]Base!$A$2:$A$207,0),2))=TRUE,"CABLE INCONNU",(INDEX([3]Base!$A$2:$C$207,MATCH($BZ$6,[3]Base!$A$2:$A$207,0),3))))</f>
        <v>19.600000000000001</v>
      </c>
      <c r="CB1712">
        <f>IF($BZ$6="","",IF(ISERROR(INDEX([3]Base!$A$2:$C$207,MATCH($BZ$6,[3]Base!$A$2:$A$207,0),2))=TRUE,"CABLE INCONNU",(INDEX([3]Base!$A$2:$C$207,MATCH($BZ$6,[3]Base!$A$2:$A$207,0),2))))</f>
        <v>0.627</v>
      </c>
      <c r="CD1712">
        <f t="shared" si="128"/>
        <v>1.5404220201039038</v>
      </c>
      <c r="CF1712">
        <f t="shared" si="126"/>
        <v>404.81000000000006</v>
      </c>
      <c r="CG171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BORD'!$B$13:$B$2000,0),9)))*T1712/$P$18)</f>
        <v>406.35042202010396</v>
      </c>
      <c r="CI1712">
        <f>'[3]TABLEAU DE BORD'!B1710</f>
        <v>0</v>
      </c>
      <c r="CJ1712">
        <f>'[3]TABLEAU DE BORD'!E1710-'[3]TABLEAU DE BORD'!C1710</f>
        <v>0</v>
      </c>
      <c r="CL1712">
        <f>'[3]TABLEAU DE BORD'!H1710</f>
        <v>0</v>
      </c>
      <c r="CM1712">
        <f>'[3]TABLEAU DE BORD'!K1710-'[3]TABLEAU DE BORD'!I1710</f>
        <v>0</v>
      </c>
    </row>
    <row r="1713" spans="72:91" x14ac:dyDescent="0.25">
      <c r="BT171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BORD'!$B$13:$B$2000,0),11))*T1713/INDEX('[3]TABLEAU DE BORD'!$B$13:$R$2000,MATCH('Formalisme RTE'!$H$2,'[3]TABLEAU DE BORD'!$B$13:$B$2000,0),12)</f>
        <v>3.102830965870556</v>
      </c>
      <c r="BU1713">
        <f t="shared" si="129"/>
        <v>0.93577891975241945</v>
      </c>
      <c r="BX1713">
        <f t="shared" si="127"/>
        <v>0.60748217536470928</v>
      </c>
      <c r="BZ1713">
        <f>IF($BZ$6="","",IF(ISERROR(INDEX([3]Base!$A$2:$C$207,MATCH($BZ$6,[3]Base!$A$2:$A$207,0),2))=TRUE,"CABLE INCONNU",(INDEX([3]Base!$A$2:$C$207,MATCH($BZ$6,[3]Base!$A$2:$A$207,0),3))))</f>
        <v>19.600000000000001</v>
      </c>
      <c r="CB1713">
        <f>IF($BZ$6="","",IF(ISERROR(INDEX([3]Base!$A$2:$C$207,MATCH($BZ$6,[3]Base!$A$2:$A$207,0),2))=TRUE,"CABLE INCONNU",(INDEX([3]Base!$A$2:$C$207,MATCH($BZ$6,[3]Base!$A$2:$A$207,0),2))))</f>
        <v>0.627</v>
      </c>
      <c r="CD1713">
        <f t="shared" si="128"/>
        <v>1.5404220201039038</v>
      </c>
      <c r="CF1713">
        <f t="shared" si="126"/>
        <v>404.81000000000006</v>
      </c>
      <c r="CG171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BORD'!$B$13:$B$2000,0),9)))*T1713/$P$18)</f>
        <v>406.35042202010396</v>
      </c>
      <c r="CI1713">
        <f>'[3]TABLEAU DE BORD'!B1711</f>
        <v>0</v>
      </c>
      <c r="CJ1713">
        <f>'[3]TABLEAU DE BORD'!E1711-'[3]TABLEAU DE BORD'!C1711</f>
        <v>0</v>
      </c>
      <c r="CL1713">
        <f>'[3]TABLEAU DE BORD'!H1711</f>
        <v>0</v>
      </c>
      <c r="CM1713">
        <f>'[3]TABLEAU DE BORD'!K1711-'[3]TABLEAU DE BORD'!I1711</f>
        <v>0</v>
      </c>
    </row>
    <row r="1714" spans="72:91" x14ac:dyDescent="0.25">
      <c r="BT171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BORD'!$B$13:$B$2000,0),11))*T1714/INDEX('[3]TABLEAU DE BORD'!$B$13:$R$2000,MATCH('Formalisme RTE'!$H$2,'[3]TABLEAU DE BORD'!$B$13:$B$2000,0),12)</f>
        <v>3.102830965870556</v>
      </c>
      <c r="BU1714">
        <f t="shared" si="129"/>
        <v>0.93577891975241945</v>
      </c>
      <c r="BX1714">
        <f t="shared" si="127"/>
        <v>0.60748217536470928</v>
      </c>
      <c r="BZ1714">
        <f>IF($BZ$6="","",IF(ISERROR(INDEX([3]Base!$A$2:$C$207,MATCH($BZ$6,[3]Base!$A$2:$A$207,0),2))=TRUE,"CABLE INCONNU",(INDEX([3]Base!$A$2:$C$207,MATCH($BZ$6,[3]Base!$A$2:$A$207,0),3))))</f>
        <v>19.600000000000001</v>
      </c>
      <c r="CB1714">
        <f>IF($BZ$6="","",IF(ISERROR(INDEX([3]Base!$A$2:$C$207,MATCH($BZ$6,[3]Base!$A$2:$A$207,0),2))=TRUE,"CABLE INCONNU",(INDEX([3]Base!$A$2:$C$207,MATCH($BZ$6,[3]Base!$A$2:$A$207,0),2))))</f>
        <v>0.627</v>
      </c>
      <c r="CD1714">
        <f t="shared" si="128"/>
        <v>1.5404220201039038</v>
      </c>
      <c r="CF1714">
        <f t="shared" si="126"/>
        <v>404.81000000000006</v>
      </c>
      <c r="CG171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BORD'!$B$13:$B$2000,0),9)))*T1714/$P$18)</f>
        <v>406.35042202010396</v>
      </c>
      <c r="CI1714">
        <f>'[3]TABLEAU DE BORD'!B1712</f>
        <v>0</v>
      </c>
      <c r="CJ1714">
        <f>'[3]TABLEAU DE BORD'!E1712-'[3]TABLEAU DE BORD'!C1712</f>
        <v>0</v>
      </c>
      <c r="CL1714">
        <f>'[3]TABLEAU DE BORD'!H1712</f>
        <v>0</v>
      </c>
      <c r="CM1714">
        <f>'[3]TABLEAU DE BORD'!K1712-'[3]TABLEAU DE BORD'!I1712</f>
        <v>0</v>
      </c>
    </row>
    <row r="1715" spans="72:91" x14ac:dyDescent="0.25">
      <c r="BT171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BORD'!$B$13:$B$2000,0),11))*T1715/INDEX('[3]TABLEAU DE BORD'!$B$13:$R$2000,MATCH('Formalisme RTE'!$H$2,'[3]TABLEAU DE BORD'!$B$13:$B$2000,0),12)</f>
        <v>3.102830965870556</v>
      </c>
      <c r="BU1715">
        <f t="shared" si="129"/>
        <v>0.93577891975241945</v>
      </c>
      <c r="BX1715">
        <f t="shared" si="127"/>
        <v>0.60748217536470928</v>
      </c>
      <c r="BZ1715">
        <f>IF($BZ$6="","",IF(ISERROR(INDEX([3]Base!$A$2:$C$207,MATCH($BZ$6,[3]Base!$A$2:$A$207,0),2))=TRUE,"CABLE INCONNU",(INDEX([3]Base!$A$2:$C$207,MATCH($BZ$6,[3]Base!$A$2:$A$207,0),3))))</f>
        <v>19.600000000000001</v>
      </c>
      <c r="CB1715">
        <f>IF($BZ$6="","",IF(ISERROR(INDEX([3]Base!$A$2:$C$207,MATCH($BZ$6,[3]Base!$A$2:$A$207,0),2))=TRUE,"CABLE INCONNU",(INDEX([3]Base!$A$2:$C$207,MATCH($BZ$6,[3]Base!$A$2:$A$207,0),2))))</f>
        <v>0.627</v>
      </c>
      <c r="CD1715">
        <f t="shared" si="128"/>
        <v>1.5404220201039038</v>
      </c>
      <c r="CF1715">
        <f t="shared" si="126"/>
        <v>404.81000000000006</v>
      </c>
      <c r="CG171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BORD'!$B$13:$B$2000,0),9)))*T1715/$P$18)</f>
        <v>406.35042202010396</v>
      </c>
      <c r="CI1715">
        <f>'[3]TABLEAU DE BORD'!B1713</f>
        <v>0</v>
      </c>
      <c r="CJ1715">
        <f>'[3]TABLEAU DE BORD'!E1713-'[3]TABLEAU DE BORD'!C1713</f>
        <v>0</v>
      </c>
      <c r="CL1715">
        <f>'[3]TABLEAU DE BORD'!H1713</f>
        <v>0</v>
      </c>
      <c r="CM1715">
        <f>'[3]TABLEAU DE BORD'!K1713-'[3]TABLEAU DE BORD'!I1713</f>
        <v>0</v>
      </c>
    </row>
    <row r="1716" spans="72:91" x14ac:dyDescent="0.25">
      <c r="BT171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BORD'!$B$13:$B$2000,0),11))*T1716/INDEX('[3]TABLEAU DE BORD'!$B$13:$R$2000,MATCH('Formalisme RTE'!$H$2,'[3]TABLEAU DE BORD'!$B$13:$B$2000,0),12)</f>
        <v>3.102830965870556</v>
      </c>
      <c r="BU1716">
        <f t="shared" si="129"/>
        <v>0.93577891975241945</v>
      </c>
      <c r="BX1716">
        <f t="shared" si="127"/>
        <v>0.60748217536470928</v>
      </c>
      <c r="BZ1716">
        <f>IF($BZ$6="","",IF(ISERROR(INDEX([3]Base!$A$2:$C$207,MATCH($BZ$6,[3]Base!$A$2:$A$207,0),2))=TRUE,"CABLE INCONNU",(INDEX([3]Base!$A$2:$C$207,MATCH($BZ$6,[3]Base!$A$2:$A$207,0),3))))</f>
        <v>19.600000000000001</v>
      </c>
      <c r="CB1716">
        <f>IF($BZ$6="","",IF(ISERROR(INDEX([3]Base!$A$2:$C$207,MATCH($BZ$6,[3]Base!$A$2:$A$207,0),2))=TRUE,"CABLE INCONNU",(INDEX([3]Base!$A$2:$C$207,MATCH($BZ$6,[3]Base!$A$2:$A$207,0),2))))</f>
        <v>0.627</v>
      </c>
      <c r="CD1716">
        <f t="shared" si="128"/>
        <v>1.5404220201039038</v>
      </c>
      <c r="CF1716">
        <f t="shared" si="126"/>
        <v>404.81000000000006</v>
      </c>
      <c r="CG17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BORD'!$B$13:$B$2000,0),9)))*T1716/$P$18)</f>
        <v>406.35042202010396</v>
      </c>
      <c r="CI1716">
        <f>'[3]TABLEAU DE BORD'!B1714</f>
        <v>0</v>
      </c>
      <c r="CJ1716">
        <f>'[3]TABLEAU DE BORD'!E1714-'[3]TABLEAU DE BORD'!C1714</f>
        <v>0</v>
      </c>
      <c r="CL1716">
        <f>'[3]TABLEAU DE BORD'!H1714</f>
        <v>0</v>
      </c>
      <c r="CM1716">
        <f>'[3]TABLEAU DE BORD'!K1714-'[3]TABLEAU DE BORD'!I1714</f>
        <v>0</v>
      </c>
    </row>
    <row r="1717" spans="72:91" x14ac:dyDescent="0.25">
      <c r="BT171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BORD'!$B$13:$B$2000,0),11))*T1717/INDEX('[3]TABLEAU DE BORD'!$B$13:$R$2000,MATCH('Formalisme RTE'!$H$2,'[3]TABLEAU DE BORD'!$B$13:$B$2000,0),12)</f>
        <v>3.102830965870556</v>
      </c>
      <c r="BU1717">
        <f t="shared" si="129"/>
        <v>0.93577891975241945</v>
      </c>
      <c r="BX1717">
        <f t="shared" si="127"/>
        <v>0.60748217536470928</v>
      </c>
      <c r="BZ1717">
        <f>IF($BZ$6="","",IF(ISERROR(INDEX([3]Base!$A$2:$C$207,MATCH($BZ$6,[3]Base!$A$2:$A$207,0),2))=TRUE,"CABLE INCONNU",(INDEX([3]Base!$A$2:$C$207,MATCH($BZ$6,[3]Base!$A$2:$A$207,0),3))))</f>
        <v>19.600000000000001</v>
      </c>
      <c r="CB1717">
        <f>IF($BZ$6="","",IF(ISERROR(INDEX([3]Base!$A$2:$C$207,MATCH($BZ$6,[3]Base!$A$2:$A$207,0),2))=TRUE,"CABLE INCONNU",(INDEX([3]Base!$A$2:$C$207,MATCH($BZ$6,[3]Base!$A$2:$A$207,0),2))))</f>
        <v>0.627</v>
      </c>
      <c r="CD1717">
        <f t="shared" si="128"/>
        <v>1.5404220201039038</v>
      </c>
      <c r="CF1717">
        <f t="shared" si="126"/>
        <v>404.81000000000006</v>
      </c>
      <c r="CG17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BORD'!$B$13:$B$2000,0),9)))*T1717/$P$18)</f>
        <v>406.35042202010396</v>
      </c>
      <c r="CI1717">
        <f>'[3]TABLEAU DE BORD'!B1715</f>
        <v>0</v>
      </c>
      <c r="CJ1717">
        <f>'[3]TABLEAU DE BORD'!E1715-'[3]TABLEAU DE BORD'!C1715</f>
        <v>0</v>
      </c>
      <c r="CL1717">
        <f>'[3]TABLEAU DE BORD'!H1715</f>
        <v>0</v>
      </c>
      <c r="CM1717">
        <f>'[3]TABLEAU DE BORD'!K1715-'[3]TABLEAU DE BORD'!I1715</f>
        <v>0</v>
      </c>
    </row>
    <row r="1718" spans="72:91" x14ac:dyDescent="0.25">
      <c r="BT171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BORD'!$B$13:$B$2000,0),11))*T1718/INDEX('[3]TABLEAU DE BORD'!$B$13:$R$2000,MATCH('Formalisme RTE'!$H$2,'[3]TABLEAU DE BORD'!$B$13:$B$2000,0),12)</f>
        <v>3.102830965870556</v>
      </c>
      <c r="BU1718">
        <f t="shared" si="129"/>
        <v>0.93577891975241945</v>
      </c>
      <c r="BX1718">
        <f t="shared" si="127"/>
        <v>0.60748217536470928</v>
      </c>
      <c r="BZ1718">
        <f>IF($BZ$6="","",IF(ISERROR(INDEX([3]Base!$A$2:$C$207,MATCH($BZ$6,[3]Base!$A$2:$A$207,0),2))=TRUE,"CABLE INCONNU",(INDEX([3]Base!$A$2:$C$207,MATCH($BZ$6,[3]Base!$A$2:$A$207,0),3))))</f>
        <v>19.600000000000001</v>
      </c>
      <c r="CB1718">
        <f>IF($BZ$6="","",IF(ISERROR(INDEX([3]Base!$A$2:$C$207,MATCH($BZ$6,[3]Base!$A$2:$A$207,0),2))=TRUE,"CABLE INCONNU",(INDEX([3]Base!$A$2:$C$207,MATCH($BZ$6,[3]Base!$A$2:$A$207,0),2))))</f>
        <v>0.627</v>
      </c>
      <c r="CD1718">
        <f t="shared" si="128"/>
        <v>1.5404220201039038</v>
      </c>
      <c r="CF1718">
        <f t="shared" si="126"/>
        <v>404.81000000000006</v>
      </c>
      <c r="CG17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BORD'!$B$13:$B$2000,0),9)))*T1718/$P$18)</f>
        <v>406.35042202010396</v>
      </c>
      <c r="CI1718">
        <f>'[3]TABLEAU DE BORD'!B1716</f>
        <v>0</v>
      </c>
      <c r="CJ1718">
        <f>'[3]TABLEAU DE BORD'!E1716-'[3]TABLEAU DE BORD'!C1716</f>
        <v>0</v>
      </c>
      <c r="CL1718">
        <f>'[3]TABLEAU DE BORD'!H1716</f>
        <v>0</v>
      </c>
      <c r="CM1718">
        <f>'[3]TABLEAU DE BORD'!K1716-'[3]TABLEAU DE BORD'!I1716</f>
        <v>0</v>
      </c>
    </row>
    <row r="1719" spans="72:91" x14ac:dyDescent="0.25">
      <c r="BT171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BORD'!$B$13:$B$2000,0),11))*T1719/INDEX('[3]TABLEAU DE BORD'!$B$13:$R$2000,MATCH('Formalisme RTE'!$H$2,'[3]TABLEAU DE BORD'!$B$13:$B$2000,0),12)</f>
        <v>3.102830965870556</v>
      </c>
      <c r="BU1719">
        <f t="shared" si="129"/>
        <v>0.93577891975241945</v>
      </c>
      <c r="BX1719">
        <f t="shared" si="127"/>
        <v>0.60748217536470928</v>
      </c>
      <c r="BZ1719">
        <f>IF($BZ$6="","",IF(ISERROR(INDEX([3]Base!$A$2:$C$207,MATCH($BZ$6,[3]Base!$A$2:$A$207,0),2))=TRUE,"CABLE INCONNU",(INDEX([3]Base!$A$2:$C$207,MATCH($BZ$6,[3]Base!$A$2:$A$207,0),3))))</f>
        <v>19.600000000000001</v>
      </c>
      <c r="CB1719">
        <f>IF($BZ$6="","",IF(ISERROR(INDEX([3]Base!$A$2:$C$207,MATCH($BZ$6,[3]Base!$A$2:$A$207,0),2))=TRUE,"CABLE INCONNU",(INDEX([3]Base!$A$2:$C$207,MATCH($BZ$6,[3]Base!$A$2:$A$207,0),2))))</f>
        <v>0.627</v>
      </c>
      <c r="CD1719">
        <f t="shared" si="128"/>
        <v>1.5404220201039038</v>
      </c>
      <c r="CF1719">
        <f t="shared" si="126"/>
        <v>404.81000000000006</v>
      </c>
      <c r="CG17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BORD'!$B$13:$B$2000,0),9)))*T1719/$P$18)</f>
        <v>406.35042202010396</v>
      </c>
      <c r="CI1719">
        <f>'[3]TABLEAU DE BORD'!B1717</f>
        <v>0</v>
      </c>
      <c r="CJ1719">
        <f>'[3]TABLEAU DE BORD'!E1717-'[3]TABLEAU DE BORD'!C1717</f>
        <v>0</v>
      </c>
      <c r="CL1719">
        <f>'[3]TABLEAU DE BORD'!H1717</f>
        <v>0</v>
      </c>
      <c r="CM1719">
        <f>'[3]TABLEAU DE BORD'!K1717-'[3]TABLEAU DE BORD'!I1717</f>
        <v>0</v>
      </c>
    </row>
    <row r="1720" spans="72:91" x14ac:dyDescent="0.25">
      <c r="BT172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BORD'!$B$13:$B$2000,0),11))*T1720/INDEX('[3]TABLEAU DE BORD'!$B$13:$R$2000,MATCH('Formalisme RTE'!$H$2,'[3]TABLEAU DE BORD'!$B$13:$B$2000,0),12)</f>
        <v>3.102830965870556</v>
      </c>
      <c r="BU1720">
        <f t="shared" si="129"/>
        <v>0.93577891975241945</v>
      </c>
      <c r="BX1720">
        <f t="shared" si="127"/>
        <v>0.60748217536470928</v>
      </c>
      <c r="BZ1720">
        <f>IF($BZ$6="","",IF(ISERROR(INDEX([3]Base!$A$2:$C$207,MATCH($BZ$6,[3]Base!$A$2:$A$207,0),2))=TRUE,"CABLE INCONNU",(INDEX([3]Base!$A$2:$C$207,MATCH($BZ$6,[3]Base!$A$2:$A$207,0),3))))</f>
        <v>19.600000000000001</v>
      </c>
      <c r="CB1720">
        <f>IF($BZ$6="","",IF(ISERROR(INDEX([3]Base!$A$2:$C$207,MATCH($BZ$6,[3]Base!$A$2:$A$207,0),2))=TRUE,"CABLE INCONNU",(INDEX([3]Base!$A$2:$C$207,MATCH($BZ$6,[3]Base!$A$2:$A$207,0),2))))</f>
        <v>0.627</v>
      </c>
      <c r="CD1720">
        <f t="shared" si="128"/>
        <v>1.5404220201039038</v>
      </c>
      <c r="CF1720">
        <f t="shared" si="126"/>
        <v>404.81000000000006</v>
      </c>
      <c r="CG17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BORD'!$B$13:$B$2000,0),9)))*T1720/$P$18)</f>
        <v>406.35042202010396</v>
      </c>
      <c r="CI1720">
        <f>'[3]TABLEAU DE BORD'!B1718</f>
        <v>0</v>
      </c>
      <c r="CJ1720">
        <f>'[3]TABLEAU DE BORD'!E1718-'[3]TABLEAU DE BORD'!C1718</f>
        <v>0</v>
      </c>
      <c r="CL1720">
        <f>'[3]TABLEAU DE BORD'!H1718</f>
        <v>0</v>
      </c>
      <c r="CM1720">
        <f>'[3]TABLEAU DE BORD'!K1718-'[3]TABLEAU DE BORD'!I1718</f>
        <v>0</v>
      </c>
    </row>
    <row r="1721" spans="72:91" x14ac:dyDescent="0.25">
      <c r="BT172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BORD'!$B$13:$B$2000,0),11))*T1721/INDEX('[3]TABLEAU DE BORD'!$B$13:$R$2000,MATCH('Formalisme RTE'!$H$2,'[3]TABLEAU DE BORD'!$B$13:$B$2000,0),12)</f>
        <v>3.102830965870556</v>
      </c>
      <c r="BU1721">
        <f t="shared" si="129"/>
        <v>0.93577891975241945</v>
      </c>
      <c r="BX1721">
        <f t="shared" si="127"/>
        <v>0.60748217536470928</v>
      </c>
      <c r="BZ1721">
        <f>IF($BZ$6="","",IF(ISERROR(INDEX([3]Base!$A$2:$C$207,MATCH($BZ$6,[3]Base!$A$2:$A$207,0),2))=TRUE,"CABLE INCONNU",(INDEX([3]Base!$A$2:$C$207,MATCH($BZ$6,[3]Base!$A$2:$A$207,0),3))))</f>
        <v>19.600000000000001</v>
      </c>
      <c r="CB1721">
        <f>IF($BZ$6="","",IF(ISERROR(INDEX([3]Base!$A$2:$C$207,MATCH($BZ$6,[3]Base!$A$2:$A$207,0),2))=TRUE,"CABLE INCONNU",(INDEX([3]Base!$A$2:$C$207,MATCH($BZ$6,[3]Base!$A$2:$A$207,0),2))))</f>
        <v>0.627</v>
      </c>
      <c r="CD1721">
        <f t="shared" si="128"/>
        <v>1.5404220201039038</v>
      </c>
      <c r="CF1721">
        <f t="shared" si="126"/>
        <v>404.81000000000006</v>
      </c>
      <c r="CG17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BORD'!$B$13:$B$2000,0),9)))*T1721/$P$18)</f>
        <v>406.35042202010396</v>
      </c>
      <c r="CI1721">
        <f>'[3]TABLEAU DE BORD'!B1719</f>
        <v>0</v>
      </c>
      <c r="CJ1721">
        <f>'[3]TABLEAU DE BORD'!E1719-'[3]TABLEAU DE BORD'!C1719</f>
        <v>0</v>
      </c>
      <c r="CL1721">
        <f>'[3]TABLEAU DE BORD'!H1719</f>
        <v>0</v>
      </c>
      <c r="CM1721">
        <f>'[3]TABLEAU DE BORD'!K1719-'[3]TABLEAU DE BORD'!I1719</f>
        <v>0</v>
      </c>
    </row>
    <row r="1722" spans="72:91" x14ac:dyDescent="0.25">
      <c r="BT172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BORD'!$B$13:$B$2000,0),11))*T1722/INDEX('[3]TABLEAU DE BORD'!$B$13:$R$2000,MATCH('Formalisme RTE'!$H$2,'[3]TABLEAU DE BORD'!$B$13:$B$2000,0),12)</f>
        <v>3.102830965870556</v>
      </c>
      <c r="BU1722">
        <f t="shared" si="129"/>
        <v>0.93577891975241945</v>
      </c>
      <c r="BX1722">
        <f t="shared" si="127"/>
        <v>0.60748217536470928</v>
      </c>
      <c r="BZ1722">
        <f>IF($BZ$6="","",IF(ISERROR(INDEX([3]Base!$A$2:$C$207,MATCH($BZ$6,[3]Base!$A$2:$A$207,0),2))=TRUE,"CABLE INCONNU",(INDEX([3]Base!$A$2:$C$207,MATCH($BZ$6,[3]Base!$A$2:$A$207,0),3))))</f>
        <v>19.600000000000001</v>
      </c>
      <c r="CB1722">
        <f>IF($BZ$6="","",IF(ISERROR(INDEX([3]Base!$A$2:$C$207,MATCH($BZ$6,[3]Base!$A$2:$A$207,0),2))=TRUE,"CABLE INCONNU",(INDEX([3]Base!$A$2:$C$207,MATCH($BZ$6,[3]Base!$A$2:$A$207,0),2))))</f>
        <v>0.627</v>
      </c>
      <c r="CD1722">
        <f t="shared" si="128"/>
        <v>1.5404220201039038</v>
      </c>
      <c r="CF1722">
        <f t="shared" si="126"/>
        <v>404.81000000000006</v>
      </c>
      <c r="CG17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BORD'!$B$13:$B$2000,0),9)))*T1722/$P$18)</f>
        <v>406.35042202010396</v>
      </c>
      <c r="CI1722">
        <f>'[3]TABLEAU DE BORD'!B1720</f>
        <v>0</v>
      </c>
      <c r="CJ1722">
        <f>'[3]TABLEAU DE BORD'!E1720-'[3]TABLEAU DE BORD'!C1720</f>
        <v>0</v>
      </c>
      <c r="CL1722">
        <f>'[3]TABLEAU DE BORD'!H1720</f>
        <v>0</v>
      </c>
      <c r="CM1722">
        <f>'[3]TABLEAU DE BORD'!K1720-'[3]TABLEAU DE BORD'!I1720</f>
        <v>0</v>
      </c>
    </row>
    <row r="1723" spans="72:91" x14ac:dyDescent="0.25">
      <c r="BT172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BORD'!$B$13:$B$2000,0),11))*T1723/INDEX('[3]TABLEAU DE BORD'!$B$13:$R$2000,MATCH('Formalisme RTE'!$H$2,'[3]TABLEAU DE BORD'!$B$13:$B$2000,0),12)</f>
        <v>3.102830965870556</v>
      </c>
      <c r="BU1723">
        <f t="shared" si="129"/>
        <v>0.93577891975241945</v>
      </c>
      <c r="BX1723">
        <f t="shared" si="127"/>
        <v>0.60748217536470928</v>
      </c>
      <c r="BZ1723">
        <f>IF($BZ$6="","",IF(ISERROR(INDEX([3]Base!$A$2:$C$207,MATCH($BZ$6,[3]Base!$A$2:$A$207,0),2))=TRUE,"CABLE INCONNU",(INDEX([3]Base!$A$2:$C$207,MATCH($BZ$6,[3]Base!$A$2:$A$207,0),3))))</f>
        <v>19.600000000000001</v>
      </c>
      <c r="CB1723">
        <f>IF($BZ$6="","",IF(ISERROR(INDEX([3]Base!$A$2:$C$207,MATCH($BZ$6,[3]Base!$A$2:$A$207,0),2))=TRUE,"CABLE INCONNU",(INDEX([3]Base!$A$2:$C$207,MATCH($BZ$6,[3]Base!$A$2:$A$207,0),2))))</f>
        <v>0.627</v>
      </c>
      <c r="CD1723">
        <f t="shared" si="128"/>
        <v>1.5404220201039038</v>
      </c>
      <c r="CF1723">
        <f t="shared" si="126"/>
        <v>404.81000000000006</v>
      </c>
      <c r="CG17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BORD'!$B$13:$B$2000,0),9)))*T1723/$P$18)</f>
        <v>406.35042202010396</v>
      </c>
      <c r="CI1723">
        <f>'[3]TABLEAU DE BORD'!B1721</f>
        <v>0</v>
      </c>
      <c r="CJ1723">
        <f>'[3]TABLEAU DE BORD'!E1721-'[3]TABLEAU DE BORD'!C1721</f>
        <v>0</v>
      </c>
      <c r="CL1723">
        <f>'[3]TABLEAU DE BORD'!H1721</f>
        <v>0</v>
      </c>
      <c r="CM1723">
        <f>'[3]TABLEAU DE BORD'!K1721-'[3]TABLEAU DE BORD'!I1721</f>
        <v>0</v>
      </c>
    </row>
    <row r="1724" spans="72:91" x14ac:dyDescent="0.25">
      <c r="BT172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BORD'!$B$13:$B$2000,0),11))*T1724/INDEX('[3]TABLEAU DE BORD'!$B$13:$R$2000,MATCH('Formalisme RTE'!$H$2,'[3]TABLEAU DE BORD'!$B$13:$B$2000,0),12)</f>
        <v>3.102830965870556</v>
      </c>
      <c r="BU1724">
        <f t="shared" si="129"/>
        <v>0.93577891975241945</v>
      </c>
      <c r="BX1724">
        <f t="shared" si="127"/>
        <v>0.60748217536470928</v>
      </c>
      <c r="BZ1724">
        <f>IF($BZ$6="","",IF(ISERROR(INDEX([3]Base!$A$2:$C$207,MATCH($BZ$6,[3]Base!$A$2:$A$207,0),2))=TRUE,"CABLE INCONNU",(INDEX([3]Base!$A$2:$C$207,MATCH($BZ$6,[3]Base!$A$2:$A$207,0),3))))</f>
        <v>19.600000000000001</v>
      </c>
      <c r="CB1724">
        <f>IF($BZ$6="","",IF(ISERROR(INDEX([3]Base!$A$2:$C$207,MATCH($BZ$6,[3]Base!$A$2:$A$207,0),2))=TRUE,"CABLE INCONNU",(INDEX([3]Base!$A$2:$C$207,MATCH($BZ$6,[3]Base!$A$2:$A$207,0),2))))</f>
        <v>0.627</v>
      </c>
      <c r="CD1724">
        <f t="shared" si="128"/>
        <v>1.5404220201039038</v>
      </c>
      <c r="CF1724">
        <f t="shared" si="126"/>
        <v>404.81000000000006</v>
      </c>
      <c r="CG172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BORD'!$B$13:$B$2000,0),9)))*T1724/$P$18)</f>
        <v>406.35042202010396</v>
      </c>
      <c r="CI1724">
        <f>'[3]TABLEAU DE BORD'!B1722</f>
        <v>0</v>
      </c>
      <c r="CJ1724">
        <f>'[3]TABLEAU DE BORD'!E1722-'[3]TABLEAU DE BORD'!C1722</f>
        <v>0</v>
      </c>
      <c r="CL1724">
        <f>'[3]TABLEAU DE BORD'!H1722</f>
        <v>0</v>
      </c>
      <c r="CM1724">
        <f>'[3]TABLEAU DE BORD'!K1722-'[3]TABLEAU DE BORD'!I1722</f>
        <v>0</v>
      </c>
    </row>
    <row r="1725" spans="72:91" x14ac:dyDescent="0.25">
      <c r="BT172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BORD'!$B$13:$B$2000,0),11))*T1725/INDEX('[3]TABLEAU DE BORD'!$B$13:$R$2000,MATCH('Formalisme RTE'!$H$2,'[3]TABLEAU DE BORD'!$B$13:$B$2000,0),12)</f>
        <v>3.102830965870556</v>
      </c>
      <c r="BU1725">
        <f t="shared" si="129"/>
        <v>0.93577891975241945</v>
      </c>
      <c r="BX1725">
        <f t="shared" si="127"/>
        <v>0.60748217536470928</v>
      </c>
      <c r="BZ1725">
        <f>IF($BZ$6="","",IF(ISERROR(INDEX([3]Base!$A$2:$C$207,MATCH($BZ$6,[3]Base!$A$2:$A$207,0),2))=TRUE,"CABLE INCONNU",(INDEX([3]Base!$A$2:$C$207,MATCH($BZ$6,[3]Base!$A$2:$A$207,0),3))))</f>
        <v>19.600000000000001</v>
      </c>
      <c r="CB1725">
        <f>IF($BZ$6="","",IF(ISERROR(INDEX([3]Base!$A$2:$C$207,MATCH($BZ$6,[3]Base!$A$2:$A$207,0),2))=TRUE,"CABLE INCONNU",(INDEX([3]Base!$A$2:$C$207,MATCH($BZ$6,[3]Base!$A$2:$A$207,0),2))))</f>
        <v>0.627</v>
      </c>
      <c r="CD1725">
        <f t="shared" si="128"/>
        <v>1.5404220201039038</v>
      </c>
      <c r="CF1725">
        <f t="shared" si="126"/>
        <v>404.81000000000006</v>
      </c>
      <c r="CG172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BORD'!$B$13:$B$2000,0),9)))*T1725/$P$18)</f>
        <v>406.35042202010396</v>
      </c>
      <c r="CI1725">
        <f>'[3]TABLEAU DE BORD'!B1723</f>
        <v>0</v>
      </c>
      <c r="CJ1725">
        <f>'[3]TABLEAU DE BORD'!E1723-'[3]TABLEAU DE BORD'!C1723</f>
        <v>0</v>
      </c>
      <c r="CL1725">
        <f>'[3]TABLEAU DE BORD'!H1723</f>
        <v>0</v>
      </c>
      <c r="CM1725">
        <f>'[3]TABLEAU DE BORD'!K1723-'[3]TABLEAU DE BORD'!I1723</f>
        <v>0</v>
      </c>
    </row>
    <row r="1726" spans="72:91" x14ac:dyDescent="0.25">
      <c r="BT172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BORD'!$B$13:$B$2000,0),11))*T1726/INDEX('[3]TABLEAU DE BORD'!$B$13:$R$2000,MATCH('Formalisme RTE'!$H$2,'[3]TABLEAU DE BORD'!$B$13:$B$2000,0),12)</f>
        <v>3.102830965870556</v>
      </c>
      <c r="BU1726">
        <f t="shared" si="129"/>
        <v>0.93577891975241945</v>
      </c>
      <c r="BX1726">
        <f t="shared" si="127"/>
        <v>0.60748217536470928</v>
      </c>
      <c r="BZ1726">
        <f>IF($BZ$6="","",IF(ISERROR(INDEX([3]Base!$A$2:$C$207,MATCH($BZ$6,[3]Base!$A$2:$A$207,0),2))=TRUE,"CABLE INCONNU",(INDEX([3]Base!$A$2:$C$207,MATCH($BZ$6,[3]Base!$A$2:$A$207,0),3))))</f>
        <v>19.600000000000001</v>
      </c>
      <c r="CB1726">
        <f>IF($BZ$6="","",IF(ISERROR(INDEX([3]Base!$A$2:$C$207,MATCH($BZ$6,[3]Base!$A$2:$A$207,0),2))=TRUE,"CABLE INCONNU",(INDEX([3]Base!$A$2:$C$207,MATCH($BZ$6,[3]Base!$A$2:$A$207,0),2))))</f>
        <v>0.627</v>
      </c>
      <c r="CD1726">
        <f t="shared" si="128"/>
        <v>1.5404220201039038</v>
      </c>
      <c r="CF1726">
        <f t="shared" si="126"/>
        <v>404.81000000000006</v>
      </c>
      <c r="CG172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BORD'!$B$13:$B$2000,0),9)))*T1726/$P$18)</f>
        <v>406.35042202010396</v>
      </c>
      <c r="CI1726">
        <f>'[3]TABLEAU DE BORD'!B1724</f>
        <v>0</v>
      </c>
      <c r="CJ1726">
        <f>'[3]TABLEAU DE BORD'!E1724-'[3]TABLEAU DE BORD'!C1724</f>
        <v>0</v>
      </c>
      <c r="CL1726">
        <f>'[3]TABLEAU DE BORD'!H1724</f>
        <v>0</v>
      </c>
      <c r="CM1726">
        <f>'[3]TABLEAU DE BORD'!K1724-'[3]TABLEAU DE BORD'!I1724</f>
        <v>0</v>
      </c>
    </row>
    <row r="1727" spans="72:91" x14ac:dyDescent="0.25">
      <c r="BT172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BORD'!$B$13:$B$2000,0),11))*T1727/INDEX('[3]TABLEAU DE BORD'!$B$13:$R$2000,MATCH('Formalisme RTE'!$H$2,'[3]TABLEAU DE BORD'!$B$13:$B$2000,0),12)</f>
        <v>3.102830965870556</v>
      </c>
      <c r="BU1727">
        <f t="shared" si="129"/>
        <v>0.93577891975241945</v>
      </c>
      <c r="BX1727">
        <f t="shared" si="127"/>
        <v>0.60748217536470928</v>
      </c>
      <c r="BZ1727">
        <f>IF($BZ$6="","",IF(ISERROR(INDEX([3]Base!$A$2:$C$207,MATCH($BZ$6,[3]Base!$A$2:$A$207,0),2))=TRUE,"CABLE INCONNU",(INDEX([3]Base!$A$2:$C$207,MATCH($BZ$6,[3]Base!$A$2:$A$207,0),3))))</f>
        <v>19.600000000000001</v>
      </c>
      <c r="CB1727">
        <f>IF($BZ$6="","",IF(ISERROR(INDEX([3]Base!$A$2:$C$207,MATCH($BZ$6,[3]Base!$A$2:$A$207,0),2))=TRUE,"CABLE INCONNU",(INDEX([3]Base!$A$2:$C$207,MATCH($BZ$6,[3]Base!$A$2:$A$207,0),2))))</f>
        <v>0.627</v>
      </c>
      <c r="CD1727">
        <f t="shared" si="128"/>
        <v>1.5404220201039038</v>
      </c>
      <c r="CF1727">
        <f t="shared" si="126"/>
        <v>404.81000000000006</v>
      </c>
      <c r="CG172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BORD'!$B$13:$B$2000,0),9)))*T1727/$P$18)</f>
        <v>406.35042202010396</v>
      </c>
      <c r="CI1727">
        <f>'[3]TABLEAU DE BORD'!B1725</f>
        <v>0</v>
      </c>
      <c r="CJ1727">
        <f>'[3]TABLEAU DE BORD'!E1725-'[3]TABLEAU DE BORD'!C1725</f>
        <v>0</v>
      </c>
      <c r="CL1727">
        <f>'[3]TABLEAU DE BORD'!H1725</f>
        <v>0</v>
      </c>
      <c r="CM1727">
        <f>'[3]TABLEAU DE BORD'!K1725-'[3]TABLEAU DE BORD'!I1725</f>
        <v>0</v>
      </c>
    </row>
    <row r="1728" spans="72:91" x14ac:dyDescent="0.25">
      <c r="BT172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BORD'!$B$13:$B$2000,0),11))*T1728/INDEX('[3]TABLEAU DE BORD'!$B$13:$R$2000,MATCH('Formalisme RTE'!$H$2,'[3]TABLEAU DE BORD'!$B$13:$B$2000,0),12)</f>
        <v>3.102830965870556</v>
      </c>
      <c r="BU1728">
        <f t="shared" si="129"/>
        <v>0.93577891975241945</v>
      </c>
      <c r="BX1728">
        <f t="shared" si="127"/>
        <v>0.60748217536470928</v>
      </c>
      <c r="BZ1728">
        <f>IF($BZ$6="","",IF(ISERROR(INDEX([3]Base!$A$2:$C$207,MATCH($BZ$6,[3]Base!$A$2:$A$207,0),2))=TRUE,"CABLE INCONNU",(INDEX([3]Base!$A$2:$C$207,MATCH($BZ$6,[3]Base!$A$2:$A$207,0),3))))</f>
        <v>19.600000000000001</v>
      </c>
      <c r="CB1728">
        <f>IF($BZ$6="","",IF(ISERROR(INDEX([3]Base!$A$2:$C$207,MATCH($BZ$6,[3]Base!$A$2:$A$207,0),2))=TRUE,"CABLE INCONNU",(INDEX([3]Base!$A$2:$C$207,MATCH($BZ$6,[3]Base!$A$2:$A$207,0),2))))</f>
        <v>0.627</v>
      </c>
      <c r="CD1728">
        <f t="shared" si="128"/>
        <v>1.5404220201039038</v>
      </c>
      <c r="CF1728">
        <f t="shared" si="126"/>
        <v>404.81000000000006</v>
      </c>
      <c r="CG172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BORD'!$B$13:$B$2000,0),9)))*T1728/$P$18)</f>
        <v>406.35042202010396</v>
      </c>
      <c r="CI1728">
        <f>'[3]TABLEAU DE BORD'!B1726</f>
        <v>0</v>
      </c>
      <c r="CJ1728">
        <f>'[3]TABLEAU DE BORD'!E1726-'[3]TABLEAU DE BORD'!C1726</f>
        <v>0</v>
      </c>
      <c r="CL1728">
        <f>'[3]TABLEAU DE BORD'!H1726</f>
        <v>0</v>
      </c>
      <c r="CM1728">
        <f>'[3]TABLEAU DE BORD'!K1726-'[3]TABLEAU DE BORD'!I1726</f>
        <v>0</v>
      </c>
    </row>
    <row r="1729" spans="72:91" x14ac:dyDescent="0.25">
      <c r="BT172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BORD'!$B$13:$B$2000,0),11))*T1729/INDEX('[3]TABLEAU DE BORD'!$B$13:$R$2000,MATCH('Formalisme RTE'!$H$2,'[3]TABLEAU DE BORD'!$B$13:$B$2000,0),12)</f>
        <v>3.102830965870556</v>
      </c>
      <c r="BU1729">
        <f t="shared" si="129"/>
        <v>0.93577891975241945</v>
      </c>
      <c r="BX1729">
        <f t="shared" si="127"/>
        <v>0.60748217536470928</v>
      </c>
      <c r="BZ1729">
        <f>IF($BZ$6="","",IF(ISERROR(INDEX([3]Base!$A$2:$C$207,MATCH($BZ$6,[3]Base!$A$2:$A$207,0),2))=TRUE,"CABLE INCONNU",(INDEX([3]Base!$A$2:$C$207,MATCH($BZ$6,[3]Base!$A$2:$A$207,0),3))))</f>
        <v>19.600000000000001</v>
      </c>
      <c r="CB1729">
        <f>IF($BZ$6="","",IF(ISERROR(INDEX([3]Base!$A$2:$C$207,MATCH($BZ$6,[3]Base!$A$2:$A$207,0),2))=TRUE,"CABLE INCONNU",(INDEX([3]Base!$A$2:$C$207,MATCH($BZ$6,[3]Base!$A$2:$A$207,0),2))))</f>
        <v>0.627</v>
      </c>
      <c r="CD1729">
        <f t="shared" si="128"/>
        <v>1.5404220201039038</v>
      </c>
      <c r="CF1729">
        <f t="shared" si="126"/>
        <v>404.81000000000006</v>
      </c>
      <c r="CG172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BORD'!$B$13:$B$2000,0),9)))*T1729/$P$18)</f>
        <v>406.35042202010396</v>
      </c>
      <c r="CI1729">
        <f>'[3]TABLEAU DE BORD'!B1727</f>
        <v>0</v>
      </c>
      <c r="CJ1729">
        <f>'[3]TABLEAU DE BORD'!E1727-'[3]TABLEAU DE BORD'!C1727</f>
        <v>0</v>
      </c>
      <c r="CL1729">
        <f>'[3]TABLEAU DE BORD'!H1727</f>
        <v>0</v>
      </c>
      <c r="CM1729">
        <f>'[3]TABLEAU DE BORD'!K1727-'[3]TABLEAU DE BORD'!I1727</f>
        <v>0</v>
      </c>
    </row>
    <row r="1730" spans="72:91" x14ac:dyDescent="0.25">
      <c r="BT173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BORD'!$B$13:$B$2000,0),11))*T1730/INDEX('[3]TABLEAU DE BORD'!$B$13:$R$2000,MATCH('Formalisme RTE'!$H$2,'[3]TABLEAU DE BORD'!$B$13:$B$2000,0),12)</f>
        <v>3.102830965870556</v>
      </c>
      <c r="BU1730">
        <f t="shared" si="129"/>
        <v>0.93577891975241945</v>
      </c>
      <c r="BX1730">
        <f t="shared" si="127"/>
        <v>0.60748217536470928</v>
      </c>
      <c r="BZ1730">
        <f>IF($BZ$6="","",IF(ISERROR(INDEX([3]Base!$A$2:$C$207,MATCH($BZ$6,[3]Base!$A$2:$A$207,0),2))=TRUE,"CABLE INCONNU",(INDEX([3]Base!$A$2:$C$207,MATCH($BZ$6,[3]Base!$A$2:$A$207,0),3))))</f>
        <v>19.600000000000001</v>
      </c>
      <c r="CB1730">
        <f>IF($BZ$6="","",IF(ISERROR(INDEX([3]Base!$A$2:$C$207,MATCH($BZ$6,[3]Base!$A$2:$A$207,0),2))=TRUE,"CABLE INCONNU",(INDEX([3]Base!$A$2:$C$207,MATCH($BZ$6,[3]Base!$A$2:$A$207,0),2))))</f>
        <v>0.627</v>
      </c>
      <c r="CD1730">
        <f t="shared" si="128"/>
        <v>1.5404220201039038</v>
      </c>
      <c r="CF1730">
        <f t="shared" si="126"/>
        <v>404.81000000000006</v>
      </c>
      <c r="CG173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BORD'!$B$13:$B$2000,0),9)))*T1730/$P$18)</f>
        <v>406.35042202010396</v>
      </c>
      <c r="CI1730">
        <f>'[3]TABLEAU DE BORD'!B1728</f>
        <v>0</v>
      </c>
      <c r="CJ1730">
        <f>'[3]TABLEAU DE BORD'!E1728-'[3]TABLEAU DE BORD'!C1728</f>
        <v>0</v>
      </c>
      <c r="CL1730">
        <f>'[3]TABLEAU DE BORD'!H1728</f>
        <v>0</v>
      </c>
      <c r="CM1730">
        <f>'[3]TABLEAU DE BORD'!K1728-'[3]TABLEAU DE BORD'!I1728</f>
        <v>0</v>
      </c>
    </row>
    <row r="1731" spans="72:91" x14ac:dyDescent="0.25">
      <c r="BT173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BORD'!$B$13:$B$2000,0),11))*T1731/INDEX('[3]TABLEAU DE BORD'!$B$13:$R$2000,MATCH('Formalisme RTE'!$H$2,'[3]TABLEAU DE BORD'!$B$13:$B$2000,0),12)</f>
        <v>3.102830965870556</v>
      </c>
      <c r="BU1731">
        <f t="shared" si="129"/>
        <v>246.85063832914042</v>
      </c>
      <c r="BX1731">
        <f t="shared" si="127"/>
        <v>0.60748217536470928</v>
      </c>
      <c r="BZ1731">
        <f>IF($BZ$6="","",IF(ISERROR(INDEX([3]Base!$A$2:$C$207,MATCH($BZ$6,[3]Base!$A$2:$A$207,0),2))=TRUE,"CABLE INCONNU",(INDEX([3]Base!$A$2:$C$207,MATCH($BZ$6,[3]Base!$A$2:$A$207,0),3))))</f>
        <v>19.600000000000001</v>
      </c>
      <c r="CB1731">
        <f>IF($BZ$6="","",IF(ISERROR(INDEX([3]Base!$A$2:$C$207,MATCH($BZ$6,[3]Base!$A$2:$A$207,0),2))=TRUE,"CABLE INCONNU",(INDEX([3]Base!$A$2:$C$207,MATCH($BZ$6,[3]Base!$A$2:$A$207,0),2))))</f>
        <v>0.627</v>
      </c>
      <c r="CD1731">
        <f t="shared" si="128"/>
        <v>406.35042202010396</v>
      </c>
      <c r="CG173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BORD'!$B$13:$B$2000,0),9)))*T1731/$P$18)</f>
        <v>406.35042202010396</v>
      </c>
      <c r="CI1731">
        <f>'[3]TABLEAU DE BORD'!B1729</f>
        <v>0</v>
      </c>
      <c r="CJ1731">
        <f>'[3]TABLEAU DE BORD'!E1729-'[3]TABLEAU DE BORD'!C1729</f>
        <v>0</v>
      </c>
      <c r="CL1731">
        <f>'[3]TABLEAU DE BORD'!H1729</f>
        <v>0</v>
      </c>
      <c r="CM1731">
        <f>'[3]TABLEAU DE BORD'!K1729-'[3]TABLEAU DE BORD'!I1729</f>
        <v>0</v>
      </c>
    </row>
    <row r="1732" spans="72:91" x14ac:dyDescent="0.25">
      <c r="BT173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BORD'!$B$13:$B$2000,0),11))*T1732/INDEX('[3]TABLEAU DE BORD'!$B$13:$R$2000,MATCH('Formalisme RTE'!$H$2,'[3]TABLEAU DE BORD'!$B$13:$B$2000,0),12)</f>
        <v>3.102830965870556</v>
      </c>
      <c r="BU1732">
        <f t="shared" si="129"/>
        <v>246.85063832914042</v>
      </c>
      <c r="BX1732">
        <f t="shared" si="127"/>
        <v>0.60748217536470928</v>
      </c>
      <c r="BZ1732">
        <f>IF($BZ$6="","",IF(ISERROR(INDEX([3]Base!$A$2:$C$207,MATCH($BZ$6,[3]Base!$A$2:$A$207,0),2))=TRUE,"CABLE INCONNU",(INDEX([3]Base!$A$2:$C$207,MATCH($BZ$6,[3]Base!$A$2:$A$207,0),3))))</f>
        <v>19.600000000000001</v>
      </c>
      <c r="CB1732">
        <f>IF($BZ$6="","",IF(ISERROR(INDEX([3]Base!$A$2:$C$207,MATCH($BZ$6,[3]Base!$A$2:$A$207,0),2))=TRUE,"CABLE INCONNU",(INDEX([3]Base!$A$2:$C$207,MATCH($BZ$6,[3]Base!$A$2:$A$207,0),2))))</f>
        <v>0.627</v>
      </c>
      <c r="CD1732">
        <f t="shared" si="128"/>
        <v>406.35042202010396</v>
      </c>
      <c r="CG173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BORD'!$B$13:$B$2000,0),9)))*T1732/$P$18)</f>
        <v>406.35042202010396</v>
      </c>
      <c r="CI1732">
        <f>'[3]TABLEAU DE BORD'!B1730</f>
        <v>0</v>
      </c>
      <c r="CJ1732">
        <f>'[3]TABLEAU DE BORD'!E1730-'[3]TABLEAU DE BORD'!C1730</f>
        <v>0</v>
      </c>
      <c r="CL1732">
        <f>'[3]TABLEAU DE BORD'!H1730</f>
        <v>0</v>
      </c>
      <c r="CM1732">
        <f>'[3]TABLEAU DE BORD'!K1730-'[3]TABLEAU DE BORD'!I1730</f>
        <v>0</v>
      </c>
    </row>
    <row r="1733" spans="72:91" x14ac:dyDescent="0.25">
      <c r="BT173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BORD'!$B$13:$B$2000,0),11))*T1733/INDEX('[3]TABLEAU DE BORD'!$B$13:$R$2000,MATCH('Formalisme RTE'!$H$2,'[3]TABLEAU DE BORD'!$B$13:$B$2000,0),12)</f>
        <v>3.102830965870556</v>
      </c>
      <c r="BU1733">
        <f t="shared" si="129"/>
        <v>246.85063832914042</v>
      </c>
      <c r="BX1733">
        <f t="shared" si="127"/>
        <v>0.60748217536470928</v>
      </c>
      <c r="BZ1733">
        <f>IF($BZ$6="","",IF(ISERROR(INDEX([3]Base!$A$2:$C$207,MATCH($BZ$6,[3]Base!$A$2:$A$207,0),2))=TRUE,"CABLE INCONNU",(INDEX([3]Base!$A$2:$C$207,MATCH($BZ$6,[3]Base!$A$2:$A$207,0),3))))</f>
        <v>19.600000000000001</v>
      </c>
      <c r="CB1733">
        <f>IF($BZ$6="","",IF(ISERROR(INDEX([3]Base!$A$2:$C$207,MATCH($BZ$6,[3]Base!$A$2:$A$207,0),2))=TRUE,"CABLE INCONNU",(INDEX([3]Base!$A$2:$C$207,MATCH($BZ$6,[3]Base!$A$2:$A$207,0),2))))</f>
        <v>0.627</v>
      </c>
      <c r="CD1733">
        <f t="shared" si="128"/>
        <v>406.35042202010396</v>
      </c>
      <c r="CG173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BORD'!$B$13:$B$2000,0),9)))*T1733/$P$18)</f>
        <v>406.35042202010396</v>
      </c>
      <c r="CI1733">
        <f>'[3]TABLEAU DE BORD'!B1731</f>
        <v>0</v>
      </c>
      <c r="CJ1733">
        <f>'[3]TABLEAU DE BORD'!E1731-'[3]TABLEAU DE BORD'!C1731</f>
        <v>0</v>
      </c>
      <c r="CL1733">
        <f>'[3]TABLEAU DE BORD'!H1731</f>
        <v>0</v>
      </c>
      <c r="CM1733">
        <f>'[3]TABLEAU DE BORD'!K1731-'[3]TABLEAU DE BORD'!I1731</f>
        <v>0</v>
      </c>
    </row>
    <row r="1734" spans="72:91" x14ac:dyDescent="0.25">
      <c r="BT173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BORD'!$B$13:$B$2000,0),11))*T1734/INDEX('[3]TABLEAU DE BORD'!$B$13:$R$2000,MATCH('Formalisme RTE'!$H$2,'[3]TABLEAU DE BORD'!$B$13:$B$2000,0),12)</f>
        <v>3.102830965870556</v>
      </c>
      <c r="BU1734">
        <f t="shared" si="129"/>
        <v>246.85063832914042</v>
      </c>
      <c r="BX1734">
        <f t="shared" si="127"/>
        <v>0.60748217536470928</v>
      </c>
      <c r="BZ1734">
        <f>IF($BZ$6="","",IF(ISERROR(INDEX([3]Base!$A$2:$C$207,MATCH($BZ$6,[3]Base!$A$2:$A$207,0),2))=TRUE,"CABLE INCONNU",(INDEX([3]Base!$A$2:$C$207,MATCH($BZ$6,[3]Base!$A$2:$A$207,0),3))))</f>
        <v>19.600000000000001</v>
      </c>
      <c r="CB1734">
        <f>IF($BZ$6="","",IF(ISERROR(INDEX([3]Base!$A$2:$C$207,MATCH($BZ$6,[3]Base!$A$2:$A$207,0),2))=TRUE,"CABLE INCONNU",(INDEX([3]Base!$A$2:$C$207,MATCH($BZ$6,[3]Base!$A$2:$A$207,0),2))))</f>
        <v>0.627</v>
      </c>
      <c r="CD1734">
        <f t="shared" si="128"/>
        <v>406.35042202010396</v>
      </c>
      <c r="CG173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BORD'!$B$13:$B$2000,0),9)))*T1734/$P$18)</f>
        <v>406.35042202010396</v>
      </c>
      <c r="CI1734">
        <f>'[3]TABLEAU DE BORD'!B1732</f>
        <v>0</v>
      </c>
      <c r="CJ1734">
        <f>'[3]TABLEAU DE BORD'!E1732-'[3]TABLEAU DE BORD'!C1732</f>
        <v>0</v>
      </c>
      <c r="CL1734">
        <f>'[3]TABLEAU DE BORD'!H1732</f>
        <v>0</v>
      </c>
      <c r="CM1734">
        <f>'[3]TABLEAU DE BORD'!K1732-'[3]TABLEAU DE BORD'!I1732</f>
        <v>0</v>
      </c>
    </row>
    <row r="1735" spans="72:91" x14ac:dyDescent="0.25">
      <c r="BT173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BORD'!$B$13:$B$2000,0),11))*T1735/INDEX('[3]TABLEAU DE BORD'!$B$13:$R$2000,MATCH('Formalisme RTE'!$H$2,'[3]TABLEAU DE BORD'!$B$13:$B$2000,0),12)</f>
        <v>3.102830965870556</v>
      </c>
      <c r="BU1735">
        <f t="shared" si="129"/>
        <v>246.85063832914042</v>
      </c>
      <c r="BX1735">
        <f t="shared" si="127"/>
        <v>0.60748217536470928</v>
      </c>
      <c r="BZ1735">
        <f>IF($BZ$6="","",IF(ISERROR(INDEX([3]Base!$A$2:$C$207,MATCH($BZ$6,[3]Base!$A$2:$A$207,0),2))=TRUE,"CABLE INCONNU",(INDEX([3]Base!$A$2:$C$207,MATCH($BZ$6,[3]Base!$A$2:$A$207,0),3))))</f>
        <v>19.600000000000001</v>
      </c>
      <c r="CB1735">
        <f>IF($BZ$6="","",IF(ISERROR(INDEX([3]Base!$A$2:$C$207,MATCH($BZ$6,[3]Base!$A$2:$A$207,0),2))=TRUE,"CABLE INCONNU",(INDEX([3]Base!$A$2:$C$207,MATCH($BZ$6,[3]Base!$A$2:$A$207,0),2))))</f>
        <v>0.627</v>
      </c>
      <c r="CD1735">
        <f t="shared" si="128"/>
        <v>406.35042202010396</v>
      </c>
      <c r="CG173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BORD'!$B$13:$B$2000,0),9)))*T1735/$P$18)</f>
        <v>406.35042202010396</v>
      </c>
      <c r="CI1735">
        <f>'[3]TABLEAU DE BORD'!B1733</f>
        <v>0</v>
      </c>
      <c r="CJ1735">
        <f>'[3]TABLEAU DE BORD'!E1733-'[3]TABLEAU DE BORD'!C1733</f>
        <v>0</v>
      </c>
      <c r="CL1735">
        <f>'[3]TABLEAU DE BORD'!H1733</f>
        <v>0</v>
      </c>
      <c r="CM1735">
        <f>'[3]TABLEAU DE BORD'!K1733-'[3]TABLEAU DE BORD'!I1733</f>
        <v>0</v>
      </c>
    </row>
    <row r="1736" spans="72:91" x14ac:dyDescent="0.25">
      <c r="BT173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BORD'!$B$13:$B$2000,0),11))*T1736/INDEX('[3]TABLEAU DE BORD'!$B$13:$R$2000,MATCH('Formalisme RTE'!$H$2,'[3]TABLEAU DE BORD'!$B$13:$B$2000,0),12)</f>
        <v>3.102830965870556</v>
      </c>
      <c r="BU1736">
        <f t="shared" si="129"/>
        <v>246.85063832914042</v>
      </c>
      <c r="BX1736">
        <f t="shared" si="127"/>
        <v>0.60748217536470928</v>
      </c>
      <c r="BZ1736">
        <f>IF($BZ$6="","",IF(ISERROR(INDEX([3]Base!$A$2:$C$207,MATCH($BZ$6,[3]Base!$A$2:$A$207,0),2))=TRUE,"CABLE INCONNU",(INDEX([3]Base!$A$2:$C$207,MATCH($BZ$6,[3]Base!$A$2:$A$207,0),3))))</f>
        <v>19.600000000000001</v>
      </c>
      <c r="CB1736">
        <f>IF($BZ$6="","",IF(ISERROR(INDEX([3]Base!$A$2:$C$207,MATCH($BZ$6,[3]Base!$A$2:$A$207,0),2))=TRUE,"CABLE INCONNU",(INDEX([3]Base!$A$2:$C$207,MATCH($BZ$6,[3]Base!$A$2:$A$207,0),2))))</f>
        <v>0.627</v>
      </c>
      <c r="CD1736">
        <f t="shared" si="128"/>
        <v>406.35042202010396</v>
      </c>
      <c r="CG173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BORD'!$B$13:$B$2000,0),9)))*T1736/$P$18)</f>
        <v>406.35042202010396</v>
      </c>
      <c r="CI1736">
        <f>'[3]TABLEAU DE BORD'!B1734</f>
        <v>0</v>
      </c>
      <c r="CJ1736">
        <f>'[3]TABLEAU DE BORD'!E1734-'[3]TABLEAU DE BORD'!C1734</f>
        <v>0</v>
      </c>
      <c r="CL1736">
        <f>'[3]TABLEAU DE BORD'!H1734</f>
        <v>0</v>
      </c>
      <c r="CM1736">
        <f>'[3]TABLEAU DE BORD'!K1734-'[3]TABLEAU DE BORD'!I1734</f>
        <v>0</v>
      </c>
    </row>
    <row r="1737" spans="72:91" x14ac:dyDescent="0.25">
      <c r="BT173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BORD'!$B$13:$B$2000,0),11))*T1737/INDEX('[3]TABLEAU DE BORD'!$B$13:$R$2000,MATCH('Formalisme RTE'!$H$2,'[3]TABLEAU DE BORD'!$B$13:$B$2000,0),12)</f>
        <v>3.102830965870556</v>
      </c>
      <c r="BU1737">
        <f t="shared" si="129"/>
        <v>246.85063832914042</v>
      </c>
      <c r="BX1737">
        <f t="shared" si="127"/>
        <v>0.60748217536470928</v>
      </c>
      <c r="BZ1737">
        <f>IF($BZ$6="","",IF(ISERROR(INDEX([3]Base!$A$2:$C$207,MATCH($BZ$6,[3]Base!$A$2:$A$207,0),2))=TRUE,"CABLE INCONNU",(INDEX([3]Base!$A$2:$C$207,MATCH($BZ$6,[3]Base!$A$2:$A$207,0),3))))</f>
        <v>19.600000000000001</v>
      </c>
      <c r="CB1737">
        <f>IF($BZ$6="","",IF(ISERROR(INDEX([3]Base!$A$2:$C$207,MATCH($BZ$6,[3]Base!$A$2:$A$207,0),2))=TRUE,"CABLE INCONNU",(INDEX([3]Base!$A$2:$C$207,MATCH($BZ$6,[3]Base!$A$2:$A$207,0),2))))</f>
        <v>0.627</v>
      </c>
      <c r="CD1737">
        <f t="shared" si="128"/>
        <v>406.35042202010396</v>
      </c>
      <c r="CG173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BORD'!$B$13:$B$2000,0),9)))*T1737/$P$18)</f>
        <v>406.35042202010396</v>
      </c>
      <c r="CI1737">
        <f>'[3]TABLEAU DE BORD'!B1735</f>
        <v>0</v>
      </c>
      <c r="CJ1737">
        <f>'[3]TABLEAU DE BORD'!E1735-'[3]TABLEAU DE BORD'!C1735</f>
        <v>0</v>
      </c>
      <c r="CL1737">
        <f>'[3]TABLEAU DE BORD'!H1735</f>
        <v>0</v>
      </c>
      <c r="CM1737">
        <f>'[3]TABLEAU DE BORD'!K1735-'[3]TABLEAU DE BORD'!I1735</f>
        <v>0</v>
      </c>
    </row>
    <row r="1738" spans="72:91" x14ac:dyDescent="0.25">
      <c r="BT173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BORD'!$B$13:$B$2000,0),11))*T1738/INDEX('[3]TABLEAU DE BORD'!$B$13:$R$2000,MATCH('Formalisme RTE'!$H$2,'[3]TABLEAU DE BORD'!$B$13:$B$2000,0),12)</f>
        <v>3.102830965870556</v>
      </c>
      <c r="BU1738">
        <f t="shared" si="129"/>
        <v>246.85063832914042</v>
      </c>
      <c r="BX1738">
        <f t="shared" si="127"/>
        <v>0.60748217536470928</v>
      </c>
      <c r="BZ1738">
        <f>IF($BZ$6="","",IF(ISERROR(INDEX([3]Base!$A$2:$C$207,MATCH($BZ$6,[3]Base!$A$2:$A$207,0),2))=TRUE,"CABLE INCONNU",(INDEX([3]Base!$A$2:$C$207,MATCH($BZ$6,[3]Base!$A$2:$A$207,0),3))))</f>
        <v>19.600000000000001</v>
      </c>
      <c r="CB1738">
        <f>IF($BZ$6="","",IF(ISERROR(INDEX([3]Base!$A$2:$C$207,MATCH($BZ$6,[3]Base!$A$2:$A$207,0),2))=TRUE,"CABLE INCONNU",(INDEX([3]Base!$A$2:$C$207,MATCH($BZ$6,[3]Base!$A$2:$A$207,0),2))))</f>
        <v>0.627</v>
      </c>
      <c r="CD1738">
        <f t="shared" si="128"/>
        <v>406.35042202010396</v>
      </c>
      <c r="CG173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BORD'!$B$13:$B$2000,0),9)))*T1738/$P$18)</f>
        <v>406.35042202010396</v>
      </c>
      <c r="CI1738">
        <f>'[3]TABLEAU DE BORD'!B1736</f>
        <v>0</v>
      </c>
      <c r="CJ1738">
        <f>'[3]TABLEAU DE BORD'!E1736-'[3]TABLEAU DE BORD'!C1736</f>
        <v>0</v>
      </c>
      <c r="CL1738">
        <f>'[3]TABLEAU DE BORD'!H1736</f>
        <v>0</v>
      </c>
      <c r="CM1738">
        <f>'[3]TABLEAU DE BORD'!K1736-'[3]TABLEAU DE BORD'!I1736</f>
        <v>0</v>
      </c>
    </row>
    <row r="1739" spans="72:91" x14ac:dyDescent="0.25">
      <c r="BT173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BORD'!$B$13:$B$2000,0),11))*T1739/INDEX('[3]TABLEAU DE BORD'!$B$13:$R$2000,MATCH('Formalisme RTE'!$H$2,'[3]TABLEAU DE BORD'!$B$13:$B$2000,0),12)</f>
        <v>3.102830965870556</v>
      </c>
      <c r="BU1739">
        <f t="shared" si="129"/>
        <v>246.85063832914042</v>
      </c>
      <c r="BX1739">
        <f t="shared" si="127"/>
        <v>0.60748217536470928</v>
      </c>
      <c r="BZ1739">
        <f>IF($BZ$6="","",IF(ISERROR(INDEX([3]Base!$A$2:$C$207,MATCH($BZ$6,[3]Base!$A$2:$A$207,0),2))=TRUE,"CABLE INCONNU",(INDEX([3]Base!$A$2:$C$207,MATCH($BZ$6,[3]Base!$A$2:$A$207,0),3))))</f>
        <v>19.600000000000001</v>
      </c>
      <c r="CB1739">
        <f>IF($BZ$6="","",IF(ISERROR(INDEX([3]Base!$A$2:$C$207,MATCH($BZ$6,[3]Base!$A$2:$A$207,0),2))=TRUE,"CABLE INCONNU",(INDEX([3]Base!$A$2:$C$207,MATCH($BZ$6,[3]Base!$A$2:$A$207,0),2))))</f>
        <v>0.627</v>
      </c>
      <c r="CD1739">
        <f t="shared" si="128"/>
        <v>406.35042202010396</v>
      </c>
      <c r="CG173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BORD'!$B$13:$B$2000,0),9)))*T1739/$P$18)</f>
        <v>406.35042202010396</v>
      </c>
      <c r="CI1739">
        <f>'[3]TABLEAU DE BORD'!B1737</f>
        <v>0</v>
      </c>
      <c r="CJ1739">
        <f>'[3]TABLEAU DE BORD'!E1737-'[3]TABLEAU DE BORD'!C1737</f>
        <v>0</v>
      </c>
      <c r="CL1739">
        <f>'[3]TABLEAU DE BORD'!H1737</f>
        <v>0</v>
      </c>
      <c r="CM1739">
        <f>'[3]TABLEAU DE BORD'!K1737-'[3]TABLEAU DE BORD'!I1737</f>
        <v>0</v>
      </c>
    </row>
    <row r="1740" spans="72:91" x14ac:dyDescent="0.25">
      <c r="BT174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BORD'!$B$13:$B$2000,0),11))*T1740/INDEX('[3]TABLEAU DE BORD'!$B$13:$R$2000,MATCH('Formalisme RTE'!$H$2,'[3]TABLEAU DE BORD'!$B$13:$B$2000,0),12)</f>
        <v>3.102830965870556</v>
      </c>
      <c r="BU1740">
        <f t="shared" si="129"/>
        <v>246.85063832914042</v>
      </c>
      <c r="BX1740">
        <f t="shared" si="127"/>
        <v>0.60748217536470928</v>
      </c>
      <c r="BZ1740">
        <f>IF($BZ$6="","",IF(ISERROR(INDEX([3]Base!$A$2:$C$207,MATCH($BZ$6,[3]Base!$A$2:$A$207,0),2))=TRUE,"CABLE INCONNU",(INDEX([3]Base!$A$2:$C$207,MATCH($BZ$6,[3]Base!$A$2:$A$207,0),3))))</f>
        <v>19.600000000000001</v>
      </c>
      <c r="CB1740">
        <f>IF($BZ$6="","",IF(ISERROR(INDEX([3]Base!$A$2:$C$207,MATCH($BZ$6,[3]Base!$A$2:$A$207,0),2))=TRUE,"CABLE INCONNU",(INDEX([3]Base!$A$2:$C$207,MATCH($BZ$6,[3]Base!$A$2:$A$207,0),2))))</f>
        <v>0.627</v>
      </c>
      <c r="CD1740">
        <f t="shared" si="128"/>
        <v>406.35042202010396</v>
      </c>
      <c r="CG174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BORD'!$B$13:$B$2000,0),9)))*T1740/$P$18)</f>
        <v>406.35042202010396</v>
      </c>
      <c r="CI1740">
        <f>'[3]TABLEAU DE BORD'!B1738</f>
        <v>0</v>
      </c>
      <c r="CJ1740">
        <f>'[3]TABLEAU DE BORD'!E1738-'[3]TABLEAU DE BORD'!C1738</f>
        <v>0</v>
      </c>
      <c r="CL1740">
        <f>'[3]TABLEAU DE BORD'!H1738</f>
        <v>0</v>
      </c>
      <c r="CM1740">
        <f>'[3]TABLEAU DE BORD'!K1738-'[3]TABLEAU DE BORD'!I1738</f>
        <v>0</v>
      </c>
    </row>
    <row r="1741" spans="72:91" x14ac:dyDescent="0.25">
      <c r="BT174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BORD'!$B$13:$B$2000,0),11))*T1741/INDEX('[3]TABLEAU DE BORD'!$B$13:$R$2000,MATCH('Formalisme RTE'!$H$2,'[3]TABLEAU DE BORD'!$B$13:$B$2000,0),12)</f>
        <v>3.102830965870556</v>
      </c>
      <c r="BU1741">
        <f t="shared" si="129"/>
        <v>246.85063832914042</v>
      </c>
      <c r="BX1741">
        <f t="shared" si="127"/>
        <v>0.60748217536470928</v>
      </c>
      <c r="BZ1741">
        <f>IF($BZ$6="","",IF(ISERROR(INDEX([3]Base!$A$2:$C$207,MATCH($BZ$6,[3]Base!$A$2:$A$207,0),2))=TRUE,"CABLE INCONNU",(INDEX([3]Base!$A$2:$C$207,MATCH($BZ$6,[3]Base!$A$2:$A$207,0),3))))</f>
        <v>19.600000000000001</v>
      </c>
      <c r="CB1741">
        <f>IF($BZ$6="","",IF(ISERROR(INDEX([3]Base!$A$2:$C$207,MATCH($BZ$6,[3]Base!$A$2:$A$207,0),2))=TRUE,"CABLE INCONNU",(INDEX([3]Base!$A$2:$C$207,MATCH($BZ$6,[3]Base!$A$2:$A$207,0),2))))</f>
        <v>0.627</v>
      </c>
      <c r="CD1741">
        <f t="shared" si="128"/>
        <v>406.35042202010396</v>
      </c>
      <c r="CG174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BORD'!$B$13:$B$2000,0),9)))*T1741/$P$18)</f>
        <v>406.35042202010396</v>
      </c>
      <c r="CI1741">
        <f>'[3]TABLEAU DE BORD'!B1739</f>
        <v>0</v>
      </c>
      <c r="CJ1741">
        <f>'[3]TABLEAU DE BORD'!E1739-'[3]TABLEAU DE BORD'!C1739</f>
        <v>0</v>
      </c>
      <c r="CL1741">
        <f>'[3]TABLEAU DE BORD'!H1739</f>
        <v>0</v>
      </c>
      <c r="CM1741">
        <f>'[3]TABLEAU DE BORD'!K1739-'[3]TABLEAU DE BORD'!I1739</f>
        <v>0</v>
      </c>
    </row>
    <row r="1742" spans="72:91" x14ac:dyDescent="0.25">
      <c r="BT174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BORD'!$B$13:$B$2000,0),11))*T1742/INDEX('[3]TABLEAU DE BORD'!$B$13:$R$2000,MATCH('Formalisme RTE'!$H$2,'[3]TABLEAU DE BORD'!$B$13:$B$2000,0),12)</f>
        <v>3.102830965870556</v>
      </c>
      <c r="BU1742">
        <f t="shared" si="129"/>
        <v>246.85063832914042</v>
      </c>
      <c r="BX1742">
        <f t="shared" si="127"/>
        <v>0.60748217536470928</v>
      </c>
      <c r="BZ1742">
        <f>IF($BZ$6="","",IF(ISERROR(INDEX([3]Base!$A$2:$C$207,MATCH($BZ$6,[3]Base!$A$2:$A$207,0),2))=TRUE,"CABLE INCONNU",(INDEX([3]Base!$A$2:$C$207,MATCH($BZ$6,[3]Base!$A$2:$A$207,0),3))))</f>
        <v>19.600000000000001</v>
      </c>
      <c r="CB1742">
        <f>IF($BZ$6="","",IF(ISERROR(INDEX([3]Base!$A$2:$C$207,MATCH($BZ$6,[3]Base!$A$2:$A$207,0),2))=TRUE,"CABLE INCONNU",(INDEX([3]Base!$A$2:$C$207,MATCH($BZ$6,[3]Base!$A$2:$A$207,0),2))))</f>
        <v>0.627</v>
      </c>
      <c r="CD1742">
        <f t="shared" si="128"/>
        <v>406.35042202010396</v>
      </c>
      <c r="CG174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BORD'!$B$13:$B$2000,0),9)))*T1742/$P$18)</f>
        <v>406.35042202010396</v>
      </c>
      <c r="CI1742">
        <f>'[3]TABLEAU DE BORD'!B1740</f>
        <v>0</v>
      </c>
      <c r="CJ1742">
        <f>'[3]TABLEAU DE BORD'!E1740-'[3]TABLEAU DE BORD'!C1740</f>
        <v>0</v>
      </c>
      <c r="CL1742">
        <f>'[3]TABLEAU DE BORD'!H1740</f>
        <v>0</v>
      </c>
      <c r="CM1742">
        <f>'[3]TABLEAU DE BORD'!K1740-'[3]TABLEAU DE BORD'!I1740</f>
        <v>0</v>
      </c>
    </row>
    <row r="1743" spans="72:91" x14ac:dyDescent="0.25">
      <c r="BT17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BORD'!$B$13:$B$2000,0),11))*T1743/INDEX('[3]TABLEAU DE BORD'!$B$13:$R$2000,MATCH('Formalisme RTE'!$H$2,'[3]TABLEAU DE BORD'!$B$13:$B$2000,0),12)</f>
        <v>3.102830965870556</v>
      </c>
      <c r="BU1743">
        <f t="shared" si="129"/>
        <v>246.85063832914042</v>
      </c>
      <c r="BX1743">
        <f t="shared" si="127"/>
        <v>0.60748217536470928</v>
      </c>
      <c r="BZ1743">
        <f>IF($BZ$6="","",IF(ISERROR(INDEX([3]Base!$A$2:$C$207,MATCH($BZ$6,[3]Base!$A$2:$A$207,0),2))=TRUE,"CABLE INCONNU",(INDEX([3]Base!$A$2:$C$207,MATCH($BZ$6,[3]Base!$A$2:$A$207,0),3))))</f>
        <v>19.600000000000001</v>
      </c>
      <c r="CB1743">
        <f>IF($BZ$6="","",IF(ISERROR(INDEX([3]Base!$A$2:$C$207,MATCH($BZ$6,[3]Base!$A$2:$A$207,0),2))=TRUE,"CABLE INCONNU",(INDEX([3]Base!$A$2:$C$207,MATCH($BZ$6,[3]Base!$A$2:$A$207,0),2))))</f>
        <v>0.627</v>
      </c>
      <c r="CD1743">
        <f t="shared" si="128"/>
        <v>406.35042202010396</v>
      </c>
      <c r="CG174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BORD'!$B$13:$B$2000,0),9)))*T1743/$P$18)</f>
        <v>406.35042202010396</v>
      </c>
      <c r="CI1743">
        <f>'[3]TABLEAU DE BORD'!B1741</f>
        <v>0</v>
      </c>
      <c r="CJ1743">
        <f>'[3]TABLEAU DE BORD'!E1741-'[3]TABLEAU DE BORD'!C1741</f>
        <v>0</v>
      </c>
      <c r="CL1743">
        <f>'[3]TABLEAU DE BORD'!H1741</f>
        <v>0</v>
      </c>
      <c r="CM1743">
        <f>'[3]TABLEAU DE BORD'!K1741-'[3]TABLEAU DE BORD'!I1741</f>
        <v>0</v>
      </c>
    </row>
    <row r="1744" spans="72:91" x14ac:dyDescent="0.25">
      <c r="BT174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BORD'!$B$13:$B$2000,0),11))*T1744/INDEX('[3]TABLEAU DE BORD'!$B$13:$R$2000,MATCH('Formalisme RTE'!$H$2,'[3]TABLEAU DE BORD'!$B$13:$B$2000,0),12)</f>
        <v>3.102830965870556</v>
      </c>
      <c r="BU1744">
        <f t="shared" si="129"/>
        <v>246.85063832914042</v>
      </c>
      <c r="BX1744">
        <f t="shared" ref="BX1744:BX1807" si="130">SQRT(1-(1/(SQRT((CB1744*0.981)^2+(($B$30/10)*BZ1744*0.001)^2)/(CB1744*0.981))^2))</f>
        <v>0.60748217536470928</v>
      </c>
      <c r="BZ1744">
        <f>IF($BZ$6="","",IF(ISERROR(INDEX([3]Base!$A$2:$C$207,MATCH($BZ$6,[3]Base!$A$2:$A$207,0),2))=TRUE,"CABLE INCONNU",(INDEX([3]Base!$A$2:$C$207,MATCH($BZ$6,[3]Base!$A$2:$A$207,0),3))))</f>
        <v>19.600000000000001</v>
      </c>
      <c r="CB1744">
        <f>IF($BZ$6="","",IF(ISERROR(INDEX([3]Base!$A$2:$C$207,MATCH($BZ$6,[3]Base!$A$2:$A$207,0),2))=TRUE,"CABLE INCONNU",(INDEX([3]Base!$A$2:$C$207,MATCH($BZ$6,[3]Base!$A$2:$A$207,0),2))))</f>
        <v>0.627</v>
      </c>
      <c r="CD1744">
        <f t="shared" si="128"/>
        <v>406.35042202010396</v>
      </c>
      <c r="CG17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BORD'!$B$13:$B$2000,0),9)))*T1744/$P$18)</f>
        <v>406.35042202010396</v>
      </c>
      <c r="CI1744">
        <f>'[3]TABLEAU DE BORD'!B1742</f>
        <v>0</v>
      </c>
      <c r="CJ1744">
        <f>'[3]TABLEAU DE BORD'!E1742-'[3]TABLEAU DE BORD'!C1742</f>
        <v>0</v>
      </c>
      <c r="CL1744">
        <f>'[3]TABLEAU DE BORD'!H1742</f>
        <v>0</v>
      </c>
      <c r="CM1744">
        <f>'[3]TABLEAU DE BORD'!K1742-'[3]TABLEAU DE BORD'!I1742</f>
        <v>0</v>
      </c>
    </row>
    <row r="1745" spans="72:91" x14ac:dyDescent="0.25">
      <c r="BT174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BORD'!$B$13:$B$2000,0),11))*T1745/INDEX('[3]TABLEAU DE BORD'!$B$13:$R$2000,MATCH('Formalisme RTE'!$H$2,'[3]TABLEAU DE BORD'!$B$13:$B$2000,0),12)</f>
        <v>3.102830965870556</v>
      </c>
      <c r="BU1745">
        <f t="shared" si="129"/>
        <v>246.85063832914042</v>
      </c>
      <c r="BX1745">
        <f t="shared" si="130"/>
        <v>0.60748217536470928</v>
      </c>
      <c r="BZ1745">
        <f>IF($BZ$6="","",IF(ISERROR(INDEX([3]Base!$A$2:$C$207,MATCH($BZ$6,[3]Base!$A$2:$A$207,0),2))=TRUE,"CABLE INCONNU",(INDEX([3]Base!$A$2:$C$207,MATCH($BZ$6,[3]Base!$A$2:$A$207,0),3))))</f>
        <v>19.600000000000001</v>
      </c>
      <c r="CB1745">
        <f>IF($BZ$6="","",IF(ISERROR(INDEX([3]Base!$A$2:$C$207,MATCH($BZ$6,[3]Base!$A$2:$A$207,0),2))=TRUE,"CABLE INCONNU",(INDEX([3]Base!$A$2:$C$207,MATCH($BZ$6,[3]Base!$A$2:$A$207,0),2))))</f>
        <v>0.627</v>
      </c>
      <c r="CD1745">
        <f t="shared" ref="CD1745:CD1808" si="131">CG1745-CF1745</f>
        <v>406.35042202010396</v>
      </c>
      <c r="CG17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BORD'!$B$13:$B$2000,0),9)))*T1745/$P$18)</f>
        <v>406.35042202010396</v>
      </c>
      <c r="CI1745">
        <f>'[3]TABLEAU DE BORD'!B1743</f>
        <v>0</v>
      </c>
      <c r="CJ1745">
        <f>'[3]TABLEAU DE BORD'!E1743-'[3]TABLEAU DE BORD'!C1743</f>
        <v>0</v>
      </c>
      <c r="CL1745">
        <f>'[3]TABLEAU DE BORD'!H1743</f>
        <v>0</v>
      </c>
      <c r="CM1745">
        <f>'[3]TABLEAU DE BORD'!K1743-'[3]TABLEAU DE BORD'!I1743</f>
        <v>0</v>
      </c>
    </row>
    <row r="1746" spans="72:91" x14ac:dyDescent="0.25">
      <c r="BT174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BORD'!$B$13:$B$2000,0),11))*T1746/INDEX('[3]TABLEAU DE BORD'!$B$13:$R$2000,MATCH('Formalisme RTE'!$H$2,'[3]TABLEAU DE BORD'!$B$13:$B$2000,0),12)</f>
        <v>3.102830965870556</v>
      </c>
      <c r="BU1746">
        <f t="shared" ref="BU1746:BU1809" si="132">BX1746*CD1746</f>
        <v>246.85063832914042</v>
      </c>
      <c r="BX1746">
        <f t="shared" si="130"/>
        <v>0.60748217536470928</v>
      </c>
      <c r="BZ1746">
        <f>IF($BZ$6="","",IF(ISERROR(INDEX([3]Base!$A$2:$C$207,MATCH($BZ$6,[3]Base!$A$2:$A$207,0),2))=TRUE,"CABLE INCONNU",(INDEX([3]Base!$A$2:$C$207,MATCH($BZ$6,[3]Base!$A$2:$A$207,0),3))))</f>
        <v>19.600000000000001</v>
      </c>
      <c r="CB1746">
        <f>IF($BZ$6="","",IF(ISERROR(INDEX([3]Base!$A$2:$C$207,MATCH($BZ$6,[3]Base!$A$2:$A$207,0),2))=TRUE,"CABLE INCONNU",(INDEX([3]Base!$A$2:$C$207,MATCH($BZ$6,[3]Base!$A$2:$A$207,0),2))))</f>
        <v>0.627</v>
      </c>
      <c r="CD1746">
        <f t="shared" si="131"/>
        <v>406.35042202010396</v>
      </c>
      <c r="CG17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BORD'!$B$13:$B$2000,0),9)))*T1746/$P$18)</f>
        <v>406.35042202010396</v>
      </c>
      <c r="CI1746">
        <f>'[3]TABLEAU DE BORD'!B1744</f>
        <v>0</v>
      </c>
      <c r="CJ1746">
        <f>'[3]TABLEAU DE BORD'!E1744-'[3]TABLEAU DE BORD'!C1744</f>
        <v>0</v>
      </c>
      <c r="CL1746">
        <f>'[3]TABLEAU DE BORD'!H1744</f>
        <v>0</v>
      </c>
      <c r="CM1746">
        <f>'[3]TABLEAU DE BORD'!K1744-'[3]TABLEAU DE BORD'!I1744</f>
        <v>0</v>
      </c>
    </row>
    <row r="1747" spans="72:91" x14ac:dyDescent="0.25">
      <c r="BT174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BORD'!$B$13:$B$2000,0),11))*T1747/INDEX('[3]TABLEAU DE BORD'!$B$13:$R$2000,MATCH('Formalisme RTE'!$H$2,'[3]TABLEAU DE BORD'!$B$13:$B$2000,0),12)</f>
        <v>3.102830965870556</v>
      </c>
      <c r="BU1747">
        <f t="shared" si="132"/>
        <v>246.85063832914042</v>
      </c>
      <c r="BX1747">
        <f t="shared" si="130"/>
        <v>0.60748217536470928</v>
      </c>
      <c r="BZ1747">
        <f>IF($BZ$6="","",IF(ISERROR(INDEX([3]Base!$A$2:$C$207,MATCH($BZ$6,[3]Base!$A$2:$A$207,0),2))=TRUE,"CABLE INCONNU",(INDEX([3]Base!$A$2:$C$207,MATCH($BZ$6,[3]Base!$A$2:$A$207,0),3))))</f>
        <v>19.600000000000001</v>
      </c>
      <c r="CB1747">
        <f>IF($BZ$6="","",IF(ISERROR(INDEX([3]Base!$A$2:$C$207,MATCH($BZ$6,[3]Base!$A$2:$A$207,0),2))=TRUE,"CABLE INCONNU",(INDEX([3]Base!$A$2:$C$207,MATCH($BZ$6,[3]Base!$A$2:$A$207,0),2))))</f>
        <v>0.627</v>
      </c>
      <c r="CD1747">
        <f t="shared" si="131"/>
        <v>406.35042202010396</v>
      </c>
      <c r="CG17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BORD'!$B$13:$B$2000,0),9)))*T1747/$P$18)</f>
        <v>406.35042202010396</v>
      </c>
      <c r="CI1747">
        <f>'[3]TABLEAU DE BORD'!B1745</f>
        <v>0</v>
      </c>
      <c r="CJ1747">
        <f>'[3]TABLEAU DE BORD'!E1745-'[3]TABLEAU DE BORD'!C1745</f>
        <v>0</v>
      </c>
      <c r="CL1747">
        <f>'[3]TABLEAU DE BORD'!H1745</f>
        <v>0</v>
      </c>
      <c r="CM1747">
        <f>'[3]TABLEAU DE BORD'!K1745-'[3]TABLEAU DE BORD'!I1745</f>
        <v>0</v>
      </c>
    </row>
    <row r="1748" spans="72:91" x14ac:dyDescent="0.25">
      <c r="BT174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BORD'!$B$13:$B$2000,0),11))*T1748/INDEX('[3]TABLEAU DE BORD'!$B$13:$R$2000,MATCH('Formalisme RTE'!$H$2,'[3]TABLEAU DE BORD'!$B$13:$B$2000,0),12)</f>
        <v>3.102830965870556</v>
      </c>
      <c r="BU1748">
        <f t="shared" si="132"/>
        <v>246.85063832914042</v>
      </c>
      <c r="BX1748">
        <f t="shared" si="130"/>
        <v>0.60748217536470928</v>
      </c>
      <c r="BZ1748">
        <f>IF($BZ$6="","",IF(ISERROR(INDEX([3]Base!$A$2:$C$207,MATCH($BZ$6,[3]Base!$A$2:$A$207,0),2))=TRUE,"CABLE INCONNU",(INDEX([3]Base!$A$2:$C$207,MATCH($BZ$6,[3]Base!$A$2:$A$207,0),3))))</f>
        <v>19.600000000000001</v>
      </c>
      <c r="CB1748">
        <f>IF($BZ$6="","",IF(ISERROR(INDEX([3]Base!$A$2:$C$207,MATCH($BZ$6,[3]Base!$A$2:$A$207,0),2))=TRUE,"CABLE INCONNU",(INDEX([3]Base!$A$2:$C$207,MATCH($BZ$6,[3]Base!$A$2:$A$207,0),2))))</f>
        <v>0.627</v>
      </c>
      <c r="CD1748">
        <f t="shared" si="131"/>
        <v>406.35042202010396</v>
      </c>
      <c r="CG17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BORD'!$B$13:$B$2000,0),9)))*T1748/$P$18)</f>
        <v>406.35042202010396</v>
      </c>
      <c r="CI1748">
        <f>'[3]TABLEAU DE BORD'!B1746</f>
        <v>0</v>
      </c>
      <c r="CJ1748">
        <f>'[3]TABLEAU DE BORD'!E1746-'[3]TABLEAU DE BORD'!C1746</f>
        <v>0</v>
      </c>
      <c r="CL1748">
        <f>'[3]TABLEAU DE BORD'!H1746</f>
        <v>0</v>
      </c>
      <c r="CM1748">
        <f>'[3]TABLEAU DE BORD'!K1746-'[3]TABLEAU DE BORD'!I1746</f>
        <v>0</v>
      </c>
    </row>
    <row r="1749" spans="72:91" x14ac:dyDescent="0.25">
      <c r="BT174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BORD'!$B$13:$B$2000,0),11))*T1749/INDEX('[3]TABLEAU DE BORD'!$B$13:$R$2000,MATCH('Formalisme RTE'!$H$2,'[3]TABLEAU DE BORD'!$B$13:$B$2000,0),12)</f>
        <v>3.102830965870556</v>
      </c>
      <c r="BU1749">
        <f t="shared" si="132"/>
        <v>246.85063832914042</v>
      </c>
      <c r="BX1749">
        <f t="shared" si="130"/>
        <v>0.60748217536470928</v>
      </c>
      <c r="BZ1749">
        <f>IF($BZ$6="","",IF(ISERROR(INDEX([3]Base!$A$2:$C$207,MATCH($BZ$6,[3]Base!$A$2:$A$207,0),2))=TRUE,"CABLE INCONNU",(INDEX([3]Base!$A$2:$C$207,MATCH($BZ$6,[3]Base!$A$2:$A$207,0),3))))</f>
        <v>19.600000000000001</v>
      </c>
      <c r="CB1749">
        <f>IF($BZ$6="","",IF(ISERROR(INDEX([3]Base!$A$2:$C$207,MATCH($BZ$6,[3]Base!$A$2:$A$207,0),2))=TRUE,"CABLE INCONNU",(INDEX([3]Base!$A$2:$C$207,MATCH($BZ$6,[3]Base!$A$2:$A$207,0),2))))</f>
        <v>0.627</v>
      </c>
      <c r="CD1749">
        <f t="shared" si="131"/>
        <v>406.35042202010396</v>
      </c>
      <c r="CG17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BORD'!$B$13:$B$2000,0),9)))*T1749/$P$18)</f>
        <v>406.35042202010396</v>
      </c>
      <c r="CI1749">
        <f>'[3]TABLEAU DE BORD'!B1747</f>
        <v>0</v>
      </c>
      <c r="CJ1749">
        <f>'[3]TABLEAU DE BORD'!E1747-'[3]TABLEAU DE BORD'!C1747</f>
        <v>0</v>
      </c>
      <c r="CL1749">
        <f>'[3]TABLEAU DE BORD'!H1747</f>
        <v>0</v>
      </c>
      <c r="CM1749">
        <f>'[3]TABLEAU DE BORD'!K1747-'[3]TABLEAU DE BORD'!I1747</f>
        <v>0</v>
      </c>
    </row>
    <row r="1750" spans="72:91" x14ac:dyDescent="0.25">
      <c r="BT175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BORD'!$B$13:$B$2000,0),11))*T1750/INDEX('[3]TABLEAU DE BORD'!$B$13:$R$2000,MATCH('Formalisme RTE'!$H$2,'[3]TABLEAU DE BORD'!$B$13:$B$2000,0),12)</f>
        <v>3.102830965870556</v>
      </c>
      <c r="BU1750">
        <f t="shared" si="132"/>
        <v>246.85063832914042</v>
      </c>
      <c r="BX1750">
        <f t="shared" si="130"/>
        <v>0.60748217536470928</v>
      </c>
      <c r="BZ1750">
        <f>IF($BZ$6="","",IF(ISERROR(INDEX([3]Base!$A$2:$C$207,MATCH($BZ$6,[3]Base!$A$2:$A$207,0),2))=TRUE,"CABLE INCONNU",(INDEX([3]Base!$A$2:$C$207,MATCH($BZ$6,[3]Base!$A$2:$A$207,0),3))))</f>
        <v>19.600000000000001</v>
      </c>
      <c r="CB1750">
        <f>IF($BZ$6="","",IF(ISERROR(INDEX([3]Base!$A$2:$C$207,MATCH($BZ$6,[3]Base!$A$2:$A$207,0),2))=TRUE,"CABLE INCONNU",(INDEX([3]Base!$A$2:$C$207,MATCH($BZ$6,[3]Base!$A$2:$A$207,0),2))))</f>
        <v>0.627</v>
      </c>
      <c r="CD1750">
        <f t="shared" si="131"/>
        <v>406.35042202010396</v>
      </c>
      <c r="CG17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BORD'!$B$13:$B$2000,0),9)))*T1750/$P$18)</f>
        <v>406.35042202010396</v>
      </c>
      <c r="CI1750">
        <f>'[3]TABLEAU DE BORD'!B1748</f>
        <v>0</v>
      </c>
      <c r="CJ1750">
        <f>'[3]TABLEAU DE BORD'!E1748-'[3]TABLEAU DE BORD'!C1748</f>
        <v>0</v>
      </c>
      <c r="CL1750">
        <f>'[3]TABLEAU DE BORD'!H1748</f>
        <v>0</v>
      </c>
      <c r="CM1750">
        <f>'[3]TABLEAU DE BORD'!K1748-'[3]TABLEAU DE BORD'!I1748</f>
        <v>0</v>
      </c>
    </row>
    <row r="1751" spans="72:91" x14ac:dyDescent="0.25">
      <c r="BT175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BORD'!$B$13:$B$2000,0),11))*T1751/INDEX('[3]TABLEAU DE BORD'!$B$13:$R$2000,MATCH('Formalisme RTE'!$H$2,'[3]TABLEAU DE BORD'!$B$13:$B$2000,0),12)</f>
        <v>3.102830965870556</v>
      </c>
      <c r="BU1751">
        <f t="shared" si="132"/>
        <v>246.85063832914042</v>
      </c>
      <c r="BX1751">
        <f t="shared" si="130"/>
        <v>0.60748217536470928</v>
      </c>
      <c r="BZ1751">
        <f>IF($BZ$6="","",IF(ISERROR(INDEX([3]Base!$A$2:$C$207,MATCH($BZ$6,[3]Base!$A$2:$A$207,0),2))=TRUE,"CABLE INCONNU",(INDEX([3]Base!$A$2:$C$207,MATCH($BZ$6,[3]Base!$A$2:$A$207,0),3))))</f>
        <v>19.600000000000001</v>
      </c>
      <c r="CB1751">
        <f>IF($BZ$6="","",IF(ISERROR(INDEX([3]Base!$A$2:$C$207,MATCH($BZ$6,[3]Base!$A$2:$A$207,0),2))=TRUE,"CABLE INCONNU",(INDEX([3]Base!$A$2:$C$207,MATCH($BZ$6,[3]Base!$A$2:$A$207,0),2))))</f>
        <v>0.627</v>
      </c>
      <c r="CD1751">
        <f t="shared" si="131"/>
        <v>406.35042202010396</v>
      </c>
      <c r="CG17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BORD'!$B$13:$B$2000,0),9)))*T1751/$P$18)</f>
        <v>406.35042202010396</v>
      </c>
      <c r="CI1751">
        <f>'[3]TABLEAU DE BORD'!B1749</f>
        <v>0</v>
      </c>
      <c r="CJ1751">
        <f>'[3]TABLEAU DE BORD'!E1749-'[3]TABLEAU DE BORD'!C1749</f>
        <v>0</v>
      </c>
      <c r="CL1751">
        <f>'[3]TABLEAU DE BORD'!H1749</f>
        <v>0</v>
      </c>
      <c r="CM1751">
        <f>'[3]TABLEAU DE BORD'!K1749-'[3]TABLEAU DE BORD'!I1749</f>
        <v>0</v>
      </c>
    </row>
    <row r="1752" spans="72:91" x14ac:dyDescent="0.25">
      <c r="BT175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BORD'!$B$13:$B$2000,0),11))*T1752/INDEX('[3]TABLEAU DE BORD'!$B$13:$R$2000,MATCH('Formalisme RTE'!$H$2,'[3]TABLEAU DE BORD'!$B$13:$B$2000,0),12)</f>
        <v>3.102830965870556</v>
      </c>
      <c r="BU1752">
        <f t="shared" si="132"/>
        <v>246.85063832914042</v>
      </c>
      <c r="BX1752">
        <f t="shared" si="130"/>
        <v>0.60748217536470928</v>
      </c>
      <c r="BZ1752">
        <f>IF($BZ$6="","",IF(ISERROR(INDEX([3]Base!$A$2:$C$207,MATCH($BZ$6,[3]Base!$A$2:$A$207,0),2))=TRUE,"CABLE INCONNU",(INDEX([3]Base!$A$2:$C$207,MATCH($BZ$6,[3]Base!$A$2:$A$207,0),3))))</f>
        <v>19.600000000000001</v>
      </c>
      <c r="CB1752">
        <f>IF($BZ$6="","",IF(ISERROR(INDEX([3]Base!$A$2:$C$207,MATCH($BZ$6,[3]Base!$A$2:$A$207,0),2))=TRUE,"CABLE INCONNU",(INDEX([3]Base!$A$2:$C$207,MATCH($BZ$6,[3]Base!$A$2:$A$207,0),2))))</f>
        <v>0.627</v>
      </c>
      <c r="CD1752">
        <f t="shared" si="131"/>
        <v>406.35042202010396</v>
      </c>
      <c r="CG17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BORD'!$B$13:$B$2000,0),9)))*T1752/$P$18)</f>
        <v>406.35042202010396</v>
      </c>
      <c r="CI1752">
        <f>'[3]TABLEAU DE BORD'!B1750</f>
        <v>0</v>
      </c>
      <c r="CJ1752">
        <f>'[3]TABLEAU DE BORD'!E1750-'[3]TABLEAU DE BORD'!C1750</f>
        <v>0</v>
      </c>
      <c r="CL1752">
        <f>'[3]TABLEAU DE BORD'!H1750</f>
        <v>0</v>
      </c>
      <c r="CM1752">
        <f>'[3]TABLEAU DE BORD'!K1750-'[3]TABLEAU DE BORD'!I1750</f>
        <v>0</v>
      </c>
    </row>
    <row r="1753" spans="72:91" x14ac:dyDescent="0.25">
      <c r="BT175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BORD'!$B$13:$B$2000,0),11))*T1753/INDEX('[3]TABLEAU DE BORD'!$B$13:$R$2000,MATCH('Formalisme RTE'!$H$2,'[3]TABLEAU DE BORD'!$B$13:$B$2000,0),12)</f>
        <v>3.102830965870556</v>
      </c>
      <c r="BU1753">
        <f t="shared" si="132"/>
        <v>246.85063832914042</v>
      </c>
      <c r="BX1753">
        <f t="shared" si="130"/>
        <v>0.60748217536470928</v>
      </c>
      <c r="BZ1753">
        <f>IF($BZ$6="","",IF(ISERROR(INDEX([3]Base!$A$2:$C$207,MATCH($BZ$6,[3]Base!$A$2:$A$207,0),2))=TRUE,"CABLE INCONNU",(INDEX([3]Base!$A$2:$C$207,MATCH($BZ$6,[3]Base!$A$2:$A$207,0),3))))</f>
        <v>19.600000000000001</v>
      </c>
      <c r="CB1753">
        <f>IF($BZ$6="","",IF(ISERROR(INDEX([3]Base!$A$2:$C$207,MATCH($BZ$6,[3]Base!$A$2:$A$207,0),2))=TRUE,"CABLE INCONNU",(INDEX([3]Base!$A$2:$C$207,MATCH($BZ$6,[3]Base!$A$2:$A$207,0),2))))</f>
        <v>0.627</v>
      </c>
      <c r="CD1753">
        <f t="shared" si="131"/>
        <v>406.35042202010396</v>
      </c>
      <c r="CG17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BORD'!$B$13:$B$2000,0),9)))*T1753/$P$18)</f>
        <v>406.35042202010396</v>
      </c>
      <c r="CI1753">
        <f>'[3]TABLEAU DE BORD'!B1751</f>
        <v>0</v>
      </c>
      <c r="CJ1753">
        <f>'[3]TABLEAU DE BORD'!E1751-'[3]TABLEAU DE BORD'!C1751</f>
        <v>0</v>
      </c>
      <c r="CL1753">
        <f>'[3]TABLEAU DE BORD'!H1751</f>
        <v>0</v>
      </c>
      <c r="CM1753">
        <f>'[3]TABLEAU DE BORD'!K1751-'[3]TABLEAU DE BORD'!I1751</f>
        <v>0</v>
      </c>
    </row>
    <row r="1754" spans="72:91" x14ac:dyDescent="0.25">
      <c r="BT175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BORD'!$B$13:$B$2000,0),11))*T1754/INDEX('[3]TABLEAU DE BORD'!$B$13:$R$2000,MATCH('Formalisme RTE'!$H$2,'[3]TABLEAU DE BORD'!$B$13:$B$2000,0),12)</f>
        <v>3.102830965870556</v>
      </c>
      <c r="BU1754">
        <f t="shared" si="132"/>
        <v>246.85063832914042</v>
      </c>
      <c r="BX1754">
        <f t="shared" si="130"/>
        <v>0.60748217536470928</v>
      </c>
      <c r="BZ1754">
        <f>IF($BZ$6="","",IF(ISERROR(INDEX([3]Base!$A$2:$C$207,MATCH($BZ$6,[3]Base!$A$2:$A$207,0),2))=TRUE,"CABLE INCONNU",(INDEX([3]Base!$A$2:$C$207,MATCH($BZ$6,[3]Base!$A$2:$A$207,0),3))))</f>
        <v>19.600000000000001</v>
      </c>
      <c r="CB1754">
        <f>IF($BZ$6="","",IF(ISERROR(INDEX([3]Base!$A$2:$C$207,MATCH($BZ$6,[3]Base!$A$2:$A$207,0),2))=TRUE,"CABLE INCONNU",(INDEX([3]Base!$A$2:$C$207,MATCH($BZ$6,[3]Base!$A$2:$A$207,0),2))))</f>
        <v>0.627</v>
      </c>
      <c r="CD1754">
        <f t="shared" si="131"/>
        <v>406.35042202010396</v>
      </c>
      <c r="CG17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BORD'!$B$13:$B$2000,0),9)))*T1754/$P$18)</f>
        <v>406.35042202010396</v>
      </c>
      <c r="CI1754">
        <f>'[3]TABLEAU DE BORD'!B1752</f>
        <v>0</v>
      </c>
      <c r="CJ1754">
        <f>'[3]TABLEAU DE BORD'!E1752-'[3]TABLEAU DE BORD'!C1752</f>
        <v>0</v>
      </c>
      <c r="CL1754">
        <f>'[3]TABLEAU DE BORD'!H1752</f>
        <v>0</v>
      </c>
      <c r="CM1754">
        <f>'[3]TABLEAU DE BORD'!K1752-'[3]TABLEAU DE BORD'!I1752</f>
        <v>0</v>
      </c>
    </row>
    <row r="1755" spans="72:91" x14ac:dyDescent="0.25">
      <c r="BT175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BORD'!$B$13:$B$2000,0),11))*T1755/INDEX('[3]TABLEAU DE BORD'!$B$13:$R$2000,MATCH('Formalisme RTE'!$H$2,'[3]TABLEAU DE BORD'!$B$13:$B$2000,0),12)</f>
        <v>3.102830965870556</v>
      </c>
      <c r="BU1755">
        <f t="shared" si="132"/>
        <v>246.85063832914042</v>
      </c>
      <c r="BX1755">
        <f t="shared" si="130"/>
        <v>0.60748217536470928</v>
      </c>
      <c r="BZ1755">
        <f>IF($BZ$6="","",IF(ISERROR(INDEX([3]Base!$A$2:$C$207,MATCH($BZ$6,[3]Base!$A$2:$A$207,0),2))=TRUE,"CABLE INCONNU",(INDEX([3]Base!$A$2:$C$207,MATCH($BZ$6,[3]Base!$A$2:$A$207,0),3))))</f>
        <v>19.600000000000001</v>
      </c>
      <c r="CB1755">
        <f>IF($BZ$6="","",IF(ISERROR(INDEX([3]Base!$A$2:$C$207,MATCH($BZ$6,[3]Base!$A$2:$A$207,0),2))=TRUE,"CABLE INCONNU",(INDEX([3]Base!$A$2:$C$207,MATCH($BZ$6,[3]Base!$A$2:$A$207,0),2))))</f>
        <v>0.627</v>
      </c>
      <c r="CD1755">
        <f t="shared" si="131"/>
        <v>406.35042202010396</v>
      </c>
      <c r="CG17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BORD'!$B$13:$B$2000,0),9)))*T1755/$P$18)</f>
        <v>406.35042202010396</v>
      </c>
      <c r="CI1755">
        <f>'[3]TABLEAU DE BORD'!B1753</f>
        <v>0</v>
      </c>
      <c r="CJ1755">
        <f>'[3]TABLEAU DE BORD'!E1753-'[3]TABLEAU DE BORD'!C1753</f>
        <v>0</v>
      </c>
      <c r="CL1755">
        <f>'[3]TABLEAU DE BORD'!H1753</f>
        <v>0</v>
      </c>
      <c r="CM1755">
        <f>'[3]TABLEAU DE BORD'!K1753-'[3]TABLEAU DE BORD'!I1753</f>
        <v>0</v>
      </c>
    </row>
    <row r="1756" spans="72:91" x14ac:dyDescent="0.25">
      <c r="BT175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BORD'!$B$13:$B$2000,0),11))*T1756/INDEX('[3]TABLEAU DE BORD'!$B$13:$R$2000,MATCH('Formalisme RTE'!$H$2,'[3]TABLEAU DE BORD'!$B$13:$B$2000,0),12)</f>
        <v>3.102830965870556</v>
      </c>
      <c r="BU1756">
        <f t="shared" si="132"/>
        <v>246.85063832914042</v>
      </c>
      <c r="BX1756">
        <f t="shared" si="130"/>
        <v>0.60748217536470928</v>
      </c>
      <c r="BZ1756">
        <f>IF($BZ$6="","",IF(ISERROR(INDEX([3]Base!$A$2:$C$207,MATCH($BZ$6,[3]Base!$A$2:$A$207,0),2))=TRUE,"CABLE INCONNU",(INDEX([3]Base!$A$2:$C$207,MATCH($BZ$6,[3]Base!$A$2:$A$207,0),3))))</f>
        <v>19.600000000000001</v>
      </c>
      <c r="CB1756">
        <f>IF($BZ$6="","",IF(ISERROR(INDEX([3]Base!$A$2:$C$207,MATCH($BZ$6,[3]Base!$A$2:$A$207,0),2))=TRUE,"CABLE INCONNU",(INDEX([3]Base!$A$2:$C$207,MATCH($BZ$6,[3]Base!$A$2:$A$207,0),2))))</f>
        <v>0.627</v>
      </c>
      <c r="CD1756">
        <f t="shared" si="131"/>
        <v>406.35042202010396</v>
      </c>
      <c r="CG17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BORD'!$B$13:$B$2000,0),9)))*T1756/$P$18)</f>
        <v>406.35042202010396</v>
      </c>
      <c r="CI1756">
        <f>'[3]TABLEAU DE BORD'!B1754</f>
        <v>0</v>
      </c>
      <c r="CJ1756">
        <f>'[3]TABLEAU DE BORD'!E1754-'[3]TABLEAU DE BORD'!C1754</f>
        <v>0</v>
      </c>
      <c r="CL1756">
        <f>'[3]TABLEAU DE BORD'!H1754</f>
        <v>0</v>
      </c>
      <c r="CM1756">
        <f>'[3]TABLEAU DE BORD'!K1754-'[3]TABLEAU DE BORD'!I1754</f>
        <v>0</v>
      </c>
    </row>
    <row r="1757" spans="72:91" x14ac:dyDescent="0.25">
      <c r="BT175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BORD'!$B$13:$B$2000,0),11))*T1757/INDEX('[3]TABLEAU DE BORD'!$B$13:$R$2000,MATCH('Formalisme RTE'!$H$2,'[3]TABLEAU DE BORD'!$B$13:$B$2000,0),12)</f>
        <v>3.102830965870556</v>
      </c>
      <c r="BU1757">
        <f t="shared" si="132"/>
        <v>246.85063832914042</v>
      </c>
      <c r="BX1757">
        <f t="shared" si="130"/>
        <v>0.60748217536470928</v>
      </c>
      <c r="BZ1757">
        <f>IF($BZ$6="","",IF(ISERROR(INDEX([3]Base!$A$2:$C$207,MATCH($BZ$6,[3]Base!$A$2:$A$207,0),2))=TRUE,"CABLE INCONNU",(INDEX([3]Base!$A$2:$C$207,MATCH($BZ$6,[3]Base!$A$2:$A$207,0),3))))</f>
        <v>19.600000000000001</v>
      </c>
      <c r="CB1757">
        <f>IF($BZ$6="","",IF(ISERROR(INDEX([3]Base!$A$2:$C$207,MATCH($BZ$6,[3]Base!$A$2:$A$207,0),2))=TRUE,"CABLE INCONNU",(INDEX([3]Base!$A$2:$C$207,MATCH($BZ$6,[3]Base!$A$2:$A$207,0),2))))</f>
        <v>0.627</v>
      </c>
      <c r="CD1757">
        <f t="shared" si="131"/>
        <v>406.35042202010396</v>
      </c>
      <c r="CG17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BORD'!$B$13:$B$2000,0),9)))*T1757/$P$18)</f>
        <v>406.35042202010396</v>
      </c>
      <c r="CI1757">
        <f>'[3]TABLEAU DE BORD'!B1755</f>
        <v>0</v>
      </c>
      <c r="CJ1757">
        <f>'[3]TABLEAU DE BORD'!E1755-'[3]TABLEAU DE BORD'!C1755</f>
        <v>0</v>
      </c>
      <c r="CL1757">
        <f>'[3]TABLEAU DE BORD'!H1755</f>
        <v>0</v>
      </c>
      <c r="CM1757">
        <f>'[3]TABLEAU DE BORD'!K1755-'[3]TABLEAU DE BORD'!I1755</f>
        <v>0</v>
      </c>
    </row>
    <row r="1758" spans="72:91" x14ac:dyDescent="0.25">
      <c r="BT175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BORD'!$B$13:$B$2000,0),11))*T1758/INDEX('[3]TABLEAU DE BORD'!$B$13:$R$2000,MATCH('Formalisme RTE'!$H$2,'[3]TABLEAU DE BORD'!$B$13:$B$2000,0),12)</f>
        <v>3.102830965870556</v>
      </c>
      <c r="BU1758">
        <f t="shared" si="132"/>
        <v>246.85063832914042</v>
      </c>
      <c r="BX1758">
        <f t="shared" si="130"/>
        <v>0.60748217536470928</v>
      </c>
      <c r="BZ1758">
        <f>IF($BZ$6="","",IF(ISERROR(INDEX([3]Base!$A$2:$C$207,MATCH($BZ$6,[3]Base!$A$2:$A$207,0),2))=TRUE,"CABLE INCONNU",(INDEX([3]Base!$A$2:$C$207,MATCH($BZ$6,[3]Base!$A$2:$A$207,0),3))))</f>
        <v>19.600000000000001</v>
      </c>
      <c r="CB1758">
        <f>IF($BZ$6="","",IF(ISERROR(INDEX([3]Base!$A$2:$C$207,MATCH($BZ$6,[3]Base!$A$2:$A$207,0),2))=TRUE,"CABLE INCONNU",(INDEX([3]Base!$A$2:$C$207,MATCH($BZ$6,[3]Base!$A$2:$A$207,0),2))))</f>
        <v>0.627</v>
      </c>
      <c r="CD1758">
        <f t="shared" si="131"/>
        <v>406.35042202010396</v>
      </c>
      <c r="CG17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BORD'!$B$13:$B$2000,0),9)))*T1758/$P$18)</f>
        <v>406.35042202010396</v>
      </c>
      <c r="CI1758">
        <f>'[3]TABLEAU DE BORD'!B1756</f>
        <v>0</v>
      </c>
      <c r="CJ1758">
        <f>'[3]TABLEAU DE BORD'!E1756-'[3]TABLEAU DE BORD'!C1756</f>
        <v>0</v>
      </c>
      <c r="CL1758">
        <f>'[3]TABLEAU DE BORD'!H1756</f>
        <v>0</v>
      </c>
      <c r="CM1758">
        <f>'[3]TABLEAU DE BORD'!K1756-'[3]TABLEAU DE BORD'!I1756</f>
        <v>0</v>
      </c>
    </row>
    <row r="1759" spans="72:91" x14ac:dyDescent="0.25">
      <c r="BT175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BORD'!$B$13:$B$2000,0),11))*T1759/INDEX('[3]TABLEAU DE BORD'!$B$13:$R$2000,MATCH('Formalisme RTE'!$H$2,'[3]TABLEAU DE BORD'!$B$13:$B$2000,0),12)</f>
        <v>3.102830965870556</v>
      </c>
      <c r="BU1759">
        <f t="shared" si="132"/>
        <v>246.85063832914042</v>
      </c>
      <c r="BX1759">
        <f t="shared" si="130"/>
        <v>0.60748217536470928</v>
      </c>
      <c r="BZ1759">
        <f>IF($BZ$6="","",IF(ISERROR(INDEX([3]Base!$A$2:$C$207,MATCH($BZ$6,[3]Base!$A$2:$A$207,0),2))=TRUE,"CABLE INCONNU",(INDEX([3]Base!$A$2:$C$207,MATCH($BZ$6,[3]Base!$A$2:$A$207,0),3))))</f>
        <v>19.600000000000001</v>
      </c>
      <c r="CB1759">
        <f>IF($BZ$6="","",IF(ISERROR(INDEX([3]Base!$A$2:$C$207,MATCH($BZ$6,[3]Base!$A$2:$A$207,0),2))=TRUE,"CABLE INCONNU",(INDEX([3]Base!$A$2:$C$207,MATCH($BZ$6,[3]Base!$A$2:$A$207,0),2))))</f>
        <v>0.627</v>
      </c>
      <c r="CD1759">
        <f t="shared" si="131"/>
        <v>406.35042202010396</v>
      </c>
      <c r="CG17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BORD'!$B$13:$B$2000,0),9)))*T1759/$P$18)</f>
        <v>406.35042202010396</v>
      </c>
      <c r="CI1759">
        <f>'[3]TABLEAU DE BORD'!B1757</f>
        <v>0</v>
      </c>
      <c r="CJ1759">
        <f>'[3]TABLEAU DE BORD'!E1757-'[3]TABLEAU DE BORD'!C1757</f>
        <v>0</v>
      </c>
      <c r="CL1759">
        <f>'[3]TABLEAU DE BORD'!H1757</f>
        <v>0</v>
      </c>
      <c r="CM1759">
        <f>'[3]TABLEAU DE BORD'!K1757-'[3]TABLEAU DE BORD'!I1757</f>
        <v>0</v>
      </c>
    </row>
    <row r="1760" spans="72:91" x14ac:dyDescent="0.25">
      <c r="BT176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BORD'!$B$13:$B$2000,0),11))*T1760/INDEX('[3]TABLEAU DE BORD'!$B$13:$R$2000,MATCH('Formalisme RTE'!$H$2,'[3]TABLEAU DE BORD'!$B$13:$B$2000,0),12)</f>
        <v>3.102830965870556</v>
      </c>
      <c r="BU1760">
        <f t="shared" si="132"/>
        <v>246.85063832914042</v>
      </c>
      <c r="BX1760">
        <f t="shared" si="130"/>
        <v>0.60748217536470928</v>
      </c>
      <c r="BZ1760">
        <f>IF($BZ$6="","",IF(ISERROR(INDEX([3]Base!$A$2:$C$207,MATCH($BZ$6,[3]Base!$A$2:$A$207,0),2))=TRUE,"CABLE INCONNU",(INDEX([3]Base!$A$2:$C$207,MATCH($BZ$6,[3]Base!$A$2:$A$207,0),3))))</f>
        <v>19.600000000000001</v>
      </c>
      <c r="CB1760">
        <f>IF($BZ$6="","",IF(ISERROR(INDEX([3]Base!$A$2:$C$207,MATCH($BZ$6,[3]Base!$A$2:$A$207,0),2))=TRUE,"CABLE INCONNU",(INDEX([3]Base!$A$2:$C$207,MATCH($BZ$6,[3]Base!$A$2:$A$207,0),2))))</f>
        <v>0.627</v>
      </c>
      <c r="CD1760">
        <f t="shared" si="131"/>
        <v>406.35042202010396</v>
      </c>
      <c r="CG17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BORD'!$B$13:$B$2000,0),9)))*T1760/$P$18)</f>
        <v>406.35042202010396</v>
      </c>
      <c r="CI1760">
        <f>'[3]TABLEAU DE BORD'!B1758</f>
        <v>0</v>
      </c>
      <c r="CJ1760">
        <f>'[3]TABLEAU DE BORD'!E1758-'[3]TABLEAU DE BORD'!C1758</f>
        <v>0</v>
      </c>
      <c r="CL1760">
        <f>'[3]TABLEAU DE BORD'!H1758</f>
        <v>0</v>
      </c>
      <c r="CM1760">
        <f>'[3]TABLEAU DE BORD'!K1758-'[3]TABLEAU DE BORD'!I1758</f>
        <v>0</v>
      </c>
    </row>
    <row r="1761" spans="72:91" x14ac:dyDescent="0.25">
      <c r="BT176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BORD'!$B$13:$B$2000,0),11))*T1761/INDEX('[3]TABLEAU DE BORD'!$B$13:$R$2000,MATCH('Formalisme RTE'!$H$2,'[3]TABLEAU DE BORD'!$B$13:$B$2000,0),12)</f>
        <v>3.102830965870556</v>
      </c>
      <c r="BU1761">
        <f t="shared" si="132"/>
        <v>246.85063832914042</v>
      </c>
      <c r="BX1761">
        <f t="shared" si="130"/>
        <v>0.60748217536470928</v>
      </c>
      <c r="BZ1761">
        <f>IF($BZ$6="","",IF(ISERROR(INDEX([3]Base!$A$2:$C$207,MATCH($BZ$6,[3]Base!$A$2:$A$207,0),2))=TRUE,"CABLE INCONNU",(INDEX([3]Base!$A$2:$C$207,MATCH($BZ$6,[3]Base!$A$2:$A$207,0),3))))</f>
        <v>19.600000000000001</v>
      </c>
      <c r="CB1761">
        <f>IF($BZ$6="","",IF(ISERROR(INDEX([3]Base!$A$2:$C$207,MATCH($BZ$6,[3]Base!$A$2:$A$207,0),2))=TRUE,"CABLE INCONNU",(INDEX([3]Base!$A$2:$C$207,MATCH($BZ$6,[3]Base!$A$2:$A$207,0),2))))</f>
        <v>0.627</v>
      </c>
      <c r="CD1761">
        <f t="shared" si="131"/>
        <v>406.35042202010396</v>
      </c>
      <c r="CG17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BORD'!$B$13:$B$2000,0),9)))*T1761/$P$18)</f>
        <v>406.35042202010396</v>
      </c>
      <c r="CI1761">
        <f>'[3]TABLEAU DE BORD'!B1759</f>
        <v>0</v>
      </c>
      <c r="CJ1761">
        <f>'[3]TABLEAU DE BORD'!E1759-'[3]TABLEAU DE BORD'!C1759</f>
        <v>0</v>
      </c>
      <c r="CL1761">
        <f>'[3]TABLEAU DE BORD'!H1759</f>
        <v>0</v>
      </c>
      <c r="CM1761">
        <f>'[3]TABLEAU DE BORD'!K1759-'[3]TABLEAU DE BORD'!I1759</f>
        <v>0</v>
      </c>
    </row>
    <row r="1762" spans="72:91" x14ac:dyDescent="0.25">
      <c r="BT176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BORD'!$B$13:$B$2000,0),11))*T1762/INDEX('[3]TABLEAU DE BORD'!$B$13:$R$2000,MATCH('Formalisme RTE'!$H$2,'[3]TABLEAU DE BORD'!$B$13:$B$2000,0),12)</f>
        <v>3.102830965870556</v>
      </c>
      <c r="BU1762">
        <f t="shared" si="132"/>
        <v>246.85063832914042</v>
      </c>
      <c r="BX1762">
        <f t="shared" si="130"/>
        <v>0.60748217536470928</v>
      </c>
      <c r="BZ1762">
        <f>IF($BZ$6="","",IF(ISERROR(INDEX([3]Base!$A$2:$C$207,MATCH($BZ$6,[3]Base!$A$2:$A$207,0),2))=TRUE,"CABLE INCONNU",(INDEX([3]Base!$A$2:$C$207,MATCH($BZ$6,[3]Base!$A$2:$A$207,0),3))))</f>
        <v>19.600000000000001</v>
      </c>
      <c r="CB1762">
        <f>IF($BZ$6="","",IF(ISERROR(INDEX([3]Base!$A$2:$C$207,MATCH($BZ$6,[3]Base!$A$2:$A$207,0),2))=TRUE,"CABLE INCONNU",(INDEX([3]Base!$A$2:$C$207,MATCH($BZ$6,[3]Base!$A$2:$A$207,0),2))))</f>
        <v>0.627</v>
      </c>
      <c r="CD1762">
        <f t="shared" si="131"/>
        <v>406.35042202010396</v>
      </c>
      <c r="CG17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BORD'!$B$13:$B$2000,0),9)))*T1762/$P$18)</f>
        <v>406.35042202010396</v>
      </c>
      <c r="CI1762">
        <f>'[3]TABLEAU DE BORD'!B1760</f>
        <v>0</v>
      </c>
      <c r="CJ1762">
        <f>'[3]TABLEAU DE BORD'!E1760-'[3]TABLEAU DE BORD'!C1760</f>
        <v>0</v>
      </c>
      <c r="CL1762">
        <f>'[3]TABLEAU DE BORD'!H1760</f>
        <v>0</v>
      </c>
      <c r="CM1762">
        <f>'[3]TABLEAU DE BORD'!K1760-'[3]TABLEAU DE BORD'!I1760</f>
        <v>0</v>
      </c>
    </row>
    <row r="1763" spans="72:91" x14ac:dyDescent="0.25">
      <c r="BT176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BORD'!$B$13:$B$2000,0),11))*T1763/INDEX('[3]TABLEAU DE BORD'!$B$13:$R$2000,MATCH('Formalisme RTE'!$H$2,'[3]TABLEAU DE BORD'!$B$13:$B$2000,0),12)</f>
        <v>3.102830965870556</v>
      </c>
      <c r="BU1763">
        <f t="shared" si="132"/>
        <v>246.85063832914042</v>
      </c>
      <c r="BX1763">
        <f t="shared" si="130"/>
        <v>0.60748217536470928</v>
      </c>
      <c r="BZ1763">
        <f>IF($BZ$6="","",IF(ISERROR(INDEX([3]Base!$A$2:$C$207,MATCH($BZ$6,[3]Base!$A$2:$A$207,0),2))=TRUE,"CABLE INCONNU",(INDEX([3]Base!$A$2:$C$207,MATCH($BZ$6,[3]Base!$A$2:$A$207,0),3))))</f>
        <v>19.600000000000001</v>
      </c>
      <c r="CB1763">
        <f>IF($BZ$6="","",IF(ISERROR(INDEX([3]Base!$A$2:$C$207,MATCH($BZ$6,[3]Base!$A$2:$A$207,0),2))=TRUE,"CABLE INCONNU",(INDEX([3]Base!$A$2:$C$207,MATCH($BZ$6,[3]Base!$A$2:$A$207,0),2))))</f>
        <v>0.627</v>
      </c>
      <c r="CD1763">
        <f t="shared" si="131"/>
        <v>406.35042202010396</v>
      </c>
      <c r="CG17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BORD'!$B$13:$B$2000,0),9)))*T1763/$P$18)</f>
        <v>406.35042202010396</v>
      </c>
      <c r="CI1763">
        <f>'[3]TABLEAU DE BORD'!B1761</f>
        <v>0</v>
      </c>
      <c r="CJ1763">
        <f>'[3]TABLEAU DE BORD'!E1761-'[3]TABLEAU DE BORD'!C1761</f>
        <v>0</v>
      </c>
      <c r="CL1763">
        <f>'[3]TABLEAU DE BORD'!H1761</f>
        <v>0</v>
      </c>
      <c r="CM1763">
        <f>'[3]TABLEAU DE BORD'!K1761-'[3]TABLEAU DE BORD'!I1761</f>
        <v>0</v>
      </c>
    </row>
    <row r="1764" spans="72:91" x14ac:dyDescent="0.25">
      <c r="BT176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BORD'!$B$13:$B$2000,0),11))*T1764/INDEX('[3]TABLEAU DE BORD'!$B$13:$R$2000,MATCH('Formalisme RTE'!$H$2,'[3]TABLEAU DE BORD'!$B$13:$B$2000,0),12)</f>
        <v>3.102830965870556</v>
      </c>
      <c r="BU1764">
        <f t="shared" si="132"/>
        <v>246.85063832914042</v>
      </c>
      <c r="BX1764">
        <f t="shared" si="130"/>
        <v>0.60748217536470928</v>
      </c>
      <c r="BZ1764">
        <f>IF($BZ$6="","",IF(ISERROR(INDEX([3]Base!$A$2:$C$207,MATCH($BZ$6,[3]Base!$A$2:$A$207,0),2))=TRUE,"CABLE INCONNU",(INDEX([3]Base!$A$2:$C$207,MATCH($BZ$6,[3]Base!$A$2:$A$207,0),3))))</f>
        <v>19.600000000000001</v>
      </c>
      <c r="CB1764">
        <f>IF($BZ$6="","",IF(ISERROR(INDEX([3]Base!$A$2:$C$207,MATCH($BZ$6,[3]Base!$A$2:$A$207,0),2))=TRUE,"CABLE INCONNU",(INDEX([3]Base!$A$2:$C$207,MATCH($BZ$6,[3]Base!$A$2:$A$207,0),2))))</f>
        <v>0.627</v>
      </c>
      <c r="CD1764">
        <f t="shared" si="131"/>
        <v>406.35042202010396</v>
      </c>
      <c r="CG17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BORD'!$B$13:$B$2000,0),9)))*T1764/$P$18)</f>
        <v>406.35042202010396</v>
      </c>
      <c r="CI1764">
        <f>'[3]TABLEAU DE BORD'!B1762</f>
        <v>0</v>
      </c>
      <c r="CJ1764">
        <f>'[3]TABLEAU DE BORD'!E1762-'[3]TABLEAU DE BORD'!C1762</f>
        <v>0</v>
      </c>
      <c r="CL1764">
        <f>'[3]TABLEAU DE BORD'!H1762</f>
        <v>0</v>
      </c>
      <c r="CM1764">
        <f>'[3]TABLEAU DE BORD'!K1762-'[3]TABLEAU DE BORD'!I1762</f>
        <v>0</v>
      </c>
    </row>
    <row r="1765" spans="72:91" x14ac:dyDescent="0.25">
      <c r="BT176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BORD'!$B$13:$B$2000,0),11))*T1765/INDEX('[3]TABLEAU DE BORD'!$B$13:$R$2000,MATCH('Formalisme RTE'!$H$2,'[3]TABLEAU DE BORD'!$B$13:$B$2000,0),12)</f>
        <v>3.102830965870556</v>
      </c>
      <c r="BU1765">
        <f t="shared" si="132"/>
        <v>246.85063832914042</v>
      </c>
      <c r="BX1765">
        <f t="shared" si="130"/>
        <v>0.60748217536470928</v>
      </c>
      <c r="BZ1765">
        <f>IF($BZ$6="","",IF(ISERROR(INDEX([3]Base!$A$2:$C$207,MATCH($BZ$6,[3]Base!$A$2:$A$207,0),2))=TRUE,"CABLE INCONNU",(INDEX([3]Base!$A$2:$C$207,MATCH($BZ$6,[3]Base!$A$2:$A$207,0),3))))</f>
        <v>19.600000000000001</v>
      </c>
      <c r="CB1765">
        <f>IF($BZ$6="","",IF(ISERROR(INDEX([3]Base!$A$2:$C$207,MATCH($BZ$6,[3]Base!$A$2:$A$207,0),2))=TRUE,"CABLE INCONNU",(INDEX([3]Base!$A$2:$C$207,MATCH($BZ$6,[3]Base!$A$2:$A$207,0),2))))</f>
        <v>0.627</v>
      </c>
      <c r="CD1765">
        <f t="shared" si="131"/>
        <v>406.35042202010396</v>
      </c>
      <c r="CG17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BORD'!$B$13:$B$2000,0),9)))*T1765/$P$18)</f>
        <v>406.35042202010396</v>
      </c>
      <c r="CI1765">
        <f>'[3]TABLEAU DE BORD'!B1763</f>
        <v>0</v>
      </c>
      <c r="CJ1765">
        <f>'[3]TABLEAU DE BORD'!E1763-'[3]TABLEAU DE BORD'!C1763</f>
        <v>0</v>
      </c>
      <c r="CL1765">
        <f>'[3]TABLEAU DE BORD'!H1763</f>
        <v>0</v>
      </c>
      <c r="CM1765">
        <f>'[3]TABLEAU DE BORD'!K1763-'[3]TABLEAU DE BORD'!I1763</f>
        <v>0</v>
      </c>
    </row>
    <row r="1766" spans="72:91" x14ac:dyDescent="0.25">
      <c r="BT176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BORD'!$B$13:$B$2000,0),11))*T1766/INDEX('[3]TABLEAU DE BORD'!$B$13:$R$2000,MATCH('Formalisme RTE'!$H$2,'[3]TABLEAU DE BORD'!$B$13:$B$2000,0),12)</f>
        <v>3.102830965870556</v>
      </c>
      <c r="BU1766">
        <f t="shared" si="132"/>
        <v>246.85063832914042</v>
      </c>
      <c r="BX1766">
        <f t="shared" si="130"/>
        <v>0.60748217536470928</v>
      </c>
      <c r="BZ1766">
        <f>IF($BZ$6="","",IF(ISERROR(INDEX([3]Base!$A$2:$C$207,MATCH($BZ$6,[3]Base!$A$2:$A$207,0),2))=TRUE,"CABLE INCONNU",(INDEX([3]Base!$A$2:$C$207,MATCH($BZ$6,[3]Base!$A$2:$A$207,0),3))))</f>
        <v>19.600000000000001</v>
      </c>
      <c r="CB1766">
        <f>IF($BZ$6="","",IF(ISERROR(INDEX([3]Base!$A$2:$C$207,MATCH($BZ$6,[3]Base!$A$2:$A$207,0),2))=TRUE,"CABLE INCONNU",(INDEX([3]Base!$A$2:$C$207,MATCH($BZ$6,[3]Base!$A$2:$A$207,0),2))))</f>
        <v>0.627</v>
      </c>
      <c r="CD1766">
        <f t="shared" si="131"/>
        <v>406.35042202010396</v>
      </c>
      <c r="CG17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BORD'!$B$13:$B$2000,0),9)))*T1766/$P$18)</f>
        <v>406.35042202010396</v>
      </c>
      <c r="CI1766">
        <f>'[3]TABLEAU DE BORD'!B1764</f>
        <v>0</v>
      </c>
      <c r="CJ1766">
        <f>'[3]TABLEAU DE BORD'!E1764-'[3]TABLEAU DE BORD'!C1764</f>
        <v>0</v>
      </c>
      <c r="CL1766">
        <f>'[3]TABLEAU DE BORD'!H1764</f>
        <v>0</v>
      </c>
      <c r="CM1766">
        <f>'[3]TABLEAU DE BORD'!K1764-'[3]TABLEAU DE BORD'!I1764</f>
        <v>0</v>
      </c>
    </row>
    <row r="1767" spans="72:91" x14ac:dyDescent="0.25">
      <c r="BT176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BORD'!$B$13:$B$2000,0),11))*T1767/INDEX('[3]TABLEAU DE BORD'!$B$13:$R$2000,MATCH('Formalisme RTE'!$H$2,'[3]TABLEAU DE BORD'!$B$13:$B$2000,0),12)</f>
        <v>3.102830965870556</v>
      </c>
      <c r="BU1767">
        <f t="shared" si="132"/>
        <v>246.85063832914042</v>
      </c>
      <c r="BX1767">
        <f t="shared" si="130"/>
        <v>0.60748217536470928</v>
      </c>
      <c r="BZ1767">
        <f>IF($BZ$6="","",IF(ISERROR(INDEX([3]Base!$A$2:$C$207,MATCH($BZ$6,[3]Base!$A$2:$A$207,0),2))=TRUE,"CABLE INCONNU",(INDEX([3]Base!$A$2:$C$207,MATCH($BZ$6,[3]Base!$A$2:$A$207,0),3))))</f>
        <v>19.600000000000001</v>
      </c>
      <c r="CB1767">
        <f>IF($BZ$6="","",IF(ISERROR(INDEX([3]Base!$A$2:$C$207,MATCH($BZ$6,[3]Base!$A$2:$A$207,0),2))=TRUE,"CABLE INCONNU",(INDEX([3]Base!$A$2:$C$207,MATCH($BZ$6,[3]Base!$A$2:$A$207,0),2))))</f>
        <v>0.627</v>
      </c>
      <c r="CD1767">
        <f t="shared" si="131"/>
        <v>406.35042202010396</v>
      </c>
      <c r="CG17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BORD'!$B$13:$B$2000,0),9)))*T1767/$P$18)</f>
        <v>406.35042202010396</v>
      </c>
      <c r="CI1767">
        <f>'[3]TABLEAU DE BORD'!B1765</f>
        <v>0</v>
      </c>
      <c r="CJ1767">
        <f>'[3]TABLEAU DE BORD'!E1765-'[3]TABLEAU DE BORD'!C1765</f>
        <v>0</v>
      </c>
      <c r="CL1767">
        <f>'[3]TABLEAU DE BORD'!H1765</f>
        <v>0</v>
      </c>
      <c r="CM1767">
        <f>'[3]TABLEAU DE BORD'!K1765-'[3]TABLEAU DE BORD'!I1765</f>
        <v>0</v>
      </c>
    </row>
    <row r="1768" spans="72:91" x14ac:dyDescent="0.25">
      <c r="BT176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BORD'!$B$13:$B$2000,0),11))*T1768/INDEX('[3]TABLEAU DE BORD'!$B$13:$R$2000,MATCH('Formalisme RTE'!$H$2,'[3]TABLEAU DE BORD'!$B$13:$B$2000,0),12)</f>
        <v>3.102830965870556</v>
      </c>
      <c r="BU1768">
        <f t="shared" si="132"/>
        <v>246.85063832914042</v>
      </c>
      <c r="BX1768">
        <f t="shared" si="130"/>
        <v>0.60748217536470928</v>
      </c>
      <c r="BZ1768">
        <f>IF($BZ$6="","",IF(ISERROR(INDEX([3]Base!$A$2:$C$207,MATCH($BZ$6,[3]Base!$A$2:$A$207,0),2))=TRUE,"CABLE INCONNU",(INDEX([3]Base!$A$2:$C$207,MATCH($BZ$6,[3]Base!$A$2:$A$207,0),3))))</f>
        <v>19.600000000000001</v>
      </c>
      <c r="CB1768">
        <f>IF($BZ$6="","",IF(ISERROR(INDEX([3]Base!$A$2:$C$207,MATCH($BZ$6,[3]Base!$A$2:$A$207,0),2))=TRUE,"CABLE INCONNU",(INDEX([3]Base!$A$2:$C$207,MATCH($BZ$6,[3]Base!$A$2:$A$207,0),2))))</f>
        <v>0.627</v>
      </c>
      <c r="CD1768">
        <f t="shared" si="131"/>
        <v>406.35042202010396</v>
      </c>
      <c r="CG17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BORD'!$B$13:$B$2000,0),9)))*T1768/$P$18)</f>
        <v>406.35042202010396</v>
      </c>
      <c r="CI1768">
        <f>'[3]TABLEAU DE BORD'!B1766</f>
        <v>0</v>
      </c>
      <c r="CJ1768">
        <f>'[3]TABLEAU DE BORD'!E1766-'[3]TABLEAU DE BORD'!C1766</f>
        <v>0</v>
      </c>
      <c r="CL1768">
        <f>'[3]TABLEAU DE BORD'!H1766</f>
        <v>0</v>
      </c>
      <c r="CM1768">
        <f>'[3]TABLEAU DE BORD'!K1766-'[3]TABLEAU DE BORD'!I1766</f>
        <v>0</v>
      </c>
    </row>
    <row r="1769" spans="72:91" x14ac:dyDescent="0.25">
      <c r="BT176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BORD'!$B$13:$B$2000,0),11))*T1769/INDEX('[3]TABLEAU DE BORD'!$B$13:$R$2000,MATCH('Formalisme RTE'!$H$2,'[3]TABLEAU DE BORD'!$B$13:$B$2000,0),12)</f>
        <v>3.102830965870556</v>
      </c>
      <c r="BU1769">
        <f t="shared" si="132"/>
        <v>246.85063832914042</v>
      </c>
      <c r="BX1769">
        <f t="shared" si="130"/>
        <v>0.60748217536470928</v>
      </c>
      <c r="BZ1769">
        <f>IF($BZ$6="","",IF(ISERROR(INDEX([3]Base!$A$2:$C$207,MATCH($BZ$6,[3]Base!$A$2:$A$207,0),2))=TRUE,"CABLE INCONNU",(INDEX([3]Base!$A$2:$C$207,MATCH($BZ$6,[3]Base!$A$2:$A$207,0),3))))</f>
        <v>19.600000000000001</v>
      </c>
      <c r="CB1769">
        <f>IF($BZ$6="","",IF(ISERROR(INDEX([3]Base!$A$2:$C$207,MATCH($BZ$6,[3]Base!$A$2:$A$207,0),2))=TRUE,"CABLE INCONNU",(INDEX([3]Base!$A$2:$C$207,MATCH($BZ$6,[3]Base!$A$2:$A$207,0),2))))</f>
        <v>0.627</v>
      </c>
      <c r="CD1769">
        <f t="shared" si="131"/>
        <v>406.35042202010396</v>
      </c>
      <c r="CG17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BORD'!$B$13:$B$2000,0),9)))*T1769/$P$18)</f>
        <v>406.35042202010396</v>
      </c>
      <c r="CI1769">
        <f>'[3]TABLEAU DE BORD'!B1767</f>
        <v>0</v>
      </c>
      <c r="CJ1769">
        <f>'[3]TABLEAU DE BORD'!E1767-'[3]TABLEAU DE BORD'!C1767</f>
        <v>0</v>
      </c>
      <c r="CL1769">
        <f>'[3]TABLEAU DE BORD'!H1767</f>
        <v>0</v>
      </c>
      <c r="CM1769">
        <f>'[3]TABLEAU DE BORD'!K1767-'[3]TABLEAU DE BORD'!I1767</f>
        <v>0</v>
      </c>
    </row>
    <row r="1770" spans="72:91" x14ac:dyDescent="0.25">
      <c r="BT177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BORD'!$B$13:$B$2000,0),11))*T1770/INDEX('[3]TABLEAU DE BORD'!$B$13:$R$2000,MATCH('Formalisme RTE'!$H$2,'[3]TABLEAU DE BORD'!$B$13:$B$2000,0),12)</f>
        <v>3.102830965870556</v>
      </c>
      <c r="BU1770">
        <f t="shared" si="132"/>
        <v>246.85063832914042</v>
      </c>
      <c r="BX1770">
        <f t="shared" si="130"/>
        <v>0.60748217536470928</v>
      </c>
      <c r="BZ1770">
        <f>IF($BZ$6="","",IF(ISERROR(INDEX([3]Base!$A$2:$C$207,MATCH($BZ$6,[3]Base!$A$2:$A$207,0),2))=TRUE,"CABLE INCONNU",(INDEX([3]Base!$A$2:$C$207,MATCH($BZ$6,[3]Base!$A$2:$A$207,0),3))))</f>
        <v>19.600000000000001</v>
      </c>
      <c r="CB1770">
        <f>IF($BZ$6="","",IF(ISERROR(INDEX([3]Base!$A$2:$C$207,MATCH($BZ$6,[3]Base!$A$2:$A$207,0),2))=TRUE,"CABLE INCONNU",(INDEX([3]Base!$A$2:$C$207,MATCH($BZ$6,[3]Base!$A$2:$A$207,0),2))))</f>
        <v>0.627</v>
      </c>
      <c r="CD1770">
        <f t="shared" si="131"/>
        <v>406.35042202010396</v>
      </c>
      <c r="CG17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BORD'!$B$13:$B$2000,0),9)))*T1770/$P$18)</f>
        <v>406.35042202010396</v>
      </c>
      <c r="CI1770">
        <f>'[3]TABLEAU DE BORD'!B1768</f>
        <v>0</v>
      </c>
      <c r="CJ1770">
        <f>'[3]TABLEAU DE BORD'!E1768-'[3]TABLEAU DE BORD'!C1768</f>
        <v>0</v>
      </c>
      <c r="CL1770">
        <f>'[3]TABLEAU DE BORD'!H1768</f>
        <v>0</v>
      </c>
      <c r="CM1770">
        <f>'[3]TABLEAU DE BORD'!K1768-'[3]TABLEAU DE BORD'!I1768</f>
        <v>0</v>
      </c>
    </row>
    <row r="1771" spans="72:91" x14ac:dyDescent="0.25">
      <c r="BT177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BORD'!$B$13:$B$2000,0),11))*T1771/INDEX('[3]TABLEAU DE BORD'!$B$13:$R$2000,MATCH('Formalisme RTE'!$H$2,'[3]TABLEAU DE BORD'!$B$13:$B$2000,0),12)</f>
        <v>3.102830965870556</v>
      </c>
      <c r="BU1771">
        <f t="shared" si="132"/>
        <v>246.85063832914042</v>
      </c>
      <c r="BX1771">
        <f t="shared" si="130"/>
        <v>0.60748217536470928</v>
      </c>
      <c r="BZ1771">
        <f>IF($BZ$6="","",IF(ISERROR(INDEX([3]Base!$A$2:$C$207,MATCH($BZ$6,[3]Base!$A$2:$A$207,0),2))=TRUE,"CABLE INCONNU",(INDEX([3]Base!$A$2:$C$207,MATCH($BZ$6,[3]Base!$A$2:$A$207,0),3))))</f>
        <v>19.600000000000001</v>
      </c>
      <c r="CB1771">
        <f>IF($BZ$6="","",IF(ISERROR(INDEX([3]Base!$A$2:$C$207,MATCH($BZ$6,[3]Base!$A$2:$A$207,0),2))=TRUE,"CABLE INCONNU",(INDEX([3]Base!$A$2:$C$207,MATCH($BZ$6,[3]Base!$A$2:$A$207,0),2))))</f>
        <v>0.627</v>
      </c>
      <c r="CD1771">
        <f t="shared" si="131"/>
        <v>406.35042202010396</v>
      </c>
      <c r="CG17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BORD'!$B$13:$B$2000,0),9)))*T1771/$P$18)</f>
        <v>406.35042202010396</v>
      </c>
      <c r="CI1771">
        <f>'[3]TABLEAU DE BORD'!B1769</f>
        <v>0</v>
      </c>
      <c r="CJ1771">
        <f>'[3]TABLEAU DE BORD'!E1769-'[3]TABLEAU DE BORD'!C1769</f>
        <v>0</v>
      </c>
      <c r="CL1771">
        <f>'[3]TABLEAU DE BORD'!H1769</f>
        <v>0</v>
      </c>
      <c r="CM1771">
        <f>'[3]TABLEAU DE BORD'!K1769-'[3]TABLEAU DE BORD'!I1769</f>
        <v>0</v>
      </c>
    </row>
    <row r="1772" spans="72:91" x14ac:dyDescent="0.25">
      <c r="BT177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BORD'!$B$13:$B$2000,0),11))*T1772/INDEX('[3]TABLEAU DE BORD'!$B$13:$R$2000,MATCH('Formalisme RTE'!$H$2,'[3]TABLEAU DE BORD'!$B$13:$B$2000,0),12)</f>
        <v>3.102830965870556</v>
      </c>
      <c r="BU1772">
        <f t="shared" si="132"/>
        <v>246.85063832914042</v>
      </c>
      <c r="BX1772">
        <f t="shared" si="130"/>
        <v>0.60748217536470928</v>
      </c>
      <c r="BZ1772">
        <f>IF($BZ$6="","",IF(ISERROR(INDEX([3]Base!$A$2:$C$207,MATCH($BZ$6,[3]Base!$A$2:$A$207,0),2))=TRUE,"CABLE INCONNU",(INDEX([3]Base!$A$2:$C$207,MATCH($BZ$6,[3]Base!$A$2:$A$207,0),3))))</f>
        <v>19.600000000000001</v>
      </c>
      <c r="CB1772">
        <f>IF($BZ$6="","",IF(ISERROR(INDEX([3]Base!$A$2:$C$207,MATCH($BZ$6,[3]Base!$A$2:$A$207,0),2))=TRUE,"CABLE INCONNU",(INDEX([3]Base!$A$2:$C$207,MATCH($BZ$6,[3]Base!$A$2:$A$207,0),2))))</f>
        <v>0.627</v>
      </c>
      <c r="CD1772">
        <f t="shared" si="131"/>
        <v>406.35042202010396</v>
      </c>
      <c r="CG17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BORD'!$B$13:$B$2000,0),9)))*T1772/$P$18)</f>
        <v>406.35042202010396</v>
      </c>
      <c r="CI1772">
        <f>'[3]TABLEAU DE BORD'!B1770</f>
        <v>0</v>
      </c>
      <c r="CJ1772">
        <f>'[3]TABLEAU DE BORD'!E1770-'[3]TABLEAU DE BORD'!C1770</f>
        <v>0</v>
      </c>
      <c r="CL1772">
        <f>'[3]TABLEAU DE BORD'!H1770</f>
        <v>0</v>
      </c>
      <c r="CM1772">
        <f>'[3]TABLEAU DE BORD'!K1770-'[3]TABLEAU DE BORD'!I1770</f>
        <v>0</v>
      </c>
    </row>
    <row r="1773" spans="72:91" x14ac:dyDescent="0.25">
      <c r="BT177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BORD'!$B$13:$B$2000,0),11))*T1773/INDEX('[3]TABLEAU DE BORD'!$B$13:$R$2000,MATCH('Formalisme RTE'!$H$2,'[3]TABLEAU DE BORD'!$B$13:$B$2000,0),12)</f>
        <v>3.102830965870556</v>
      </c>
      <c r="BU1773">
        <f t="shared" si="132"/>
        <v>246.85063832914042</v>
      </c>
      <c r="BX1773">
        <f t="shared" si="130"/>
        <v>0.60748217536470928</v>
      </c>
      <c r="BZ1773">
        <f>IF($BZ$6="","",IF(ISERROR(INDEX([3]Base!$A$2:$C$207,MATCH($BZ$6,[3]Base!$A$2:$A$207,0),2))=TRUE,"CABLE INCONNU",(INDEX([3]Base!$A$2:$C$207,MATCH($BZ$6,[3]Base!$A$2:$A$207,0),3))))</f>
        <v>19.600000000000001</v>
      </c>
      <c r="CB1773">
        <f>IF($BZ$6="","",IF(ISERROR(INDEX([3]Base!$A$2:$C$207,MATCH($BZ$6,[3]Base!$A$2:$A$207,0),2))=TRUE,"CABLE INCONNU",(INDEX([3]Base!$A$2:$C$207,MATCH($BZ$6,[3]Base!$A$2:$A$207,0),2))))</f>
        <v>0.627</v>
      </c>
      <c r="CD1773">
        <f t="shared" si="131"/>
        <v>406.35042202010396</v>
      </c>
      <c r="CG17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BORD'!$B$13:$B$2000,0),9)))*T1773/$P$18)</f>
        <v>406.35042202010396</v>
      </c>
      <c r="CI1773">
        <f>'[3]TABLEAU DE BORD'!B1771</f>
        <v>0</v>
      </c>
      <c r="CJ1773">
        <f>'[3]TABLEAU DE BORD'!E1771-'[3]TABLEAU DE BORD'!C1771</f>
        <v>0</v>
      </c>
      <c r="CL1773">
        <f>'[3]TABLEAU DE BORD'!H1771</f>
        <v>0</v>
      </c>
      <c r="CM1773">
        <f>'[3]TABLEAU DE BORD'!K1771-'[3]TABLEAU DE BORD'!I1771</f>
        <v>0</v>
      </c>
    </row>
    <row r="1774" spans="72:91" x14ac:dyDescent="0.25">
      <c r="BT177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BORD'!$B$13:$B$2000,0),11))*T1774/INDEX('[3]TABLEAU DE BORD'!$B$13:$R$2000,MATCH('Formalisme RTE'!$H$2,'[3]TABLEAU DE BORD'!$B$13:$B$2000,0),12)</f>
        <v>3.102830965870556</v>
      </c>
      <c r="BU1774">
        <f t="shared" si="132"/>
        <v>246.85063832914042</v>
      </c>
      <c r="BX1774">
        <f t="shared" si="130"/>
        <v>0.60748217536470928</v>
      </c>
      <c r="BZ1774">
        <f>IF($BZ$6="","",IF(ISERROR(INDEX([3]Base!$A$2:$C$207,MATCH($BZ$6,[3]Base!$A$2:$A$207,0),2))=TRUE,"CABLE INCONNU",(INDEX([3]Base!$A$2:$C$207,MATCH($BZ$6,[3]Base!$A$2:$A$207,0),3))))</f>
        <v>19.600000000000001</v>
      </c>
      <c r="CB1774">
        <f>IF($BZ$6="","",IF(ISERROR(INDEX([3]Base!$A$2:$C$207,MATCH($BZ$6,[3]Base!$A$2:$A$207,0),2))=TRUE,"CABLE INCONNU",(INDEX([3]Base!$A$2:$C$207,MATCH($BZ$6,[3]Base!$A$2:$A$207,0),2))))</f>
        <v>0.627</v>
      </c>
      <c r="CD1774">
        <f t="shared" si="131"/>
        <v>406.35042202010396</v>
      </c>
      <c r="CG17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BORD'!$B$13:$B$2000,0),9)))*T1774/$P$18)</f>
        <v>406.35042202010396</v>
      </c>
      <c r="CI1774">
        <f>'[3]TABLEAU DE BORD'!B1772</f>
        <v>0</v>
      </c>
      <c r="CJ1774">
        <f>'[3]TABLEAU DE BORD'!E1772-'[3]TABLEAU DE BORD'!C1772</f>
        <v>0</v>
      </c>
      <c r="CL1774">
        <f>'[3]TABLEAU DE BORD'!H1772</f>
        <v>0</v>
      </c>
      <c r="CM1774">
        <f>'[3]TABLEAU DE BORD'!K1772-'[3]TABLEAU DE BORD'!I1772</f>
        <v>0</v>
      </c>
    </row>
    <row r="1775" spans="72:91" x14ac:dyDescent="0.25">
      <c r="BT177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BORD'!$B$13:$B$2000,0),11))*T1775/INDEX('[3]TABLEAU DE BORD'!$B$13:$R$2000,MATCH('Formalisme RTE'!$H$2,'[3]TABLEAU DE BORD'!$B$13:$B$2000,0),12)</f>
        <v>3.102830965870556</v>
      </c>
      <c r="BU1775">
        <f t="shared" si="132"/>
        <v>246.85063832914042</v>
      </c>
      <c r="BX1775">
        <f t="shared" si="130"/>
        <v>0.60748217536470928</v>
      </c>
      <c r="BZ1775">
        <f>IF($BZ$6="","",IF(ISERROR(INDEX([3]Base!$A$2:$C$207,MATCH($BZ$6,[3]Base!$A$2:$A$207,0),2))=TRUE,"CABLE INCONNU",(INDEX([3]Base!$A$2:$C$207,MATCH($BZ$6,[3]Base!$A$2:$A$207,0),3))))</f>
        <v>19.600000000000001</v>
      </c>
      <c r="CB1775">
        <f>IF($BZ$6="","",IF(ISERROR(INDEX([3]Base!$A$2:$C$207,MATCH($BZ$6,[3]Base!$A$2:$A$207,0),2))=TRUE,"CABLE INCONNU",(INDEX([3]Base!$A$2:$C$207,MATCH($BZ$6,[3]Base!$A$2:$A$207,0),2))))</f>
        <v>0.627</v>
      </c>
      <c r="CD1775">
        <f t="shared" si="131"/>
        <v>406.35042202010396</v>
      </c>
      <c r="CG17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BORD'!$B$13:$B$2000,0),9)))*T1775/$P$18)</f>
        <v>406.35042202010396</v>
      </c>
      <c r="CI1775">
        <f>'[3]TABLEAU DE BORD'!B1773</f>
        <v>0</v>
      </c>
      <c r="CJ1775">
        <f>'[3]TABLEAU DE BORD'!E1773-'[3]TABLEAU DE BORD'!C1773</f>
        <v>0</v>
      </c>
      <c r="CL1775">
        <f>'[3]TABLEAU DE BORD'!H1773</f>
        <v>0</v>
      </c>
      <c r="CM1775">
        <f>'[3]TABLEAU DE BORD'!K1773-'[3]TABLEAU DE BORD'!I1773</f>
        <v>0</v>
      </c>
    </row>
    <row r="1776" spans="72:91" x14ac:dyDescent="0.25">
      <c r="BT177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BORD'!$B$13:$B$2000,0),11))*T1776/INDEX('[3]TABLEAU DE BORD'!$B$13:$R$2000,MATCH('Formalisme RTE'!$H$2,'[3]TABLEAU DE BORD'!$B$13:$B$2000,0),12)</f>
        <v>3.102830965870556</v>
      </c>
      <c r="BU1776">
        <f t="shared" si="132"/>
        <v>246.85063832914042</v>
      </c>
      <c r="BX1776">
        <f t="shared" si="130"/>
        <v>0.60748217536470928</v>
      </c>
      <c r="BZ1776">
        <f>IF($BZ$6="","",IF(ISERROR(INDEX([3]Base!$A$2:$C$207,MATCH($BZ$6,[3]Base!$A$2:$A$207,0),2))=TRUE,"CABLE INCONNU",(INDEX([3]Base!$A$2:$C$207,MATCH($BZ$6,[3]Base!$A$2:$A$207,0),3))))</f>
        <v>19.600000000000001</v>
      </c>
      <c r="CB1776">
        <f>IF($BZ$6="","",IF(ISERROR(INDEX([3]Base!$A$2:$C$207,MATCH($BZ$6,[3]Base!$A$2:$A$207,0),2))=TRUE,"CABLE INCONNU",(INDEX([3]Base!$A$2:$C$207,MATCH($BZ$6,[3]Base!$A$2:$A$207,0),2))))</f>
        <v>0.627</v>
      </c>
      <c r="CD1776">
        <f t="shared" si="131"/>
        <v>406.35042202010396</v>
      </c>
      <c r="CG17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BORD'!$B$13:$B$2000,0),9)))*T1776/$P$18)</f>
        <v>406.35042202010396</v>
      </c>
      <c r="CI1776">
        <f>'[3]TABLEAU DE BORD'!B1774</f>
        <v>0</v>
      </c>
      <c r="CJ1776">
        <f>'[3]TABLEAU DE BORD'!E1774-'[3]TABLEAU DE BORD'!C1774</f>
        <v>0</v>
      </c>
      <c r="CL1776">
        <f>'[3]TABLEAU DE BORD'!H1774</f>
        <v>0</v>
      </c>
      <c r="CM1776">
        <f>'[3]TABLEAU DE BORD'!K1774-'[3]TABLEAU DE BORD'!I1774</f>
        <v>0</v>
      </c>
    </row>
    <row r="1777" spans="72:91" x14ac:dyDescent="0.25">
      <c r="BT177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BORD'!$B$13:$B$2000,0),11))*T1777/INDEX('[3]TABLEAU DE BORD'!$B$13:$R$2000,MATCH('Formalisme RTE'!$H$2,'[3]TABLEAU DE BORD'!$B$13:$B$2000,0),12)</f>
        <v>3.102830965870556</v>
      </c>
      <c r="BU1777">
        <f t="shared" si="132"/>
        <v>246.85063832914042</v>
      </c>
      <c r="BX1777">
        <f t="shared" si="130"/>
        <v>0.60748217536470928</v>
      </c>
      <c r="BZ1777">
        <f>IF($BZ$6="","",IF(ISERROR(INDEX([3]Base!$A$2:$C$207,MATCH($BZ$6,[3]Base!$A$2:$A$207,0),2))=TRUE,"CABLE INCONNU",(INDEX([3]Base!$A$2:$C$207,MATCH($BZ$6,[3]Base!$A$2:$A$207,0),3))))</f>
        <v>19.600000000000001</v>
      </c>
      <c r="CB1777">
        <f>IF($BZ$6="","",IF(ISERROR(INDEX([3]Base!$A$2:$C$207,MATCH($BZ$6,[3]Base!$A$2:$A$207,0),2))=TRUE,"CABLE INCONNU",(INDEX([3]Base!$A$2:$C$207,MATCH($BZ$6,[3]Base!$A$2:$A$207,0),2))))</f>
        <v>0.627</v>
      </c>
      <c r="CD1777">
        <f t="shared" si="131"/>
        <v>406.35042202010396</v>
      </c>
      <c r="CG17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BORD'!$B$13:$B$2000,0),9)))*T1777/$P$18)</f>
        <v>406.35042202010396</v>
      </c>
      <c r="CI1777">
        <f>'[3]TABLEAU DE BORD'!B1775</f>
        <v>0</v>
      </c>
      <c r="CJ1777">
        <f>'[3]TABLEAU DE BORD'!E1775-'[3]TABLEAU DE BORD'!C1775</f>
        <v>0</v>
      </c>
      <c r="CL1777">
        <f>'[3]TABLEAU DE BORD'!H1775</f>
        <v>0</v>
      </c>
      <c r="CM1777">
        <f>'[3]TABLEAU DE BORD'!K1775-'[3]TABLEAU DE BORD'!I1775</f>
        <v>0</v>
      </c>
    </row>
    <row r="1778" spans="72:91" x14ac:dyDescent="0.25">
      <c r="BT177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BORD'!$B$13:$B$2000,0),11))*T1778/INDEX('[3]TABLEAU DE BORD'!$B$13:$R$2000,MATCH('Formalisme RTE'!$H$2,'[3]TABLEAU DE BORD'!$B$13:$B$2000,0),12)</f>
        <v>3.102830965870556</v>
      </c>
      <c r="BU1778">
        <f t="shared" si="132"/>
        <v>246.85063832914042</v>
      </c>
      <c r="BX1778">
        <f t="shared" si="130"/>
        <v>0.60748217536470928</v>
      </c>
      <c r="BZ1778">
        <f>IF($BZ$6="","",IF(ISERROR(INDEX([3]Base!$A$2:$C$207,MATCH($BZ$6,[3]Base!$A$2:$A$207,0),2))=TRUE,"CABLE INCONNU",(INDEX([3]Base!$A$2:$C$207,MATCH($BZ$6,[3]Base!$A$2:$A$207,0),3))))</f>
        <v>19.600000000000001</v>
      </c>
      <c r="CB1778">
        <f>IF($BZ$6="","",IF(ISERROR(INDEX([3]Base!$A$2:$C$207,MATCH($BZ$6,[3]Base!$A$2:$A$207,0),2))=TRUE,"CABLE INCONNU",(INDEX([3]Base!$A$2:$C$207,MATCH($BZ$6,[3]Base!$A$2:$A$207,0),2))))</f>
        <v>0.627</v>
      </c>
      <c r="CD1778">
        <f t="shared" si="131"/>
        <v>406.35042202010396</v>
      </c>
      <c r="CG17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BORD'!$B$13:$B$2000,0),9)))*T1778/$P$18)</f>
        <v>406.35042202010396</v>
      </c>
      <c r="CI1778">
        <f>'[3]TABLEAU DE BORD'!B1776</f>
        <v>0</v>
      </c>
      <c r="CJ1778">
        <f>'[3]TABLEAU DE BORD'!E1776-'[3]TABLEAU DE BORD'!C1776</f>
        <v>0</v>
      </c>
      <c r="CL1778">
        <f>'[3]TABLEAU DE BORD'!H1776</f>
        <v>0</v>
      </c>
      <c r="CM1778">
        <f>'[3]TABLEAU DE BORD'!K1776-'[3]TABLEAU DE BORD'!I1776</f>
        <v>0</v>
      </c>
    </row>
    <row r="1779" spans="72:91" x14ac:dyDescent="0.25">
      <c r="BT177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BORD'!$B$13:$B$2000,0),11))*T1779/INDEX('[3]TABLEAU DE BORD'!$B$13:$R$2000,MATCH('Formalisme RTE'!$H$2,'[3]TABLEAU DE BORD'!$B$13:$B$2000,0),12)</f>
        <v>3.102830965870556</v>
      </c>
      <c r="BU1779">
        <f t="shared" si="132"/>
        <v>246.85063832914042</v>
      </c>
      <c r="BX1779">
        <f t="shared" si="130"/>
        <v>0.60748217536470928</v>
      </c>
      <c r="BZ1779">
        <f>IF($BZ$6="","",IF(ISERROR(INDEX([3]Base!$A$2:$C$207,MATCH($BZ$6,[3]Base!$A$2:$A$207,0),2))=TRUE,"CABLE INCONNU",(INDEX([3]Base!$A$2:$C$207,MATCH($BZ$6,[3]Base!$A$2:$A$207,0),3))))</f>
        <v>19.600000000000001</v>
      </c>
      <c r="CB1779">
        <f>IF($BZ$6="","",IF(ISERROR(INDEX([3]Base!$A$2:$C$207,MATCH($BZ$6,[3]Base!$A$2:$A$207,0),2))=TRUE,"CABLE INCONNU",(INDEX([3]Base!$A$2:$C$207,MATCH($BZ$6,[3]Base!$A$2:$A$207,0),2))))</f>
        <v>0.627</v>
      </c>
      <c r="CD1779">
        <f t="shared" si="131"/>
        <v>406.35042202010396</v>
      </c>
      <c r="CG17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BORD'!$B$13:$B$2000,0),9)))*T1779/$P$18)</f>
        <v>406.35042202010396</v>
      </c>
      <c r="CI1779">
        <f>'[3]TABLEAU DE BORD'!B1777</f>
        <v>0</v>
      </c>
      <c r="CJ1779">
        <f>'[3]TABLEAU DE BORD'!E1777-'[3]TABLEAU DE BORD'!C1777</f>
        <v>0</v>
      </c>
      <c r="CL1779">
        <f>'[3]TABLEAU DE BORD'!H1777</f>
        <v>0</v>
      </c>
      <c r="CM1779">
        <f>'[3]TABLEAU DE BORD'!K1777-'[3]TABLEAU DE BORD'!I1777</f>
        <v>0</v>
      </c>
    </row>
    <row r="1780" spans="72:91" x14ac:dyDescent="0.25">
      <c r="BT178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BORD'!$B$13:$B$2000,0),11))*T1780/INDEX('[3]TABLEAU DE BORD'!$B$13:$R$2000,MATCH('Formalisme RTE'!$H$2,'[3]TABLEAU DE BORD'!$B$13:$B$2000,0),12)</f>
        <v>3.102830965870556</v>
      </c>
      <c r="BU1780">
        <f t="shared" si="132"/>
        <v>246.85063832914042</v>
      </c>
      <c r="BX1780">
        <f t="shared" si="130"/>
        <v>0.60748217536470928</v>
      </c>
      <c r="BZ1780">
        <f>IF($BZ$6="","",IF(ISERROR(INDEX([3]Base!$A$2:$C$207,MATCH($BZ$6,[3]Base!$A$2:$A$207,0),2))=TRUE,"CABLE INCONNU",(INDEX([3]Base!$A$2:$C$207,MATCH($BZ$6,[3]Base!$A$2:$A$207,0),3))))</f>
        <v>19.600000000000001</v>
      </c>
      <c r="CB1780">
        <f>IF($BZ$6="","",IF(ISERROR(INDEX([3]Base!$A$2:$C$207,MATCH($BZ$6,[3]Base!$A$2:$A$207,0),2))=TRUE,"CABLE INCONNU",(INDEX([3]Base!$A$2:$C$207,MATCH($BZ$6,[3]Base!$A$2:$A$207,0),2))))</f>
        <v>0.627</v>
      </c>
      <c r="CD1780">
        <f t="shared" si="131"/>
        <v>406.35042202010396</v>
      </c>
      <c r="CG17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BORD'!$B$13:$B$2000,0),9)))*T1780/$P$18)</f>
        <v>406.35042202010396</v>
      </c>
      <c r="CI1780">
        <f>'[3]TABLEAU DE BORD'!B1778</f>
        <v>0</v>
      </c>
      <c r="CJ1780">
        <f>'[3]TABLEAU DE BORD'!E1778-'[3]TABLEAU DE BORD'!C1778</f>
        <v>0</v>
      </c>
      <c r="CL1780">
        <f>'[3]TABLEAU DE BORD'!H1778</f>
        <v>0</v>
      </c>
      <c r="CM1780">
        <f>'[3]TABLEAU DE BORD'!K1778-'[3]TABLEAU DE BORD'!I1778</f>
        <v>0</v>
      </c>
    </row>
    <row r="1781" spans="72:91" x14ac:dyDescent="0.25">
      <c r="BT178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BORD'!$B$13:$B$2000,0),11))*T1781/INDEX('[3]TABLEAU DE BORD'!$B$13:$R$2000,MATCH('Formalisme RTE'!$H$2,'[3]TABLEAU DE BORD'!$B$13:$B$2000,0),12)</f>
        <v>3.102830965870556</v>
      </c>
      <c r="BU1781">
        <f t="shared" si="132"/>
        <v>246.85063832914042</v>
      </c>
      <c r="BX1781">
        <f t="shared" si="130"/>
        <v>0.60748217536470928</v>
      </c>
      <c r="BZ1781">
        <f>IF($BZ$6="","",IF(ISERROR(INDEX([3]Base!$A$2:$C$207,MATCH($BZ$6,[3]Base!$A$2:$A$207,0),2))=TRUE,"CABLE INCONNU",(INDEX([3]Base!$A$2:$C$207,MATCH($BZ$6,[3]Base!$A$2:$A$207,0),3))))</f>
        <v>19.600000000000001</v>
      </c>
      <c r="CB1781">
        <f>IF($BZ$6="","",IF(ISERROR(INDEX([3]Base!$A$2:$C$207,MATCH($BZ$6,[3]Base!$A$2:$A$207,0),2))=TRUE,"CABLE INCONNU",(INDEX([3]Base!$A$2:$C$207,MATCH($BZ$6,[3]Base!$A$2:$A$207,0),2))))</f>
        <v>0.627</v>
      </c>
      <c r="CD1781">
        <f t="shared" si="131"/>
        <v>406.35042202010396</v>
      </c>
      <c r="CG17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BORD'!$B$13:$B$2000,0),9)))*T1781/$P$18)</f>
        <v>406.35042202010396</v>
      </c>
      <c r="CI1781">
        <f>'[3]TABLEAU DE BORD'!B1779</f>
        <v>0</v>
      </c>
      <c r="CJ1781">
        <f>'[3]TABLEAU DE BORD'!E1779-'[3]TABLEAU DE BORD'!C1779</f>
        <v>0</v>
      </c>
      <c r="CL1781">
        <f>'[3]TABLEAU DE BORD'!H1779</f>
        <v>0</v>
      </c>
      <c r="CM1781">
        <f>'[3]TABLEAU DE BORD'!K1779-'[3]TABLEAU DE BORD'!I1779</f>
        <v>0</v>
      </c>
    </row>
    <row r="1782" spans="72:91" x14ac:dyDescent="0.25">
      <c r="BT178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BORD'!$B$13:$B$2000,0),11))*T1782/INDEX('[3]TABLEAU DE BORD'!$B$13:$R$2000,MATCH('Formalisme RTE'!$H$2,'[3]TABLEAU DE BORD'!$B$13:$B$2000,0),12)</f>
        <v>3.102830965870556</v>
      </c>
      <c r="BU1782">
        <f t="shared" si="132"/>
        <v>246.85063832914042</v>
      </c>
      <c r="BX1782">
        <f t="shared" si="130"/>
        <v>0.60748217536470928</v>
      </c>
      <c r="BZ1782">
        <f>IF($BZ$6="","",IF(ISERROR(INDEX([3]Base!$A$2:$C$207,MATCH($BZ$6,[3]Base!$A$2:$A$207,0),2))=TRUE,"CABLE INCONNU",(INDEX([3]Base!$A$2:$C$207,MATCH($BZ$6,[3]Base!$A$2:$A$207,0),3))))</f>
        <v>19.600000000000001</v>
      </c>
      <c r="CB1782">
        <f>IF($BZ$6="","",IF(ISERROR(INDEX([3]Base!$A$2:$C$207,MATCH($BZ$6,[3]Base!$A$2:$A$207,0),2))=TRUE,"CABLE INCONNU",(INDEX([3]Base!$A$2:$C$207,MATCH($BZ$6,[3]Base!$A$2:$A$207,0),2))))</f>
        <v>0.627</v>
      </c>
      <c r="CD1782">
        <f t="shared" si="131"/>
        <v>406.35042202010396</v>
      </c>
      <c r="CG17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BORD'!$B$13:$B$2000,0),9)))*T1782/$P$18)</f>
        <v>406.35042202010396</v>
      </c>
      <c r="CI1782">
        <f>'[3]TABLEAU DE BORD'!B1780</f>
        <v>0</v>
      </c>
      <c r="CJ1782">
        <f>'[3]TABLEAU DE BORD'!E1780-'[3]TABLEAU DE BORD'!C1780</f>
        <v>0</v>
      </c>
      <c r="CL1782">
        <f>'[3]TABLEAU DE BORD'!H1780</f>
        <v>0</v>
      </c>
      <c r="CM1782">
        <f>'[3]TABLEAU DE BORD'!K1780-'[3]TABLEAU DE BORD'!I1780</f>
        <v>0</v>
      </c>
    </row>
    <row r="1783" spans="72:91" x14ac:dyDescent="0.25">
      <c r="BT178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BORD'!$B$13:$B$2000,0),11))*T1783/INDEX('[3]TABLEAU DE BORD'!$B$13:$R$2000,MATCH('Formalisme RTE'!$H$2,'[3]TABLEAU DE BORD'!$B$13:$B$2000,0),12)</f>
        <v>3.102830965870556</v>
      </c>
      <c r="BU1783">
        <f t="shared" si="132"/>
        <v>246.85063832914042</v>
      </c>
      <c r="BX1783">
        <f t="shared" si="130"/>
        <v>0.60748217536470928</v>
      </c>
      <c r="BZ1783">
        <f>IF($BZ$6="","",IF(ISERROR(INDEX([3]Base!$A$2:$C$207,MATCH($BZ$6,[3]Base!$A$2:$A$207,0),2))=TRUE,"CABLE INCONNU",(INDEX([3]Base!$A$2:$C$207,MATCH($BZ$6,[3]Base!$A$2:$A$207,0),3))))</f>
        <v>19.600000000000001</v>
      </c>
      <c r="CB1783">
        <f>IF($BZ$6="","",IF(ISERROR(INDEX([3]Base!$A$2:$C$207,MATCH($BZ$6,[3]Base!$A$2:$A$207,0),2))=TRUE,"CABLE INCONNU",(INDEX([3]Base!$A$2:$C$207,MATCH($BZ$6,[3]Base!$A$2:$A$207,0),2))))</f>
        <v>0.627</v>
      </c>
      <c r="CD1783">
        <f t="shared" si="131"/>
        <v>406.35042202010396</v>
      </c>
      <c r="CG17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BORD'!$B$13:$B$2000,0),9)))*T1783/$P$18)</f>
        <v>406.35042202010396</v>
      </c>
      <c r="CI1783">
        <f>'[3]TABLEAU DE BORD'!B1781</f>
        <v>0</v>
      </c>
      <c r="CJ1783">
        <f>'[3]TABLEAU DE BORD'!E1781-'[3]TABLEAU DE BORD'!C1781</f>
        <v>0</v>
      </c>
      <c r="CL1783">
        <f>'[3]TABLEAU DE BORD'!H1781</f>
        <v>0</v>
      </c>
      <c r="CM1783">
        <f>'[3]TABLEAU DE BORD'!K1781-'[3]TABLEAU DE BORD'!I1781</f>
        <v>0</v>
      </c>
    </row>
    <row r="1784" spans="72:91" x14ac:dyDescent="0.25">
      <c r="BT178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BORD'!$B$13:$B$2000,0),11))*T1784/INDEX('[3]TABLEAU DE BORD'!$B$13:$R$2000,MATCH('Formalisme RTE'!$H$2,'[3]TABLEAU DE BORD'!$B$13:$B$2000,0),12)</f>
        <v>3.102830965870556</v>
      </c>
      <c r="BU1784">
        <f t="shared" si="132"/>
        <v>246.85063832914042</v>
      </c>
      <c r="BX1784">
        <f t="shared" si="130"/>
        <v>0.60748217536470928</v>
      </c>
      <c r="BZ1784">
        <f>IF($BZ$6="","",IF(ISERROR(INDEX([3]Base!$A$2:$C$207,MATCH($BZ$6,[3]Base!$A$2:$A$207,0),2))=TRUE,"CABLE INCONNU",(INDEX([3]Base!$A$2:$C$207,MATCH($BZ$6,[3]Base!$A$2:$A$207,0),3))))</f>
        <v>19.600000000000001</v>
      </c>
      <c r="CB1784">
        <f>IF($BZ$6="","",IF(ISERROR(INDEX([3]Base!$A$2:$C$207,MATCH($BZ$6,[3]Base!$A$2:$A$207,0),2))=TRUE,"CABLE INCONNU",(INDEX([3]Base!$A$2:$C$207,MATCH($BZ$6,[3]Base!$A$2:$A$207,0),2))))</f>
        <v>0.627</v>
      </c>
      <c r="CD1784">
        <f t="shared" si="131"/>
        <v>406.35042202010396</v>
      </c>
      <c r="CG17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BORD'!$B$13:$B$2000,0),9)))*T1784/$P$18)</f>
        <v>406.35042202010396</v>
      </c>
      <c r="CI1784">
        <f>'[3]TABLEAU DE BORD'!B1782</f>
        <v>0</v>
      </c>
      <c r="CJ1784">
        <f>'[3]TABLEAU DE BORD'!E1782-'[3]TABLEAU DE BORD'!C1782</f>
        <v>0</v>
      </c>
      <c r="CL1784">
        <f>'[3]TABLEAU DE BORD'!H1782</f>
        <v>0</v>
      </c>
      <c r="CM1784">
        <f>'[3]TABLEAU DE BORD'!K1782-'[3]TABLEAU DE BORD'!I1782</f>
        <v>0</v>
      </c>
    </row>
    <row r="1785" spans="72:91" x14ac:dyDescent="0.25">
      <c r="BT178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BORD'!$B$13:$B$2000,0),11))*T1785/INDEX('[3]TABLEAU DE BORD'!$B$13:$R$2000,MATCH('Formalisme RTE'!$H$2,'[3]TABLEAU DE BORD'!$B$13:$B$2000,0),12)</f>
        <v>3.102830965870556</v>
      </c>
      <c r="BU1785">
        <f t="shared" si="132"/>
        <v>246.85063832914042</v>
      </c>
      <c r="BX1785">
        <f t="shared" si="130"/>
        <v>0.60748217536470928</v>
      </c>
      <c r="BZ1785">
        <f>IF($BZ$6="","",IF(ISERROR(INDEX([3]Base!$A$2:$C$207,MATCH($BZ$6,[3]Base!$A$2:$A$207,0),2))=TRUE,"CABLE INCONNU",(INDEX([3]Base!$A$2:$C$207,MATCH($BZ$6,[3]Base!$A$2:$A$207,0),3))))</f>
        <v>19.600000000000001</v>
      </c>
      <c r="CB1785">
        <f>IF($BZ$6="","",IF(ISERROR(INDEX([3]Base!$A$2:$C$207,MATCH($BZ$6,[3]Base!$A$2:$A$207,0),2))=TRUE,"CABLE INCONNU",(INDEX([3]Base!$A$2:$C$207,MATCH($BZ$6,[3]Base!$A$2:$A$207,0),2))))</f>
        <v>0.627</v>
      </c>
      <c r="CD1785">
        <f t="shared" si="131"/>
        <v>406.35042202010396</v>
      </c>
      <c r="CG17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BORD'!$B$13:$B$2000,0),9)))*T1785/$P$18)</f>
        <v>406.35042202010396</v>
      </c>
      <c r="CI1785">
        <f>'[3]TABLEAU DE BORD'!B1783</f>
        <v>0</v>
      </c>
      <c r="CJ1785">
        <f>'[3]TABLEAU DE BORD'!E1783-'[3]TABLEAU DE BORD'!C1783</f>
        <v>0</v>
      </c>
      <c r="CL1785">
        <f>'[3]TABLEAU DE BORD'!H1783</f>
        <v>0</v>
      </c>
      <c r="CM1785">
        <f>'[3]TABLEAU DE BORD'!K1783-'[3]TABLEAU DE BORD'!I1783</f>
        <v>0</v>
      </c>
    </row>
    <row r="1786" spans="72:91" x14ac:dyDescent="0.25">
      <c r="BT178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BORD'!$B$13:$B$2000,0),11))*T1786/INDEX('[3]TABLEAU DE BORD'!$B$13:$R$2000,MATCH('Formalisme RTE'!$H$2,'[3]TABLEAU DE BORD'!$B$13:$B$2000,0),12)</f>
        <v>3.102830965870556</v>
      </c>
      <c r="BU1786">
        <f t="shared" si="132"/>
        <v>246.85063832914042</v>
      </c>
      <c r="BX1786">
        <f t="shared" si="130"/>
        <v>0.60748217536470928</v>
      </c>
      <c r="BZ1786">
        <f>IF($BZ$6="","",IF(ISERROR(INDEX([3]Base!$A$2:$C$207,MATCH($BZ$6,[3]Base!$A$2:$A$207,0),2))=TRUE,"CABLE INCONNU",(INDEX([3]Base!$A$2:$C$207,MATCH($BZ$6,[3]Base!$A$2:$A$207,0),3))))</f>
        <v>19.600000000000001</v>
      </c>
      <c r="CB1786">
        <f>IF($BZ$6="","",IF(ISERROR(INDEX([3]Base!$A$2:$C$207,MATCH($BZ$6,[3]Base!$A$2:$A$207,0),2))=TRUE,"CABLE INCONNU",(INDEX([3]Base!$A$2:$C$207,MATCH($BZ$6,[3]Base!$A$2:$A$207,0),2))))</f>
        <v>0.627</v>
      </c>
      <c r="CD1786">
        <f t="shared" si="131"/>
        <v>406.35042202010396</v>
      </c>
      <c r="CG17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BORD'!$B$13:$B$2000,0),9)))*T1786/$P$18)</f>
        <v>406.35042202010396</v>
      </c>
      <c r="CI1786">
        <f>'[3]TABLEAU DE BORD'!B1784</f>
        <v>0</v>
      </c>
      <c r="CJ1786">
        <f>'[3]TABLEAU DE BORD'!E1784-'[3]TABLEAU DE BORD'!C1784</f>
        <v>0</v>
      </c>
      <c r="CL1786">
        <f>'[3]TABLEAU DE BORD'!H1784</f>
        <v>0</v>
      </c>
      <c r="CM1786">
        <f>'[3]TABLEAU DE BORD'!K1784-'[3]TABLEAU DE BORD'!I1784</f>
        <v>0</v>
      </c>
    </row>
    <row r="1787" spans="72:91" x14ac:dyDescent="0.25">
      <c r="BT178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BORD'!$B$13:$B$2000,0),11))*T1787/INDEX('[3]TABLEAU DE BORD'!$B$13:$R$2000,MATCH('Formalisme RTE'!$H$2,'[3]TABLEAU DE BORD'!$B$13:$B$2000,0),12)</f>
        <v>3.102830965870556</v>
      </c>
      <c r="BU1787">
        <f t="shared" si="132"/>
        <v>246.85063832914042</v>
      </c>
      <c r="BX1787">
        <f t="shared" si="130"/>
        <v>0.60748217536470928</v>
      </c>
      <c r="BZ1787">
        <f>IF($BZ$6="","",IF(ISERROR(INDEX([3]Base!$A$2:$C$207,MATCH($BZ$6,[3]Base!$A$2:$A$207,0),2))=TRUE,"CABLE INCONNU",(INDEX([3]Base!$A$2:$C$207,MATCH($BZ$6,[3]Base!$A$2:$A$207,0),3))))</f>
        <v>19.600000000000001</v>
      </c>
      <c r="CB1787">
        <f>IF($BZ$6="","",IF(ISERROR(INDEX([3]Base!$A$2:$C$207,MATCH($BZ$6,[3]Base!$A$2:$A$207,0),2))=TRUE,"CABLE INCONNU",(INDEX([3]Base!$A$2:$C$207,MATCH($BZ$6,[3]Base!$A$2:$A$207,0),2))))</f>
        <v>0.627</v>
      </c>
      <c r="CD1787">
        <f t="shared" si="131"/>
        <v>406.35042202010396</v>
      </c>
      <c r="CG17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BORD'!$B$13:$B$2000,0),9)))*T1787/$P$18)</f>
        <v>406.35042202010396</v>
      </c>
      <c r="CI1787">
        <f>'[3]TABLEAU DE BORD'!B1785</f>
        <v>0</v>
      </c>
      <c r="CJ1787">
        <f>'[3]TABLEAU DE BORD'!E1785-'[3]TABLEAU DE BORD'!C1785</f>
        <v>0</v>
      </c>
      <c r="CL1787">
        <f>'[3]TABLEAU DE BORD'!H1785</f>
        <v>0</v>
      </c>
      <c r="CM1787">
        <f>'[3]TABLEAU DE BORD'!K1785-'[3]TABLEAU DE BORD'!I1785</f>
        <v>0</v>
      </c>
    </row>
    <row r="1788" spans="72:91" x14ac:dyDescent="0.25">
      <c r="BT178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BORD'!$B$13:$B$2000,0),11))*T1788/INDEX('[3]TABLEAU DE BORD'!$B$13:$R$2000,MATCH('Formalisme RTE'!$H$2,'[3]TABLEAU DE BORD'!$B$13:$B$2000,0),12)</f>
        <v>3.102830965870556</v>
      </c>
      <c r="BU1788">
        <f t="shared" si="132"/>
        <v>246.85063832914042</v>
      </c>
      <c r="BX1788">
        <f t="shared" si="130"/>
        <v>0.60748217536470928</v>
      </c>
      <c r="BZ1788">
        <f>IF($BZ$6="","",IF(ISERROR(INDEX([3]Base!$A$2:$C$207,MATCH($BZ$6,[3]Base!$A$2:$A$207,0),2))=TRUE,"CABLE INCONNU",(INDEX([3]Base!$A$2:$C$207,MATCH($BZ$6,[3]Base!$A$2:$A$207,0),3))))</f>
        <v>19.600000000000001</v>
      </c>
      <c r="CB1788">
        <f>IF($BZ$6="","",IF(ISERROR(INDEX([3]Base!$A$2:$C$207,MATCH($BZ$6,[3]Base!$A$2:$A$207,0),2))=TRUE,"CABLE INCONNU",(INDEX([3]Base!$A$2:$C$207,MATCH($BZ$6,[3]Base!$A$2:$A$207,0),2))))</f>
        <v>0.627</v>
      </c>
      <c r="CD1788">
        <f t="shared" si="131"/>
        <v>406.35042202010396</v>
      </c>
      <c r="CG17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BORD'!$B$13:$B$2000,0),9)))*T1788/$P$18)</f>
        <v>406.35042202010396</v>
      </c>
      <c r="CI1788">
        <f>'[3]TABLEAU DE BORD'!B1786</f>
        <v>0</v>
      </c>
      <c r="CJ1788">
        <f>'[3]TABLEAU DE BORD'!E1786-'[3]TABLEAU DE BORD'!C1786</f>
        <v>0</v>
      </c>
      <c r="CL1788">
        <f>'[3]TABLEAU DE BORD'!H1786</f>
        <v>0</v>
      </c>
      <c r="CM1788">
        <f>'[3]TABLEAU DE BORD'!K1786-'[3]TABLEAU DE BORD'!I1786</f>
        <v>0</v>
      </c>
    </row>
    <row r="1789" spans="72:91" x14ac:dyDescent="0.25">
      <c r="BT178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BORD'!$B$13:$B$2000,0),11))*T1789/INDEX('[3]TABLEAU DE BORD'!$B$13:$R$2000,MATCH('Formalisme RTE'!$H$2,'[3]TABLEAU DE BORD'!$B$13:$B$2000,0),12)</f>
        <v>3.102830965870556</v>
      </c>
      <c r="BU1789">
        <f t="shared" si="132"/>
        <v>246.85063832914042</v>
      </c>
      <c r="BX1789">
        <f t="shared" si="130"/>
        <v>0.60748217536470928</v>
      </c>
      <c r="BZ1789">
        <f>IF($BZ$6="","",IF(ISERROR(INDEX([3]Base!$A$2:$C$207,MATCH($BZ$6,[3]Base!$A$2:$A$207,0),2))=TRUE,"CABLE INCONNU",(INDEX([3]Base!$A$2:$C$207,MATCH($BZ$6,[3]Base!$A$2:$A$207,0),3))))</f>
        <v>19.600000000000001</v>
      </c>
      <c r="CB1789">
        <f>IF($BZ$6="","",IF(ISERROR(INDEX([3]Base!$A$2:$C$207,MATCH($BZ$6,[3]Base!$A$2:$A$207,0),2))=TRUE,"CABLE INCONNU",(INDEX([3]Base!$A$2:$C$207,MATCH($BZ$6,[3]Base!$A$2:$A$207,0),2))))</f>
        <v>0.627</v>
      </c>
      <c r="CD1789">
        <f t="shared" si="131"/>
        <v>406.35042202010396</v>
      </c>
      <c r="CG17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BORD'!$B$13:$B$2000,0),9)))*T1789/$P$18)</f>
        <v>406.35042202010396</v>
      </c>
      <c r="CI1789">
        <f>'[3]TABLEAU DE BORD'!B1787</f>
        <v>0</v>
      </c>
      <c r="CJ1789">
        <f>'[3]TABLEAU DE BORD'!E1787-'[3]TABLEAU DE BORD'!C1787</f>
        <v>0</v>
      </c>
      <c r="CL1789">
        <f>'[3]TABLEAU DE BORD'!H1787</f>
        <v>0</v>
      </c>
      <c r="CM1789">
        <f>'[3]TABLEAU DE BORD'!K1787-'[3]TABLEAU DE BORD'!I1787</f>
        <v>0</v>
      </c>
    </row>
    <row r="1790" spans="72:91" x14ac:dyDescent="0.25">
      <c r="BT179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BORD'!$B$13:$B$2000,0),11))*T1790/INDEX('[3]TABLEAU DE BORD'!$B$13:$R$2000,MATCH('Formalisme RTE'!$H$2,'[3]TABLEAU DE BORD'!$B$13:$B$2000,0),12)</f>
        <v>3.102830965870556</v>
      </c>
      <c r="BU1790">
        <f t="shared" si="132"/>
        <v>246.85063832914042</v>
      </c>
      <c r="BX1790">
        <f t="shared" si="130"/>
        <v>0.60748217536470928</v>
      </c>
      <c r="BZ1790">
        <f>IF($BZ$6="","",IF(ISERROR(INDEX([3]Base!$A$2:$C$207,MATCH($BZ$6,[3]Base!$A$2:$A$207,0),2))=TRUE,"CABLE INCONNU",(INDEX([3]Base!$A$2:$C$207,MATCH($BZ$6,[3]Base!$A$2:$A$207,0),3))))</f>
        <v>19.600000000000001</v>
      </c>
      <c r="CB1790">
        <f>IF($BZ$6="","",IF(ISERROR(INDEX([3]Base!$A$2:$C$207,MATCH($BZ$6,[3]Base!$A$2:$A$207,0),2))=TRUE,"CABLE INCONNU",(INDEX([3]Base!$A$2:$C$207,MATCH($BZ$6,[3]Base!$A$2:$A$207,0),2))))</f>
        <v>0.627</v>
      </c>
      <c r="CD1790">
        <f t="shared" si="131"/>
        <v>406.35042202010396</v>
      </c>
      <c r="CG17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BORD'!$B$13:$B$2000,0),9)))*T1790/$P$18)</f>
        <v>406.35042202010396</v>
      </c>
      <c r="CI1790">
        <f>'[3]TABLEAU DE BORD'!B1788</f>
        <v>0</v>
      </c>
      <c r="CJ1790">
        <f>'[3]TABLEAU DE BORD'!E1788-'[3]TABLEAU DE BORD'!C1788</f>
        <v>0</v>
      </c>
      <c r="CL1790">
        <f>'[3]TABLEAU DE BORD'!H1788</f>
        <v>0</v>
      </c>
      <c r="CM1790">
        <f>'[3]TABLEAU DE BORD'!K1788-'[3]TABLEAU DE BORD'!I1788</f>
        <v>0</v>
      </c>
    </row>
    <row r="1791" spans="72:91" x14ac:dyDescent="0.25">
      <c r="BT179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BORD'!$B$13:$B$2000,0),11))*T1791/INDEX('[3]TABLEAU DE BORD'!$B$13:$R$2000,MATCH('Formalisme RTE'!$H$2,'[3]TABLEAU DE BORD'!$B$13:$B$2000,0),12)</f>
        <v>3.102830965870556</v>
      </c>
      <c r="BU1791">
        <f t="shared" si="132"/>
        <v>246.85063832914042</v>
      </c>
      <c r="BX1791">
        <f t="shared" si="130"/>
        <v>0.60748217536470928</v>
      </c>
      <c r="BZ1791">
        <f>IF($BZ$6="","",IF(ISERROR(INDEX([3]Base!$A$2:$C$207,MATCH($BZ$6,[3]Base!$A$2:$A$207,0),2))=TRUE,"CABLE INCONNU",(INDEX([3]Base!$A$2:$C$207,MATCH($BZ$6,[3]Base!$A$2:$A$207,0),3))))</f>
        <v>19.600000000000001</v>
      </c>
      <c r="CB1791">
        <f>IF($BZ$6="","",IF(ISERROR(INDEX([3]Base!$A$2:$C$207,MATCH($BZ$6,[3]Base!$A$2:$A$207,0),2))=TRUE,"CABLE INCONNU",(INDEX([3]Base!$A$2:$C$207,MATCH($BZ$6,[3]Base!$A$2:$A$207,0),2))))</f>
        <v>0.627</v>
      </c>
      <c r="CD1791">
        <f t="shared" si="131"/>
        <v>406.35042202010396</v>
      </c>
      <c r="CG17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BORD'!$B$13:$B$2000,0),9)))*T1791/$P$18)</f>
        <v>406.35042202010396</v>
      </c>
      <c r="CI1791">
        <f>'[3]TABLEAU DE BORD'!B1789</f>
        <v>0</v>
      </c>
      <c r="CJ1791">
        <f>'[3]TABLEAU DE BORD'!E1789-'[3]TABLEAU DE BORD'!C1789</f>
        <v>0</v>
      </c>
      <c r="CL1791">
        <f>'[3]TABLEAU DE BORD'!H1789</f>
        <v>0</v>
      </c>
      <c r="CM1791">
        <f>'[3]TABLEAU DE BORD'!K1789-'[3]TABLEAU DE BORD'!I1789</f>
        <v>0</v>
      </c>
    </row>
    <row r="1792" spans="72:91" x14ac:dyDescent="0.25">
      <c r="BT179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BORD'!$B$13:$B$2000,0),11))*T1792/INDEX('[3]TABLEAU DE BORD'!$B$13:$R$2000,MATCH('Formalisme RTE'!$H$2,'[3]TABLEAU DE BORD'!$B$13:$B$2000,0),12)</f>
        <v>3.102830965870556</v>
      </c>
      <c r="BU1792">
        <f t="shared" si="132"/>
        <v>246.85063832914042</v>
      </c>
      <c r="BX1792">
        <f t="shared" si="130"/>
        <v>0.60748217536470928</v>
      </c>
      <c r="BZ1792">
        <f>IF($BZ$6="","",IF(ISERROR(INDEX([3]Base!$A$2:$C$207,MATCH($BZ$6,[3]Base!$A$2:$A$207,0),2))=TRUE,"CABLE INCONNU",(INDEX([3]Base!$A$2:$C$207,MATCH($BZ$6,[3]Base!$A$2:$A$207,0),3))))</f>
        <v>19.600000000000001</v>
      </c>
      <c r="CB1792">
        <f>IF($BZ$6="","",IF(ISERROR(INDEX([3]Base!$A$2:$C$207,MATCH($BZ$6,[3]Base!$A$2:$A$207,0),2))=TRUE,"CABLE INCONNU",(INDEX([3]Base!$A$2:$C$207,MATCH($BZ$6,[3]Base!$A$2:$A$207,0),2))))</f>
        <v>0.627</v>
      </c>
      <c r="CD1792">
        <f t="shared" si="131"/>
        <v>406.35042202010396</v>
      </c>
      <c r="CG17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BORD'!$B$13:$B$2000,0),9)))*T1792/$P$18)</f>
        <v>406.35042202010396</v>
      </c>
      <c r="CI1792">
        <f>'[3]TABLEAU DE BORD'!B1790</f>
        <v>0</v>
      </c>
      <c r="CJ1792">
        <f>'[3]TABLEAU DE BORD'!E1790-'[3]TABLEAU DE BORD'!C1790</f>
        <v>0</v>
      </c>
      <c r="CL1792">
        <f>'[3]TABLEAU DE BORD'!H1790</f>
        <v>0</v>
      </c>
      <c r="CM1792">
        <f>'[3]TABLEAU DE BORD'!K1790-'[3]TABLEAU DE BORD'!I1790</f>
        <v>0</v>
      </c>
    </row>
    <row r="1793" spans="72:91" x14ac:dyDescent="0.25">
      <c r="BT179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BORD'!$B$13:$B$2000,0),11))*T1793/INDEX('[3]TABLEAU DE BORD'!$B$13:$R$2000,MATCH('Formalisme RTE'!$H$2,'[3]TABLEAU DE BORD'!$B$13:$B$2000,0),12)</f>
        <v>3.102830965870556</v>
      </c>
      <c r="BU1793">
        <f t="shared" si="132"/>
        <v>246.85063832914042</v>
      </c>
      <c r="BX1793">
        <f t="shared" si="130"/>
        <v>0.60748217536470928</v>
      </c>
      <c r="BZ1793">
        <f>IF($BZ$6="","",IF(ISERROR(INDEX([3]Base!$A$2:$C$207,MATCH($BZ$6,[3]Base!$A$2:$A$207,0),2))=TRUE,"CABLE INCONNU",(INDEX([3]Base!$A$2:$C$207,MATCH($BZ$6,[3]Base!$A$2:$A$207,0),3))))</f>
        <v>19.600000000000001</v>
      </c>
      <c r="CB1793">
        <f>IF($BZ$6="","",IF(ISERROR(INDEX([3]Base!$A$2:$C$207,MATCH($BZ$6,[3]Base!$A$2:$A$207,0),2))=TRUE,"CABLE INCONNU",(INDEX([3]Base!$A$2:$C$207,MATCH($BZ$6,[3]Base!$A$2:$A$207,0),2))))</f>
        <v>0.627</v>
      </c>
      <c r="CD1793">
        <f t="shared" si="131"/>
        <v>406.35042202010396</v>
      </c>
      <c r="CG17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BORD'!$B$13:$B$2000,0),9)))*T1793/$P$18)</f>
        <v>406.35042202010396</v>
      </c>
      <c r="CI1793">
        <f>'[3]TABLEAU DE BORD'!B1791</f>
        <v>0</v>
      </c>
      <c r="CJ1793">
        <f>'[3]TABLEAU DE BORD'!E1791-'[3]TABLEAU DE BORD'!C1791</f>
        <v>0</v>
      </c>
      <c r="CL1793">
        <f>'[3]TABLEAU DE BORD'!H1791</f>
        <v>0</v>
      </c>
      <c r="CM1793">
        <f>'[3]TABLEAU DE BORD'!K1791-'[3]TABLEAU DE BORD'!I1791</f>
        <v>0</v>
      </c>
    </row>
    <row r="1794" spans="72:91" x14ac:dyDescent="0.25">
      <c r="BT179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BORD'!$B$13:$B$2000,0),11))*T1794/INDEX('[3]TABLEAU DE BORD'!$B$13:$R$2000,MATCH('Formalisme RTE'!$H$2,'[3]TABLEAU DE BORD'!$B$13:$B$2000,0),12)</f>
        <v>3.102830965870556</v>
      </c>
      <c r="BU1794">
        <f t="shared" si="132"/>
        <v>246.85063832914042</v>
      </c>
      <c r="BX1794">
        <f t="shared" si="130"/>
        <v>0.60748217536470928</v>
      </c>
      <c r="BZ1794">
        <f>IF($BZ$6="","",IF(ISERROR(INDEX([3]Base!$A$2:$C$207,MATCH($BZ$6,[3]Base!$A$2:$A$207,0),2))=TRUE,"CABLE INCONNU",(INDEX([3]Base!$A$2:$C$207,MATCH($BZ$6,[3]Base!$A$2:$A$207,0),3))))</f>
        <v>19.600000000000001</v>
      </c>
      <c r="CB1794">
        <f>IF($BZ$6="","",IF(ISERROR(INDEX([3]Base!$A$2:$C$207,MATCH($BZ$6,[3]Base!$A$2:$A$207,0),2))=TRUE,"CABLE INCONNU",(INDEX([3]Base!$A$2:$C$207,MATCH($BZ$6,[3]Base!$A$2:$A$207,0),2))))</f>
        <v>0.627</v>
      </c>
      <c r="CD1794">
        <f t="shared" si="131"/>
        <v>406.35042202010396</v>
      </c>
      <c r="CG17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BORD'!$B$13:$B$2000,0),9)))*T1794/$P$18)</f>
        <v>406.35042202010396</v>
      </c>
      <c r="CI1794">
        <f>'[3]TABLEAU DE BORD'!B1792</f>
        <v>0</v>
      </c>
      <c r="CJ1794">
        <f>'[3]TABLEAU DE BORD'!E1792-'[3]TABLEAU DE BORD'!C1792</f>
        <v>0</v>
      </c>
      <c r="CL1794">
        <f>'[3]TABLEAU DE BORD'!H1792</f>
        <v>0</v>
      </c>
      <c r="CM1794">
        <f>'[3]TABLEAU DE BORD'!K1792-'[3]TABLEAU DE BORD'!I1792</f>
        <v>0</v>
      </c>
    </row>
    <row r="1795" spans="72:91" x14ac:dyDescent="0.25">
      <c r="BT179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BORD'!$B$13:$B$2000,0),11))*T1795/INDEX('[3]TABLEAU DE BORD'!$B$13:$R$2000,MATCH('Formalisme RTE'!$H$2,'[3]TABLEAU DE BORD'!$B$13:$B$2000,0),12)</f>
        <v>3.102830965870556</v>
      </c>
      <c r="BU1795">
        <f t="shared" si="132"/>
        <v>246.85063832914042</v>
      </c>
      <c r="BX1795">
        <f t="shared" si="130"/>
        <v>0.60748217536470928</v>
      </c>
      <c r="BZ1795">
        <f>IF($BZ$6="","",IF(ISERROR(INDEX([3]Base!$A$2:$C$207,MATCH($BZ$6,[3]Base!$A$2:$A$207,0),2))=TRUE,"CABLE INCONNU",(INDEX([3]Base!$A$2:$C$207,MATCH($BZ$6,[3]Base!$A$2:$A$207,0),3))))</f>
        <v>19.600000000000001</v>
      </c>
      <c r="CB1795">
        <f>IF($BZ$6="","",IF(ISERROR(INDEX([3]Base!$A$2:$C$207,MATCH($BZ$6,[3]Base!$A$2:$A$207,0),2))=TRUE,"CABLE INCONNU",(INDEX([3]Base!$A$2:$C$207,MATCH($BZ$6,[3]Base!$A$2:$A$207,0),2))))</f>
        <v>0.627</v>
      </c>
      <c r="CD1795">
        <f t="shared" si="131"/>
        <v>406.35042202010396</v>
      </c>
      <c r="CG17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BORD'!$B$13:$B$2000,0),9)))*T1795/$P$18)</f>
        <v>406.35042202010396</v>
      </c>
      <c r="CI1795">
        <f>'[3]TABLEAU DE BORD'!B1793</f>
        <v>0</v>
      </c>
      <c r="CJ1795">
        <f>'[3]TABLEAU DE BORD'!E1793-'[3]TABLEAU DE BORD'!C1793</f>
        <v>0</v>
      </c>
      <c r="CL1795">
        <f>'[3]TABLEAU DE BORD'!H1793</f>
        <v>0</v>
      </c>
      <c r="CM1795">
        <f>'[3]TABLEAU DE BORD'!K1793-'[3]TABLEAU DE BORD'!I1793</f>
        <v>0</v>
      </c>
    </row>
    <row r="1796" spans="72:91" x14ac:dyDescent="0.25">
      <c r="BT179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BORD'!$B$13:$B$2000,0),11))*T1796/INDEX('[3]TABLEAU DE BORD'!$B$13:$R$2000,MATCH('Formalisme RTE'!$H$2,'[3]TABLEAU DE BORD'!$B$13:$B$2000,0),12)</f>
        <v>3.102830965870556</v>
      </c>
      <c r="BU1796">
        <f t="shared" si="132"/>
        <v>246.85063832914042</v>
      </c>
      <c r="BX1796">
        <f t="shared" si="130"/>
        <v>0.60748217536470928</v>
      </c>
      <c r="BZ1796">
        <f>IF($BZ$6="","",IF(ISERROR(INDEX([3]Base!$A$2:$C$207,MATCH($BZ$6,[3]Base!$A$2:$A$207,0),2))=TRUE,"CABLE INCONNU",(INDEX([3]Base!$A$2:$C$207,MATCH($BZ$6,[3]Base!$A$2:$A$207,0),3))))</f>
        <v>19.600000000000001</v>
      </c>
      <c r="CB1796">
        <f>IF($BZ$6="","",IF(ISERROR(INDEX([3]Base!$A$2:$C$207,MATCH($BZ$6,[3]Base!$A$2:$A$207,0),2))=TRUE,"CABLE INCONNU",(INDEX([3]Base!$A$2:$C$207,MATCH($BZ$6,[3]Base!$A$2:$A$207,0),2))))</f>
        <v>0.627</v>
      </c>
      <c r="CD1796">
        <f t="shared" si="131"/>
        <v>406.35042202010396</v>
      </c>
      <c r="CG17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BORD'!$B$13:$B$2000,0),9)))*T1796/$P$18)</f>
        <v>406.35042202010396</v>
      </c>
      <c r="CI1796">
        <f>'[3]TABLEAU DE BORD'!B1794</f>
        <v>0</v>
      </c>
      <c r="CJ1796">
        <f>'[3]TABLEAU DE BORD'!E1794-'[3]TABLEAU DE BORD'!C1794</f>
        <v>0</v>
      </c>
      <c r="CL1796">
        <f>'[3]TABLEAU DE BORD'!H1794</f>
        <v>0</v>
      </c>
      <c r="CM1796">
        <f>'[3]TABLEAU DE BORD'!K1794-'[3]TABLEAU DE BORD'!I1794</f>
        <v>0</v>
      </c>
    </row>
    <row r="1797" spans="72:91" x14ac:dyDescent="0.25">
      <c r="BT179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BORD'!$B$13:$B$2000,0),11))*T1797/INDEX('[3]TABLEAU DE BORD'!$B$13:$R$2000,MATCH('Formalisme RTE'!$H$2,'[3]TABLEAU DE BORD'!$B$13:$B$2000,0),12)</f>
        <v>3.102830965870556</v>
      </c>
      <c r="BU1797">
        <f t="shared" si="132"/>
        <v>246.85063832914042</v>
      </c>
      <c r="BX1797">
        <f t="shared" si="130"/>
        <v>0.60748217536470928</v>
      </c>
      <c r="BZ1797">
        <f>IF($BZ$6="","",IF(ISERROR(INDEX([3]Base!$A$2:$C$207,MATCH($BZ$6,[3]Base!$A$2:$A$207,0),2))=TRUE,"CABLE INCONNU",(INDEX([3]Base!$A$2:$C$207,MATCH($BZ$6,[3]Base!$A$2:$A$207,0),3))))</f>
        <v>19.600000000000001</v>
      </c>
      <c r="CB1797">
        <f>IF($BZ$6="","",IF(ISERROR(INDEX([3]Base!$A$2:$C$207,MATCH($BZ$6,[3]Base!$A$2:$A$207,0),2))=TRUE,"CABLE INCONNU",(INDEX([3]Base!$A$2:$C$207,MATCH($BZ$6,[3]Base!$A$2:$A$207,0),2))))</f>
        <v>0.627</v>
      </c>
      <c r="CD1797">
        <f t="shared" si="131"/>
        <v>406.35042202010396</v>
      </c>
      <c r="CG17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BORD'!$B$13:$B$2000,0),9)))*T1797/$P$18)</f>
        <v>406.35042202010396</v>
      </c>
      <c r="CI1797">
        <f>'[3]TABLEAU DE BORD'!B1795</f>
        <v>0</v>
      </c>
      <c r="CJ1797">
        <f>'[3]TABLEAU DE BORD'!E1795-'[3]TABLEAU DE BORD'!C1795</f>
        <v>0</v>
      </c>
      <c r="CL1797">
        <f>'[3]TABLEAU DE BORD'!H1795</f>
        <v>0</v>
      </c>
      <c r="CM1797">
        <f>'[3]TABLEAU DE BORD'!K1795-'[3]TABLEAU DE BORD'!I1795</f>
        <v>0</v>
      </c>
    </row>
    <row r="1798" spans="72:91" x14ac:dyDescent="0.25">
      <c r="BT179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BORD'!$B$13:$B$2000,0),11))*T1798/INDEX('[3]TABLEAU DE BORD'!$B$13:$R$2000,MATCH('Formalisme RTE'!$H$2,'[3]TABLEAU DE BORD'!$B$13:$B$2000,0),12)</f>
        <v>3.102830965870556</v>
      </c>
      <c r="BU1798">
        <f t="shared" si="132"/>
        <v>246.85063832914042</v>
      </c>
      <c r="BX1798">
        <f t="shared" si="130"/>
        <v>0.60748217536470928</v>
      </c>
      <c r="BZ1798">
        <f>IF($BZ$6="","",IF(ISERROR(INDEX([3]Base!$A$2:$C$207,MATCH($BZ$6,[3]Base!$A$2:$A$207,0),2))=TRUE,"CABLE INCONNU",(INDEX([3]Base!$A$2:$C$207,MATCH($BZ$6,[3]Base!$A$2:$A$207,0),3))))</f>
        <v>19.600000000000001</v>
      </c>
      <c r="CB1798">
        <f>IF($BZ$6="","",IF(ISERROR(INDEX([3]Base!$A$2:$C$207,MATCH($BZ$6,[3]Base!$A$2:$A$207,0),2))=TRUE,"CABLE INCONNU",(INDEX([3]Base!$A$2:$C$207,MATCH($BZ$6,[3]Base!$A$2:$A$207,0),2))))</f>
        <v>0.627</v>
      </c>
      <c r="CD1798">
        <f t="shared" si="131"/>
        <v>406.35042202010396</v>
      </c>
      <c r="CG17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BORD'!$B$13:$B$2000,0),9)))*T1798/$P$18)</f>
        <v>406.35042202010396</v>
      </c>
      <c r="CI1798">
        <f>'[3]TABLEAU DE BORD'!B1796</f>
        <v>0</v>
      </c>
      <c r="CJ1798">
        <f>'[3]TABLEAU DE BORD'!E1796-'[3]TABLEAU DE BORD'!C1796</f>
        <v>0</v>
      </c>
      <c r="CL1798">
        <f>'[3]TABLEAU DE BORD'!H1796</f>
        <v>0</v>
      </c>
      <c r="CM1798">
        <f>'[3]TABLEAU DE BORD'!K1796-'[3]TABLEAU DE BORD'!I1796</f>
        <v>0</v>
      </c>
    </row>
    <row r="1799" spans="72:91" x14ac:dyDescent="0.25">
      <c r="BT179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BORD'!$B$13:$B$2000,0),11))*T1799/INDEX('[3]TABLEAU DE BORD'!$B$13:$R$2000,MATCH('Formalisme RTE'!$H$2,'[3]TABLEAU DE BORD'!$B$13:$B$2000,0),12)</f>
        <v>3.102830965870556</v>
      </c>
      <c r="BU1799">
        <f t="shared" si="132"/>
        <v>246.85063832914042</v>
      </c>
      <c r="BX1799">
        <f t="shared" si="130"/>
        <v>0.60748217536470928</v>
      </c>
      <c r="BZ1799">
        <f>IF($BZ$6="","",IF(ISERROR(INDEX([3]Base!$A$2:$C$207,MATCH($BZ$6,[3]Base!$A$2:$A$207,0),2))=TRUE,"CABLE INCONNU",(INDEX([3]Base!$A$2:$C$207,MATCH($BZ$6,[3]Base!$A$2:$A$207,0),3))))</f>
        <v>19.600000000000001</v>
      </c>
      <c r="CB1799">
        <f>IF($BZ$6="","",IF(ISERROR(INDEX([3]Base!$A$2:$C$207,MATCH($BZ$6,[3]Base!$A$2:$A$207,0),2))=TRUE,"CABLE INCONNU",(INDEX([3]Base!$A$2:$C$207,MATCH($BZ$6,[3]Base!$A$2:$A$207,0),2))))</f>
        <v>0.627</v>
      </c>
      <c r="CD1799">
        <f t="shared" si="131"/>
        <v>406.35042202010396</v>
      </c>
      <c r="CG17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BORD'!$B$13:$B$2000,0),9)))*T1799/$P$18)</f>
        <v>406.35042202010396</v>
      </c>
      <c r="CI1799">
        <f>'[3]TABLEAU DE BORD'!B1797</f>
        <v>0</v>
      </c>
      <c r="CJ1799">
        <f>'[3]TABLEAU DE BORD'!E1797-'[3]TABLEAU DE BORD'!C1797</f>
        <v>0</v>
      </c>
      <c r="CL1799">
        <f>'[3]TABLEAU DE BORD'!H1797</f>
        <v>0</v>
      </c>
      <c r="CM1799">
        <f>'[3]TABLEAU DE BORD'!K1797-'[3]TABLEAU DE BORD'!I1797</f>
        <v>0</v>
      </c>
    </row>
    <row r="1800" spans="72:91" x14ac:dyDescent="0.25">
      <c r="BT180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BORD'!$B$13:$B$2000,0),11))*T1800/INDEX('[3]TABLEAU DE BORD'!$B$13:$R$2000,MATCH('Formalisme RTE'!$H$2,'[3]TABLEAU DE BORD'!$B$13:$B$2000,0),12)</f>
        <v>3.102830965870556</v>
      </c>
      <c r="BU1800">
        <f t="shared" si="132"/>
        <v>246.85063832914042</v>
      </c>
      <c r="BX1800">
        <f t="shared" si="130"/>
        <v>0.60748217536470928</v>
      </c>
      <c r="BZ1800">
        <f>IF($BZ$6="","",IF(ISERROR(INDEX([3]Base!$A$2:$C$207,MATCH($BZ$6,[3]Base!$A$2:$A$207,0),2))=TRUE,"CABLE INCONNU",(INDEX([3]Base!$A$2:$C$207,MATCH($BZ$6,[3]Base!$A$2:$A$207,0),3))))</f>
        <v>19.600000000000001</v>
      </c>
      <c r="CB1800">
        <f>IF($BZ$6="","",IF(ISERROR(INDEX([3]Base!$A$2:$C$207,MATCH($BZ$6,[3]Base!$A$2:$A$207,0),2))=TRUE,"CABLE INCONNU",(INDEX([3]Base!$A$2:$C$207,MATCH($BZ$6,[3]Base!$A$2:$A$207,0),2))))</f>
        <v>0.627</v>
      </c>
      <c r="CD1800">
        <f t="shared" si="131"/>
        <v>406.35042202010396</v>
      </c>
      <c r="CG18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BORD'!$B$13:$B$2000,0),9)))*T1800/$P$18)</f>
        <v>406.35042202010396</v>
      </c>
      <c r="CI1800">
        <f>'[3]TABLEAU DE BORD'!B1798</f>
        <v>0</v>
      </c>
      <c r="CJ1800">
        <f>'[3]TABLEAU DE BORD'!E1798-'[3]TABLEAU DE BORD'!C1798</f>
        <v>0</v>
      </c>
      <c r="CL1800">
        <f>'[3]TABLEAU DE BORD'!H1798</f>
        <v>0</v>
      </c>
      <c r="CM1800">
        <f>'[3]TABLEAU DE BORD'!K1798-'[3]TABLEAU DE BORD'!I1798</f>
        <v>0</v>
      </c>
    </row>
    <row r="1801" spans="72:91" x14ac:dyDescent="0.25">
      <c r="BT180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BORD'!$B$13:$B$2000,0),11))*T1801/INDEX('[3]TABLEAU DE BORD'!$B$13:$R$2000,MATCH('Formalisme RTE'!$H$2,'[3]TABLEAU DE BORD'!$B$13:$B$2000,0),12)</f>
        <v>3.102830965870556</v>
      </c>
      <c r="BU1801">
        <f t="shared" si="132"/>
        <v>246.85063832914042</v>
      </c>
      <c r="BX1801">
        <f t="shared" si="130"/>
        <v>0.60748217536470928</v>
      </c>
      <c r="BZ1801">
        <f>IF($BZ$6="","",IF(ISERROR(INDEX([3]Base!$A$2:$C$207,MATCH($BZ$6,[3]Base!$A$2:$A$207,0),2))=TRUE,"CABLE INCONNU",(INDEX([3]Base!$A$2:$C$207,MATCH($BZ$6,[3]Base!$A$2:$A$207,0),3))))</f>
        <v>19.600000000000001</v>
      </c>
      <c r="CB1801">
        <f>IF($BZ$6="","",IF(ISERROR(INDEX([3]Base!$A$2:$C$207,MATCH($BZ$6,[3]Base!$A$2:$A$207,0),2))=TRUE,"CABLE INCONNU",(INDEX([3]Base!$A$2:$C$207,MATCH($BZ$6,[3]Base!$A$2:$A$207,0),2))))</f>
        <v>0.627</v>
      </c>
      <c r="CD1801">
        <f t="shared" si="131"/>
        <v>406.35042202010396</v>
      </c>
      <c r="CG18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BORD'!$B$13:$B$2000,0),9)))*T1801/$P$18)</f>
        <v>406.35042202010396</v>
      </c>
      <c r="CI1801">
        <f>'[3]TABLEAU DE BORD'!B1799</f>
        <v>0</v>
      </c>
      <c r="CJ1801">
        <f>'[3]TABLEAU DE BORD'!E1799-'[3]TABLEAU DE BORD'!C1799</f>
        <v>0</v>
      </c>
      <c r="CL1801">
        <f>'[3]TABLEAU DE BORD'!H1799</f>
        <v>0</v>
      </c>
      <c r="CM1801">
        <f>'[3]TABLEAU DE BORD'!K1799-'[3]TABLEAU DE BORD'!I1799</f>
        <v>0</v>
      </c>
    </row>
    <row r="1802" spans="72:91" x14ac:dyDescent="0.25">
      <c r="BT180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BORD'!$B$13:$B$2000,0),11))*T1802/INDEX('[3]TABLEAU DE BORD'!$B$13:$R$2000,MATCH('Formalisme RTE'!$H$2,'[3]TABLEAU DE BORD'!$B$13:$B$2000,0),12)</f>
        <v>3.102830965870556</v>
      </c>
      <c r="BU1802">
        <f t="shared" si="132"/>
        <v>246.85063832914042</v>
      </c>
      <c r="BX1802">
        <f t="shared" si="130"/>
        <v>0.60748217536470928</v>
      </c>
      <c r="BZ1802">
        <f>IF($BZ$6="","",IF(ISERROR(INDEX([3]Base!$A$2:$C$207,MATCH($BZ$6,[3]Base!$A$2:$A$207,0),2))=TRUE,"CABLE INCONNU",(INDEX([3]Base!$A$2:$C$207,MATCH($BZ$6,[3]Base!$A$2:$A$207,0),3))))</f>
        <v>19.600000000000001</v>
      </c>
      <c r="CB1802">
        <f>IF($BZ$6="","",IF(ISERROR(INDEX([3]Base!$A$2:$C$207,MATCH($BZ$6,[3]Base!$A$2:$A$207,0),2))=TRUE,"CABLE INCONNU",(INDEX([3]Base!$A$2:$C$207,MATCH($BZ$6,[3]Base!$A$2:$A$207,0),2))))</f>
        <v>0.627</v>
      </c>
      <c r="CD1802">
        <f t="shared" si="131"/>
        <v>406.35042202010396</v>
      </c>
      <c r="CG18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BORD'!$B$13:$B$2000,0),9)))*T1802/$P$18)</f>
        <v>406.35042202010396</v>
      </c>
      <c r="CI1802">
        <f>'[3]TABLEAU DE BORD'!B1800</f>
        <v>0</v>
      </c>
      <c r="CJ1802">
        <f>'[3]TABLEAU DE BORD'!E1800-'[3]TABLEAU DE BORD'!C1800</f>
        <v>0</v>
      </c>
      <c r="CL1802">
        <f>'[3]TABLEAU DE BORD'!H1800</f>
        <v>0</v>
      </c>
      <c r="CM1802">
        <f>'[3]TABLEAU DE BORD'!K1800-'[3]TABLEAU DE BORD'!I1800</f>
        <v>0</v>
      </c>
    </row>
    <row r="1803" spans="72:91" x14ac:dyDescent="0.25">
      <c r="BT180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BORD'!$B$13:$B$2000,0),11))*T1803/INDEX('[3]TABLEAU DE BORD'!$B$13:$R$2000,MATCH('Formalisme RTE'!$H$2,'[3]TABLEAU DE BORD'!$B$13:$B$2000,0),12)</f>
        <v>3.102830965870556</v>
      </c>
      <c r="BU1803">
        <f t="shared" si="132"/>
        <v>246.85063832914042</v>
      </c>
      <c r="BX1803">
        <f t="shared" si="130"/>
        <v>0.60748217536470928</v>
      </c>
      <c r="BZ1803">
        <f>IF($BZ$6="","",IF(ISERROR(INDEX([3]Base!$A$2:$C$207,MATCH($BZ$6,[3]Base!$A$2:$A$207,0),2))=TRUE,"CABLE INCONNU",(INDEX([3]Base!$A$2:$C$207,MATCH($BZ$6,[3]Base!$A$2:$A$207,0),3))))</f>
        <v>19.600000000000001</v>
      </c>
      <c r="CB1803">
        <f>IF($BZ$6="","",IF(ISERROR(INDEX([3]Base!$A$2:$C$207,MATCH($BZ$6,[3]Base!$A$2:$A$207,0),2))=TRUE,"CABLE INCONNU",(INDEX([3]Base!$A$2:$C$207,MATCH($BZ$6,[3]Base!$A$2:$A$207,0),2))))</f>
        <v>0.627</v>
      </c>
      <c r="CD1803">
        <f t="shared" si="131"/>
        <v>406.35042202010396</v>
      </c>
      <c r="CG18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BORD'!$B$13:$B$2000,0),9)))*T1803/$P$18)</f>
        <v>406.35042202010396</v>
      </c>
      <c r="CI1803">
        <f>'[3]TABLEAU DE BORD'!B1801</f>
        <v>0</v>
      </c>
      <c r="CJ1803">
        <f>'[3]TABLEAU DE BORD'!E1801-'[3]TABLEAU DE BORD'!C1801</f>
        <v>0</v>
      </c>
      <c r="CL1803">
        <f>'[3]TABLEAU DE BORD'!H1801</f>
        <v>0</v>
      </c>
      <c r="CM1803">
        <f>'[3]TABLEAU DE BORD'!K1801-'[3]TABLEAU DE BORD'!I1801</f>
        <v>0</v>
      </c>
    </row>
    <row r="1804" spans="72:91" x14ac:dyDescent="0.25">
      <c r="BT180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BORD'!$B$13:$B$2000,0),11))*T1804/INDEX('[3]TABLEAU DE BORD'!$B$13:$R$2000,MATCH('Formalisme RTE'!$H$2,'[3]TABLEAU DE BORD'!$B$13:$B$2000,0),12)</f>
        <v>3.102830965870556</v>
      </c>
      <c r="BU1804">
        <f t="shared" si="132"/>
        <v>246.85063832914042</v>
      </c>
      <c r="BX1804">
        <f t="shared" si="130"/>
        <v>0.60748217536470928</v>
      </c>
      <c r="BZ1804">
        <f>IF($BZ$6="","",IF(ISERROR(INDEX([3]Base!$A$2:$C$207,MATCH($BZ$6,[3]Base!$A$2:$A$207,0),2))=TRUE,"CABLE INCONNU",(INDEX([3]Base!$A$2:$C$207,MATCH($BZ$6,[3]Base!$A$2:$A$207,0),3))))</f>
        <v>19.600000000000001</v>
      </c>
      <c r="CB1804">
        <f>IF($BZ$6="","",IF(ISERROR(INDEX([3]Base!$A$2:$C$207,MATCH($BZ$6,[3]Base!$A$2:$A$207,0),2))=TRUE,"CABLE INCONNU",(INDEX([3]Base!$A$2:$C$207,MATCH($BZ$6,[3]Base!$A$2:$A$207,0),2))))</f>
        <v>0.627</v>
      </c>
      <c r="CD1804">
        <f t="shared" si="131"/>
        <v>406.35042202010396</v>
      </c>
      <c r="CG18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BORD'!$B$13:$B$2000,0),9)))*T1804/$P$18)</f>
        <v>406.35042202010396</v>
      </c>
      <c r="CI1804">
        <f>'[3]TABLEAU DE BORD'!B1802</f>
        <v>0</v>
      </c>
      <c r="CJ1804">
        <f>'[3]TABLEAU DE BORD'!E1802-'[3]TABLEAU DE BORD'!C1802</f>
        <v>0</v>
      </c>
      <c r="CL1804">
        <f>'[3]TABLEAU DE BORD'!H1802</f>
        <v>0</v>
      </c>
      <c r="CM1804">
        <f>'[3]TABLEAU DE BORD'!K1802-'[3]TABLEAU DE BORD'!I1802</f>
        <v>0</v>
      </c>
    </row>
    <row r="1805" spans="72:91" x14ac:dyDescent="0.25">
      <c r="BT180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BORD'!$B$13:$B$2000,0),11))*T1805/INDEX('[3]TABLEAU DE BORD'!$B$13:$R$2000,MATCH('Formalisme RTE'!$H$2,'[3]TABLEAU DE BORD'!$B$13:$B$2000,0),12)</f>
        <v>3.102830965870556</v>
      </c>
      <c r="BU1805">
        <f t="shared" si="132"/>
        <v>246.85063832914042</v>
      </c>
      <c r="BX1805">
        <f t="shared" si="130"/>
        <v>0.60748217536470928</v>
      </c>
      <c r="BZ1805">
        <f>IF($BZ$6="","",IF(ISERROR(INDEX([3]Base!$A$2:$C$207,MATCH($BZ$6,[3]Base!$A$2:$A$207,0),2))=TRUE,"CABLE INCONNU",(INDEX([3]Base!$A$2:$C$207,MATCH($BZ$6,[3]Base!$A$2:$A$207,0),3))))</f>
        <v>19.600000000000001</v>
      </c>
      <c r="CB1805">
        <f>IF($BZ$6="","",IF(ISERROR(INDEX([3]Base!$A$2:$C$207,MATCH($BZ$6,[3]Base!$A$2:$A$207,0),2))=TRUE,"CABLE INCONNU",(INDEX([3]Base!$A$2:$C$207,MATCH($BZ$6,[3]Base!$A$2:$A$207,0),2))))</f>
        <v>0.627</v>
      </c>
      <c r="CD1805">
        <f t="shared" si="131"/>
        <v>406.35042202010396</v>
      </c>
      <c r="CG18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BORD'!$B$13:$B$2000,0),9)))*T1805/$P$18)</f>
        <v>406.35042202010396</v>
      </c>
      <c r="CI1805">
        <f>'[3]TABLEAU DE BORD'!B1803</f>
        <v>0</v>
      </c>
      <c r="CJ1805">
        <f>'[3]TABLEAU DE BORD'!E1803-'[3]TABLEAU DE BORD'!C1803</f>
        <v>0</v>
      </c>
      <c r="CL1805">
        <f>'[3]TABLEAU DE BORD'!H1803</f>
        <v>0</v>
      </c>
      <c r="CM1805">
        <f>'[3]TABLEAU DE BORD'!K1803-'[3]TABLEAU DE BORD'!I1803</f>
        <v>0</v>
      </c>
    </row>
    <row r="1806" spans="72:91" x14ac:dyDescent="0.25">
      <c r="BT180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BORD'!$B$13:$B$2000,0),11))*T1806/INDEX('[3]TABLEAU DE BORD'!$B$13:$R$2000,MATCH('Formalisme RTE'!$H$2,'[3]TABLEAU DE BORD'!$B$13:$B$2000,0),12)</f>
        <v>3.102830965870556</v>
      </c>
      <c r="BU1806">
        <f t="shared" si="132"/>
        <v>246.85063832914042</v>
      </c>
      <c r="BX1806">
        <f t="shared" si="130"/>
        <v>0.60748217536470928</v>
      </c>
      <c r="BZ1806">
        <f>IF($BZ$6="","",IF(ISERROR(INDEX([3]Base!$A$2:$C$207,MATCH($BZ$6,[3]Base!$A$2:$A$207,0),2))=TRUE,"CABLE INCONNU",(INDEX([3]Base!$A$2:$C$207,MATCH($BZ$6,[3]Base!$A$2:$A$207,0),3))))</f>
        <v>19.600000000000001</v>
      </c>
      <c r="CB1806">
        <f>IF($BZ$6="","",IF(ISERROR(INDEX([3]Base!$A$2:$C$207,MATCH($BZ$6,[3]Base!$A$2:$A$207,0),2))=TRUE,"CABLE INCONNU",(INDEX([3]Base!$A$2:$C$207,MATCH($BZ$6,[3]Base!$A$2:$A$207,0),2))))</f>
        <v>0.627</v>
      </c>
      <c r="CD1806">
        <f t="shared" si="131"/>
        <v>406.35042202010396</v>
      </c>
      <c r="CG180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BORD'!$B$13:$B$2000,0),9)))*T1806/$P$18)</f>
        <v>406.35042202010396</v>
      </c>
      <c r="CI1806">
        <f>'[3]TABLEAU DE BORD'!B1804</f>
        <v>0</v>
      </c>
      <c r="CJ1806">
        <f>'[3]TABLEAU DE BORD'!E1804-'[3]TABLEAU DE BORD'!C1804</f>
        <v>0</v>
      </c>
      <c r="CL1806">
        <f>'[3]TABLEAU DE BORD'!H1804</f>
        <v>0</v>
      </c>
      <c r="CM1806">
        <f>'[3]TABLEAU DE BORD'!K1804-'[3]TABLEAU DE BORD'!I1804</f>
        <v>0</v>
      </c>
    </row>
    <row r="1807" spans="72:91" x14ac:dyDescent="0.25">
      <c r="BT180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BORD'!$B$13:$B$2000,0),11))*T1807/INDEX('[3]TABLEAU DE BORD'!$B$13:$R$2000,MATCH('Formalisme RTE'!$H$2,'[3]TABLEAU DE BORD'!$B$13:$B$2000,0),12)</f>
        <v>3.102830965870556</v>
      </c>
      <c r="BU1807">
        <f t="shared" si="132"/>
        <v>246.85063832914042</v>
      </c>
      <c r="BX1807">
        <f t="shared" si="130"/>
        <v>0.60748217536470928</v>
      </c>
      <c r="BZ1807">
        <f>IF($BZ$6="","",IF(ISERROR(INDEX([3]Base!$A$2:$C$207,MATCH($BZ$6,[3]Base!$A$2:$A$207,0),2))=TRUE,"CABLE INCONNU",(INDEX([3]Base!$A$2:$C$207,MATCH($BZ$6,[3]Base!$A$2:$A$207,0),3))))</f>
        <v>19.600000000000001</v>
      </c>
      <c r="CB1807">
        <f>IF($BZ$6="","",IF(ISERROR(INDEX([3]Base!$A$2:$C$207,MATCH($BZ$6,[3]Base!$A$2:$A$207,0),2))=TRUE,"CABLE INCONNU",(INDEX([3]Base!$A$2:$C$207,MATCH($BZ$6,[3]Base!$A$2:$A$207,0),2))))</f>
        <v>0.627</v>
      </c>
      <c r="CD1807">
        <f t="shared" si="131"/>
        <v>406.35042202010396</v>
      </c>
      <c r="CG180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BORD'!$B$13:$B$2000,0),9)))*T1807/$P$18)</f>
        <v>406.35042202010396</v>
      </c>
      <c r="CI1807">
        <f>'[3]TABLEAU DE BORD'!B1805</f>
        <v>0</v>
      </c>
      <c r="CJ1807">
        <f>'[3]TABLEAU DE BORD'!E1805-'[3]TABLEAU DE BORD'!C1805</f>
        <v>0</v>
      </c>
      <c r="CL1807">
        <f>'[3]TABLEAU DE BORD'!H1805</f>
        <v>0</v>
      </c>
      <c r="CM1807">
        <f>'[3]TABLEAU DE BORD'!K1805-'[3]TABLEAU DE BORD'!I1805</f>
        <v>0</v>
      </c>
    </row>
    <row r="1808" spans="72:91" x14ac:dyDescent="0.25">
      <c r="BT180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BORD'!$B$13:$B$2000,0),11))*T1808/INDEX('[3]TABLEAU DE BORD'!$B$13:$R$2000,MATCH('Formalisme RTE'!$H$2,'[3]TABLEAU DE BORD'!$B$13:$B$2000,0),12)</f>
        <v>3.102830965870556</v>
      </c>
      <c r="BU1808">
        <f t="shared" si="132"/>
        <v>246.85063832914042</v>
      </c>
      <c r="BX1808">
        <f t="shared" ref="BX1808:BX1871" si="133">SQRT(1-(1/(SQRT((CB1808*0.981)^2+(($B$30/10)*BZ1808*0.001)^2)/(CB1808*0.981))^2))</f>
        <v>0.60748217536470928</v>
      </c>
      <c r="BZ1808">
        <f>IF($BZ$6="","",IF(ISERROR(INDEX([3]Base!$A$2:$C$207,MATCH($BZ$6,[3]Base!$A$2:$A$207,0),2))=TRUE,"CABLE INCONNU",(INDEX([3]Base!$A$2:$C$207,MATCH($BZ$6,[3]Base!$A$2:$A$207,0),3))))</f>
        <v>19.600000000000001</v>
      </c>
      <c r="CB1808">
        <f>IF($BZ$6="","",IF(ISERROR(INDEX([3]Base!$A$2:$C$207,MATCH($BZ$6,[3]Base!$A$2:$A$207,0),2))=TRUE,"CABLE INCONNU",(INDEX([3]Base!$A$2:$C$207,MATCH($BZ$6,[3]Base!$A$2:$A$207,0),2))))</f>
        <v>0.627</v>
      </c>
      <c r="CD1808">
        <f t="shared" si="131"/>
        <v>406.35042202010396</v>
      </c>
      <c r="CG180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BORD'!$B$13:$B$2000,0),9)))*T1808/$P$18)</f>
        <v>406.35042202010396</v>
      </c>
      <c r="CI1808">
        <f>'[3]TABLEAU DE BORD'!B1806</f>
        <v>0</v>
      </c>
      <c r="CJ1808">
        <f>'[3]TABLEAU DE BORD'!E1806-'[3]TABLEAU DE BORD'!C1806</f>
        <v>0</v>
      </c>
      <c r="CL1808">
        <f>'[3]TABLEAU DE BORD'!H1806</f>
        <v>0</v>
      </c>
      <c r="CM1808">
        <f>'[3]TABLEAU DE BORD'!K1806-'[3]TABLEAU DE BORD'!I1806</f>
        <v>0</v>
      </c>
    </row>
    <row r="1809" spans="72:91" x14ac:dyDescent="0.25">
      <c r="BT180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BORD'!$B$13:$B$2000,0),11))*T1809/INDEX('[3]TABLEAU DE BORD'!$B$13:$R$2000,MATCH('Formalisme RTE'!$H$2,'[3]TABLEAU DE BORD'!$B$13:$B$2000,0),12)</f>
        <v>3.102830965870556</v>
      </c>
      <c r="BU1809">
        <f t="shared" si="132"/>
        <v>246.85063832914042</v>
      </c>
      <c r="BX1809">
        <f t="shared" si="133"/>
        <v>0.60748217536470928</v>
      </c>
      <c r="BZ1809">
        <f>IF($BZ$6="","",IF(ISERROR(INDEX([3]Base!$A$2:$C$207,MATCH($BZ$6,[3]Base!$A$2:$A$207,0),2))=TRUE,"CABLE INCONNU",(INDEX([3]Base!$A$2:$C$207,MATCH($BZ$6,[3]Base!$A$2:$A$207,0),3))))</f>
        <v>19.600000000000001</v>
      </c>
      <c r="CB1809">
        <f>IF($BZ$6="","",IF(ISERROR(INDEX([3]Base!$A$2:$C$207,MATCH($BZ$6,[3]Base!$A$2:$A$207,0),2))=TRUE,"CABLE INCONNU",(INDEX([3]Base!$A$2:$C$207,MATCH($BZ$6,[3]Base!$A$2:$A$207,0),2))))</f>
        <v>0.627</v>
      </c>
      <c r="CD1809">
        <f t="shared" ref="CD1809:CD1872" si="134">CG1809-CF1809</f>
        <v>406.35042202010396</v>
      </c>
      <c r="CG180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BORD'!$B$13:$B$2000,0),9)))*T1809/$P$18)</f>
        <v>406.35042202010396</v>
      </c>
      <c r="CI1809">
        <f>'[3]TABLEAU DE BORD'!B1807</f>
        <v>0</v>
      </c>
      <c r="CJ1809">
        <f>'[3]TABLEAU DE BORD'!E1807-'[3]TABLEAU DE BORD'!C1807</f>
        <v>0</v>
      </c>
      <c r="CL1809">
        <f>'[3]TABLEAU DE BORD'!H1807</f>
        <v>0</v>
      </c>
      <c r="CM1809">
        <f>'[3]TABLEAU DE BORD'!K1807-'[3]TABLEAU DE BORD'!I1807</f>
        <v>0</v>
      </c>
    </row>
    <row r="1810" spans="72:91" x14ac:dyDescent="0.25">
      <c r="BT181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BORD'!$B$13:$B$2000,0),11))*T1810/INDEX('[3]TABLEAU DE BORD'!$B$13:$R$2000,MATCH('Formalisme RTE'!$H$2,'[3]TABLEAU DE BORD'!$B$13:$B$2000,0),12)</f>
        <v>3.102830965870556</v>
      </c>
      <c r="BU1810">
        <f t="shared" ref="BU1810:BU1873" si="135">BX1810*CD1810</f>
        <v>246.85063832914042</v>
      </c>
      <c r="BX1810">
        <f t="shared" si="133"/>
        <v>0.60748217536470928</v>
      </c>
      <c r="BZ1810">
        <f>IF($BZ$6="","",IF(ISERROR(INDEX([3]Base!$A$2:$C$207,MATCH($BZ$6,[3]Base!$A$2:$A$207,0),2))=TRUE,"CABLE INCONNU",(INDEX([3]Base!$A$2:$C$207,MATCH($BZ$6,[3]Base!$A$2:$A$207,0),3))))</f>
        <v>19.600000000000001</v>
      </c>
      <c r="CB1810">
        <f>IF($BZ$6="","",IF(ISERROR(INDEX([3]Base!$A$2:$C$207,MATCH($BZ$6,[3]Base!$A$2:$A$207,0),2))=TRUE,"CABLE INCONNU",(INDEX([3]Base!$A$2:$C$207,MATCH($BZ$6,[3]Base!$A$2:$A$207,0),2))))</f>
        <v>0.627</v>
      </c>
      <c r="CD1810">
        <f t="shared" si="134"/>
        <v>406.35042202010396</v>
      </c>
      <c r="CG181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BORD'!$B$13:$B$2000,0),9)))*T1810/$P$18)</f>
        <v>406.35042202010396</v>
      </c>
      <c r="CI1810">
        <f>'[3]TABLEAU DE BORD'!B1808</f>
        <v>0</v>
      </c>
      <c r="CJ1810">
        <f>'[3]TABLEAU DE BORD'!E1808-'[3]TABLEAU DE BORD'!C1808</f>
        <v>0</v>
      </c>
      <c r="CL1810">
        <f>'[3]TABLEAU DE BORD'!H1808</f>
        <v>0</v>
      </c>
      <c r="CM1810">
        <f>'[3]TABLEAU DE BORD'!K1808-'[3]TABLEAU DE BORD'!I1808</f>
        <v>0</v>
      </c>
    </row>
    <row r="1811" spans="72:91" x14ac:dyDescent="0.25">
      <c r="BT181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BORD'!$B$13:$B$2000,0),11))*T1811/INDEX('[3]TABLEAU DE BORD'!$B$13:$R$2000,MATCH('Formalisme RTE'!$H$2,'[3]TABLEAU DE BORD'!$B$13:$B$2000,0),12)</f>
        <v>3.102830965870556</v>
      </c>
      <c r="BU1811">
        <f t="shared" si="135"/>
        <v>246.85063832914042</v>
      </c>
      <c r="BX1811">
        <f t="shared" si="133"/>
        <v>0.60748217536470928</v>
      </c>
      <c r="BZ1811">
        <f>IF($BZ$6="","",IF(ISERROR(INDEX([3]Base!$A$2:$C$207,MATCH($BZ$6,[3]Base!$A$2:$A$207,0),2))=TRUE,"CABLE INCONNU",(INDEX([3]Base!$A$2:$C$207,MATCH($BZ$6,[3]Base!$A$2:$A$207,0),3))))</f>
        <v>19.600000000000001</v>
      </c>
      <c r="CB1811">
        <f>IF($BZ$6="","",IF(ISERROR(INDEX([3]Base!$A$2:$C$207,MATCH($BZ$6,[3]Base!$A$2:$A$207,0),2))=TRUE,"CABLE INCONNU",(INDEX([3]Base!$A$2:$C$207,MATCH($BZ$6,[3]Base!$A$2:$A$207,0),2))))</f>
        <v>0.627</v>
      </c>
      <c r="CD1811">
        <f t="shared" si="134"/>
        <v>406.35042202010396</v>
      </c>
      <c r="CG181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BORD'!$B$13:$B$2000,0),9)))*T1811/$P$18)</f>
        <v>406.35042202010396</v>
      </c>
      <c r="CI1811">
        <f>'[3]TABLEAU DE BORD'!B1809</f>
        <v>0</v>
      </c>
      <c r="CJ1811">
        <f>'[3]TABLEAU DE BORD'!E1809-'[3]TABLEAU DE BORD'!C1809</f>
        <v>0</v>
      </c>
      <c r="CL1811">
        <f>'[3]TABLEAU DE BORD'!H1809</f>
        <v>0</v>
      </c>
      <c r="CM1811">
        <f>'[3]TABLEAU DE BORD'!K1809-'[3]TABLEAU DE BORD'!I1809</f>
        <v>0</v>
      </c>
    </row>
    <row r="1812" spans="72:91" x14ac:dyDescent="0.25">
      <c r="BT181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BORD'!$B$13:$B$2000,0),11))*T1812/INDEX('[3]TABLEAU DE BORD'!$B$13:$R$2000,MATCH('Formalisme RTE'!$H$2,'[3]TABLEAU DE BORD'!$B$13:$B$2000,0),12)</f>
        <v>3.102830965870556</v>
      </c>
      <c r="BU1812">
        <f t="shared" si="135"/>
        <v>246.85063832914042</v>
      </c>
      <c r="BX1812">
        <f t="shared" si="133"/>
        <v>0.60748217536470928</v>
      </c>
      <c r="BZ1812">
        <f>IF($BZ$6="","",IF(ISERROR(INDEX([3]Base!$A$2:$C$207,MATCH($BZ$6,[3]Base!$A$2:$A$207,0),2))=TRUE,"CABLE INCONNU",(INDEX([3]Base!$A$2:$C$207,MATCH($BZ$6,[3]Base!$A$2:$A$207,0),3))))</f>
        <v>19.600000000000001</v>
      </c>
      <c r="CB1812">
        <f>IF($BZ$6="","",IF(ISERROR(INDEX([3]Base!$A$2:$C$207,MATCH($BZ$6,[3]Base!$A$2:$A$207,0),2))=TRUE,"CABLE INCONNU",(INDEX([3]Base!$A$2:$C$207,MATCH($BZ$6,[3]Base!$A$2:$A$207,0),2))))</f>
        <v>0.627</v>
      </c>
      <c r="CD1812">
        <f t="shared" si="134"/>
        <v>406.35042202010396</v>
      </c>
      <c r="CG181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BORD'!$B$13:$B$2000,0),9)))*T1812/$P$18)</f>
        <v>406.35042202010396</v>
      </c>
      <c r="CI1812">
        <f>'[3]TABLEAU DE BORD'!B1810</f>
        <v>0</v>
      </c>
      <c r="CJ1812">
        <f>'[3]TABLEAU DE BORD'!E1810-'[3]TABLEAU DE BORD'!C1810</f>
        <v>0</v>
      </c>
      <c r="CL1812">
        <f>'[3]TABLEAU DE BORD'!H1810</f>
        <v>0</v>
      </c>
      <c r="CM1812">
        <f>'[3]TABLEAU DE BORD'!K1810-'[3]TABLEAU DE BORD'!I1810</f>
        <v>0</v>
      </c>
    </row>
    <row r="1813" spans="72:91" x14ac:dyDescent="0.25">
      <c r="BT181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BORD'!$B$13:$B$2000,0),11))*T1813/INDEX('[3]TABLEAU DE BORD'!$B$13:$R$2000,MATCH('Formalisme RTE'!$H$2,'[3]TABLEAU DE BORD'!$B$13:$B$2000,0),12)</f>
        <v>3.102830965870556</v>
      </c>
      <c r="BU1813">
        <f t="shared" si="135"/>
        <v>246.85063832914042</v>
      </c>
      <c r="BX1813">
        <f t="shared" si="133"/>
        <v>0.60748217536470928</v>
      </c>
      <c r="BZ1813">
        <f>IF($BZ$6="","",IF(ISERROR(INDEX([3]Base!$A$2:$C$207,MATCH($BZ$6,[3]Base!$A$2:$A$207,0),2))=TRUE,"CABLE INCONNU",(INDEX([3]Base!$A$2:$C$207,MATCH($BZ$6,[3]Base!$A$2:$A$207,0),3))))</f>
        <v>19.600000000000001</v>
      </c>
      <c r="CB1813">
        <f>IF($BZ$6="","",IF(ISERROR(INDEX([3]Base!$A$2:$C$207,MATCH($BZ$6,[3]Base!$A$2:$A$207,0),2))=TRUE,"CABLE INCONNU",(INDEX([3]Base!$A$2:$C$207,MATCH($BZ$6,[3]Base!$A$2:$A$207,0),2))))</f>
        <v>0.627</v>
      </c>
      <c r="CD1813">
        <f t="shared" si="134"/>
        <v>406.35042202010396</v>
      </c>
      <c r="CG181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BORD'!$B$13:$B$2000,0),9)))*T1813/$P$18)</f>
        <v>406.35042202010396</v>
      </c>
      <c r="CI1813">
        <f>'[3]TABLEAU DE BORD'!B1811</f>
        <v>0</v>
      </c>
      <c r="CJ1813">
        <f>'[3]TABLEAU DE BORD'!E1811-'[3]TABLEAU DE BORD'!C1811</f>
        <v>0</v>
      </c>
      <c r="CL1813">
        <f>'[3]TABLEAU DE BORD'!H1811</f>
        <v>0</v>
      </c>
      <c r="CM1813">
        <f>'[3]TABLEAU DE BORD'!K1811-'[3]TABLEAU DE BORD'!I1811</f>
        <v>0</v>
      </c>
    </row>
    <row r="1814" spans="72:91" x14ac:dyDescent="0.25">
      <c r="BT181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BORD'!$B$13:$B$2000,0),11))*T1814/INDEX('[3]TABLEAU DE BORD'!$B$13:$R$2000,MATCH('Formalisme RTE'!$H$2,'[3]TABLEAU DE BORD'!$B$13:$B$2000,0),12)</f>
        <v>3.102830965870556</v>
      </c>
      <c r="BU1814">
        <f t="shared" si="135"/>
        <v>246.85063832914042</v>
      </c>
      <c r="BX1814">
        <f t="shared" si="133"/>
        <v>0.60748217536470928</v>
      </c>
      <c r="BZ1814">
        <f>IF($BZ$6="","",IF(ISERROR(INDEX([3]Base!$A$2:$C$207,MATCH($BZ$6,[3]Base!$A$2:$A$207,0),2))=TRUE,"CABLE INCONNU",(INDEX([3]Base!$A$2:$C$207,MATCH($BZ$6,[3]Base!$A$2:$A$207,0),3))))</f>
        <v>19.600000000000001</v>
      </c>
      <c r="CB1814">
        <f>IF($BZ$6="","",IF(ISERROR(INDEX([3]Base!$A$2:$C$207,MATCH($BZ$6,[3]Base!$A$2:$A$207,0),2))=TRUE,"CABLE INCONNU",(INDEX([3]Base!$A$2:$C$207,MATCH($BZ$6,[3]Base!$A$2:$A$207,0),2))))</f>
        <v>0.627</v>
      </c>
      <c r="CD1814">
        <f t="shared" si="134"/>
        <v>406.35042202010396</v>
      </c>
      <c r="CG181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BORD'!$B$13:$B$2000,0),9)))*T1814/$P$18)</f>
        <v>406.35042202010396</v>
      </c>
      <c r="CI1814">
        <f>'[3]TABLEAU DE BORD'!B1812</f>
        <v>0</v>
      </c>
      <c r="CJ1814">
        <f>'[3]TABLEAU DE BORD'!E1812-'[3]TABLEAU DE BORD'!C1812</f>
        <v>0</v>
      </c>
      <c r="CL1814">
        <f>'[3]TABLEAU DE BORD'!H1812</f>
        <v>0</v>
      </c>
      <c r="CM1814">
        <f>'[3]TABLEAU DE BORD'!K1812-'[3]TABLEAU DE BORD'!I1812</f>
        <v>0</v>
      </c>
    </row>
    <row r="1815" spans="72:91" x14ac:dyDescent="0.25">
      <c r="BT181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BORD'!$B$13:$B$2000,0),11))*T1815/INDEX('[3]TABLEAU DE BORD'!$B$13:$R$2000,MATCH('Formalisme RTE'!$H$2,'[3]TABLEAU DE BORD'!$B$13:$B$2000,0),12)</f>
        <v>3.102830965870556</v>
      </c>
      <c r="BU1815">
        <f t="shared" si="135"/>
        <v>246.85063832914042</v>
      </c>
      <c r="BX1815">
        <f t="shared" si="133"/>
        <v>0.60748217536470928</v>
      </c>
      <c r="BZ1815">
        <f>IF($BZ$6="","",IF(ISERROR(INDEX([3]Base!$A$2:$C$207,MATCH($BZ$6,[3]Base!$A$2:$A$207,0),2))=TRUE,"CABLE INCONNU",(INDEX([3]Base!$A$2:$C$207,MATCH($BZ$6,[3]Base!$A$2:$A$207,0),3))))</f>
        <v>19.600000000000001</v>
      </c>
      <c r="CB1815">
        <f>IF($BZ$6="","",IF(ISERROR(INDEX([3]Base!$A$2:$C$207,MATCH($BZ$6,[3]Base!$A$2:$A$207,0),2))=TRUE,"CABLE INCONNU",(INDEX([3]Base!$A$2:$C$207,MATCH($BZ$6,[3]Base!$A$2:$A$207,0),2))))</f>
        <v>0.627</v>
      </c>
      <c r="CD1815">
        <f t="shared" si="134"/>
        <v>406.35042202010396</v>
      </c>
      <c r="CG181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BORD'!$B$13:$B$2000,0),9)))*T1815/$P$18)</f>
        <v>406.35042202010396</v>
      </c>
      <c r="CI1815">
        <f>'[3]TABLEAU DE BORD'!B1813</f>
        <v>0</v>
      </c>
      <c r="CJ1815">
        <f>'[3]TABLEAU DE BORD'!E1813-'[3]TABLEAU DE BORD'!C1813</f>
        <v>0</v>
      </c>
      <c r="CL1815">
        <f>'[3]TABLEAU DE BORD'!H1813</f>
        <v>0</v>
      </c>
      <c r="CM1815">
        <f>'[3]TABLEAU DE BORD'!K1813-'[3]TABLEAU DE BORD'!I1813</f>
        <v>0</v>
      </c>
    </row>
    <row r="1816" spans="72:91" x14ac:dyDescent="0.25">
      <c r="BT181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BORD'!$B$13:$B$2000,0),11))*T1816/INDEX('[3]TABLEAU DE BORD'!$B$13:$R$2000,MATCH('Formalisme RTE'!$H$2,'[3]TABLEAU DE BORD'!$B$13:$B$2000,0),12)</f>
        <v>3.102830965870556</v>
      </c>
      <c r="BU1816">
        <f t="shared" si="135"/>
        <v>246.85063832914042</v>
      </c>
      <c r="BX1816">
        <f t="shared" si="133"/>
        <v>0.60748217536470928</v>
      </c>
      <c r="BZ1816">
        <f>IF($BZ$6="","",IF(ISERROR(INDEX([3]Base!$A$2:$C$207,MATCH($BZ$6,[3]Base!$A$2:$A$207,0),2))=TRUE,"CABLE INCONNU",(INDEX([3]Base!$A$2:$C$207,MATCH($BZ$6,[3]Base!$A$2:$A$207,0),3))))</f>
        <v>19.600000000000001</v>
      </c>
      <c r="CB1816">
        <f>IF($BZ$6="","",IF(ISERROR(INDEX([3]Base!$A$2:$C$207,MATCH($BZ$6,[3]Base!$A$2:$A$207,0),2))=TRUE,"CABLE INCONNU",(INDEX([3]Base!$A$2:$C$207,MATCH($BZ$6,[3]Base!$A$2:$A$207,0),2))))</f>
        <v>0.627</v>
      </c>
      <c r="CD1816">
        <f t="shared" si="134"/>
        <v>406.35042202010396</v>
      </c>
      <c r="CG18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BORD'!$B$13:$B$2000,0),9)))*T1816/$P$18)</f>
        <v>406.35042202010396</v>
      </c>
      <c r="CI1816">
        <f>'[3]TABLEAU DE BORD'!B1814</f>
        <v>0</v>
      </c>
      <c r="CJ1816">
        <f>'[3]TABLEAU DE BORD'!E1814-'[3]TABLEAU DE BORD'!C1814</f>
        <v>0</v>
      </c>
      <c r="CL1816">
        <f>'[3]TABLEAU DE BORD'!H1814</f>
        <v>0</v>
      </c>
      <c r="CM1816">
        <f>'[3]TABLEAU DE BORD'!K1814-'[3]TABLEAU DE BORD'!I1814</f>
        <v>0</v>
      </c>
    </row>
    <row r="1817" spans="72:91" x14ac:dyDescent="0.25">
      <c r="BT181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BORD'!$B$13:$B$2000,0),11))*T1817/INDEX('[3]TABLEAU DE BORD'!$B$13:$R$2000,MATCH('Formalisme RTE'!$H$2,'[3]TABLEAU DE BORD'!$B$13:$B$2000,0),12)</f>
        <v>3.102830965870556</v>
      </c>
      <c r="BU1817">
        <f t="shared" si="135"/>
        <v>246.85063832914042</v>
      </c>
      <c r="BX1817">
        <f t="shared" si="133"/>
        <v>0.60748217536470928</v>
      </c>
      <c r="BZ1817">
        <f>IF($BZ$6="","",IF(ISERROR(INDEX([3]Base!$A$2:$C$207,MATCH($BZ$6,[3]Base!$A$2:$A$207,0),2))=TRUE,"CABLE INCONNU",(INDEX([3]Base!$A$2:$C$207,MATCH($BZ$6,[3]Base!$A$2:$A$207,0),3))))</f>
        <v>19.600000000000001</v>
      </c>
      <c r="CB1817">
        <f>IF($BZ$6="","",IF(ISERROR(INDEX([3]Base!$A$2:$C$207,MATCH($BZ$6,[3]Base!$A$2:$A$207,0),2))=TRUE,"CABLE INCONNU",(INDEX([3]Base!$A$2:$C$207,MATCH($BZ$6,[3]Base!$A$2:$A$207,0),2))))</f>
        <v>0.627</v>
      </c>
      <c r="CD1817">
        <f t="shared" si="134"/>
        <v>406.35042202010396</v>
      </c>
      <c r="CG18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BORD'!$B$13:$B$2000,0),9)))*T1817/$P$18)</f>
        <v>406.35042202010396</v>
      </c>
      <c r="CI1817">
        <f>'[3]TABLEAU DE BORD'!B1815</f>
        <v>0</v>
      </c>
      <c r="CJ1817">
        <f>'[3]TABLEAU DE BORD'!E1815-'[3]TABLEAU DE BORD'!C1815</f>
        <v>0</v>
      </c>
      <c r="CL1817">
        <f>'[3]TABLEAU DE BORD'!H1815</f>
        <v>0</v>
      </c>
      <c r="CM1817">
        <f>'[3]TABLEAU DE BORD'!K1815-'[3]TABLEAU DE BORD'!I1815</f>
        <v>0</v>
      </c>
    </row>
    <row r="1818" spans="72:91" x14ac:dyDescent="0.25">
      <c r="BT181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BORD'!$B$13:$B$2000,0),11))*T1818/INDEX('[3]TABLEAU DE BORD'!$B$13:$R$2000,MATCH('Formalisme RTE'!$H$2,'[3]TABLEAU DE BORD'!$B$13:$B$2000,0),12)</f>
        <v>3.102830965870556</v>
      </c>
      <c r="BU1818">
        <f t="shared" si="135"/>
        <v>246.85063832914042</v>
      </c>
      <c r="BX1818">
        <f t="shared" si="133"/>
        <v>0.60748217536470928</v>
      </c>
      <c r="BZ1818">
        <f>IF($BZ$6="","",IF(ISERROR(INDEX([3]Base!$A$2:$C$207,MATCH($BZ$6,[3]Base!$A$2:$A$207,0),2))=TRUE,"CABLE INCONNU",(INDEX([3]Base!$A$2:$C$207,MATCH($BZ$6,[3]Base!$A$2:$A$207,0),3))))</f>
        <v>19.600000000000001</v>
      </c>
      <c r="CB1818">
        <f>IF($BZ$6="","",IF(ISERROR(INDEX([3]Base!$A$2:$C$207,MATCH($BZ$6,[3]Base!$A$2:$A$207,0),2))=TRUE,"CABLE INCONNU",(INDEX([3]Base!$A$2:$C$207,MATCH($BZ$6,[3]Base!$A$2:$A$207,0),2))))</f>
        <v>0.627</v>
      </c>
      <c r="CD1818">
        <f t="shared" si="134"/>
        <v>406.35042202010396</v>
      </c>
      <c r="CG18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BORD'!$B$13:$B$2000,0),9)))*T1818/$P$18)</f>
        <v>406.35042202010396</v>
      </c>
      <c r="CI1818">
        <f>'[3]TABLEAU DE BORD'!B1816</f>
        <v>0</v>
      </c>
      <c r="CJ1818">
        <f>'[3]TABLEAU DE BORD'!E1816-'[3]TABLEAU DE BORD'!C1816</f>
        <v>0</v>
      </c>
      <c r="CL1818">
        <f>'[3]TABLEAU DE BORD'!H1816</f>
        <v>0</v>
      </c>
      <c r="CM1818">
        <f>'[3]TABLEAU DE BORD'!K1816-'[3]TABLEAU DE BORD'!I1816</f>
        <v>0</v>
      </c>
    </row>
    <row r="1819" spans="72:91" x14ac:dyDescent="0.25">
      <c r="BT181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BORD'!$B$13:$B$2000,0),11))*T1819/INDEX('[3]TABLEAU DE BORD'!$B$13:$R$2000,MATCH('Formalisme RTE'!$H$2,'[3]TABLEAU DE BORD'!$B$13:$B$2000,0),12)</f>
        <v>3.102830965870556</v>
      </c>
      <c r="BU1819">
        <f t="shared" si="135"/>
        <v>246.85063832914042</v>
      </c>
      <c r="BX1819">
        <f t="shared" si="133"/>
        <v>0.60748217536470928</v>
      </c>
      <c r="BZ1819">
        <f>IF($BZ$6="","",IF(ISERROR(INDEX([3]Base!$A$2:$C$207,MATCH($BZ$6,[3]Base!$A$2:$A$207,0),2))=TRUE,"CABLE INCONNU",(INDEX([3]Base!$A$2:$C$207,MATCH($BZ$6,[3]Base!$A$2:$A$207,0),3))))</f>
        <v>19.600000000000001</v>
      </c>
      <c r="CB1819">
        <f>IF($BZ$6="","",IF(ISERROR(INDEX([3]Base!$A$2:$C$207,MATCH($BZ$6,[3]Base!$A$2:$A$207,0),2))=TRUE,"CABLE INCONNU",(INDEX([3]Base!$A$2:$C$207,MATCH($BZ$6,[3]Base!$A$2:$A$207,0),2))))</f>
        <v>0.627</v>
      </c>
      <c r="CD1819">
        <f t="shared" si="134"/>
        <v>406.35042202010396</v>
      </c>
      <c r="CG18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BORD'!$B$13:$B$2000,0),9)))*T1819/$P$18)</f>
        <v>406.35042202010396</v>
      </c>
      <c r="CI1819">
        <f>'[3]TABLEAU DE BORD'!B1817</f>
        <v>0</v>
      </c>
      <c r="CJ1819">
        <f>'[3]TABLEAU DE BORD'!E1817-'[3]TABLEAU DE BORD'!C1817</f>
        <v>0</v>
      </c>
      <c r="CL1819">
        <f>'[3]TABLEAU DE BORD'!H1817</f>
        <v>0</v>
      </c>
      <c r="CM1819">
        <f>'[3]TABLEAU DE BORD'!K1817-'[3]TABLEAU DE BORD'!I1817</f>
        <v>0</v>
      </c>
    </row>
    <row r="1820" spans="72:91" x14ac:dyDescent="0.25">
      <c r="BT182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BORD'!$B$13:$B$2000,0),11))*T1820/INDEX('[3]TABLEAU DE BORD'!$B$13:$R$2000,MATCH('Formalisme RTE'!$H$2,'[3]TABLEAU DE BORD'!$B$13:$B$2000,0),12)</f>
        <v>3.102830965870556</v>
      </c>
      <c r="BU1820">
        <f t="shared" si="135"/>
        <v>246.85063832914042</v>
      </c>
      <c r="BX1820">
        <f t="shared" si="133"/>
        <v>0.60748217536470928</v>
      </c>
      <c r="BZ1820">
        <f>IF($BZ$6="","",IF(ISERROR(INDEX([3]Base!$A$2:$C$207,MATCH($BZ$6,[3]Base!$A$2:$A$207,0),2))=TRUE,"CABLE INCONNU",(INDEX([3]Base!$A$2:$C$207,MATCH($BZ$6,[3]Base!$A$2:$A$207,0),3))))</f>
        <v>19.600000000000001</v>
      </c>
      <c r="CB1820">
        <f>IF($BZ$6="","",IF(ISERROR(INDEX([3]Base!$A$2:$C$207,MATCH($BZ$6,[3]Base!$A$2:$A$207,0),2))=TRUE,"CABLE INCONNU",(INDEX([3]Base!$A$2:$C$207,MATCH($BZ$6,[3]Base!$A$2:$A$207,0),2))))</f>
        <v>0.627</v>
      </c>
      <c r="CD1820">
        <f t="shared" si="134"/>
        <v>406.35042202010396</v>
      </c>
      <c r="CG18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BORD'!$B$13:$B$2000,0),9)))*T1820/$P$18)</f>
        <v>406.35042202010396</v>
      </c>
      <c r="CI1820">
        <f>'[3]TABLEAU DE BORD'!B1818</f>
        <v>0</v>
      </c>
      <c r="CJ1820">
        <f>'[3]TABLEAU DE BORD'!E1818-'[3]TABLEAU DE BORD'!C1818</f>
        <v>0</v>
      </c>
      <c r="CL1820">
        <f>'[3]TABLEAU DE BORD'!H1818</f>
        <v>0</v>
      </c>
      <c r="CM1820">
        <f>'[3]TABLEAU DE BORD'!K1818-'[3]TABLEAU DE BORD'!I1818</f>
        <v>0</v>
      </c>
    </row>
    <row r="1821" spans="72:91" x14ac:dyDescent="0.25">
      <c r="BT182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BORD'!$B$13:$B$2000,0),11))*T1821/INDEX('[3]TABLEAU DE BORD'!$B$13:$R$2000,MATCH('Formalisme RTE'!$H$2,'[3]TABLEAU DE BORD'!$B$13:$B$2000,0),12)</f>
        <v>3.102830965870556</v>
      </c>
      <c r="BU1821">
        <f t="shared" si="135"/>
        <v>246.85063832914042</v>
      </c>
      <c r="BX1821">
        <f t="shared" si="133"/>
        <v>0.60748217536470928</v>
      </c>
      <c r="BZ1821">
        <f>IF($BZ$6="","",IF(ISERROR(INDEX([3]Base!$A$2:$C$207,MATCH($BZ$6,[3]Base!$A$2:$A$207,0),2))=TRUE,"CABLE INCONNU",(INDEX([3]Base!$A$2:$C$207,MATCH($BZ$6,[3]Base!$A$2:$A$207,0),3))))</f>
        <v>19.600000000000001</v>
      </c>
      <c r="CB1821">
        <f>IF($BZ$6="","",IF(ISERROR(INDEX([3]Base!$A$2:$C$207,MATCH($BZ$6,[3]Base!$A$2:$A$207,0),2))=TRUE,"CABLE INCONNU",(INDEX([3]Base!$A$2:$C$207,MATCH($BZ$6,[3]Base!$A$2:$A$207,0),2))))</f>
        <v>0.627</v>
      </c>
      <c r="CD1821">
        <f t="shared" si="134"/>
        <v>406.35042202010396</v>
      </c>
      <c r="CG18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BORD'!$B$13:$B$2000,0),9)))*T1821/$P$18)</f>
        <v>406.35042202010396</v>
      </c>
      <c r="CI1821">
        <f>'[3]TABLEAU DE BORD'!B1819</f>
        <v>0</v>
      </c>
      <c r="CJ1821">
        <f>'[3]TABLEAU DE BORD'!E1819-'[3]TABLEAU DE BORD'!C1819</f>
        <v>0</v>
      </c>
      <c r="CL1821">
        <f>'[3]TABLEAU DE BORD'!H1819</f>
        <v>0</v>
      </c>
      <c r="CM1821">
        <f>'[3]TABLEAU DE BORD'!K1819-'[3]TABLEAU DE BORD'!I1819</f>
        <v>0</v>
      </c>
    </row>
    <row r="1822" spans="72:91" x14ac:dyDescent="0.25">
      <c r="BT182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BORD'!$B$13:$B$2000,0),11))*T1822/INDEX('[3]TABLEAU DE BORD'!$B$13:$R$2000,MATCH('Formalisme RTE'!$H$2,'[3]TABLEAU DE BORD'!$B$13:$B$2000,0),12)</f>
        <v>3.102830965870556</v>
      </c>
      <c r="BU1822">
        <f t="shared" si="135"/>
        <v>246.85063832914042</v>
      </c>
      <c r="BX1822">
        <f t="shared" si="133"/>
        <v>0.60748217536470928</v>
      </c>
      <c r="BZ1822">
        <f>IF($BZ$6="","",IF(ISERROR(INDEX([3]Base!$A$2:$C$207,MATCH($BZ$6,[3]Base!$A$2:$A$207,0),2))=TRUE,"CABLE INCONNU",(INDEX([3]Base!$A$2:$C$207,MATCH($BZ$6,[3]Base!$A$2:$A$207,0),3))))</f>
        <v>19.600000000000001</v>
      </c>
      <c r="CB1822">
        <f>IF($BZ$6="","",IF(ISERROR(INDEX([3]Base!$A$2:$C$207,MATCH($BZ$6,[3]Base!$A$2:$A$207,0),2))=TRUE,"CABLE INCONNU",(INDEX([3]Base!$A$2:$C$207,MATCH($BZ$6,[3]Base!$A$2:$A$207,0),2))))</f>
        <v>0.627</v>
      </c>
      <c r="CD1822">
        <f t="shared" si="134"/>
        <v>406.35042202010396</v>
      </c>
      <c r="CG18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BORD'!$B$13:$B$2000,0),9)))*T1822/$P$18)</f>
        <v>406.35042202010396</v>
      </c>
      <c r="CI1822">
        <f>'[3]TABLEAU DE BORD'!B1820</f>
        <v>0</v>
      </c>
      <c r="CJ1822">
        <f>'[3]TABLEAU DE BORD'!E1820-'[3]TABLEAU DE BORD'!C1820</f>
        <v>0</v>
      </c>
      <c r="CL1822">
        <f>'[3]TABLEAU DE BORD'!H1820</f>
        <v>0</v>
      </c>
      <c r="CM1822">
        <f>'[3]TABLEAU DE BORD'!K1820-'[3]TABLEAU DE BORD'!I1820</f>
        <v>0</v>
      </c>
    </row>
    <row r="1823" spans="72:91" x14ac:dyDescent="0.25">
      <c r="BT182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BORD'!$B$13:$B$2000,0),11))*T1823/INDEX('[3]TABLEAU DE BORD'!$B$13:$R$2000,MATCH('Formalisme RTE'!$H$2,'[3]TABLEAU DE BORD'!$B$13:$B$2000,0),12)</f>
        <v>3.102830965870556</v>
      </c>
      <c r="BU1823">
        <f t="shared" si="135"/>
        <v>246.85063832914042</v>
      </c>
      <c r="BX1823">
        <f t="shared" si="133"/>
        <v>0.60748217536470928</v>
      </c>
      <c r="BZ1823">
        <f>IF($BZ$6="","",IF(ISERROR(INDEX([3]Base!$A$2:$C$207,MATCH($BZ$6,[3]Base!$A$2:$A$207,0),2))=TRUE,"CABLE INCONNU",(INDEX([3]Base!$A$2:$C$207,MATCH($BZ$6,[3]Base!$A$2:$A$207,0),3))))</f>
        <v>19.600000000000001</v>
      </c>
      <c r="CB1823">
        <f>IF($BZ$6="","",IF(ISERROR(INDEX([3]Base!$A$2:$C$207,MATCH($BZ$6,[3]Base!$A$2:$A$207,0),2))=TRUE,"CABLE INCONNU",(INDEX([3]Base!$A$2:$C$207,MATCH($BZ$6,[3]Base!$A$2:$A$207,0),2))))</f>
        <v>0.627</v>
      </c>
      <c r="CD1823">
        <f t="shared" si="134"/>
        <v>406.35042202010396</v>
      </c>
      <c r="CG18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BORD'!$B$13:$B$2000,0),9)))*T1823/$P$18)</f>
        <v>406.35042202010396</v>
      </c>
      <c r="CI1823">
        <f>'[3]TABLEAU DE BORD'!B1821</f>
        <v>0</v>
      </c>
      <c r="CJ1823">
        <f>'[3]TABLEAU DE BORD'!E1821-'[3]TABLEAU DE BORD'!C1821</f>
        <v>0</v>
      </c>
      <c r="CL1823">
        <f>'[3]TABLEAU DE BORD'!H1821</f>
        <v>0</v>
      </c>
      <c r="CM1823">
        <f>'[3]TABLEAU DE BORD'!K1821-'[3]TABLEAU DE BORD'!I1821</f>
        <v>0</v>
      </c>
    </row>
    <row r="1824" spans="72:91" x14ac:dyDescent="0.25">
      <c r="BT182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BORD'!$B$13:$B$2000,0),11))*T1824/INDEX('[3]TABLEAU DE BORD'!$B$13:$R$2000,MATCH('Formalisme RTE'!$H$2,'[3]TABLEAU DE BORD'!$B$13:$B$2000,0),12)</f>
        <v>3.102830965870556</v>
      </c>
      <c r="BU1824">
        <f t="shared" si="135"/>
        <v>246.85063832914042</v>
      </c>
      <c r="BX1824">
        <f t="shared" si="133"/>
        <v>0.60748217536470928</v>
      </c>
      <c r="BZ1824">
        <f>IF($BZ$6="","",IF(ISERROR(INDEX([3]Base!$A$2:$C$207,MATCH($BZ$6,[3]Base!$A$2:$A$207,0),2))=TRUE,"CABLE INCONNU",(INDEX([3]Base!$A$2:$C$207,MATCH($BZ$6,[3]Base!$A$2:$A$207,0),3))))</f>
        <v>19.600000000000001</v>
      </c>
      <c r="CB1824">
        <f>IF($BZ$6="","",IF(ISERROR(INDEX([3]Base!$A$2:$C$207,MATCH($BZ$6,[3]Base!$A$2:$A$207,0),2))=TRUE,"CABLE INCONNU",(INDEX([3]Base!$A$2:$C$207,MATCH($BZ$6,[3]Base!$A$2:$A$207,0),2))))</f>
        <v>0.627</v>
      </c>
      <c r="CD1824">
        <f t="shared" si="134"/>
        <v>406.35042202010396</v>
      </c>
      <c r="CG182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BORD'!$B$13:$B$2000,0),9)))*T1824/$P$18)</f>
        <v>406.35042202010396</v>
      </c>
      <c r="CI1824">
        <f>'[3]TABLEAU DE BORD'!B1822</f>
        <v>0</v>
      </c>
      <c r="CJ1824">
        <f>'[3]TABLEAU DE BORD'!E1822-'[3]TABLEAU DE BORD'!C1822</f>
        <v>0</v>
      </c>
      <c r="CL1824">
        <f>'[3]TABLEAU DE BORD'!H1822</f>
        <v>0</v>
      </c>
      <c r="CM1824">
        <f>'[3]TABLEAU DE BORD'!K1822-'[3]TABLEAU DE BORD'!I1822</f>
        <v>0</v>
      </c>
    </row>
    <row r="1825" spans="72:91" x14ac:dyDescent="0.25">
      <c r="BT182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BORD'!$B$13:$B$2000,0),11))*T1825/INDEX('[3]TABLEAU DE BORD'!$B$13:$R$2000,MATCH('Formalisme RTE'!$H$2,'[3]TABLEAU DE BORD'!$B$13:$B$2000,0),12)</f>
        <v>3.102830965870556</v>
      </c>
      <c r="BU1825">
        <f t="shared" si="135"/>
        <v>246.85063832914042</v>
      </c>
      <c r="BX1825">
        <f t="shared" si="133"/>
        <v>0.60748217536470928</v>
      </c>
      <c r="BZ1825">
        <f>IF($BZ$6="","",IF(ISERROR(INDEX([3]Base!$A$2:$C$207,MATCH($BZ$6,[3]Base!$A$2:$A$207,0),2))=TRUE,"CABLE INCONNU",(INDEX([3]Base!$A$2:$C$207,MATCH($BZ$6,[3]Base!$A$2:$A$207,0),3))))</f>
        <v>19.600000000000001</v>
      </c>
      <c r="CB1825">
        <f>IF($BZ$6="","",IF(ISERROR(INDEX([3]Base!$A$2:$C$207,MATCH($BZ$6,[3]Base!$A$2:$A$207,0),2))=TRUE,"CABLE INCONNU",(INDEX([3]Base!$A$2:$C$207,MATCH($BZ$6,[3]Base!$A$2:$A$207,0),2))))</f>
        <v>0.627</v>
      </c>
      <c r="CD1825">
        <f t="shared" si="134"/>
        <v>406.35042202010396</v>
      </c>
      <c r="CG182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BORD'!$B$13:$B$2000,0),9)))*T1825/$P$18)</f>
        <v>406.35042202010396</v>
      </c>
      <c r="CI1825">
        <f>'[3]TABLEAU DE BORD'!B1823</f>
        <v>0</v>
      </c>
      <c r="CJ1825">
        <f>'[3]TABLEAU DE BORD'!E1823-'[3]TABLEAU DE BORD'!C1823</f>
        <v>0</v>
      </c>
      <c r="CL1825">
        <f>'[3]TABLEAU DE BORD'!H1823</f>
        <v>0</v>
      </c>
      <c r="CM1825">
        <f>'[3]TABLEAU DE BORD'!K1823-'[3]TABLEAU DE BORD'!I1823</f>
        <v>0</v>
      </c>
    </row>
    <row r="1826" spans="72:91" x14ac:dyDescent="0.25">
      <c r="BT182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BORD'!$B$13:$B$2000,0),11))*T1826/INDEX('[3]TABLEAU DE BORD'!$B$13:$R$2000,MATCH('Formalisme RTE'!$H$2,'[3]TABLEAU DE BORD'!$B$13:$B$2000,0),12)</f>
        <v>3.102830965870556</v>
      </c>
      <c r="BU1826">
        <f t="shared" si="135"/>
        <v>246.85063832914042</v>
      </c>
      <c r="BX1826">
        <f t="shared" si="133"/>
        <v>0.60748217536470928</v>
      </c>
      <c r="BZ1826">
        <f>IF($BZ$6="","",IF(ISERROR(INDEX([3]Base!$A$2:$C$207,MATCH($BZ$6,[3]Base!$A$2:$A$207,0),2))=TRUE,"CABLE INCONNU",(INDEX([3]Base!$A$2:$C$207,MATCH($BZ$6,[3]Base!$A$2:$A$207,0),3))))</f>
        <v>19.600000000000001</v>
      </c>
      <c r="CB1826">
        <f>IF($BZ$6="","",IF(ISERROR(INDEX([3]Base!$A$2:$C$207,MATCH($BZ$6,[3]Base!$A$2:$A$207,0),2))=TRUE,"CABLE INCONNU",(INDEX([3]Base!$A$2:$C$207,MATCH($BZ$6,[3]Base!$A$2:$A$207,0),2))))</f>
        <v>0.627</v>
      </c>
      <c r="CD1826">
        <f t="shared" si="134"/>
        <v>406.35042202010396</v>
      </c>
      <c r="CG182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BORD'!$B$13:$B$2000,0),9)))*T1826/$P$18)</f>
        <v>406.35042202010396</v>
      </c>
      <c r="CI1826">
        <f>'[3]TABLEAU DE BORD'!B1824</f>
        <v>0</v>
      </c>
      <c r="CJ1826">
        <f>'[3]TABLEAU DE BORD'!E1824-'[3]TABLEAU DE BORD'!C1824</f>
        <v>0</v>
      </c>
      <c r="CL1826">
        <f>'[3]TABLEAU DE BORD'!H1824</f>
        <v>0</v>
      </c>
      <c r="CM1826">
        <f>'[3]TABLEAU DE BORD'!K1824-'[3]TABLEAU DE BORD'!I1824</f>
        <v>0</v>
      </c>
    </row>
    <row r="1827" spans="72:91" x14ac:dyDescent="0.25">
      <c r="BT182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BORD'!$B$13:$B$2000,0),11))*T1827/INDEX('[3]TABLEAU DE BORD'!$B$13:$R$2000,MATCH('Formalisme RTE'!$H$2,'[3]TABLEAU DE BORD'!$B$13:$B$2000,0),12)</f>
        <v>3.102830965870556</v>
      </c>
      <c r="BU1827">
        <f t="shared" si="135"/>
        <v>246.85063832914042</v>
      </c>
      <c r="BX1827">
        <f t="shared" si="133"/>
        <v>0.60748217536470928</v>
      </c>
      <c r="BZ1827">
        <f>IF($BZ$6="","",IF(ISERROR(INDEX([3]Base!$A$2:$C$207,MATCH($BZ$6,[3]Base!$A$2:$A$207,0),2))=TRUE,"CABLE INCONNU",(INDEX([3]Base!$A$2:$C$207,MATCH($BZ$6,[3]Base!$A$2:$A$207,0),3))))</f>
        <v>19.600000000000001</v>
      </c>
      <c r="CB1827">
        <f>IF($BZ$6="","",IF(ISERROR(INDEX([3]Base!$A$2:$C$207,MATCH($BZ$6,[3]Base!$A$2:$A$207,0),2))=TRUE,"CABLE INCONNU",(INDEX([3]Base!$A$2:$C$207,MATCH($BZ$6,[3]Base!$A$2:$A$207,0),2))))</f>
        <v>0.627</v>
      </c>
      <c r="CD1827">
        <f t="shared" si="134"/>
        <v>406.35042202010396</v>
      </c>
      <c r="CG182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BORD'!$B$13:$B$2000,0),9)))*T1827/$P$18)</f>
        <v>406.35042202010396</v>
      </c>
      <c r="CI1827">
        <f>'[3]TABLEAU DE BORD'!B1825</f>
        <v>0</v>
      </c>
      <c r="CJ1827">
        <f>'[3]TABLEAU DE BORD'!E1825-'[3]TABLEAU DE BORD'!C1825</f>
        <v>0</v>
      </c>
      <c r="CL1827">
        <f>'[3]TABLEAU DE BORD'!H1825</f>
        <v>0</v>
      </c>
      <c r="CM1827">
        <f>'[3]TABLEAU DE BORD'!K1825-'[3]TABLEAU DE BORD'!I1825</f>
        <v>0</v>
      </c>
    </row>
    <row r="1828" spans="72:91" x14ac:dyDescent="0.25">
      <c r="BT182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BORD'!$B$13:$B$2000,0),11))*T1828/INDEX('[3]TABLEAU DE BORD'!$B$13:$R$2000,MATCH('Formalisme RTE'!$H$2,'[3]TABLEAU DE BORD'!$B$13:$B$2000,0),12)</f>
        <v>3.102830965870556</v>
      </c>
      <c r="BU1828">
        <f t="shared" si="135"/>
        <v>246.85063832914042</v>
      </c>
      <c r="BX1828">
        <f t="shared" si="133"/>
        <v>0.60748217536470928</v>
      </c>
      <c r="BZ1828">
        <f>IF($BZ$6="","",IF(ISERROR(INDEX([3]Base!$A$2:$C$207,MATCH($BZ$6,[3]Base!$A$2:$A$207,0),2))=TRUE,"CABLE INCONNU",(INDEX([3]Base!$A$2:$C$207,MATCH($BZ$6,[3]Base!$A$2:$A$207,0),3))))</f>
        <v>19.600000000000001</v>
      </c>
      <c r="CB1828">
        <f>IF($BZ$6="","",IF(ISERROR(INDEX([3]Base!$A$2:$C$207,MATCH($BZ$6,[3]Base!$A$2:$A$207,0),2))=TRUE,"CABLE INCONNU",(INDEX([3]Base!$A$2:$C$207,MATCH($BZ$6,[3]Base!$A$2:$A$207,0),2))))</f>
        <v>0.627</v>
      </c>
      <c r="CD1828">
        <f t="shared" si="134"/>
        <v>406.35042202010396</v>
      </c>
      <c r="CG182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BORD'!$B$13:$B$2000,0),9)))*T1828/$P$18)</f>
        <v>406.35042202010396</v>
      </c>
      <c r="CI1828">
        <f>'[3]TABLEAU DE BORD'!B1826</f>
        <v>0</v>
      </c>
      <c r="CJ1828">
        <f>'[3]TABLEAU DE BORD'!E1826-'[3]TABLEAU DE BORD'!C1826</f>
        <v>0</v>
      </c>
      <c r="CL1828">
        <f>'[3]TABLEAU DE BORD'!H1826</f>
        <v>0</v>
      </c>
      <c r="CM1828">
        <f>'[3]TABLEAU DE BORD'!K1826-'[3]TABLEAU DE BORD'!I1826</f>
        <v>0</v>
      </c>
    </row>
    <row r="1829" spans="72:91" x14ac:dyDescent="0.25">
      <c r="BT182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BORD'!$B$13:$B$2000,0),11))*T1829/INDEX('[3]TABLEAU DE BORD'!$B$13:$R$2000,MATCH('Formalisme RTE'!$H$2,'[3]TABLEAU DE BORD'!$B$13:$B$2000,0),12)</f>
        <v>3.102830965870556</v>
      </c>
      <c r="BU1829">
        <f t="shared" si="135"/>
        <v>246.85063832914042</v>
      </c>
      <c r="BX1829">
        <f t="shared" si="133"/>
        <v>0.60748217536470928</v>
      </c>
      <c r="BZ1829">
        <f>IF($BZ$6="","",IF(ISERROR(INDEX([3]Base!$A$2:$C$207,MATCH($BZ$6,[3]Base!$A$2:$A$207,0),2))=TRUE,"CABLE INCONNU",(INDEX([3]Base!$A$2:$C$207,MATCH($BZ$6,[3]Base!$A$2:$A$207,0),3))))</f>
        <v>19.600000000000001</v>
      </c>
      <c r="CB1829">
        <f>IF($BZ$6="","",IF(ISERROR(INDEX([3]Base!$A$2:$C$207,MATCH($BZ$6,[3]Base!$A$2:$A$207,0),2))=TRUE,"CABLE INCONNU",(INDEX([3]Base!$A$2:$C$207,MATCH($BZ$6,[3]Base!$A$2:$A$207,0),2))))</f>
        <v>0.627</v>
      </c>
      <c r="CD1829">
        <f t="shared" si="134"/>
        <v>406.35042202010396</v>
      </c>
      <c r="CG182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BORD'!$B$13:$B$2000,0),9)))*T1829/$P$18)</f>
        <v>406.35042202010396</v>
      </c>
      <c r="CI1829">
        <f>'[3]TABLEAU DE BORD'!B1827</f>
        <v>0</v>
      </c>
      <c r="CJ1829">
        <f>'[3]TABLEAU DE BORD'!E1827-'[3]TABLEAU DE BORD'!C1827</f>
        <v>0</v>
      </c>
      <c r="CL1829">
        <f>'[3]TABLEAU DE BORD'!H1827</f>
        <v>0</v>
      </c>
      <c r="CM1829">
        <f>'[3]TABLEAU DE BORD'!K1827-'[3]TABLEAU DE BORD'!I1827</f>
        <v>0</v>
      </c>
    </row>
    <row r="1830" spans="72:91" x14ac:dyDescent="0.25">
      <c r="BT183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BORD'!$B$13:$B$2000,0),11))*T1830/INDEX('[3]TABLEAU DE BORD'!$B$13:$R$2000,MATCH('Formalisme RTE'!$H$2,'[3]TABLEAU DE BORD'!$B$13:$B$2000,0),12)</f>
        <v>3.102830965870556</v>
      </c>
      <c r="BU1830">
        <f t="shared" si="135"/>
        <v>246.85063832914042</v>
      </c>
      <c r="BX1830">
        <f t="shared" si="133"/>
        <v>0.60748217536470928</v>
      </c>
      <c r="BZ1830">
        <f>IF($BZ$6="","",IF(ISERROR(INDEX([3]Base!$A$2:$C$207,MATCH($BZ$6,[3]Base!$A$2:$A$207,0),2))=TRUE,"CABLE INCONNU",(INDEX([3]Base!$A$2:$C$207,MATCH($BZ$6,[3]Base!$A$2:$A$207,0),3))))</f>
        <v>19.600000000000001</v>
      </c>
      <c r="CB1830">
        <f>IF($BZ$6="","",IF(ISERROR(INDEX([3]Base!$A$2:$C$207,MATCH($BZ$6,[3]Base!$A$2:$A$207,0),2))=TRUE,"CABLE INCONNU",(INDEX([3]Base!$A$2:$C$207,MATCH($BZ$6,[3]Base!$A$2:$A$207,0),2))))</f>
        <v>0.627</v>
      </c>
      <c r="CD1830">
        <f t="shared" si="134"/>
        <v>406.35042202010396</v>
      </c>
      <c r="CG183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BORD'!$B$13:$B$2000,0),9)))*T1830/$P$18)</f>
        <v>406.35042202010396</v>
      </c>
      <c r="CI1830">
        <f>'[3]TABLEAU DE BORD'!B1828</f>
        <v>0</v>
      </c>
      <c r="CJ1830">
        <f>'[3]TABLEAU DE BORD'!E1828-'[3]TABLEAU DE BORD'!C1828</f>
        <v>0</v>
      </c>
      <c r="CL1830">
        <f>'[3]TABLEAU DE BORD'!H1828</f>
        <v>0</v>
      </c>
      <c r="CM1830">
        <f>'[3]TABLEAU DE BORD'!K1828-'[3]TABLEAU DE BORD'!I1828</f>
        <v>0</v>
      </c>
    </row>
    <row r="1831" spans="72:91" x14ac:dyDescent="0.25">
      <c r="BT183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BORD'!$B$13:$B$2000,0),11))*T1831/INDEX('[3]TABLEAU DE BORD'!$B$13:$R$2000,MATCH('Formalisme RTE'!$H$2,'[3]TABLEAU DE BORD'!$B$13:$B$2000,0),12)</f>
        <v>3.102830965870556</v>
      </c>
      <c r="BU1831">
        <f t="shared" si="135"/>
        <v>246.85063832914042</v>
      </c>
      <c r="BX1831">
        <f t="shared" si="133"/>
        <v>0.60748217536470928</v>
      </c>
      <c r="BZ1831">
        <f>IF($BZ$6="","",IF(ISERROR(INDEX([3]Base!$A$2:$C$207,MATCH($BZ$6,[3]Base!$A$2:$A$207,0),2))=TRUE,"CABLE INCONNU",(INDEX([3]Base!$A$2:$C$207,MATCH($BZ$6,[3]Base!$A$2:$A$207,0),3))))</f>
        <v>19.600000000000001</v>
      </c>
      <c r="CB1831">
        <f>IF($BZ$6="","",IF(ISERROR(INDEX([3]Base!$A$2:$C$207,MATCH($BZ$6,[3]Base!$A$2:$A$207,0),2))=TRUE,"CABLE INCONNU",(INDEX([3]Base!$A$2:$C$207,MATCH($BZ$6,[3]Base!$A$2:$A$207,0),2))))</f>
        <v>0.627</v>
      </c>
      <c r="CD1831">
        <f t="shared" si="134"/>
        <v>406.35042202010396</v>
      </c>
      <c r="CG183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BORD'!$B$13:$B$2000,0),9)))*T1831/$P$18)</f>
        <v>406.35042202010396</v>
      </c>
      <c r="CI1831">
        <f>'[3]TABLEAU DE BORD'!B1829</f>
        <v>0</v>
      </c>
      <c r="CJ1831">
        <f>'[3]TABLEAU DE BORD'!E1829-'[3]TABLEAU DE BORD'!C1829</f>
        <v>0</v>
      </c>
      <c r="CL1831">
        <f>'[3]TABLEAU DE BORD'!H1829</f>
        <v>0</v>
      </c>
      <c r="CM1831">
        <f>'[3]TABLEAU DE BORD'!K1829-'[3]TABLEAU DE BORD'!I1829</f>
        <v>0</v>
      </c>
    </row>
    <row r="1832" spans="72:91" x14ac:dyDescent="0.25">
      <c r="BT183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BORD'!$B$13:$B$2000,0),11))*T1832/INDEX('[3]TABLEAU DE BORD'!$B$13:$R$2000,MATCH('Formalisme RTE'!$H$2,'[3]TABLEAU DE BORD'!$B$13:$B$2000,0),12)</f>
        <v>3.102830965870556</v>
      </c>
      <c r="BU1832">
        <f t="shared" si="135"/>
        <v>246.85063832914042</v>
      </c>
      <c r="BX1832">
        <f t="shared" si="133"/>
        <v>0.60748217536470928</v>
      </c>
      <c r="BZ1832">
        <f>IF($BZ$6="","",IF(ISERROR(INDEX([3]Base!$A$2:$C$207,MATCH($BZ$6,[3]Base!$A$2:$A$207,0),2))=TRUE,"CABLE INCONNU",(INDEX([3]Base!$A$2:$C$207,MATCH($BZ$6,[3]Base!$A$2:$A$207,0),3))))</f>
        <v>19.600000000000001</v>
      </c>
      <c r="CB1832">
        <f>IF($BZ$6="","",IF(ISERROR(INDEX([3]Base!$A$2:$C$207,MATCH($BZ$6,[3]Base!$A$2:$A$207,0),2))=TRUE,"CABLE INCONNU",(INDEX([3]Base!$A$2:$C$207,MATCH($BZ$6,[3]Base!$A$2:$A$207,0),2))))</f>
        <v>0.627</v>
      </c>
      <c r="CD1832">
        <f t="shared" si="134"/>
        <v>406.35042202010396</v>
      </c>
      <c r="CG183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BORD'!$B$13:$B$2000,0),9)))*T1832/$P$18)</f>
        <v>406.35042202010396</v>
      </c>
      <c r="CI1832">
        <f>'[3]TABLEAU DE BORD'!B1830</f>
        <v>0</v>
      </c>
      <c r="CJ1832">
        <f>'[3]TABLEAU DE BORD'!E1830-'[3]TABLEAU DE BORD'!C1830</f>
        <v>0</v>
      </c>
      <c r="CL1832">
        <f>'[3]TABLEAU DE BORD'!H1830</f>
        <v>0</v>
      </c>
      <c r="CM1832">
        <f>'[3]TABLEAU DE BORD'!K1830-'[3]TABLEAU DE BORD'!I1830</f>
        <v>0</v>
      </c>
    </row>
    <row r="1833" spans="72:91" x14ac:dyDescent="0.25">
      <c r="BT183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BORD'!$B$13:$B$2000,0),11))*T1833/INDEX('[3]TABLEAU DE BORD'!$B$13:$R$2000,MATCH('Formalisme RTE'!$H$2,'[3]TABLEAU DE BORD'!$B$13:$B$2000,0),12)</f>
        <v>3.102830965870556</v>
      </c>
      <c r="BU1833">
        <f t="shared" si="135"/>
        <v>246.85063832914042</v>
      </c>
      <c r="BX1833">
        <f t="shared" si="133"/>
        <v>0.60748217536470928</v>
      </c>
      <c r="BZ1833">
        <f>IF($BZ$6="","",IF(ISERROR(INDEX([3]Base!$A$2:$C$207,MATCH($BZ$6,[3]Base!$A$2:$A$207,0),2))=TRUE,"CABLE INCONNU",(INDEX([3]Base!$A$2:$C$207,MATCH($BZ$6,[3]Base!$A$2:$A$207,0),3))))</f>
        <v>19.600000000000001</v>
      </c>
      <c r="CB1833">
        <f>IF($BZ$6="","",IF(ISERROR(INDEX([3]Base!$A$2:$C$207,MATCH($BZ$6,[3]Base!$A$2:$A$207,0),2))=TRUE,"CABLE INCONNU",(INDEX([3]Base!$A$2:$C$207,MATCH($BZ$6,[3]Base!$A$2:$A$207,0),2))))</f>
        <v>0.627</v>
      </c>
      <c r="CD1833">
        <f t="shared" si="134"/>
        <v>406.35042202010396</v>
      </c>
      <c r="CG183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BORD'!$B$13:$B$2000,0),9)))*T1833/$P$18)</f>
        <v>406.35042202010396</v>
      </c>
      <c r="CI1833">
        <f>'[3]TABLEAU DE BORD'!B1831</f>
        <v>0</v>
      </c>
      <c r="CJ1833">
        <f>'[3]TABLEAU DE BORD'!E1831-'[3]TABLEAU DE BORD'!C1831</f>
        <v>0</v>
      </c>
      <c r="CL1833">
        <f>'[3]TABLEAU DE BORD'!H1831</f>
        <v>0</v>
      </c>
      <c r="CM1833">
        <f>'[3]TABLEAU DE BORD'!K1831-'[3]TABLEAU DE BORD'!I1831</f>
        <v>0</v>
      </c>
    </row>
    <row r="1834" spans="72:91" x14ac:dyDescent="0.25">
      <c r="BT183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BORD'!$B$13:$B$2000,0),11))*T1834/INDEX('[3]TABLEAU DE BORD'!$B$13:$R$2000,MATCH('Formalisme RTE'!$H$2,'[3]TABLEAU DE BORD'!$B$13:$B$2000,0),12)</f>
        <v>3.102830965870556</v>
      </c>
      <c r="BU1834">
        <f t="shared" si="135"/>
        <v>246.85063832914042</v>
      </c>
      <c r="BX1834">
        <f t="shared" si="133"/>
        <v>0.60748217536470928</v>
      </c>
      <c r="BZ1834">
        <f>IF($BZ$6="","",IF(ISERROR(INDEX([3]Base!$A$2:$C$207,MATCH($BZ$6,[3]Base!$A$2:$A$207,0),2))=TRUE,"CABLE INCONNU",(INDEX([3]Base!$A$2:$C$207,MATCH($BZ$6,[3]Base!$A$2:$A$207,0),3))))</f>
        <v>19.600000000000001</v>
      </c>
      <c r="CB1834">
        <f>IF($BZ$6="","",IF(ISERROR(INDEX([3]Base!$A$2:$C$207,MATCH($BZ$6,[3]Base!$A$2:$A$207,0),2))=TRUE,"CABLE INCONNU",(INDEX([3]Base!$A$2:$C$207,MATCH($BZ$6,[3]Base!$A$2:$A$207,0),2))))</f>
        <v>0.627</v>
      </c>
      <c r="CD1834">
        <f t="shared" si="134"/>
        <v>406.35042202010396</v>
      </c>
      <c r="CG183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BORD'!$B$13:$B$2000,0),9)))*T1834/$P$18)</f>
        <v>406.35042202010396</v>
      </c>
      <c r="CI1834">
        <f>'[3]TABLEAU DE BORD'!B1832</f>
        <v>0</v>
      </c>
      <c r="CJ1834">
        <f>'[3]TABLEAU DE BORD'!E1832-'[3]TABLEAU DE BORD'!C1832</f>
        <v>0</v>
      </c>
      <c r="CL1834">
        <f>'[3]TABLEAU DE BORD'!H1832</f>
        <v>0</v>
      </c>
      <c r="CM1834">
        <f>'[3]TABLEAU DE BORD'!K1832-'[3]TABLEAU DE BORD'!I1832</f>
        <v>0</v>
      </c>
    </row>
    <row r="1835" spans="72:91" x14ac:dyDescent="0.25">
      <c r="BT183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BORD'!$B$13:$B$2000,0),11))*T1835/INDEX('[3]TABLEAU DE BORD'!$B$13:$R$2000,MATCH('Formalisme RTE'!$H$2,'[3]TABLEAU DE BORD'!$B$13:$B$2000,0),12)</f>
        <v>3.102830965870556</v>
      </c>
      <c r="BU1835">
        <f t="shared" si="135"/>
        <v>246.85063832914042</v>
      </c>
      <c r="BX1835">
        <f t="shared" si="133"/>
        <v>0.60748217536470928</v>
      </c>
      <c r="BZ1835">
        <f>IF($BZ$6="","",IF(ISERROR(INDEX([3]Base!$A$2:$C$207,MATCH($BZ$6,[3]Base!$A$2:$A$207,0),2))=TRUE,"CABLE INCONNU",(INDEX([3]Base!$A$2:$C$207,MATCH($BZ$6,[3]Base!$A$2:$A$207,0),3))))</f>
        <v>19.600000000000001</v>
      </c>
      <c r="CB1835">
        <f>IF($BZ$6="","",IF(ISERROR(INDEX([3]Base!$A$2:$C$207,MATCH($BZ$6,[3]Base!$A$2:$A$207,0),2))=TRUE,"CABLE INCONNU",(INDEX([3]Base!$A$2:$C$207,MATCH($BZ$6,[3]Base!$A$2:$A$207,0),2))))</f>
        <v>0.627</v>
      </c>
      <c r="CD1835">
        <f t="shared" si="134"/>
        <v>406.35042202010396</v>
      </c>
      <c r="CG183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BORD'!$B$13:$B$2000,0),9)))*T1835/$P$18)</f>
        <v>406.35042202010396</v>
      </c>
      <c r="CI1835">
        <f>'[3]TABLEAU DE BORD'!B1833</f>
        <v>0</v>
      </c>
      <c r="CJ1835">
        <f>'[3]TABLEAU DE BORD'!E1833-'[3]TABLEAU DE BORD'!C1833</f>
        <v>0</v>
      </c>
      <c r="CL1835">
        <f>'[3]TABLEAU DE BORD'!H1833</f>
        <v>0</v>
      </c>
      <c r="CM1835">
        <f>'[3]TABLEAU DE BORD'!K1833-'[3]TABLEAU DE BORD'!I1833</f>
        <v>0</v>
      </c>
    </row>
    <row r="1836" spans="72:91" x14ac:dyDescent="0.25">
      <c r="BT183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BORD'!$B$13:$B$2000,0),11))*T1836/INDEX('[3]TABLEAU DE BORD'!$B$13:$R$2000,MATCH('Formalisme RTE'!$H$2,'[3]TABLEAU DE BORD'!$B$13:$B$2000,0),12)</f>
        <v>3.102830965870556</v>
      </c>
      <c r="BU1836">
        <f t="shared" si="135"/>
        <v>246.85063832914042</v>
      </c>
      <c r="BX1836">
        <f t="shared" si="133"/>
        <v>0.60748217536470928</v>
      </c>
      <c r="BZ1836">
        <f>IF($BZ$6="","",IF(ISERROR(INDEX([3]Base!$A$2:$C$207,MATCH($BZ$6,[3]Base!$A$2:$A$207,0),2))=TRUE,"CABLE INCONNU",(INDEX([3]Base!$A$2:$C$207,MATCH($BZ$6,[3]Base!$A$2:$A$207,0),3))))</f>
        <v>19.600000000000001</v>
      </c>
      <c r="CB1836">
        <f>IF($BZ$6="","",IF(ISERROR(INDEX([3]Base!$A$2:$C$207,MATCH($BZ$6,[3]Base!$A$2:$A$207,0),2))=TRUE,"CABLE INCONNU",(INDEX([3]Base!$A$2:$C$207,MATCH($BZ$6,[3]Base!$A$2:$A$207,0),2))))</f>
        <v>0.627</v>
      </c>
      <c r="CD1836">
        <f t="shared" si="134"/>
        <v>406.35042202010396</v>
      </c>
      <c r="CG183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BORD'!$B$13:$B$2000,0),9)))*T1836/$P$18)</f>
        <v>406.35042202010396</v>
      </c>
      <c r="CI1836">
        <f>'[3]TABLEAU DE BORD'!B1834</f>
        <v>0</v>
      </c>
      <c r="CJ1836">
        <f>'[3]TABLEAU DE BORD'!E1834-'[3]TABLEAU DE BORD'!C1834</f>
        <v>0</v>
      </c>
      <c r="CL1836">
        <f>'[3]TABLEAU DE BORD'!H1834</f>
        <v>0</v>
      </c>
      <c r="CM1836">
        <f>'[3]TABLEAU DE BORD'!K1834-'[3]TABLEAU DE BORD'!I1834</f>
        <v>0</v>
      </c>
    </row>
    <row r="1837" spans="72:91" x14ac:dyDescent="0.25">
      <c r="BT183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BORD'!$B$13:$B$2000,0),11))*T1837/INDEX('[3]TABLEAU DE BORD'!$B$13:$R$2000,MATCH('Formalisme RTE'!$H$2,'[3]TABLEAU DE BORD'!$B$13:$B$2000,0),12)</f>
        <v>3.102830965870556</v>
      </c>
      <c r="BU1837">
        <f t="shared" si="135"/>
        <v>246.85063832914042</v>
      </c>
      <c r="BX1837">
        <f t="shared" si="133"/>
        <v>0.60748217536470928</v>
      </c>
      <c r="BZ1837">
        <f>IF($BZ$6="","",IF(ISERROR(INDEX([3]Base!$A$2:$C$207,MATCH($BZ$6,[3]Base!$A$2:$A$207,0),2))=TRUE,"CABLE INCONNU",(INDEX([3]Base!$A$2:$C$207,MATCH($BZ$6,[3]Base!$A$2:$A$207,0),3))))</f>
        <v>19.600000000000001</v>
      </c>
      <c r="CB1837">
        <f>IF($BZ$6="","",IF(ISERROR(INDEX([3]Base!$A$2:$C$207,MATCH($BZ$6,[3]Base!$A$2:$A$207,0),2))=TRUE,"CABLE INCONNU",(INDEX([3]Base!$A$2:$C$207,MATCH($BZ$6,[3]Base!$A$2:$A$207,0),2))))</f>
        <v>0.627</v>
      </c>
      <c r="CD1837">
        <f t="shared" si="134"/>
        <v>406.35042202010396</v>
      </c>
      <c r="CG183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BORD'!$B$13:$B$2000,0),9)))*T1837/$P$18)</f>
        <v>406.35042202010396</v>
      </c>
      <c r="CI1837">
        <f>'[3]TABLEAU DE BORD'!B1835</f>
        <v>0</v>
      </c>
      <c r="CJ1837">
        <f>'[3]TABLEAU DE BORD'!E1835-'[3]TABLEAU DE BORD'!C1835</f>
        <v>0</v>
      </c>
      <c r="CL1837">
        <f>'[3]TABLEAU DE BORD'!H1835</f>
        <v>0</v>
      </c>
      <c r="CM1837">
        <f>'[3]TABLEAU DE BORD'!K1835-'[3]TABLEAU DE BORD'!I1835</f>
        <v>0</v>
      </c>
    </row>
    <row r="1838" spans="72:91" x14ac:dyDescent="0.25">
      <c r="BT183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BORD'!$B$13:$B$2000,0),11))*T1838/INDEX('[3]TABLEAU DE BORD'!$B$13:$R$2000,MATCH('Formalisme RTE'!$H$2,'[3]TABLEAU DE BORD'!$B$13:$B$2000,0),12)</f>
        <v>3.102830965870556</v>
      </c>
      <c r="BU1838">
        <f t="shared" si="135"/>
        <v>246.85063832914042</v>
      </c>
      <c r="BX1838">
        <f t="shared" si="133"/>
        <v>0.60748217536470928</v>
      </c>
      <c r="BZ1838">
        <f>IF($BZ$6="","",IF(ISERROR(INDEX([3]Base!$A$2:$C$207,MATCH($BZ$6,[3]Base!$A$2:$A$207,0),2))=TRUE,"CABLE INCONNU",(INDEX([3]Base!$A$2:$C$207,MATCH($BZ$6,[3]Base!$A$2:$A$207,0),3))))</f>
        <v>19.600000000000001</v>
      </c>
      <c r="CB1838">
        <f>IF($BZ$6="","",IF(ISERROR(INDEX([3]Base!$A$2:$C$207,MATCH($BZ$6,[3]Base!$A$2:$A$207,0),2))=TRUE,"CABLE INCONNU",(INDEX([3]Base!$A$2:$C$207,MATCH($BZ$6,[3]Base!$A$2:$A$207,0),2))))</f>
        <v>0.627</v>
      </c>
      <c r="CD1838">
        <f t="shared" si="134"/>
        <v>406.35042202010396</v>
      </c>
      <c r="CG183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BORD'!$B$13:$B$2000,0),9)))*T1838/$P$18)</f>
        <v>406.35042202010396</v>
      </c>
      <c r="CI1838">
        <f>'[3]TABLEAU DE BORD'!B1836</f>
        <v>0</v>
      </c>
      <c r="CJ1838">
        <f>'[3]TABLEAU DE BORD'!E1836-'[3]TABLEAU DE BORD'!C1836</f>
        <v>0</v>
      </c>
      <c r="CL1838">
        <f>'[3]TABLEAU DE BORD'!H1836</f>
        <v>0</v>
      </c>
      <c r="CM1838">
        <f>'[3]TABLEAU DE BORD'!K1836-'[3]TABLEAU DE BORD'!I1836</f>
        <v>0</v>
      </c>
    </row>
    <row r="1839" spans="72:91" x14ac:dyDescent="0.25">
      <c r="BT183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BORD'!$B$13:$B$2000,0),11))*T1839/INDEX('[3]TABLEAU DE BORD'!$B$13:$R$2000,MATCH('Formalisme RTE'!$H$2,'[3]TABLEAU DE BORD'!$B$13:$B$2000,0),12)</f>
        <v>3.102830965870556</v>
      </c>
      <c r="BU1839">
        <f t="shared" si="135"/>
        <v>246.85063832914042</v>
      </c>
      <c r="BX1839">
        <f t="shared" si="133"/>
        <v>0.60748217536470928</v>
      </c>
      <c r="BZ1839">
        <f>IF($BZ$6="","",IF(ISERROR(INDEX([3]Base!$A$2:$C$207,MATCH($BZ$6,[3]Base!$A$2:$A$207,0),2))=TRUE,"CABLE INCONNU",(INDEX([3]Base!$A$2:$C$207,MATCH($BZ$6,[3]Base!$A$2:$A$207,0),3))))</f>
        <v>19.600000000000001</v>
      </c>
      <c r="CB1839">
        <f>IF($BZ$6="","",IF(ISERROR(INDEX([3]Base!$A$2:$C$207,MATCH($BZ$6,[3]Base!$A$2:$A$207,0),2))=TRUE,"CABLE INCONNU",(INDEX([3]Base!$A$2:$C$207,MATCH($BZ$6,[3]Base!$A$2:$A$207,0),2))))</f>
        <v>0.627</v>
      </c>
      <c r="CD1839">
        <f t="shared" si="134"/>
        <v>406.35042202010396</v>
      </c>
      <c r="CG183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BORD'!$B$13:$B$2000,0),9)))*T1839/$P$18)</f>
        <v>406.35042202010396</v>
      </c>
      <c r="CI1839">
        <f>'[3]TABLEAU DE BORD'!B1837</f>
        <v>0</v>
      </c>
      <c r="CJ1839">
        <f>'[3]TABLEAU DE BORD'!E1837-'[3]TABLEAU DE BORD'!C1837</f>
        <v>0</v>
      </c>
      <c r="CL1839">
        <f>'[3]TABLEAU DE BORD'!H1837</f>
        <v>0</v>
      </c>
      <c r="CM1839">
        <f>'[3]TABLEAU DE BORD'!K1837-'[3]TABLEAU DE BORD'!I1837</f>
        <v>0</v>
      </c>
    </row>
    <row r="1840" spans="72:91" x14ac:dyDescent="0.25">
      <c r="BT184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BORD'!$B$13:$B$2000,0),11))*T1840/INDEX('[3]TABLEAU DE BORD'!$B$13:$R$2000,MATCH('Formalisme RTE'!$H$2,'[3]TABLEAU DE BORD'!$B$13:$B$2000,0),12)</f>
        <v>3.102830965870556</v>
      </c>
      <c r="BU1840">
        <f t="shared" si="135"/>
        <v>246.85063832914042</v>
      </c>
      <c r="BX1840">
        <f t="shared" si="133"/>
        <v>0.60748217536470928</v>
      </c>
      <c r="BZ1840">
        <f>IF($BZ$6="","",IF(ISERROR(INDEX([3]Base!$A$2:$C$207,MATCH($BZ$6,[3]Base!$A$2:$A$207,0),2))=TRUE,"CABLE INCONNU",(INDEX([3]Base!$A$2:$C$207,MATCH($BZ$6,[3]Base!$A$2:$A$207,0),3))))</f>
        <v>19.600000000000001</v>
      </c>
      <c r="CB1840">
        <f>IF($BZ$6="","",IF(ISERROR(INDEX([3]Base!$A$2:$C$207,MATCH($BZ$6,[3]Base!$A$2:$A$207,0),2))=TRUE,"CABLE INCONNU",(INDEX([3]Base!$A$2:$C$207,MATCH($BZ$6,[3]Base!$A$2:$A$207,0),2))))</f>
        <v>0.627</v>
      </c>
      <c r="CD1840">
        <f t="shared" si="134"/>
        <v>406.35042202010396</v>
      </c>
      <c r="CG184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BORD'!$B$13:$B$2000,0),9)))*T1840/$P$18)</f>
        <v>406.35042202010396</v>
      </c>
      <c r="CI1840">
        <f>'[3]TABLEAU DE BORD'!B1838</f>
        <v>0</v>
      </c>
      <c r="CJ1840">
        <f>'[3]TABLEAU DE BORD'!E1838-'[3]TABLEAU DE BORD'!C1838</f>
        <v>0</v>
      </c>
      <c r="CL1840">
        <f>'[3]TABLEAU DE BORD'!H1838</f>
        <v>0</v>
      </c>
      <c r="CM1840">
        <f>'[3]TABLEAU DE BORD'!K1838-'[3]TABLEAU DE BORD'!I1838</f>
        <v>0</v>
      </c>
    </row>
    <row r="1841" spans="72:91" x14ac:dyDescent="0.25">
      <c r="BT184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BORD'!$B$13:$B$2000,0),11))*T1841/INDEX('[3]TABLEAU DE BORD'!$B$13:$R$2000,MATCH('Formalisme RTE'!$H$2,'[3]TABLEAU DE BORD'!$B$13:$B$2000,0),12)</f>
        <v>3.102830965870556</v>
      </c>
      <c r="BU1841">
        <f t="shared" si="135"/>
        <v>246.85063832914042</v>
      </c>
      <c r="BX1841">
        <f t="shared" si="133"/>
        <v>0.60748217536470928</v>
      </c>
      <c r="BZ1841">
        <f>IF($BZ$6="","",IF(ISERROR(INDEX([3]Base!$A$2:$C$207,MATCH($BZ$6,[3]Base!$A$2:$A$207,0),2))=TRUE,"CABLE INCONNU",(INDEX([3]Base!$A$2:$C$207,MATCH($BZ$6,[3]Base!$A$2:$A$207,0),3))))</f>
        <v>19.600000000000001</v>
      </c>
      <c r="CB1841">
        <f>IF($BZ$6="","",IF(ISERROR(INDEX([3]Base!$A$2:$C$207,MATCH($BZ$6,[3]Base!$A$2:$A$207,0),2))=TRUE,"CABLE INCONNU",(INDEX([3]Base!$A$2:$C$207,MATCH($BZ$6,[3]Base!$A$2:$A$207,0),2))))</f>
        <v>0.627</v>
      </c>
      <c r="CD1841">
        <f t="shared" si="134"/>
        <v>406.35042202010396</v>
      </c>
      <c r="CG184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BORD'!$B$13:$B$2000,0),9)))*T1841/$P$18)</f>
        <v>406.35042202010396</v>
      </c>
      <c r="CI1841">
        <f>'[3]TABLEAU DE BORD'!B1839</f>
        <v>0</v>
      </c>
      <c r="CJ1841">
        <f>'[3]TABLEAU DE BORD'!E1839-'[3]TABLEAU DE BORD'!C1839</f>
        <v>0</v>
      </c>
      <c r="CL1841">
        <f>'[3]TABLEAU DE BORD'!H1839</f>
        <v>0</v>
      </c>
      <c r="CM1841">
        <f>'[3]TABLEAU DE BORD'!K1839-'[3]TABLEAU DE BORD'!I1839</f>
        <v>0</v>
      </c>
    </row>
    <row r="1842" spans="72:91" x14ac:dyDescent="0.25">
      <c r="BT184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BORD'!$B$13:$B$2000,0),11))*T1842/INDEX('[3]TABLEAU DE BORD'!$B$13:$R$2000,MATCH('Formalisme RTE'!$H$2,'[3]TABLEAU DE BORD'!$B$13:$B$2000,0),12)</f>
        <v>3.102830965870556</v>
      </c>
      <c r="BU1842">
        <f t="shared" si="135"/>
        <v>246.85063832914042</v>
      </c>
      <c r="BX1842">
        <f t="shared" si="133"/>
        <v>0.60748217536470928</v>
      </c>
      <c r="BZ1842">
        <f>IF($BZ$6="","",IF(ISERROR(INDEX([3]Base!$A$2:$C$207,MATCH($BZ$6,[3]Base!$A$2:$A$207,0),2))=TRUE,"CABLE INCONNU",(INDEX([3]Base!$A$2:$C$207,MATCH($BZ$6,[3]Base!$A$2:$A$207,0),3))))</f>
        <v>19.600000000000001</v>
      </c>
      <c r="CB1842">
        <f>IF($BZ$6="","",IF(ISERROR(INDEX([3]Base!$A$2:$C$207,MATCH($BZ$6,[3]Base!$A$2:$A$207,0),2))=TRUE,"CABLE INCONNU",(INDEX([3]Base!$A$2:$C$207,MATCH($BZ$6,[3]Base!$A$2:$A$207,0),2))))</f>
        <v>0.627</v>
      </c>
      <c r="CD1842">
        <f t="shared" si="134"/>
        <v>406.35042202010396</v>
      </c>
      <c r="CG184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BORD'!$B$13:$B$2000,0),9)))*T1842/$P$18)</f>
        <v>406.35042202010396</v>
      </c>
      <c r="CI1842">
        <f>'[3]TABLEAU DE BORD'!B1840</f>
        <v>0</v>
      </c>
      <c r="CJ1842">
        <f>'[3]TABLEAU DE BORD'!E1840-'[3]TABLEAU DE BORD'!C1840</f>
        <v>0</v>
      </c>
      <c r="CL1842">
        <f>'[3]TABLEAU DE BORD'!H1840</f>
        <v>0</v>
      </c>
      <c r="CM1842">
        <f>'[3]TABLEAU DE BORD'!K1840-'[3]TABLEAU DE BORD'!I1840</f>
        <v>0</v>
      </c>
    </row>
    <row r="1843" spans="72:91" x14ac:dyDescent="0.25">
      <c r="BT18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BORD'!$B$13:$B$2000,0),11))*T1843/INDEX('[3]TABLEAU DE BORD'!$B$13:$R$2000,MATCH('Formalisme RTE'!$H$2,'[3]TABLEAU DE BORD'!$B$13:$B$2000,0),12)</f>
        <v>3.102830965870556</v>
      </c>
      <c r="BU1843">
        <f t="shared" si="135"/>
        <v>246.85063832914042</v>
      </c>
      <c r="BX1843">
        <f t="shared" si="133"/>
        <v>0.60748217536470928</v>
      </c>
      <c r="BZ1843">
        <f>IF($BZ$6="","",IF(ISERROR(INDEX([3]Base!$A$2:$C$207,MATCH($BZ$6,[3]Base!$A$2:$A$207,0),2))=TRUE,"CABLE INCONNU",(INDEX([3]Base!$A$2:$C$207,MATCH($BZ$6,[3]Base!$A$2:$A$207,0),3))))</f>
        <v>19.600000000000001</v>
      </c>
      <c r="CB1843">
        <f>IF($BZ$6="","",IF(ISERROR(INDEX([3]Base!$A$2:$C$207,MATCH($BZ$6,[3]Base!$A$2:$A$207,0),2))=TRUE,"CABLE INCONNU",(INDEX([3]Base!$A$2:$C$207,MATCH($BZ$6,[3]Base!$A$2:$A$207,0),2))))</f>
        <v>0.627</v>
      </c>
      <c r="CD1843">
        <f t="shared" si="134"/>
        <v>406.35042202010396</v>
      </c>
      <c r="CG184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BORD'!$B$13:$B$2000,0),9)))*T1843/$P$18)</f>
        <v>406.35042202010396</v>
      </c>
      <c r="CI1843">
        <f>'[3]TABLEAU DE BORD'!B1841</f>
        <v>0</v>
      </c>
      <c r="CJ1843">
        <f>'[3]TABLEAU DE BORD'!E1841-'[3]TABLEAU DE BORD'!C1841</f>
        <v>0</v>
      </c>
      <c r="CL1843">
        <f>'[3]TABLEAU DE BORD'!H1841</f>
        <v>0</v>
      </c>
      <c r="CM1843">
        <f>'[3]TABLEAU DE BORD'!K1841-'[3]TABLEAU DE BORD'!I1841</f>
        <v>0</v>
      </c>
    </row>
    <row r="1844" spans="72:91" x14ac:dyDescent="0.25">
      <c r="BT184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BORD'!$B$13:$B$2000,0),11))*T1844/INDEX('[3]TABLEAU DE BORD'!$B$13:$R$2000,MATCH('Formalisme RTE'!$H$2,'[3]TABLEAU DE BORD'!$B$13:$B$2000,0),12)</f>
        <v>3.102830965870556</v>
      </c>
      <c r="BU1844">
        <f t="shared" si="135"/>
        <v>246.85063832914042</v>
      </c>
      <c r="BX1844">
        <f t="shared" si="133"/>
        <v>0.60748217536470928</v>
      </c>
      <c r="BZ1844">
        <f>IF($BZ$6="","",IF(ISERROR(INDEX([3]Base!$A$2:$C$207,MATCH($BZ$6,[3]Base!$A$2:$A$207,0),2))=TRUE,"CABLE INCONNU",(INDEX([3]Base!$A$2:$C$207,MATCH($BZ$6,[3]Base!$A$2:$A$207,0),3))))</f>
        <v>19.600000000000001</v>
      </c>
      <c r="CB1844">
        <f>IF($BZ$6="","",IF(ISERROR(INDEX([3]Base!$A$2:$C$207,MATCH($BZ$6,[3]Base!$A$2:$A$207,0),2))=TRUE,"CABLE INCONNU",(INDEX([3]Base!$A$2:$C$207,MATCH($BZ$6,[3]Base!$A$2:$A$207,0),2))))</f>
        <v>0.627</v>
      </c>
      <c r="CD1844">
        <f t="shared" si="134"/>
        <v>406.35042202010396</v>
      </c>
      <c r="CG18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BORD'!$B$13:$B$2000,0),9)))*T1844/$P$18)</f>
        <v>406.35042202010396</v>
      </c>
      <c r="CI1844">
        <f>'[3]TABLEAU DE BORD'!B1842</f>
        <v>0</v>
      </c>
      <c r="CJ1844">
        <f>'[3]TABLEAU DE BORD'!E1842-'[3]TABLEAU DE BORD'!C1842</f>
        <v>0</v>
      </c>
      <c r="CL1844">
        <f>'[3]TABLEAU DE BORD'!H1842</f>
        <v>0</v>
      </c>
      <c r="CM1844">
        <f>'[3]TABLEAU DE BORD'!K1842-'[3]TABLEAU DE BORD'!I1842</f>
        <v>0</v>
      </c>
    </row>
    <row r="1845" spans="72:91" x14ac:dyDescent="0.25">
      <c r="BT184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BORD'!$B$13:$B$2000,0),11))*T1845/INDEX('[3]TABLEAU DE BORD'!$B$13:$R$2000,MATCH('Formalisme RTE'!$H$2,'[3]TABLEAU DE BORD'!$B$13:$B$2000,0),12)</f>
        <v>3.102830965870556</v>
      </c>
      <c r="BU1845">
        <f t="shared" si="135"/>
        <v>246.85063832914042</v>
      </c>
      <c r="BX1845">
        <f t="shared" si="133"/>
        <v>0.60748217536470928</v>
      </c>
      <c r="BZ1845">
        <f>IF($BZ$6="","",IF(ISERROR(INDEX([3]Base!$A$2:$C$207,MATCH($BZ$6,[3]Base!$A$2:$A$207,0),2))=TRUE,"CABLE INCONNU",(INDEX([3]Base!$A$2:$C$207,MATCH($BZ$6,[3]Base!$A$2:$A$207,0),3))))</f>
        <v>19.600000000000001</v>
      </c>
      <c r="CB1845">
        <f>IF($BZ$6="","",IF(ISERROR(INDEX([3]Base!$A$2:$C$207,MATCH($BZ$6,[3]Base!$A$2:$A$207,0),2))=TRUE,"CABLE INCONNU",(INDEX([3]Base!$A$2:$C$207,MATCH($BZ$6,[3]Base!$A$2:$A$207,0),2))))</f>
        <v>0.627</v>
      </c>
      <c r="CD1845">
        <f t="shared" si="134"/>
        <v>406.35042202010396</v>
      </c>
      <c r="CG18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BORD'!$B$13:$B$2000,0),9)))*T1845/$P$18)</f>
        <v>406.35042202010396</v>
      </c>
      <c r="CI1845">
        <f>'[3]TABLEAU DE BORD'!B1843</f>
        <v>0</v>
      </c>
      <c r="CJ1845">
        <f>'[3]TABLEAU DE BORD'!E1843-'[3]TABLEAU DE BORD'!C1843</f>
        <v>0</v>
      </c>
      <c r="CL1845">
        <f>'[3]TABLEAU DE BORD'!H1843</f>
        <v>0</v>
      </c>
      <c r="CM1845">
        <f>'[3]TABLEAU DE BORD'!K1843-'[3]TABLEAU DE BORD'!I1843</f>
        <v>0</v>
      </c>
    </row>
    <row r="1846" spans="72:91" x14ac:dyDescent="0.25">
      <c r="BT184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BORD'!$B$13:$B$2000,0),11))*T1846/INDEX('[3]TABLEAU DE BORD'!$B$13:$R$2000,MATCH('Formalisme RTE'!$H$2,'[3]TABLEAU DE BORD'!$B$13:$B$2000,0),12)</f>
        <v>3.102830965870556</v>
      </c>
      <c r="BU1846">
        <f t="shared" si="135"/>
        <v>246.85063832914042</v>
      </c>
      <c r="BX1846">
        <f t="shared" si="133"/>
        <v>0.60748217536470928</v>
      </c>
      <c r="BZ1846">
        <f>IF($BZ$6="","",IF(ISERROR(INDEX([3]Base!$A$2:$C$207,MATCH($BZ$6,[3]Base!$A$2:$A$207,0),2))=TRUE,"CABLE INCONNU",(INDEX([3]Base!$A$2:$C$207,MATCH($BZ$6,[3]Base!$A$2:$A$207,0),3))))</f>
        <v>19.600000000000001</v>
      </c>
      <c r="CB1846">
        <f>IF($BZ$6="","",IF(ISERROR(INDEX([3]Base!$A$2:$C$207,MATCH($BZ$6,[3]Base!$A$2:$A$207,0),2))=TRUE,"CABLE INCONNU",(INDEX([3]Base!$A$2:$C$207,MATCH($BZ$6,[3]Base!$A$2:$A$207,0),2))))</f>
        <v>0.627</v>
      </c>
      <c r="CD1846">
        <f t="shared" si="134"/>
        <v>406.35042202010396</v>
      </c>
      <c r="CG18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BORD'!$B$13:$B$2000,0),9)))*T1846/$P$18)</f>
        <v>406.35042202010396</v>
      </c>
      <c r="CI1846">
        <f>'[3]TABLEAU DE BORD'!B1844</f>
        <v>0</v>
      </c>
      <c r="CJ1846">
        <f>'[3]TABLEAU DE BORD'!E1844-'[3]TABLEAU DE BORD'!C1844</f>
        <v>0</v>
      </c>
      <c r="CL1846">
        <f>'[3]TABLEAU DE BORD'!H1844</f>
        <v>0</v>
      </c>
      <c r="CM1846">
        <f>'[3]TABLEAU DE BORD'!K1844-'[3]TABLEAU DE BORD'!I1844</f>
        <v>0</v>
      </c>
    </row>
    <row r="1847" spans="72:91" x14ac:dyDescent="0.25">
      <c r="BT184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BORD'!$B$13:$B$2000,0),11))*T1847/INDEX('[3]TABLEAU DE BORD'!$B$13:$R$2000,MATCH('Formalisme RTE'!$H$2,'[3]TABLEAU DE BORD'!$B$13:$B$2000,0),12)</f>
        <v>3.102830965870556</v>
      </c>
      <c r="BU1847">
        <f t="shared" si="135"/>
        <v>246.85063832914042</v>
      </c>
      <c r="BX1847">
        <f t="shared" si="133"/>
        <v>0.60748217536470928</v>
      </c>
      <c r="BZ1847">
        <f>IF($BZ$6="","",IF(ISERROR(INDEX([3]Base!$A$2:$C$207,MATCH($BZ$6,[3]Base!$A$2:$A$207,0),2))=TRUE,"CABLE INCONNU",(INDEX([3]Base!$A$2:$C$207,MATCH($BZ$6,[3]Base!$A$2:$A$207,0),3))))</f>
        <v>19.600000000000001</v>
      </c>
      <c r="CB1847">
        <f>IF($BZ$6="","",IF(ISERROR(INDEX([3]Base!$A$2:$C$207,MATCH($BZ$6,[3]Base!$A$2:$A$207,0),2))=TRUE,"CABLE INCONNU",(INDEX([3]Base!$A$2:$C$207,MATCH($BZ$6,[3]Base!$A$2:$A$207,0),2))))</f>
        <v>0.627</v>
      </c>
      <c r="CD1847">
        <f t="shared" si="134"/>
        <v>406.35042202010396</v>
      </c>
      <c r="CG18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BORD'!$B$13:$B$2000,0),9)))*T1847/$P$18)</f>
        <v>406.35042202010396</v>
      </c>
      <c r="CI1847">
        <f>'[3]TABLEAU DE BORD'!B1845</f>
        <v>0</v>
      </c>
      <c r="CJ1847">
        <f>'[3]TABLEAU DE BORD'!E1845-'[3]TABLEAU DE BORD'!C1845</f>
        <v>0</v>
      </c>
      <c r="CL1847">
        <f>'[3]TABLEAU DE BORD'!H1845</f>
        <v>0</v>
      </c>
      <c r="CM1847">
        <f>'[3]TABLEAU DE BORD'!K1845-'[3]TABLEAU DE BORD'!I1845</f>
        <v>0</v>
      </c>
    </row>
    <row r="1848" spans="72:91" x14ac:dyDescent="0.25">
      <c r="BT184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BORD'!$B$13:$B$2000,0),11))*T1848/INDEX('[3]TABLEAU DE BORD'!$B$13:$R$2000,MATCH('Formalisme RTE'!$H$2,'[3]TABLEAU DE BORD'!$B$13:$B$2000,0),12)</f>
        <v>3.102830965870556</v>
      </c>
      <c r="BU1848">
        <f t="shared" si="135"/>
        <v>246.85063832914042</v>
      </c>
      <c r="BX1848">
        <f t="shared" si="133"/>
        <v>0.60748217536470928</v>
      </c>
      <c r="BZ1848">
        <f>IF($BZ$6="","",IF(ISERROR(INDEX([3]Base!$A$2:$C$207,MATCH($BZ$6,[3]Base!$A$2:$A$207,0),2))=TRUE,"CABLE INCONNU",(INDEX([3]Base!$A$2:$C$207,MATCH($BZ$6,[3]Base!$A$2:$A$207,0),3))))</f>
        <v>19.600000000000001</v>
      </c>
      <c r="CB1848">
        <f>IF($BZ$6="","",IF(ISERROR(INDEX([3]Base!$A$2:$C$207,MATCH($BZ$6,[3]Base!$A$2:$A$207,0),2))=TRUE,"CABLE INCONNU",(INDEX([3]Base!$A$2:$C$207,MATCH($BZ$6,[3]Base!$A$2:$A$207,0),2))))</f>
        <v>0.627</v>
      </c>
      <c r="CD1848">
        <f t="shared" si="134"/>
        <v>406.35042202010396</v>
      </c>
      <c r="CG18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BORD'!$B$13:$B$2000,0),9)))*T1848/$P$18)</f>
        <v>406.35042202010396</v>
      </c>
      <c r="CI1848">
        <f>'[3]TABLEAU DE BORD'!B1846</f>
        <v>0</v>
      </c>
      <c r="CJ1848">
        <f>'[3]TABLEAU DE BORD'!E1846-'[3]TABLEAU DE BORD'!C1846</f>
        <v>0</v>
      </c>
      <c r="CL1848">
        <f>'[3]TABLEAU DE BORD'!H1846</f>
        <v>0</v>
      </c>
      <c r="CM1848">
        <f>'[3]TABLEAU DE BORD'!K1846-'[3]TABLEAU DE BORD'!I1846</f>
        <v>0</v>
      </c>
    </row>
    <row r="1849" spans="72:91" x14ac:dyDescent="0.25">
      <c r="BT184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BORD'!$B$13:$B$2000,0),11))*T1849/INDEX('[3]TABLEAU DE BORD'!$B$13:$R$2000,MATCH('Formalisme RTE'!$H$2,'[3]TABLEAU DE BORD'!$B$13:$B$2000,0),12)</f>
        <v>3.102830965870556</v>
      </c>
      <c r="BU1849">
        <f t="shared" si="135"/>
        <v>246.85063832914042</v>
      </c>
      <c r="BX1849">
        <f t="shared" si="133"/>
        <v>0.60748217536470928</v>
      </c>
      <c r="BZ1849">
        <f>IF($BZ$6="","",IF(ISERROR(INDEX([3]Base!$A$2:$C$207,MATCH($BZ$6,[3]Base!$A$2:$A$207,0),2))=TRUE,"CABLE INCONNU",(INDEX([3]Base!$A$2:$C$207,MATCH($BZ$6,[3]Base!$A$2:$A$207,0),3))))</f>
        <v>19.600000000000001</v>
      </c>
      <c r="CB1849">
        <f>IF($BZ$6="","",IF(ISERROR(INDEX([3]Base!$A$2:$C$207,MATCH($BZ$6,[3]Base!$A$2:$A$207,0),2))=TRUE,"CABLE INCONNU",(INDEX([3]Base!$A$2:$C$207,MATCH($BZ$6,[3]Base!$A$2:$A$207,0),2))))</f>
        <v>0.627</v>
      </c>
      <c r="CD1849">
        <f t="shared" si="134"/>
        <v>406.35042202010396</v>
      </c>
      <c r="CG18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BORD'!$B$13:$B$2000,0),9)))*T1849/$P$18)</f>
        <v>406.35042202010396</v>
      </c>
      <c r="CI1849">
        <f>'[3]TABLEAU DE BORD'!B1847</f>
        <v>0</v>
      </c>
      <c r="CJ1849">
        <f>'[3]TABLEAU DE BORD'!E1847-'[3]TABLEAU DE BORD'!C1847</f>
        <v>0</v>
      </c>
      <c r="CL1849">
        <f>'[3]TABLEAU DE BORD'!H1847</f>
        <v>0</v>
      </c>
      <c r="CM1849">
        <f>'[3]TABLEAU DE BORD'!K1847-'[3]TABLEAU DE BORD'!I1847</f>
        <v>0</v>
      </c>
    </row>
    <row r="1850" spans="72:91" x14ac:dyDescent="0.25">
      <c r="BT185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BORD'!$B$13:$B$2000,0),11))*T1850/INDEX('[3]TABLEAU DE BORD'!$B$13:$R$2000,MATCH('Formalisme RTE'!$H$2,'[3]TABLEAU DE BORD'!$B$13:$B$2000,0),12)</f>
        <v>3.102830965870556</v>
      </c>
      <c r="BU1850">
        <f t="shared" si="135"/>
        <v>246.85063832914042</v>
      </c>
      <c r="BX1850">
        <f t="shared" si="133"/>
        <v>0.60748217536470928</v>
      </c>
      <c r="BZ1850">
        <f>IF($BZ$6="","",IF(ISERROR(INDEX([3]Base!$A$2:$C$207,MATCH($BZ$6,[3]Base!$A$2:$A$207,0),2))=TRUE,"CABLE INCONNU",(INDEX([3]Base!$A$2:$C$207,MATCH($BZ$6,[3]Base!$A$2:$A$207,0),3))))</f>
        <v>19.600000000000001</v>
      </c>
      <c r="CB1850">
        <f>IF($BZ$6="","",IF(ISERROR(INDEX([3]Base!$A$2:$C$207,MATCH($BZ$6,[3]Base!$A$2:$A$207,0),2))=TRUE,"CABLE INCONNU",(INDEX([3]Base!$A$2:$C$207,MATCH($BZ$6,[3]Base!$A$2:$A$207,0),2))))</f>
        <v>0.627</v>
      </c>
      <c r="CD1850">
        <f t="shared" si="134"/>
        <v>406.35042202010396</v>
      </c>
      <c r="CG18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BORD'!$B$13:$B$2000,0),9)))*T1850/$P$18)</f>
        <v>406.35042202010396</v>
      </c>
      <c r="CI1850">
        <f>'[3]TABLEAU DE BORD'!B1848</f>
        <v>0</v>
      </c>
      <c r="CJ1850">
        <f>'[3]TABLEAU DE BORD'!E1848-'[3]TABLEAU DE BORD'!C1848</f>
        <v>0</v>
      </c>
      <c r="CL1850">
        <f>'[3]TABLEAU DE BORD'!H1848</f>
        <v>0</v>
      </c>
      <c r="CM1850">
        <f>'[3]TABLEAU DE BORD'!K1848-'[3]TABLEAU DE BORD'!I1848</f>
        <v>0</v>
      </c>
    </row>
    <row r="1851" spans="72:91" x14ac:dyDescent="0.25">
      <c r="BT185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BORD'!$B$13:$B$2000,0),11))*T1851/INDEX('[3]TABLEAU DE BORD'!$B$13:$R$2000,MATCH('Formalisme RTE'!$H$2,'[3]TABLEAU DE BORD'!$B$13:$B$2000,0),12)</f>
        <v>3.102830965870556</v>
      </c>
      <c r="BU1851">
        <f t="shared" si="135"/>
        <v>246.85063832914042</v>
      </c>
      <c r="BX1851">
        <f t="shared" si="133"/>
        <v>0.60748217536470928</v>
      </c>
      <c r="BZ1851">
        <f>IF($BZ$6="","",IF(ISERROR(INDEX([3]Base!$A$2:$C$207,MATCH($BZ$6,[3]Base!$A$2:$A$207,0),2))=TRUE,"CABLE INCONNU",(INDEX([3]Base!$A$2:$C$207,MATCH($BZ$6,[3]Base!$A$2:$A$207,0),3))))</f>
        <v>19.600000000000001</v>
      </c>
      <c r="CB1851">
        <f>IF($BZ$6="","",IF(ISERROR(INDEX([3]Base!$A$2:$C$207,MATCH($BZ$6,[3]Base!$A$2:$A$207,0),2))=TRUE,"CABLE INCONNU",(INDEX([3]Base!$A$2:$C$207,MATCH($BZ$6,[3]Base!$A$2:$A$207,0),2))))</f>
        <v>0.627</v>
      </c>
      <c r="CD1851">
        <f t="shared" si="134"/>
        <v>406.35042202010396</v>
      </c>
      <c r="CG18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BORD'!$B$13:$B$2000,0),9)))*T1851/$P$18)</f>
        <v>406.35042202010396</v>
      </c>
      <c r="CI1851">
        <f>'[3]TABLEAU DE BORD'!B1849</f>
        <v>0</v>
      </c>
      <c r="CJ1851">
        <f>'[3]TABLEAU DE BORD'!E1849-'[3]TABLEAU DE BORD'!C1849</f>
        <v>0</v>
      </c>
      <c r="CL1851">
        <f>'[3]TABLEAU DE BORD'!H1849</f>
        <v>0</v>
      </c>
      <c r="CM1851">
        <f>'[3]TABLEAU DE BORD'!K1849-'[3]TABLEAU DE BORD'!I1849</f>
        <v>0</v>
      </c>
    </row>
    <row r="1852" spans="72:91" x14ac:dyDescent="0.25">
      <c r="BT185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BORD'!$B$13:$B$2000,0),11))*T1852/INDEX('[3]TABLEAU DE BORD'!$B$13:$R$2000,MATCH('Formalisme RTE'!$H$2,'[3]TABLEAU DE BORD'!$B$13:$B$2000,0),12)</f>
        <v>3.102830965870556</v>
      </c>
      <c r="BU1852">
        <f t="shared" si="135"/>
        <v>246.85063832914042</v>
      </c>
      <c r="BX1852">
        <f t="shared" si="133"/>
        <v>0.60748217536470928</v>
      </c>
      <c r="BZ1852">
        <f>IF($BZ$6="","",IF(ISERROR(INDEX([3]Base!$A$2:$C$207,MATCH($BZ$6,[3]Base!$A$2:$A$207,0),2))=TRUE,"CABLE INCONNU",(INDEX([3]Base!$A$2:$C$207,MATCH($BZ$6,[3]Base!$A$2:$A$207,0),3))))</f>
        <v>19.600000000000001</v>
      </c>
      <c r="CB1852">
        <f>IF($BZ$6="","",IF(ISERROR(INDEX([3]Base!$A$2:$C$207,MATCH($BZ$6,[3]Base!$A$2:$A$207,0),2))=TRUE,"CABLE INCONNU",(INDEX([3]Base!$A$2:$C$207,MATCH($BZ$6,[3]Base!$A$2:$A$207,0),2))))</f>
        <v>0.627</v>
      </c>
      <c r="CD1852">
        <f t="shared" si="134"/>
        <v>406.35042202010396</v>
      </c>
      <c r="CG18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BORD'!$B$13:$B$2000,0),9)))*T1852/$P$18)</f>
        <v>406.35042202010396</v>
      </c>
      <c r="CI1852">
        <f>'[3]TABLEAU DE BORD'!B1850</f>
        <v>0</v>
      </c>
      <c r="CJ1852">
        <f>'[3]TABLEAU DE BORD'!E1850-'[3]TABLEAU DE BORD'!C1850</f>
        <v>0</v>
      </c>
      <c r="CL1852">
        <f>'[3]TABLEAU DE BORD'!H1850</f>
        <v>0</v>
      </c>
      <c r="CM1852">
        <f>'[3]TABLEAU DE BORD'!K1850-'[3]TABLEAU DE BORD'!I1850</f>
        <v>0</v>
      </c>
    </row>
    <row r="1853" spans="72:91" x14ac:dyDescent="0.25">
      <c r="BT185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BORD'!$B$13:$B$2000,0),11))*T1853/INDEX('[3]TABLEAU DE BORD'!$B$13:$R$2000,MATCH('Formalisme RTE'!$H$2,'[3]TABLEAU DE BORD'!$B$13:$B$2000,0),12)</f>
        <v>3.102830965870556</v>
      </c>
      <c r="BU1853">
        <f t="shared" si="135"/>
        <v>246.85063832914042</v>
      </c>
      <c r="BX1853">
        <f t="shared" si="133"/>
        <v>0.60748217536470928</v>
      </c>
      <c r="BZ1853">
        <f>IF($BZ$6="","",IF(ISERROR(INDEX([3]Base!$A$2:$C$207,MATCH($BZ$6,[3]Base!$A$2:$A$207,0),2))=TRUE,"CABLE INCONNU",(INDEX([3]Base!$A$2:$C$207,MATCH($BZ$6,[3]Base!$A$2:$A$207,0),3))))</f>
        <v>19.600000000000001</v>
      </c>
      <c r="CB1853">
        <f>IF($BZ$6="","",IF(ISERROR(INDEX([3]Base!$A$2:$C$207,MATCH($BZ$6,[3]Base!$A$2:$A$207,0),2))=TRUE,"CABLE INCONNU",(INDEX([3]Base!$A$2:$C$207,MATCH($BZ$6,[3]Base!$A$2:$A$207,0),2))))</f>
        <v>0.627</v>
      </c>
      <c r="CD1853">
        <f t="shared" si="134"/>
        <v>406.35042202010396</v>
      </c>
      <c r="CG18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BORD'!$B$13:$B$2000,0),9)))*T1853/$P$18)</f>
        <v>406.35042202010396</v>
      </c>
      <c r="CI1853">
        <f>'[3]TABLEAU DE BORD'!B1851</f>
        <v>0</v>
      </c>
      <c r="CJ1853">
        <f>'[3]TABLEAU DE BORD'!E1851-'[3]TABLEAU DE BORD'!C1851</f>
        <v>0</v>
      </c>
      <c r="CL1853">
        <f>'[3]TABLEAU DE BORD'!H1851</f>
        <v>0</v>
      </c>
      <c r="CM1853">
        <f>'[3]TABLEAU DE BORD'!K1851-'[3]TABLEAU DE BORD'!I1851</f>
        <v>0</v>
      </c>
    </row>
    <row r="1854" spans="72:91" x14ac:dyDescent="0.25">
      <c r="BT185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BORD'!$B$13:$B$2000,0),11))*T1854/INDEX('[3]TABLEAU DE BORD'!$B$13:$R$2000,MATCH('Formalisme RTE'!$H$2,'[3]TABLEAU DE BORD'!$B$13:$B$2000,0),12)</f>
        <v>3.102830965870556</v>
      </c>
      <c r="BU1854">
        <f t="shared" si="135"/>
        <v>246.85063832914042</v>
      </c>
      <c r="BX1854">
        <f t="shared" si="133"/>
        <v>0.60748217536470928</v>
      </c>
      <c r="BZ1854">
        <f>IF($BZ$6="","",IF(ISERROR(INDEX([3]Base!$A$2:$C$207,MATCH($BZ$6,[3]Base!$A$2:$A$207,0),2))=TRUE,"CABLE INCONNU",(INDEX([3]Base!$A$2:$C$207,MATCH($BZ$6,[3]Base!$A$2:$A$207,0),3))))</f>
        <v>19.600000000000001</v>
      </c>
      <c r="CB1854">
        <f>IF($BZ$6="","",IF(ISERROR(INDEX([3]Base!$A$2:$C$207,MATCH($BZ$6,[3]Base!$A$2:$A$207,0),2))=TRUE,"CABLE INCONNU",(INDEX([3]Base!$A$2:$C$207,MATCH($BZ$6,[3]Base!$A$2:$A$207,0),2))))</f>
        <v>0.627</v>
      </c>
      <c r="CD1854">
        <f t="shared" si="134"/>
        <v>406.35042202010396</v>
      </c>
      <c r="CG18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BORD'!$B$13:$B$2000,0),9)))*T1854/$P$18)</f>
        <v>406.35042202010396</v>
      </c>
      <c r="CI1854">
        <f>'[3]TABLEAU DE BORD'!B1852</f>
        <v>0</v>
      </c>
      <c r="CJ1854">
        <f>'[3]TABLEAU DE BORD'!E1852-'[3]TABLEAU DE BORD'!C1852</f>
        <v>0</v>
      </c>
      <c r="CL1854">
        <f>'[3]TABLEAU DE BORD'!H1852</f>
        <v>0</v>
      </c>
      <c r="CM1854">
        <f>'[3]TABLEAU DE BORD'!K1852-'[3]TABLEAU DE BORD'!I1852</f>
        <v>0</v>
      </c>
    </row>
    <row r="1855" spans="72:91" x14ac:dyDescent="0.25">
      <c r="BT185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BORD'!$B$13:$B$2000,0),11))*T1855/INDEX('[3]TABLEAU DE BORD'!$B$13:$R$2000,MATCH('Formalisme RTE'!$H$2,'[3]TABLEAU DE BORD'!$B$13:$B$2000,0),12)</f>
        <v>3.102830965870556</v>
      </c>
      <c r="BU1855">
        <f t="shared" si="135"/>
        <v>246.85063832914042</v>
      </c>
      <c r="BX1855">
        <f t="shared" si="133"/>
        <v>0.60748217536470928</v>
      </c>
      <c r="BZ1855">
        <f>IF($BZ$6="","",IF(ISERROR(INDEX([3]Base!$A$2:$C$207,MATCH($BZ$6,[3]Base!$A$2:$A$207,0),2))=TRUE,"CABLE INCONNU",(INDEX([3]Base!$A$2:$C$207,MATCH($BZ$6,[3]Base!$A$2:$A$207,0),3))))</f>
        <v>19.600000000000001</v>
      </c>
      <c r="CB1855">
        <f>IF($BZ$6="","",IF(ISERROR(INDEX([3]Base!$A$2:$C$207,MATCH($BZ$6,[3]Base!$A$2:$A$207,0),2))=TRUE,"CABLE INCONNU",(INDEX([3]Base!$A$2:$C$207,MATCH($BZ$6,[3]Base!$A$2:$A$207,0),2))))</f>
        <v>0.627</v>
      </c>
      <c r="CD1855">
        <f t="shared" si="134"/>
        <v>406.35042202010396</v>
      </c>
      <c r="CG18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BORD'!$B$13:$B$2000,0),9)))*T1855/$P$18)</f>
        <v>406.35042202010396</v>
      </c>
      <c r="CI1855">
        <f>'[3]TABLEAU DE BORD'!B1853</f>
        <v>0</v>
      </c>
      <c r="CJ1855">
        <f>'[3]TABLEAU DE BORD'!E1853-'[3]TABLEAU DE BORD'!C1853</f>
        <v>0</v>
      </c>
      <c r="CL1855">
        <f>'[3]TABLEAU DE BORD'!H1853</f>
        <v>0</v>
      </c>
      <c r="CM1855">
        <f>'[3]TABLEAU DE BORD'!K1853-'[3]TABLEAU DE BORD'!I1853</f>
        <v>0</v>
      </c>
    </row>
    <row r="1856" spans="72:91" x14ac:dyDescent="0.25">
      <c r="BT185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BORD'!$B$13:$B$2000,0),11))*T1856/INDEX('[3]TABLEAU DE BORD'!$B$13:$R$2000,MATCH('Formalisme RTE'!$H$2,'[3]TABLEAU DE BORD'!$B$13:$B$2000,0),12)</f>
        <v>3.102830965870556</v>
      </c>
      <c r="BU1856">
        <f t="shared" si="135"/>
        <v>246.85063832914042</v>
      </c>
      <c r="BX1856">
        <f t="shared" si="133"/>
        <v>0.60748217536470928</v>
      </c>
      <c r="BZ1856">
        <f>IF($BZ$6="","",IF(ISERROR(INDEX([3]Base!$A$2:$C$207,MATCH($BZ$6,[3]Base!$A$2:$A$207,0),2))=TRUE,"CABLE INCONNU",(INDEX([3]Base!$A$2:$C$207,MATCH($BZ$6,[3]Base!$A$2:$A$207,0),3))))</f>
        <v>19.600000000000001</v>
      </c>
      <c r="CB1856">
        <f>IF($BZ$6="","",IF(ISERROR(INDEX([3]Base!$A$2:$C$207,MATCH($BZ$6,[3]Base!$A$2:$A$207,0),2))=TRUE,"CABLE INCONNU",(INDEX([3]Base!$A$2:$C$207,MATCH($BZ$6,[3]Base!$A$2:$A$207,0),2))))</f>
        <v>0.627</v>
      </c>
      <c r="CD1856">
        <f t="shared" si="134"/>
        <v>406.35042202010396</v>
      </c>
      <c r="CG18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BORD'!$B$13:$B$2000,0),9)))*T1856/$P$18)</f>
        <v>406.35042202010396</v>
      </c>
      <c r="CI1856">
        <f>'[3]TABLEAU DE BORD'!B1854</f>
        <v>0</v>
      </c>
      <c r="CJ1856">
        <f>'[3]TABLEAU DE BORD'!E1854-'[3]TABLEAU DE BORD'!C1854</f>
        <v>0</v>
      </c>
      <c r="CL1856">
        <f>'[3]TABLEAU DE BORD'!H1854</f>
        <v>0</v>
      </c>
      <c r="CM1856">
        <f>'[3]TABLEAU DE BORD'!K1854-'[3]TABLEAU DE BORD'!I1854</f>
        <v>0</v>
      </c>
    </row>
    <row r="1857" spans="72:91" x14ac:dyDescent="0.25">
      <c r="BT185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BORD'!$B$13:$B$2000,0),11))*T1857/INDEX('[3]TABLEAU DE BORD'!$B$13:$R$2000,MATCH('Formalisme RTE'!$H$2,'[3]TABLEAU DE BORD'!$B$13:$B$2000,0),12)</f>
        <v>3.102830965870556</v>
      </c>
      <c r="BU1857">
        <f t="shared" si="135"/>
        <v>246.85063832914042</v>
      </c>
      <c r="BX1857">
        <f t="shared" si="133"/>
        <v>0.60748217536470928</v>
      </c>
      <c r="BZ1857">
        <f>IF($BZ$6="","",IF(ISERROR(INDEX([3]Base!$A$2:$C$207,MATCH($BZ$6,[3]Base!$A$2:$A$207,0),2))=TRUE,"CABLE INCONNU",(INDEX([3]Base!$A$2:$C$207,MATCH($BZ$6,[3]Base!$A$2:$A$207,0),3))))</f>
        <v>19.600000000000001</v>
      </c>
      <c r="CB1857">
        <f>IF($BZ$6="","",IF(ISERROR(INDEX([3]Base!$A$2:$C$207,MATCH($BZ$6,[3]Base!$A$2:$A$207,0),2))=TRUE,"CABLE INCONNU",(INDEX([3]Base!$A$2:$C$207,MATCH($BZ$6,[3]Base!$A$2:$A$207,0),2))))</f>
        <v>0.627</v>
      </c>
      <c r="CD1857">
        <f t="shared" si="134"/>
        <v>406.35042202010396</v>
      </c>
      <c r="CG18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BORD'!$B$13:$B$2000,0),9)))*T1857/$P$18)</f>
        <v>406.35042202010396</v>
      </c>
      <c r="CI1857">
        <f>'[3]TABLEAU DE BORD'!B1855</f>
        <v>0</v>
      </c>
      <c r="CJ1857">
        <f>'[3]TABLEAU DE BORD'!E1855-'[3]TABLEAU DE BORD'!C1855</f>
        <v>0</v>
      </c>
      <c r="CL1857">
        <f>'[3]TABLEAU DE BORD'!H1855</f>
        <v>0</v>
      </c>
      <c r="CM1857">
        <f>'[3]TABLEAU DE BORD'!K1855-'[3]TABLEAU DE BORD'!I1855</f>
        <v>0</v>
      </c>
    </row>
    <row r="1858" spans="72:91" x14ac:dyDescent="0.25">
      <c r="BT185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BORD'!$B$13:$B$2000,0),11))*T1858/INDEX('[3]TABLEAU DE BORD'!$B$13:$R$2000,MATCH('Formalisme RTE'!$H$2,'[3]TABLEAU DE BORD'!$B$13:$B$2000,0),12)</f>
        <v>3.102830965870556</v>
      </c>
      <c r="BU1858">
        <f t="shared" si="135"/>
        <v>246.85063832914042</v>
      </c>
      <c r="BX1858">
        <f t="shared" si="133"/>
        <v>0.60748217536470928</v>
      </c>
      <c r="BZ1858">
        <f>IF($BZ$6="","",IF(ISERROR(INDEX([3]Base!$A$2:$C$207,MATCH($BZ$6,[3]Base!$A$2:$A$207,0),2))=TRUE,"CABLE INCONNU",(INDEX([3]Base!$A$2:$C$207,MATCH($BZ$6,[3]Base!$A$2:$A$207,0),3))))</f>
        <v>19.600000000000001</v>
      </c>
      <c r="CB1858">
        <f>IF($BZ$6="","",IF(ISERROR(INDEX([3]Base!$A$2:$C$207,MATCH($BZ$6,[3]Base!$A$2:$A$207,0),2))=TRUE,"CABLE INCONNU",(INDEX([3]Base!$A$2:$C$207,MATCH($BZ$6,[3]Base!$A$2:$A$207,0),2))))</f>
        <v>0.627</v>
      </c>
      <c r="CD1858">
        <f t="shared" si="134"/>
        <v>406.35042202010396</v>
      </c>
      <c r="CG18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BORD'!$B$13:$B$2000,0),9)))*T1858/$P$18)</f>
        <v>406.35042202010396</v>
      </c>
      <c r="CI1858">
        <f>'[3]TABLEAU DE BORD'!B1856</f>
        <v>0</v>
      </c>
      <c r="CJ1858">
        <f>'[3]TABLEAU DE BORD'!E1856-'[3]TABLEAU DE BORD'!C1856</f>
        <v>0</v>
      </c>
      <c r="CL1858">
        <f>'[3]TABLEAU DE BORD'!H1856</f>
        <v>0</v>
      </c>
      <c r="CM1858">
        <f>'[3]TABLEAU DE BORD'!K1856-'[3]TABLEAU DE BORD'!I1856</f>
        <v>0</v>
      </c>
    </row>
    <row r="1859" spans="72:91" x14ac:dyDescent="0.25">
      <c r="BT185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BORD'!$B$13:$B$2000,0),11))*T1859/INDEX('[3]TABLEAU DE BORD'!$B$13:$R$2000,MATCH('Formalisme RTE'!$H$2,'[3]TABLEAU DE BORD'!$B$13:$B$2000,0),12)</f>
        <v>3.102830965870556</v>
      </c>
      <c r="BU1859">
        <f t="shared" si="135"/>
        <v>246.85063832914042</v>
      </c>
      <c r="BX1859">
        <f t="shared" si="133"/>
        <v>0.60748217536470928</v>
      </c>
      <c r="BZ1859">
        <f>IF($BZ$6="","",IF(ISERROR(INDEX([3]Base!$A$2:$C$207,MATCH($BZ$6,[3]Base!$A$2:$A$207,0),2))=TRUE,"CABLE INCONNU",(INDEX([3]Base!$A$2:$C$207,MATCH($BZ$6,[3]Base!$A$2:$A$207,0),3))))</f>
        <v>19.600000000000001</v>
      </c>
      <c r="CB1859">
        <f>IF($BZ$6="","",IF(ISERROR(INDEX([3]Base!$A$2:$C$207,MATCH($BZ$6,[3]Base!$A$2:$A$207,0),2))=TRUE,"CABLE INCONNU",(INDEX([3]Base!$A$2:$C$207,MATCH($BZ$6,[3]Base!$A$2:$A$207,0),2))))</f>
        <v>0.627</v>
      </c>
      <c r="CD1859">
        <f t="shared" si="134"/>
        <v>406.35042202010396</v>
      </c>
      <c r="CG18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BORD'!$B$13:$B$2000,0),9)))*T1859/$P$18)</f>
        <v>406.35042202010396</v>
      </c>
      <c r="CI1859">
        <f>'[3]TABLEAU DE BORD'!B1857</f>
        <v>0</v>
      </c>
      <c r="CJ1859">
        <f>'[3]TABLEAU DE BORD'!E1857-'[3]TABLEAU DE BORD'!C1857</f>
        <v>0</v>
      </c>
      <c r="CL1859">
        <f>'[3]TABLEAU DE BORD'!H1857</f>
        <v>0</v>
      </c>
      <c r="CM1859">
        <f>'[3]TABLEAU DE BORD'!K1857-'[3]TABLEAU DE BORD'!I1857</f>
        <v>0</v>
      </c>
    </row>
    <row r="1860" spans="72:91" x14ac:dyDescent="0.25">
      <c r="BT186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BORD'!$B$13:$B$2000,0),11))*T1860/INDEX('[3]TABLEAU DE BORD'!$B$13:$R$2000,MATCH('Formalisme RTE'!$H$2,'[3]TABLEAU DE BORD'!$B$13:$B$2000,0),12)</f>
        <v>3.102830965870556</v>
      </c>
      <c r="BU1860">
        <f t="shared" si="135"/>
        <v>246.85063832914042</v>
      </c>
      <c r="BX1860">
        <f t="shared" si="133"/>
        <v>0.60748217536470928</v>
      </c>
      <c r="BZ1860">
        <f>IF($BZ$6="","",IF(ISERROR(INDEX([3]Base!$A$2:$C$207,MATCH($BZ$6,[3]Base!$A$2:$A$207,0),2))=TRUE,"CABLE INCONNU",(INDEX([3]Base!$A$2:$C$207,MATCH($BZ$6,[3]Base!$A$2:$A$207,0),3))))</f>
        <v>19.600000000000001</v>
      </c>
      <c r="CB1860">
        <f>IF($BZ$6="","",IF(ISERROR(INDEX([3]Base!$A$2:$C$207,MATCH($BZ$6,[3]Base!$A$2:$A$207,0),2))=TRUE,"CABLE INCONNU",(INDEX([3]Base!$A$2:$C$207,MATCH($BZ$6,[3]Base!$A$2:$A$207,0),2))))</f>
        <v>0.627</v>
      </c>
      <c r="CD1860">
        <f t="shared" si="134"/>
        <v>406.35042202010396</v>
      </c>
      <c r="CG18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BORD'!$B$13:$B$2000,0),9)))*T1860/$P$18)</f>
        <v>406.35042202010396</v>
      </c>
      <c r="CI1860">
        <f>'[3]TABLEAU DE BORD'!B1858</f>
        <v>0</v>
      </c>
      <c r="CJ1860">
        <f>'[3]TABLEAU DE BORD'!E1858-'[3]TABLEAU DE BORD'!C1858</f>
        <v>0</v>
      </c>
      <c r="CL1860">
        <f>'[3]TABLEAU DE BORD'!H1858</f>
        <v>0</v>
      </c>
      <c r="CM1860">
        <f>'[3]TABLEAU DE BORD'!K1858-'[3]TABLEAU DE BORD'!I1858</f>
        <v>0</v>
      </c>
    </row>
    <row r="1861" spans="72:91" x14ac:dyDescent="0.25">
      <c r="BT186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BORD'!$B$13:$B$2000,0),11))*T1861/INDEX('[3]TABLEAU DE BORD'!$B$13:$R$2000,MATCH('Formalisme RTE'!$H$2,'[3]TABLEAU DE BORD'!$B$13:$B$2000,0),12)</f>
        <v>3.102830965870556</v>
      </c>
      <c r="BU1861">
        <f t="shared" si="135"/>
        <v>246.85063832914042</v>
      </c>
      <c r="BX1861">
        <f t="shared" si="133"/>
        <v>0.60748217536470928</v>
      </c>
      <c r="BZ1861">
        <f>IF($BZ$6="","",IF(ISERROR(INDEX([3]Base!$A$2:$C$207,MATCH($BZ$6,[3]Base!$A$2:$A$207,0),2))=TRUE,"CABLE INCONNU",(INDEX([3]Base!$A$2:$C$207,MATCH($BZ$6,[3]Base!$A$2:$A$207,0),3))))</f>
        <v>19.600000000000001</v>
      </c>
      <c r="CB1861">
        <f>IF($BZ$6="","",IF(ISERROR(INDEX([3]Base!$A$2:$C$207,MATCH($BZ$6,[3]Base!$A$2:$A$207,0),2))=TRUE,"CABLE INCONNU",(INDEX([3]Base!$A$2:$C$207,MATCH($BZ$6,[3]Base!$A$2:$A$207,0),2))))</f>
        <v>0.627</v>
      </c>
      <c r="CD1861">
        <f t="shared" si="134"/>
        <v>406.35042202010396</v>
      </c>
      <c r="CG18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BORD'!$B$13:$B$2000,0),9)))*T1861/$P$18)</f>
        <v>406.35042202010396</v>
      </c>
      <c r="CI1861">
        <f>'[3]TABLEAU DE BORD'!B1859</f>
        <v>0</v>
      </c>
      <c r="CJ1861">
        <f>'[3]TABLEAU DE BORD'!E1859-'[3]TABLEAU DE BORD'!C1859</f>
        <v>0</v>
      </c>
      <c r="CL1861">
        <f>'[3]TABLEAU DE BORD'!H1859</f>
        <v>0</v>
      </c>
      <c r="CM1861">
        <f>'[3]TABLEAU DE BORD'!K1859-'[3]TABLEAU DE BORD'!I1859</f>
        <v>0</v>
      </c>
    </row>
    <row r="1862" spans="72:91" x14ac:dyDescent="0.25">
      <c r="BT186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BORD'!$B$13:$B$2000,0),11))*T1862/INDEX('[3]TABLEAU DE BORD'!$B$13:$R$2000,MATCH('Formalisme RTE'!$H$2,'[3]TABLEAU DE BORD'!$B$13:$B$2000,0),12)</f>
        <v>3.102830965870556</v>
      </c>
      <c r="BU1862">
        <f t="shared" si="135"/>
        <v>246.85063832914042</v>
      </c>
      <c r="BX1862">
        <f t="shared" si="133"/>
        <v>0.60748217536470928</v>
      </c>
      <c r="BZ1862">
        <f>IF($BZ$6="","",IF(ISERROR(INDEX([3]Base!$A$2:$C$207,MATCH($BZ$6,[3]Base!$A$2:$A$207,0),2))=TRUE,"CABLE INCONNU",(INDEX([3]Base!$A$2:$C$207,MATCH($BZ$6,[3]Base!$A$2:$A$207,0),3))))</f>
        <v>19.600000000000001</v>
      </c>
      <c r="CB1862">
        <f>IF($BZ$6="","",IF(ISERROR(INDEX([3]Base!$A$2:$C$207,MATCH($BZ$6,[3]Base!$A$2:$A$207,0),2))=TRUE,"CABLE INCONNU",(INDEX([3]Base!$A$2:$C$207,MATCH($BZ$6,[3]Base!$A$2:$A$207,0),2))))</f>
        <v>0.627</v>
      </c>
      <c r="CD1862">
        <f t="shared" si="134"/>
        <v>406.35042202010396</v>
      </c>
      <c r="CG18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BORD'!$B$13:$B$2000,0),9)))*T1862/$P$18)</f>
        <v>406.35042202010396</v>
      </c>
      <c r="CI1862">
        <f>'[3]TABLEAU DE BORD'!B1860</f>
        <v>0</v>
      </c>
      <c r="CJ1862">
        <f>'[3]TABLEAU DE BORD'!E1860-'[3]TABLEAU DE BORD'!C1860</f>
        <v>0</v>
      </c>
      <c r="CL1862">
        <f>'[3]TABLEAU DE BORD'!H1860</f>
        <v>0</v>
      </c>
      <c r="CM1862">
        <f>'[3]TABLEAU DE BORD'!K1860-'[3]TABLEAU DE BORD'!I1860</f>
        <v>0</v>
      </c>
    </row>
    <row r="1863" spans="72:91" x14ac:dyDescent="0.25">
      <c r="BT186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BORD'!$B$13:$B$2000,0),11))*T1863/INDEX('[3]TABLEAU DE BORD'!$B$13:$R$2000,MATCH('Formalisme RTE'!$H$2,'[3]TABLEAU DE BORD'!$B$13:$B$2000,0),12)</f>
        <v>3.102830965870556</v>
      </c>
      <c r="BU1863">
        <f t="shared" si="135"/>
        <v>246.85063832914042</v>
      </c>
      <c r="BX1863">
        <f t="shared" si="133"/>
        <v>0.60748217536470928</v>
      </c>
      <c r="BZ1863">
        <f>IF($BZ$6="","",IF(ISERROR(INDEX([3]Base!$A$2:$C$207,MATCH($BZ$6,[3]Base!$A$2:$A$207,0),2))=TRUE,"CABLE INCONNU",(INDEX([3]Base!$A$2:$C$207,MATCH($BZ$6,[3]Base!$A$2:$A$207,0),3))))</f>
        <v>19.600000000000001</v>
      </c>
      <c r="CB1863">
        <f>IF($BZ$6="","",IF(ISERROR(INDEX([3]Base!$A$2:$C$207,MATCH($BZ$6,[3]Base!$A$2:$A$207,0),2))=TRUE,"CABLE INCONNU",(INDEX([3]Base!$A$2:$C$207,MATCH($BZ$6,[3]Base!$A$2:$A$207,0),2))))</f>
        <v>0.627</v>
      </c>
      <c r="CD1863">
        <f t="shared" si="134"/>
        <v>406.35042202010396</v>
      </c>
      <c r="CG18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BORD'!$B$13:$B$2000,0),9)))*T1863/$P$18)</f>
        <v>406.35042202010396</v>
      </c>
      <c r="CI1863">
        <f>'[3]TABLEAU DE BORD'!B1861</f>
        <v>0</v>
      </c>
      <c r="CJ1863">
        <f>'[3]TABLEAU DE BORD'!E1861-'[3]TABLEAU DE BORD'!C1861</f>
        <v>0</v>
      </c>
      <c r="CL1863">
        <f>'[3]TABLEAU DE BORD'!H1861</f>
        <v>0</v>
      </c>
      <c r="CM1863">
        <f>'[3]TABLEAU DE BORD'!K1861-'[3]TABLEAU DE BORD'!I1861</f>
        <v>0</v>
      </c>
    </row>
    <row r="1864" spans="72:91" x14ac:dyDescent="0.25">
      <c r="BT186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BORD'!$B$13:$B$2000,0),11))*T1864/INDEX('[3]TABLEAU DE BORD'!$B$13:$R$2000,MATCH('Formalisme RTE'!$H$2,'[3]TABLEAU DE BORD'!$B$13:$B$2000,0),12)</f>
        <v>3.102830965870556</v>
      </c>
      <c r="BU1864">
        <f t="shared" si="135"/>
        <v>246.85063832914042</v>
      </c>
      <c r="BX1864">
        <f t="shared" si="133"/>
        <v>0.60748217536470928</v>
      </c>
      <c r="BZ1864">
        <f>IF($BZ$6="","",IF(ISERROR(INDEX([3]Base!$A$2:$C$207,MATCH($BZ$6,[3]Base!$A$2:$A$207,0),2))=TRUE,"CABLE INCONNU",(INDEX([3]Base!$A$2:$C$207,MATCH($BZ$6,[3]Base!$A$2:$A$207,0),3))))</f>
        <v>19.600000000000001</v>
      </c>
      <c r="CB1864">
        <f>IF($BZ$6="","",IF(ISERROR(INDEX([3]Base!$A$2:$C$207,MATCH($BZ$6,[3]Base!$A$2:$A$207,0),2))=TRUE,"CABLE INCONNU",(INDEX([3]Base!$A$2:$C$207,MATCH($BZ$6,[3]Base!$A$2:$A$207,0),2))))</f>
        <v>0.627</v>
      </c>
      <c r="CD1864">
        <f t="shared" si="134"/>
        <v>406.35042202010396</v>
      </c>
      <c r="CG18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BORD'!$B$13:$B$2000,0),9)))*T1864/$P$18)</f>
        <v>406.35042202010396</v>
      </c>
      <c r="CI1864">
        <f>'[3]TABLEAU DE BORD'!B1862</f>
        <v>0</v>
      </c>
      <c r="CJ1864">
        <f>'[3]TABLEAU DE BORD'!E1862-'[3]TABLEAU DE BORD'!C1862</f>
        <v>0</v>
      </c>
      <c r="CL1864">
        <f>'[3]TABLEAU DE BORD'!H1862</f>
        <v>0</v>
      </c>
      <c r="CM1864">
        <f>'[3]TABLEAU DE BORD'!K1862-'[3]TABLEAU DE BORD'!I1862</f>
        <v>0</v>
      </c>
    </row>
    <row r="1865" spans="72:91" x14ac:dyDescent="0.25">
      <c r="BT186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BORD'!$B$13:$B$2000,0),11))*T1865/INDEX('[3]TABLEAU DE BORD'!$B$13:$R$2000,MATCH('Formalisme RTE'!$H$2,'[3]TABLEAU DE BORD'!$B$13:$B$2000,0),12)</f>
        <v>3.102830965870556</v>
      </c>
      <c r="BU1865">
        <f t="shared" si="135"/>
        <v>246.85063832914042</v>
      </c>
      <c r="BX1865">
        <f t="shared" si="133"/>
        <v>0.60748217536470928</v>
      </c>
      <c r="BZ1865">
        <f>IF($BZ$6="","",IF(ISERROR(INDEX([3]Base!$A$2:$C$207,MATCH($BZ$6,[3]Base!$A$2:$A$207,0),2))=TRUE,"CABLE INCONNU",(INDEX([3]Base!$A$2:$C$207,MATCH($BZ$6,[3]Base!$A$2:$A$207,0),3))))</f>
        <v>19.600000000000001</v>
      </c>
      <c r="CB1865">
        <f>IF($BZ$6="","",IF(ISERROR(INDEX([3]Base!$A$2:$C$207,MATCH($BZ$6,[3]Base!$A$2:$A$207,0),2))=TRUE,"CABLE INCONNU",(INDEX([3]Base!$A$2:$C$207,MATCH($BZ$6,[3]Base!$A$2:$A$207,0),2))))</f>
        <v>0.627</v>
      </c>
      <c r="CD1865">
        <f t="shared" si="134"/>
        <v>406.35042202010396</v>
      </c>
      <c r="CG18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BORD'!$B$13:$B$2000,0),9)))*T1865/$P$18)</f>
        <v>406.35042202010396</v>
      </c>
      <c r="CI1865">
        <f>'[3]TABLEAU DE BORD'!B1863</f>
        <v>0</v>
      </c>
      <c r="CJ1865">
        <f>'[3]TABLEAU DE BORD'!E1863-'[3]TABLEAU DE BORD'!C1863</f>
        <v>0</v>
      </c>
      <c r="CL1865">
        <f>'[3]TABLEAU DE BORD'!H1863</f>
        <v>0</v>
      </c>
      <c r="CM1865">
        <f>'[3]TABLEAU DE BORD'!K1863-'[3]TABLEAU DE BORD'!I1863</f>
        <v>0</v>
      </c>
    </row>
    <row r="1866" spans="72:91" x14ac:dyDescent="0.25">
      <c r="BT186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BORD'!$B$13:$B$2000,0),11))*T1866/INDEX('[3]TABLEAU DE BORD'!$B$13:$R$2000,MATCH('Formalisme RTE'!$H$2,'[3]TABLEAU DE BORD'!$B$13:$B$2000,0),12)</f>
        <v>3.102830965870556</v>
      </c>
      <c r="BU1866">
        <f t="shared" si="135"/>
        <v>246.85063832914042</v>
      </c>
      <c r="BX1866">
        <f t="shared" si="133"/>
        <v>0.60748217536470928</v>
      </c>
      <c r="BZ1866">
        <f>IF($BZ$6="","",IF(ISERROR(INDEX([3]Base!$A$2:$C$207,MATCH($BZ$6,[3]Base!$A$2:$A$207,0),2))=TRUE,"CABLE INCONNU",(INDEX([3]Base!$A$2:$C$207,MATCH($BZ$6,[3]Base!$A$2:$A$207,0),3))))</f>
        <v>19.600000000000001</v>
      </c>
      <c r="CB1866">
        <f>IF($BZ$6="","",IF(ISERROR(INDEX([3]Base!$A$2:$C$207,MATCH($BZ$6,[3]Base!$A$2:$A$207,0),2))=TRUE,"CABLE INCONNU",(INDEX([3]Base!$A$2:$C$207,MATCH($BZ$6,[3]Base!$A$2:$A$207,0),2))))</f>
        <v>0.627</v>
      </c>
      <c r="CD1866">
        <f t="shared" si="134"/>
        <v>406.35042202010396</v>
      </c>
      <c r="CG18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BORD'!$B$13:$B$2000,0),9)))*T1866/$P$18)</f>
        <v>406.35042202010396</v>
      </c>
      <c r="CI1866">
        <f>'[3]TABLEAU DE BORD'!B1864</f>
        <v>0</v>
      </c>
      <c r="CJ1866">
        <f>'[3]TABLEAU DE BORD'!E1864-'[3]TABLEAU DE BORD'!C1864</f>
        <v>0</v>
      </c>
      <c r="CL1866">
        <f>'[3]TABLEAU DE BORD'!H1864</f>
        <v>0</v>
      </c>
      <c r="CM1866">
        <f>'[3]TABLEAU DE BORD'!K1864-'[3]TABLEAU DE BORD'!I1864</f>
        <v>0</v>
      </c>
    </row>
    <row r="1867" spans="72:91" x14ac:dyDescent="0.25">
      <c r="BT186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BORD'!$B$13:$B$2000,0),11))*T1867/INDEX('[3]TABLEAU DE BORD'!$B$13:$R$2000,MATCH('Formalisme RTE'!$H$2,'[3]TABLEAU DE BORD'!$B$13:$B$2000,0),12)</f>
        <v>3.102830965870556</v>
      </c>
      <c r="BU1867">
        <f t="shared" si="135"/>
        <v>246.85063832914042</v>
      </c>
      <c r="BX1867">
        <f t="shared" si="133"/>
        <v>0.60748217536470928</v>
      </c>
      <c r="BZ1867">
        <f>IF($BZ$6="","",IF(ISERROR(INDEX([3]Base!$A$2:$C$207,MATCH($BZ$6,[3]Base!$A$2:$A$207,0),2))=TRUE,"CABLE INCONNU",(INDEX([3]Base!$A$2:$C$207,MATCH($BZ$6,[3]Base!$A$2:$A$207,0),3))))</f>
        <v>19.600000000000001</v>
      </c>
      <c r="CB1867">
        <f>IF($BZ$6="","",IF(ISERROR(INDEX([3]Base!$A$2:$C$207,MATCH($BZ$6,[3]Base!$A$2:$A$207,0),2))=TRUE,"CABLE INCONNU",(INDEX([3]Base!$A$2:$C$207,MATCH($BZ$6,[3]Base!$A$2:$A$207,0),2))))</f>
        <v>0.627</v>
      </c>
      <c r="CD1867">
        <f t="shared" si="134"/>
        <v>406.35042202010396</v>
      </c>
      <c r="CG18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BORD'!$B$13:$B$2000,0),9)))*T1867/$P$18)</f>
        <v>406.35042202010396</v>
      </c>
      <c r="CI1867">
        <f>'[3]TABLEAU DE BORD'!B1865</f>
        <v>0</v>
      </c>
      <c r="CJ1867">
        <f>'[3]TABLEAU DE BORD'!E1865-'[3]TABLEAU DE BORD'!C1865</f>
        <v>0</v>
      </c>
      <c r="CL1867">
        <f>'[3]TABLEAU DE BORD'!H1865</f>
        <v>0</v>
      </c>
      <c r="CM1867">
        <f>'[3]TABLEAU DE BORD'!K1865-'[3]TABLEAU DE BORD'!I1865</f>
        <v>0</v>
      </c>
    </row>
    <row r="1868" spans="72:91" x14ac:dyDescent="0.25">
      <c r="BT186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BORD'!$B$13:$B$2000,0),11))*T1868/INDEX('[3]TABLEAU DE BORD'!$B$13:$R$2000,MATCH('Formalisme RTE'!$H$2,'[3]TABLEAU DE BORD'!$B$13:$B$2000,0),12)</f>
        <v>3.102830965870556</v>
      </c>
      <c r="BU1868">
        <f t="shared" si="135"/>
        <v>246.85063832914042</v>
      </c>
      <c r="BX1868">
        <f t="shared" si="133"/>
        <v>0.60748217536470928</v>
      </c>
      <c r="BZ1868">
        <f>IF($BZ$6="","",IF(ISERROR(INDEX([3]Base!$A$2:$C$207,MATCH($BZ$6,[3]Base!$A$2:$A$207,0),2))=TRUE,"CABLE INCONNU",(INDEX([3]Base!$A$2:$C$207,MATCH($BZ$6,[3]Base!$A$2:$A$207,0),3))))</f>
        <v>19.600000000000001</v>
      </c>
      <c r="CB1868">
        <f>IF($BZ$6="","",IF(ISERROR(INDEX([3]Base!$A$2:$C$207,MATCH($BZ$6,[3]Base!$A$2:$A$207,0),2))=TRUE,"CABLE INCONNU",(INDEX([3]Base!$A$2:$C$207,MATCH($BZ$6,[3]Base!$A$2:$A$207,0),2))))</f>
        <v>0.627</v>
      </c>
      <c r="CD1868">
        <f t="shared" si="134"/>
        <v>406.35042202010396</v>
      </c>
      <c r="CG18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BORD'!$B$13:$B$2000,0),9)))*T1868/$P$18)</f>
        <v>406.35042202010396</v>
      </c>
      <c r="CI1868">
        <f>'[3]TABLEAU DE BORD'!B1866</f>
        <v>0</v>
      </c>
      <c r="CJ1868">
        <f>'[3]TABLEAU DE BORD'!E1866-'[3]TABLEAU DE BORD'!C1866</f>
        <v>0</v>
      </c>
      <c r="CL1868">
        <f>'[3]TABLEAU DE BORD'!H1866</f>
        <v>0</v>
      </c>
      <c r="CM1868">
        <f>'[3]TABLEAU DE BORD'!K1866-'[3]TABLEAU DE BORD'!I1866</f>
        <v>0</v>
      </c>
    </row>
    <row r="1869" spans="72:91" x14ac:dyDescent="0.25">
      <c r="BT186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BORD'!$B$13:$B$2000,0),11))*T1869/INDEX('[3]TABLEAU DE BORD'!$B$13:$R$2000,MATCH('Formalisme RTE'!$H$2,'[3]TABLEAU DE BORD'!$B$13:$B$2000,0),12)</f>
        <v>3.102830965870556</v>
      </c>
      <c r="BU1869">
        <f t="shared" si="135"/>
        <v>246.85063832914042</v>
      </c>
      <c r="BX1869">
        <f t="shared" si="133"/>
        <v>0.60748217536470928</v>
      </c>
      <c r="BZ1869">
        <f>IF($BZ$6="","",IF(ISERROR(INDEX([3]Base!$A$2:$C$207,MATCH($BZ$6,[3]Base!$A$2:$A$207,0),2))=TRUE,"CABLE INCONNU",(INDEX([3]Base!$A$2:$C$207,MATCH($BZ$6,[3]Base!$A$2:$A$207,0),3))))</f>
        <v>19.600000000000001</v>
      </c>
      <c r="CB1869">
        <f>IF($BZ$6="","",IF(ISERROR(INDEX([3]Base!$A$2:$C$207,MATCH($BZ$6,[3]Base!$A$2:$A$207,0),2))=TRUE,"CABLE INCONNU",(INDEX([3]Base!$A$2:$C$207,MATCH($BZ$6,[3]Base!$A$2:$A$207,0),2))))</f>
        <v>0.627</v>
      </c>
      <c r="CD1869">
        <f t="shared" si="134"/>
        <v>406.35042202010396</v>
      </c>
      <c r="CG18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BORD'!$B$13:$B$2000,0),9)))*T1869/$P$18)</f>
        <v>406.35042202010396</v>
      </c>
      <c r="CI1869">
        <f>'[3]TABLEAU DE BORD'!B1867</f>
        <v>0</v>
      </c>
      <c r="CJ1869">
        <f>'[3]TABLEAU DE BORD'!E1867-'[3]TABLEAU DE BORD'!C1867</f>
        <v>0</v>
      </c>
      <c r="CL1869">
        <f>'[3]TABLEAU DE BORD'!H1867</f>
        <v>0</v>
      </c>
      <c r="CM1869">
        <f>'[3]TABLEAU DE BORD'!K1867-'[3]TABLEAU DE BORD'!I1867</f>
        <v>0</v>
      </c>
    </row>
    <row r="1870" spans="72:91" x14ac:dyDescent="0.25">
      <c r="BT187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BORD'!$B$13:$B$2000,0),11))*T1870/INDEX('[3]TABLEAU DE BORD'!$B$13:$R$2000,MATCH('Formalisme RTE'!$H$2,'[3]TABLEAU DE BORD'!$B$13:$B$2000,0),12)</f>
        <v>3.102830965870556</v>
      </c>
      <c r="BU1870">
        <f t="shared" si="135"/>
        <v>246.85063832914042</v>
      </c>
      <c r="BX1870">
        <f t="shared" si="133"/>
        <v>0.60748217536470928</v>
      </c>
      <c r="BZ1870">
        <f>IF($BZ$6="","",IF(ISERROR(INDEX([3]Base!$A$2:$C$207,MATCH($BZ$6,[3]Base!$A$2:$A$207,0),2))=TRUE,"CABLE INCONNU",(INDEX([3]Base!$A$2:$C$207,MATCH($BZ$6,[3]Base!$A$2:$A$207,0),3))))</f>
        <v>19.600000000000001</v>
      </c>
      <c r="CB1870">
        <f>IF($BZ$6="","",IF(ISERROR(INDEX([3]Base!$A$2:$C$207,MATCH($BZ$6,[3]Base!$A$2:$A$207,0),2))=TRUE,"CABLE INCONNU",(INDEX([3]Base!$A$2:$C$207,MATCH($BZ$6,[3]Base!$A$2:$A$207,0),2))))</f>
        <v>0.627</v>
      </c>
      <c r="CD1870">
        <f t="shared" si="134"/>
        <v>406.35042202010396</v>
      </c>
      <c r="CG18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BORD'!$B$13:$B$2000,0),9)))*T1870/$P$18)</f>
        <v>406.35042202010396</v>
      </c>
      <c r="CI1870">
        <f>'[3]TABLEAU DE BORD'!B1868</f>
        <v>0</v>
      </c>
      <c r="CJ1870">
        <f>'[3]TABLEAU DE BORD'!E1868-'[3]TABLEAU DE BORD'!C1868</f>
        <v>0</v>
      </c>
      <c r="CL1870">
        <f>'[3]TABLEAU DE BORD'!H1868</f>
        <v>0</v>
      </c>
      <c r="CM1870">
        <f>'[3]TABLEAU DE BORD'!K1868-'[3]TABLEAU DE BORD'!I1868</f>
        <v>0</v>
      </c>
    </row>
    <row r="1871" spans="72:91" x14ac:dyDescent="0.25">
      <c r="BT187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BORD'!$B$13:$B$2000,0),11))*T1871/INDEX('[3]TABLEAU DE BORD'!$B$13:$R$2000,MATCH('Formalisme RTE'!$H$2,'[3]TABLEAU DE BORD'!$B$13:$B$2000,0),12)</f>
        <v>3.102830965870556</v>
      </c>
      <c r="BU1871">
        <f t="shared" si="135"/>
        <v>246.85063832914042</v>
      </c>
      <c r="BX1871">
        <f t="shared" si="133"/>
        <v>0.60748217536470928</v>
      </c>
      <c r="BZ1871">
        <f>IF($BZ$6="","",IF(ISERROR(INDEX([3]Base!$A$2:$C$207,MATCH($BZ$6,[3]Base!$A$2:$A$207,0),2))=TRUE,"CABLE INCONNU",(INDEX([3]Base!$A$2:$C$207,MATCH($BZ$6,[3]Base!$A$2:$A$207,0),3))))</f>
        <v>19.600000000000001</v>
      </c>
      <c r="CB1871">
        <f>IF($BZ$6="","",IF(ISERROR(INDEX([3]Base!$A$2:$C$207,MATCH($BZ$6,[3]Base!$A$2:$A$207,0),2))=TRUE,"CABLE INCONNU",(INDEX([3]Base!$A$2:$C$207,MATCH($BZ$6,[3]Base!$A$2:$A$207,0),2))))</f>
        <v>0.627</v>
      </c>
      <c r="CD1871">
        <f t="shared" si="134"/>
        <v>406.35042202010396</v>
      </c>
      <c r="CG18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BORD'!$B$13:$B$2000,0),9)))*T1871/$P$18)</f>
        <v>406.35042202010396</v>
      </c>
      <c r="CI1871">
        <f>'[3]TABLEAU DE BORD'!B1869</f>
        <v>0</v>
      </c>
      <c r="CJ1871">
        <f>'[3]TABLEAU DE BORD'!E1869-'[3]TABLEAU DE BORD'!C1869</f>
        <v>0</v>
      </c>
      <c r="CL1871">
        <f>'[3]TABLEAU DE BORD'!H1869</f>
        <v>0</v>
      </c>
      <c r="CM1871">
        <f>'[3]TABLEAU DE BORD'!K1869-'[3]TABLEAU DE BORD'!I1869</f>
        <v>0</v>
      </c>
    </row>
    <row r="1872" spans="72:91" x14ac:dyDescent="0.25">
      <c r="BT187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BORD'!$B$13:$B$2000,0),11))*T1872/INDEX('[3]TABLEAU DE BORD'!$B$13:$R$2000,MATCH('Formalisme RTE'!$H$2,'[3]TABLEAU DE BORD'!$B$13:$B$2000,0),12)</f>
        <v>3.102830965870556</v>
      </c>
      <c r="BU1872">
        <f t="shared" si="135"/>
        <v>246.85063832914042</v>
      </c>
      <c r="BX1872">
        <f t="shared" ref="BX1872:BX1935" si="136">SQRT(1-(1/(SQRT((CB1872*0.981)^2+(($B$30/10)*BZ1872*0.001)^2)/(CB1872*0.981))^2))</f>
        <v>0.60748217536470928</v>
      </c>
      <c r="BZ1872">
        <f>IF($BZ$6="","",IF(ISERROR(INDEX([3]Base!$A$2:$C$207,MATCH($BZ$6,[3]Base!$A$2:$A$207,0),2))=TRUE,"CABLE INCONNU",(INDEX([3]Base!$A$2:$C$207,MATCH($BZ$6,[3]Base!$A$2:$A$207,0),3))))</f>
        <v>19.600000000000001</v>
      </c>
      <c r="CB1872">
        <f>IF($BZ$6="","",IF(ISERROR(INDEX([3]Base!$A$2:$C$207,MATCH($BZ$6,[3]Base!$A$2:$A$207,0),2))=TRUE,"CABLE INCONNU",(INDEX([3]Base!$A$2:$C$207,MATCH($BZ$6,[3]Base!$A$2:$A$207,0),2))))</f>
        <v>0.627</v>
      </c>
      <c r="CD1872">
        <f t="shared" si="134"/>
        <v>406.35042202010396</v>
      </c>
      <c r="CG18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BORD'!$B$13:$B$2000,0),9)))*T1872/$P$18)</f>
        <v>406.35042202010396</v>
      </c>
      <c r="CI1872">
        <f>'[3]TABLEAU DE BORD'!B1870</f>
        <v>0</v>
      </c>
      <c r="CJ1872">
        <f>'[3]TABLEAU DE BORD'!E1870-'[3]TABLEAU DE BORD'!C1870</f>
        <v>0</v>
      </c>
      <c r="CL1872">
        <f>'[3]TABLEAU DE BORD'!H1870</f>
        <v>0</v>
      </c>
      <c r="CM1872">
        <f>'[3]TABLEAU DE BORD'!K1870-'[3]TABLEAU DE BORD'!I1870</f>
        <v>0</v>
      </c>
    </row>
    <row r="1873" spans="72:91" x14ac:dyDescent="0.25">
      <c r="BT187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BORD'!$B$13:$B$2000,0),11))*T1873/INDEX('[3]TABLEAU DE BORD'!$B$13:$R$2000,MATCH('Formalisme RTE'!$H$2,'[3]TABLEAU DE BORD'!$B$13:$B$2000,0),12)</f>
        <v>3.102830965870556</v>
      </c>
      <c r="BU1873">
        <f t="shared" si="135"/>
        <v>246.85063832914042</v>
      </c>
      <c r="BX1873">
        <f t="shared" si="136"/>
        <v>0.60748217536470928</v>
      </c>
      <c r="BZ1873">
        <f>IF($BZ$6="","",IF(ISERROR(INDEX([3]Base!$A$2:$C$207,MATCH($BZ$6,[3]Base!$A$2:$A$207,0),2))=TRUE,"CABLE INCONNU",(INDEX([3]Base!$A$2:$C$207,MATCH($BZ$6,[3]Base!$A$2:$A$207,0),3))))</f>
        <v>19.600000000000001</v>
      </c>
      <c r="CB1873">
        <f>IF($BZ$6="","",IF(ISERROR(INDEX([3]Base!$A$2:$C$207,MATCH($BZ$6,[3]Base!$A$2:$A$207,0),2))=TRUE,"CABLE INCONNU",(INDEX([3]Base!$A$2:$C$207,MATCH($BZ$6,[3]Base!$A$2:$A$207,0),2))))</f>
        <v>0.627</v>
      </c>
      <c r="CD1873">
        <f t="shared" ref="CD1873:CD1930" si="137">CG1873-CF1873</f>
        <v>406.35042202010396</v>
      </c>
      <c r="CG18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BORD'!$B$13:$B$2000,0),9)))*T1873/$P$18)</f>
        <v>406.35042202010396</v>
      </c>
      <c r="CI1873">
        <f>'[3]TABLEAU DE BORD'!B1871</f>
        <v>0</v>
      </c>
      <c r="CJ1873">
        <f>'[3]TABLEAU DE BORD'!E1871-'[3]TABLEAU DE BORD'!C1871</f>
        <v>0</v>
      </c>
      <c r="CL1873">
        <f>'[3]TABLEAU DE BORD'!H1871</f>
        <v>0</v>
      </c>
      <c r="CM1873">
        <f>'[3]TABLEAU DE BORD'!K1871-'[3]TABLEAU DE BORD'!I1871</f>
        <v>0</v>
      </c>
    </row>
    <row r="1874" spans="72:91" x14ac:dyDescent="0.25">
      <c r="BT187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BORD'!$B$13:$B$2000,0),11))*T1874/INDEX('[3]TABLEAU DE BORD'!$B$13:$R$2000,MATCH('Formalisme RTE'!$H$2,'[3]TABLEAU DE BORD'!$B$13:$B$2000,0),12)</f>
        <v>3.102830965870556</v>
      </c>
      <c r="BU1874">
        <f t="shared" ref="BU1874:BU1937" si="138">BX1874*CD1874</f>
        <v>246.85063832914042</v>
      </c>
      <c r="BX1874">
        <f t="shared" si="136"/>
        <v>0.60748217536470928</v>
      </c>
      <c r="BZ1874">
        <f>IF($BZ$6="","",IF(ISERROR(INDEX([3]Base!$A$2:$C$207,MATCH($BZ$6,[3]Base!$A$2:$A$207,0),2))=TRUE,"CABLE INCONNU",(INDEX([3]Base!$A$2:$C$207,MATCH($BZ$6,[3]Base!$A$2:$A$207,0),3))))</f>
        <v>19.600000000000001</v>
      </c>
      <c r="CB1874">
        <f>IF($BZ$6="","",IF(ISERROR(INDEX([3]Base!$A$2:$C$207,MATCH($BZ$6,[3]Base!$A$2:$A$207,0),2))=TRUE,"CABLE INCONNU",(INDEX([3]Base!$A$2:$C$207,MATCH($BZ$6,[3]Base!$A$2:$A$207,0),2))))</f>
        <v>0.627</v>
      </c>
      <c r="CD1874">
        <f t="shared" si="137"/>
        <v>406.35042202010396</v>
      </c>
      <c r="CG18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BORD'!$B$13:$B$2000,0),9)))*T1874/$P$18)</f>
        <v>406.35042202010396</v>
      </c>
      <c r="CI1874">
        <f>'[3]TABLEAU DE BORD'!B1872</f>
        <v>0</v>
      </c>
      <c r="CJ1874">
        <f>'[3]TABLEAU DE BORD'!E1872-'[3]TABLEAU DE BORD'!C1872</f>
        <v>0</v>
      </c>
      <c r="CL1874">
        <f>'[3]TABLEAU DE BORD'!H1872</f>
        <v>0</v>
      </c>
      <c r="CM1874">
        <f>'[3]TABLEAU DE BORD'!K1872-'[3]TABLEAU DE BORD'!I1872</f>
        <v>0</v>
      </c>
    </row>
    <row r="1875" spans="72:91" x14ac:dyDescent="0.25">
      <c r="BT187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BORD'!$B$13:$B$2000,0),11))*T1875/INDEX('[3]TABLEAU DE BORD'!$B$13:$R$2000,MATCH('Formalisme RTE'!$H$2,'[3]TABLEAU DE BORD'!$B$13:$B$2000,0),12)</f>
        <v>3.102830965870556</v>
      </c>
      <c r="BU1875">
        <f t="shared" si="138"/>
        <v>246.85063832914042</v>
      </c>
      <c r="BX1875">
        <f t="shared" si="136"/>
        <v>0.60748217536470928</v>
      </c>
      <c r="BZ1875">
        <f>IF($BZ$6="","",IF(ISERROR(INDEX([3]Base!$A$2:$C$207,MATCH($BZ$6,[3]Base!$A$2:$A$207,0),2))=TRUE,"CABLE INCONNU",(INDEX([3]Base!$A$2:$C$207,MATCH($BZ$6,[3]Base!$A$2:$A$207,0),3))))</f>
        <v>19.600000000000001</v>
      </c>
      <c r="CB1875">
        <f>IF($BZ$6="","",IF(ISERROR(INDEX([3]Base!$A$2:$C$207,MATCH($BZ$6,[3]Base!$A$2:$A$207,0),2))=TRUE,"CABLE INCONNU",(INDEX([3]Base!$A$2:$C$207,MATCH($BZ$6,[3]Base!$A$2:$A$207,0),2))))</f>
        <v>0.627</v>
      </c>
      <c r="CD1875">
        <f t="shared" si="137"/>
        <v>406.35042202010396</v>
      </c>
      <c r="CG18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BORD'!$B$13:$B$2000,0),9)))*T1875/$P$18)</f>
        <v>406.35042202010396</v>
      </c>
      <c r="CI1875">
        <f>'[3]TABLEAU DE BORD'!B1873</f>
        <v>0</v>
      </c>
      <c r="CJ1875">
        <f>'[3]TABLEAU DE BORD'!E1873-'[3]TABLEAU DE BORD'!C1873</f>
        <v>0</v>
      </c>
      <c r="CL1875">
        <f>'[3]TABLEAU DE BORD'!H1873</f>
        <v>0</v>
      </c>
      <c r="CM1875">
        <f>'[3]TABLEAU DE BORD'!K1873-'[3]TABLEAU DE BORD'!I1873</f>
        <v>0</v>
      </c>
    </row>
    <row r="1876" spans="72:91" x14ac:dyDescent="0.25">
      <c r="BT187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BORD'!$B$13:$B$2000,0),11))*T1876/INDEX('[3]TABLEAU DE BORD'!$B$13:$R$2000,MATCH('Formalisme RTE'!$H$2,'[3]TABLEAU DE BORD'!$B$13:$B$2000,0),12)</f>
        <v>3.102830965870556</v>
      </c>
      <c r="BU1876">
        <f t="shared" si="138"/>
        <v>246.85063832914042</v>
      </c>
      <c r="BX1876">
        <f t="shared" si="136"/>
        <v>0.60748217536470928</v>
      </c>
      <c r="BZ1876">
        <f>IF($BZ$6="","",IF(ISERROR(INDEX([3]Base!$A$2:$C$207,MATCH($BZ$6,[3]Base!$A$2:$A$207,0),2))=TRUE,"CABLE INCONNU",(INDEX([3]Base!$A$2:$C$207,MATCH($BZ$6,[3]Base!$A$2:$A$207,0),3))))</f>
        <v>19.600000000000001</v>
      </c>
      <c r="CB1876">
        <f>IF($BZ$6="","",IF(ISERROR(INDEX([3]Base!$A$2:$C$207,MATCH($BZ$6,[3]Base!$A$2:$A$207,0),2))=TRUE,"CABLE INCONNU",(INDEX([3]Base!$A$2:$C$207,MATCH($BZ$6,[3]Base!$A$2:$A$207,0),2))))</f>
        <v>0.627</v>
      </c>
      <c r="CD1876">
        <f t="shared" si="137"/>
        <v>406.35042202010396</v>
      </c>
      <c r="CG18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BORD'!$B$13:$B$2000,0),9)))*T1876/$P$18)</f>
        <v>406.35042202010396</v>
      </c>
      <c r="CI1876">
        <f>'[3]TABLEAU DE BORD'!B1874</f>
        <v>0</v>
      </c>
      <c r="CJ1876">
        <f>'[3]TABLEAU DE BORD'!E1874-'[3]TABLEAU DE BORD'!C1874</f>
        <v>0</v>
      </c>
      <c r="CL1876">
        <f>'[3]TABLEAU DE BORD'!H1874</f>
        <v>0</v>
      </c>
      <c r="CM1876">
        <f>'[3]TABLEAU DE BORD'!K1874-'[3]TABLEAU DE BORD'!I1874</f>
        <v>0</v>
      </c>
    </row>
    <row r="1877" spans="72:91" x14ac:dyDescent="0.25">
      <c r="BT187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BORD'!$B$13:$B$2000,0),11))*T1877/INDEX('[3]TABLEAU DE BORD'!$B$13:$R$2000,MATCH('Formalisme RTE'!$H$2,'[3]TABLEAU DE BORD'!$B$13:$B$2000,0),12)</f>
        <v>3.102830965870556</v>
      </c>
      <c r="BU1877">
        <f t="shared" si="138"/>
        <v>246.85063832914042</v>
      </c>
      <c r="BX1877">
        <f t="shared" si="136"/>
        <v>0.60748217536470928</v>
      </c>
      <c r="BZ1877">
        <f>IF($BZ$6="","",IF(ISERROR(INDEX([3]Base!$A$2:$C$207,MATCH($BZ$6,[3]Base!$A$2:$A$207,0),2))=TRUE,"CABLE INCONNU",(INDEX([3]Base!$A$2:$C$207,MATCH($BZ$6,[3]Base!$A$2:$A$207,0),3))))</f>
        <v>19.600000000000001</v>
      </c>
      <c r="CB1877">
        <f>IF($BZ$6="","",IF(ISERROR(INDEX([3]Base!$A$2:$C$207,MATCH($BZ$6,[3]Base!$A$2:$A$207,0),2))=TRUE,"CABLE INCONNU",(INDEX([3]Base!$A$2:$C$207,MATCH($BZ$6,[3]Base!$A$2:$A$207,0),2))))</f>
        <v>0.627</v>
      </c>
      <c r="CD1877">
        <f t="shared" si="137"/>
        <v>406.35042202010396</v>
      </c>
      <c r="CG18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BORD'!$B$13:$B$2000,0),9)))*T1877/$P$18)</f>
        <v>406.35042202010396</v>
      </c>
      <c r="CI1877">
        <f>'[3]TABLEAU DE BORD'!B1875</f>
        <v>0</v>
      </c>
      <c r="CJ1877">
        <f>'[3]TABLEAU DE BORD'!E1875-'[3]TABLEAU DE BORD'!C1875</f>
        <v>0</v>
      </c>
      <c r="CL1877">
        <f>'[3]TABLEAU DE BORD'!H1875</f>
        <v>0</v>
      </c>
      <c r="CM1877">
        <f>'[3]TABLEAU DE BORD'!K1875-'[3]TABLEAU DE BORD'!I1875</f>
        <v>0</v>
      </c>
    </row>
    <row r="1878" spans="72:91" x14ac:dyDescent="0.25">
      <c r="BT187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BORD'!$B$13:$B$2000,0),11))*T1878/INDEX('[3]TABLEAU DE BORD'!$B$13:$R$2000,MATCH('Formalisme RTE'!$H$2,'[3]TABLEAU DE BORD'!$B$13:$B$2000,0),12)</f>
        <v>3.102830965870556</v>
      </c>
      <c r="BU1878">
        <f t="shared" si="138"/>
        <v>246.85063832914042</v>
      </c>
      <c r="BX1878">
        <f t="shared" si="136"/>
        <v>0.60748217536470928</v>
      </c>
      <c r="BZ1878">
        <f>IF($BZ$6="","",IF(ISERROR(INDEX([3]Base!$A$2:$C$207,MATCH($BZ$6,[3]Base!$A$2:$A$207,0),2))=TRUE,"CABLE INCONNU",(INDEX([3]Base!$A$2:$C$207,MATCH($BZ$6,[3]Base!$A$2:$A$207,0),3))))</f>
        <v>19.600000000000001</v>
      </c>
      <c r="CB1878">
        <f>IF($BZ$6="","",IF(ISERROR(INDEX([3]Base!$A$2:$C$207,MATCH($BZ$6,[3]Base!$A$2:$A$207,0),2))=TRUE,"CABLE INCONNU",(INDEX([3]Base!$A$2:$C$207,MATCH($BZ$6,[3]Base!$A$2:$A$207,0),2))))</f>
        <v>0.627</v>
      </c>
      <c r="CD1878">
        <f t="shared" si="137"/>
        <v>406.35042202010396</v>
      </c>
      <c r="CG18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BORD'!$B$13:$B$2000,0),9)))*T1878/$P$18)</f>
        <v>406.35042202010396</v>
      </c>
      <c r="CI1878">
        <f>'[3]TABLEAU DE BORD'!B1876</f>
        <v>0</v>
      </c>
      <c r="CJ1878">
        <f>'[3]TABLEAU DE BORD'!E1876-'[3]TABLEAU DE BORD'!C1876</f>
        <v>0</v>
      </c>
      <c r="CL1878">
        <f>'[3]TABLEAU DE BORD'!H1876</f>
        <v>0</v>
      </c>
      <c r="CM1878">
        <f>'[3]TABLEAU DE BORD'!K1876-'[3]TABLEAU DE BORD'!I1876</f>
        <v>0</v>
      </c>
    </row>
    <row r="1879" spans="72:91" x14ac:dyDescent="0.25">
      <c r="BT187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BORD'!$B$13:$B$2000,0),11))*T1879/INDEX('[3]TABLEAU DE BORD'!$B$13:$R$2000,MATCH('Formalisme RTE'!$H$2,'[3]TABLEAU DE BORD'!$B$13:$B$2000,0),12)</f>
        <v>3.102830965870556</v>
      </c>
      <c r="BU1879">
        <f t="shared" si="138"/>
        <v>246.85063832914042</v>
      </c>
      <c r="BX1879">
        <f t="shared" si="136"/>
        <v>0.60748217536470928</v>
      </c>
      <c r="BZ1879">
        <f>IF($BZ$6="","",IF(ISERROR(INDEX([3]Base!$A$2:$C$207,MATCH($BZ$6,[3]Base!$A$2:$A$207,0),2))=TRUE,"CABLE INCONNU",(INDEX([3]Base!$A$2:$C$207,MATCH($BZ$6,[3]Base!$A$2:$A$207,0),3))))</f>
        <v>19.600000000000001</v>
      </c>
      <c r="CB1879">
        <f>IF($BZ$6="","",IF(ISERROR(INDEX([3]Base!$A$2:$C$207,MATCH($BZ$6,[3]Base!$A$2:$A$207,0),2))=TRUE,"CABLE INCONNU",(INDEX([3]Base!$A$2:$C$207,MATCH($BZ$6,[3]Base!$A$2:$A$207,0),2))))</f>
        <v>0.627</v>
      </c>
      <c r="CD1879">
        <f t="shared" si="137"/>
        <v>406.35042202010396</v>
      </c>
      <c r="CG18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BORD'!$B$13:$B$2000,0),9)))*T1879/$P$18)</f>
        <v>406.35042202010396</v>
      </c>
      <c r="CI1879">
        <f>'[3]TABLEAU DE BORD'!B1877</f>
        <v>0</v>
      </c>
      <c r="CJ1879">
        <f>'[3]TABLEAU DE BORD'!E1877-'[3]TABLEAU DE BORD'!C1877</f>
        <v>0</v>
      </c>
      <c r="CL1879">
        <f>'[3]TABLEAU DE BORD'!H1877</f>
        <v>0</v>
      </c>
      <c r="CM1879">
        <f>'[3]TABLEAU DE BORD'!K1877-'[3]TABLEAU DE BORD'!I1877</f>
        <v>0</v>
      </c>
    </row>
    <row r="1880" spans="72:91" x14ac:dyDescent="0.25">
      <c r="BT188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BORD'!$B$13:$B$2000,0),11))*T1880/INDEX('[3]TABLEAU DE BORD'!$B$13:$R$2000,MATCH('Formalisme RTE'!$H$2,'[3]TABLEAU DE BORD'!$B$13:$B$2000,0),12)</f>
        <v>3.102830965870556</v>
      </c>
      <c r="BU1880">
        <f t="shared" si="138"/>
        <v>246.85063832914042</v>
      </c>
      <c r="BX1880">
        <f t="shared" si="136"/>
        <v>0.60748217536470928</v>
      </c>
      <c r="BZ1880">
        <f>IF($BZ$6="","",IF(ISERROR(INDEX([3]Base!$A$2:$C$207,MATCH($BZ$6,[3]Base!$A$2:$A$207,0),2))=TRUE,"CABLE INCONNU",(INDEX([3]Base!$A$2:$C$207,MATCH($BZ$6,[3]Base!$A$2:$A$207,0),3))))</f>
        <v>19.600000000000001</v>
      </c>
      <c r="CB1880">
        <f>IF($BZ$6="","",IF(ISERROR(INDEX([3]Base!$A$2:$C$207,MATCH($BZ$6,[3]Base!$A$2:$A$207,0),2))=TRUE,"CABLE INCONNU",(INDEX([3]Base!$A$2:$C$207,MATCH($BZ$6,[3]Base!$A$2:$A$207,0),2))))</f>
        <v>0.627</v>
      </c>
      <c r="CD1880">
        <f t="shared" si="137"/>
        <v>406.35042202010396</v>
      </c>
      <c r="CG18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BORD'!$B$13:$B$2000,0),9)))*T1880/$P$18)</f>
        <v>406.35042202010396</v>
      </c>
      <c r="CI1880">
        <f>'[3]TABLEAU DE BORD'!B1878</f>
        <v>0</v>
      </c>
      <c r="CJ1880">
        <f>'[3]TABLEAU DE BORD'!E1878-'[3]TABLEAU DE BORD'!C1878</f>
        <v>0</v>
      </c>
      <c r="CL1880">
        <f>'[3]TABLEAU DE BORD'!H1878</f>
        <v>0</v>
      </c>
      <c r="CM1880">
        <f>'[3]TABLEAU DE BORD'!K1878-'[3]TABLEAU DE BORD'!I1878</f>
        <v>0</v>
      </c>
    </row>
    <row r="1881" spans="72:91" x14ac:dyDescent="0.25">
      <c r="BT188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BORD'!$B$13:$B$2000,0),11))*T1881/INDEX('[3]TABLEAU DE BORD'!$B$13:$R$2000,MATCH('Formalisme RTE'!$H$2,'[3]TABLEAU DE BORD'!$B$13:$B$2000,0),12)</f>
        <v>3.102830965870556</v>
      </c>
      <c r="BU1881">
        <f t="shared" si="138"/>
        <v>246.85063832914042</v>
      </c>
      <c r="BX1881">
        <f t="shared" si="136"/>
        <v>0.60748217536470928</v>
      </c>
      <c r="BZ1881">
        <f>IF($BZ$6="","",IF(ISERROR(INDEX([3]Base!$A$2:$C$207,MATCH($BZ$6,[3]Base!$A$2:$A$207,0),2))=TRUE,"CABLE INCONNU",(INDEX([3]Base!$A$2:$C$207,MATCH($BZ$6,[3]Base!$A$2:$A$207,0),3))))</f>
        <v>19.600000000000001</v>
      </c>
      <c r="CB1881">
        <f>IF($BZ$6="","",IF(ISERROR(INDEX([3]Base!$A$2:$C$207,MATCH($BZ$6,[3]Base!$A$2:$A$207,0),2))=TRUE,"CABLE INCONNU",(INDEX([3]Base!$A$2:$C$207,MATCH($BZ$6,[3]Base!$A$2:$A$207,0),2))))</f>
        <v>0.627</v>
      </c>
      <c r="CD1881">
        <f t="shared" si="137"/>
        <v>406.35042202010396</v>
      </c>
      <c r="CG18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BORD'!$B$13:$B$2000,0),9)))*T1881/$P$18)</f>
        <v>406.35042202010396</v>
      </c>
      <c r="CI1881">
        <f>'[3]TABLEAU DE BORD'!B1879</f>
        <v>0</v>
      </c>
      <c r="CJ1881">
        <f>'[3]TABLEAU DE BORD'!E1879-'[3]TABLEAU DE BORD'!C1879</f>
        <v>0</v>
      </c>
      <c r="CL1881">
        <f>'[3]TABLEAU DE BORD'!H1879</f>
        <v>0</v>
      </c>
      <c r="CM1881">
        <f>'[3]TABLEAU DE BORD'!K1879-'[3]TABLEAU DE BORD'!I1879</f>
        <v>0</v>
      </c>
    </row>
    <row r="1882" spans="72:91" x14ac:dyDescent="0.25">
      <c r="BT188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BORD'!$B$13:$B$2000,0),11))*T1882/INDEX('[3]TABLEAU DE BORD'!$B$13:$R$2000,MATCH('Formalisme RTE'!$H$2,'[3]TABLEAU DE BORD'!$B$13:$B$2000,0),12)</f>
        <v>3.102830965870556</v>
      </c>
      <c r="BU1882">
        <f t="shared" si="138"/>
        <v>246.85063832914042</v>
      </c>
      <c r="BX1882">
        <f t="shared" si="136"/>
        <v>0.60748217536470928</v>
      </c>
      <c r="BZ1882">
        <f>IF($BZ$6="","",IF(ISERROR(INDEX([3]Base!$A$2:$C$207,MATCH($BZ$6,[3]Base!$A$2:$A$207,0),2))=TRUE,"CABLE INCONNU",(INDEX([3]Base!$A$2:$C$207,MATCH($BZ$6,[3]Base!$A$2:$A$207,0),3))))</f>
        <v>19.600000000000001</v>
      </c>
      <c r="CB1882">
        <f>IF($BZ$6="","",IF(ISERROR(INDEX([3]Base!$A$2:$C$207,MATCH($BZ$6,[3]Base!$A$2:$A$207,0),2))=TRUE,"CABLE INCONNU",(INDEX([3]Base!$A$2:$C$207,MATCH($BZ$6,[3]Base!$A$2:$A$207,0),2))))</f>
        <v>0.627</v>
      </c>
      <c r="CD1882">
        <f t="shared" si="137"/>
        <v>406.35042202010396</v>
      </c>
      <c r="CG18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BORD'!$B$13:$B$2000,0),9)))*T1882/$P$18)</f>
        <v>406.35042202010396</v>
      </c>
      <c r="CI1882">
        <f>'[3]TABLEAU DE BORD'!B1880</f>
        <v>0</v>
      </c>
      <c r="CJ1882">
        <f>'[3]TABLEAU DE BORD'!E1880-'[3]TABLEAU DE BORD'!C1880</f>
        <v>0</v>
      </c>
      <c r="CL1882">
        <f>'[3]TABLEAU DE BORD'!H1880</f>
        <v>0</v>
      </c>
      <c r="CM1882">
        <f>'[3]TABLEAU DE BORD'!K1880-'[3]TABLEAU DE BORD'!I1880</f>
        <v>0</v>
      </c>
    </row>
    <row r="1883" spans="72:91" x14ac:dyDescent="0.25">
      <c r="BT188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BORD'!$B$13:$B$2000,0),11))*T1883/INDEX('[3]TABLEAU DE BORD'!$B$13:$R$2000,MATCH('Formalisme RTE'!$H$2,'[3]TABLEAU DE BORD'!$B$13:$B$2000,0),12)</f>
        <v>3.102830965870556</v>
      </c>
      <c r="BU1883">
        <f t="shared" si="138"/>
        <v>246.85063832914042</v>
      </c>
      <c r="BX1883">
        <f t="shared" si="136"/>
        <v>0.60748217536470928</v>
      </c>
      <c r="BZ1883">
        <f>IF($BZ$6="","",IF(ISERROR(INDEX([3]Base!$A$2:$C$207,MATCH($BZ$6,[3]Base!$A$2:$A$207,0),2))=TRUE,"CABLE INCONNU",(INDEX([3]Base!$A$2:$C$207,MATCH($BZ$6,[3]Base!$A$2:$A$207,0),3))))</f>
        <v>19.600000000000001</v>
      </c>
      <c r="CB1883">
        <f>IF($BZ$6="","",IF(ISERROR(INDEX([3]Base!$A$2:$C$207,MATCH($BZ$6,[3]Base!$A$2:$A$207,0),2))=TRUE,"CABLE INCONNU",(INDEX([3]Base!$A$2:$C$207,MATCH($BZ$6,[3]Base!$A$2:$A$207,0),2))))</f>
        <v>0.627</v>
      </c>
      <c r="CD1883">
        <f t="shared" si="137"/>
        <v>406.35042202010396</v>
      </c>
      <c r="CG18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BORD'!$B$13:$B$2000,0),9)))*T1883/$P$18)</f>
        <v>406.35042202010396</v>
      </c>
      <c r="CI1883">
        <f>'[3]TABLEAU DE BORD'!B1881</f>
        <v>0</v>
      </c>
      <c r="CJ1883">
        <f>'[3]TABLEAU DE BORD'!E1881-'[3]TABLEAU DE BORD'!C1881</f>
        <v>0</v>
      </c>
      <c r="CL1883">
        <f>'[3]TABLEAU DE BORD'!H1881</f>
        <v>0</v>
      </c>
      <c r="CM1883">
        <f>'[3]TABLEAU DE BORD'!K1881-'[3]TABLEAU DE BORD'!I1881</f>
        <v>0</v>
      </c>
    </row>
    <row r="1884" spans="72:91" x14ac:dyDescent="0.25">
      <c r="BT188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BORD'!$B$13:$B$2000,0),11))*T1884/INDEX('[3]TABLEAU DE BORD'!$B$13:$R$2000,MATCH('Formalisme RTE'!$H$2,'[3]TABLEAU DE BORD'!$B$13:$B$2000,0),12)</f>
        <v>3.102830965870556</v>
      </c>
      <c r="BU1884">
        <f t="shared" si="138"/>
        <v>246.85063832914042</v>
      </c>
      <c r="BX1884">
        <f t="shared" si="136"/>
        <v>0.60748217536470928</v>
      </c>
      <c r="BZ1884">
        <f>IF($BZ$6="","",IF(ISERROR(INDEX([3]Base!$A$2:$C$207,MATCH($BZ$6,[3]Base!$A$2:$A$207,0),2))=TRUE,"CABLE INCONNU",(INDEX([3]Base!$A$2:$C$207,MATCH($BZ$6,[3]Base!$A$2:$A$207,0),3))))</f>
        <v>19.600000000000001</v>
      </c>
      <c r="CB1884">
        <f>IF($BZ$6="","",IF(ISERROR(INDEX([3]Base!$A$2:$C$207,MATCH($BZ$6,[3]Base!$A$2:$A$207,0),2))=TRUE,"CABLE INCONNU",(INDEX([3]Base!$A$2:$C$207,MATCH($BZ$6,[3]Base!$A$2:$A$207,0),2))))</f>
        <v>0.627</v>
      </c>
      <c r="CD1884">
        <f t="shared" si="137"/>
        <v>406.35042202010396</v>
      </c>
      <c r="CG18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BORD'!$B$13:$B$2000,0),9)))*T1884/$P$18)</f>
        <v>406.35042202010396</v>
      </c>
      <c r="CI1884">
        <f>'[3]TABLEAU DE BORD'!B1882</f>
        <v>0</v>
      </c>
      <c r="CJ1884">
        <f>'[3]TABLEAU DE BORD'!E1882-'[3]TABLEAU DE BORD'!C1882</f>
        <v>0</v>
      </c>
      <c r="CL1884">
        <f>'[3]TABLEAU DE BORD'!H1882</f>
        <v>0</v>
      </c>
      <c r="CM1884">
        <f>'[3]TABLEAU DE BORD'!K1882-'[3]TABLEAU DE BORD'!I1882</f>
        <v>0</v>
      </c>
    </row>
    <row r="1885" spans="72:91" x14ac:dyDescent="0.25">
      <c r="BT188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BORD'!$B$13:$B$2000,0),11))*T1885/INDEX('[3]TABLEAU DE BORD'!$B$13:$R$2000,MATCH('Formalisme RTE'!$H$2,'[3]TABLEAU DE BORD'!$B$13:$B$2000,0),12)</f>
        <v>3.102830965870556</v>
      </c>
      <c r="BU1885">
        <f t="shared" si="138"/>
        <v>246.85063832914042</v>
      </c>
      <c r="BX1885">
        <f t="shared" si="136"/>
        <v>0.60748217536470928</v>
      </c>
      <c r="BZ1885">
        <f>IF($BZ$6="","",IF(ISERROR(INDEX([3]Base!$A$2:$C$207,MATCH($BZ$6,[3]Base!$A$2:$A$207,0),2))=TRUE,"CABLE INCONNU",(INDEX([3]Base!$A$2:$C$207,MATCH($BZ$6,[3]Base!$A$2:$A$207,0),3))))</f>
        <v>19.600000000000001</v>
      </c>
      <c r="CB1885">
        <f>IF($BZ$6="","",IF(ISERROR(INDEX([3]Base!$A$2:$C$207,MATCH($BZ$6,[3]Base!$A$2:$A$207,0),2))=TRUE,"CABLE INCONNU",(INDEX([3]Base!$A$2:$C$207,MATCH($BZ$6,[3]Base!$A$2:$A$207,0),2))))</f>
        <v>0.627</v>
      </c>
      <c r="CD1885">
        <f t="shared" si="137"/>
        <v>406.35042202010396</v>
      </c>
      <c r="CG18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BORD'!$B$13:$B$2000,0),9)))*T1885/$P$18)</f>
        <v>406.35042202010396</v>
      </c>
      <c r="CI1885">
        <f>'[3]TABLEAU DE BORD'!B1883</f>
        <v>0</v>
      </c>
      <c r="CJ1885">
        <f>'[3]TABLEAU DE BORD'!E1883-'[3]TABLEAU DE BORD'!C1883</f>
        <v>0</v>
      </c>
      <c r="CL1885">
        <f>'[3]TABLEAU DE BORD'!H1883</f>
        <v>0</v>
      </c>
      <c r="CM1885">
        <f>'[3]TABLEAU DE BORD'!K1883-'[3]TABLEAU DE BORD'!I1883</f>
        <v>0</v>
      </c>
    </row>
    <row r="1886" spans="72:91" x14ac:dyDescent="0.25">
      <c r="BT188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BORD'!$B$13:$B$2000,0),11))*T1886/INDEX('[3]TABLEAU DE BORD'!$B$13:$R$2000,MATCH('Formalisme RTE'!$H$2,'[3]TABLEAU DE BORD'!$B$13:$B$2000,0),12)</f>
        <v>3.102830965870556</v>
      </c>
      <c r="BU1886">
        <f t="shared" si="138"/>
        <v>246.85063832914042</v>
      </c>
      <c r="BX1886">
        <f t="shared" si="136"/>
        <v>0.60748217536470928</v>
      </c>
      <c r="BZ1886">
        <f>IF($BZ$6="","",IF(ISERROR(INDEX([3]Base!$A$2:$C$207,MATCH($BZ$6,[3]Base!$A$2:$A$207,0),2))=TRUE,"CABLE INCONNU",(INDEX([3]Base!$A$2:$C$207,MATCH($BZ$6,[3]Base!$A$2:$A$207,0),3))))</f>
        <v>19.600000000000001</v>
      </c>
      <c r="CB1886">
        <f>IF($BZ$6="","",IF(ISERROR(INDEX([3]Base!$A$2:$C$207,MATCH($BZ$6,[3]Base!$A$2:$A$207,0),2))=TRUE,"CABLE INCONNU",(INDEX([3]Base!$A$2:$C$207,MATCH($BZ$6,[3]Base!$A$2:$A$207,0),2))))</f>
        <v>0.627</v>
      </c>
      <c r="CD1886">
        <f t="shared" si="137"/>
        <v>406.35042202010396</v>
      </c>
      <c r="CG18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BORD'!$B$13:$B$2000,0),9)))*T1886/$P$18)</f>
        <v>406.35042202010396</v>
      </c>
      <c r="CI1886">
        <f>'[3]TABLEAU DE BORD'!B1884</f>
        <v>0</v>
      </c>
      <c r="CJ1886">
        <f>'[3]TABLEAU DE BORD'!E1884-'[3]TABLEAU DE BORD'!C1884</f>
        <v>0</v>
      </c>
      <c r="CL1886">
        <f>'[3]TABLEAU DE BORD'!H1884</f>
        <v>0</v>
      </c>
      <c r="CM1886">
        <f>'[3]TABLEAU DE BORD'!K1884-'[3]TABLEAU DE BORD'!I1884</f>
        <v>0</v>
      </c>
    </row>
    <row r="1887" spans="72:91" x14ac:dyDescent="0.25">
      <c r="BT188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BORD'!$B$13:$B$2000,0),11))*T1887/INDEX('[3]TABLEAU DE BORD'!$B$13:$R$2000,MATCH('Formalisme RTE'!$H$2,'[3]TABLEAU DE BORD'!$B$13:$B$2000,0),12)</f>
        <v>3.102830965870556</v>
      </c>
      <c r="BU1887">
        <f t="shared" si="138"/>
        <v>246.85063832914042</v>
      </c>
      <c r="BX1887">
        <f t="shared" si="136"/>
        <v>0.60748217536470928</v>
      </c>
      <c r="BZ1887">
        <f>IF($BZ$6="","",IF(ISERROR(INDEX([3]Base!$A$2:$C$207,MATCH($BZ$6,[3]Base!$A$2:$A$207,0),2))=TRUE,"CABLE INCONNU",(INDEX([3]Base!$A$2:$C$207,MATCH($BZ$6,[3]Base!$A$2:$A$207,0),3))))</f>
        <v>19.600000000000001</v>
      </c>
      <c r="CB1887">
        <f>IF($BZ$6="","",IF(ISERROR(INDEX([3]Base!$A$2:$C$207,MATCH($BZ$6,[3]Base!$A$2:$A$207,0),2))=TRUE,"CABLE INCONNU",(INDEX([3]Base!$A$2:$C$207,MATCH($BZ$6,[3]Base!$A$2:$A$207,0),2))))</f>
        <v>0.627</v>
      </c>
      <c r="CD1887">
        <f t="shared" si="137"/>
        <v>406.35042202010396</v>
      </c>
      <c r="CG18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BORD'!$B$13:$B$2000,0),9)))*T1887/$P$18)</f>
        <v>406.35042202010396</v>
      </c>
      <c r="CI1887">
        <f>'[3]TABLEAU DE BORD'!B1885</f>
        <v>0</v>
      </c>
      <c r="CJ1887">
        <f>'[3]TABLEAU DE BORD'!E1885-'[3]TABLEAU DE BORD'!C1885</f>
        <v>0</v>
      </c>
      <c r="CL1887">
        <f>'[3]TABLEAU DE BORD'!H1885</f>
        <v>0</v>
      </c>
      <c r="CM1887">
        <f>'[3]TABLEAU DE BORD'!K1885-'[3]TABLEAU DE BORD'!I1885</f>
        <v>0</v>
      </c>
    </row>
    <row r="1888" spans="72:91" x14ac:dyDescent="0.25">
      <c r="BT188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BORD'!$B$13:$B$2000,0),11))*T1888/INDEX('[3]TABLEAU DE BORD'!$B$13:$R$2000,MATCH('Formalisme RTE'!$H$2,'[3]TABLEAU DE BORD'!$B$13:$B$2000,0),12)</f>
        <v>3.102830965870556</v>
      </c>
      <c r="BU1888">
        <f t="shared" si="138"/>
        <v>246.85063832914042</v>
      </c>
      <c r="BX1888">
        <f t="shared" si="136"/>
        <v>0.60748217536470928</v>
      </c>
      <c r="BZ1888">
        <f>IF($BZ$6="","",IF(ISERROR(INDEX([3]Base!$A$2:$C$207,MATCH($BZ$6,[3]Base!$A$2:$A$207,0),2))=TRUE,"CABLE INCONNU",(INDEX([3]Base!$A$2:$C$207,MATCH($BZ$6,[3]Base!$A$2:$A$207,0),3))))</f>
        <v>19.600000000000001</v>
      </c>
      <c r="CB1888">
        <f>IF($BZ$6="","",IF(ISERROR(INDEX([3]Base!$A$2:$C$207,MATCH($BZ$6,[3]Base!$A$2:$A$207,0),2))=TRUE,"CABLE INCONNU",(INDEX([3]Base!$A$2:$C$207,MATCH($BZ$6,[3]Base!$A$2:$A$207,0),2))))</f>
        <v>0.627</v>
      </c>
      <c r="CD1888">
        <f t="shared" si="137"/>
        <v>406.35042202010396</v>
      </c>
      <c r="CG18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BORD'!$B$13:$B$2000,0),9)))*T1888/$P$18)</f>
        <v>406.35042202010396</v>
      </c>
      <c r="CI1888">
        <f>'[3]TABLEAU DE BORD'!B1886</f>
        <v>0</v>
      </c>
      <c r="CJ1888">
        <f>'[3]TABLEAU DE BORD'!E1886-'[3]TABLEAU DE BORD'!C1886</f>
        <v>0</v>
      </c>
      <c r="CL1888">
        <f>'[3]TABLEAU DE BORD'!H1886</f>
        <v>0</v>
      </c>
      <c r="CM1888">
        <f>'[3]TABLEAU DE BORD'!K1886-'[3]TABLEAU DE BORD'!I1886</f>
        <v>0</v>
      </c>
    </row>
    <row r="1889" spans="72:91" x14ac:dyDescent="0.25">
      <c r="BT188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BORD'!$B$13:$B$2000,0),11))*T1889/INDEX('[3]TABLEAU DE BORD'!$B$13:$R$2000,MATCH('Formalisme RTE'!$H$2,'[3]TABLEAU DE BORD'!$B$13:$B$2000,0),12)</f>
        <v>3.102830965870556</v>
      </c>
      <c r="BU1889">
        <f t="shared" si="138"/>
        <v>246.85063832914042</v>
      </c>
      <c r="BX1889">
        <f t="shared" si="136"/>
        <v>0.60748217536470928</v>
      </c>
      <c r="BZ1889">
        <f>IF($BZ$6="","",IF(ISERROR(INDEX([3]Base!$A$2:$C$207,MATCH($BZ$6,[3]Base!$A$2:$A$207,0),2))=TRUE,"CABLE INCONNU",(INDEX([3]Base!$A$2:$C$207,MATCH($BZ$6,[3]Base!$A$2:$A$207,0),3))))</f>
        <v>19.600000000000001</v>
      </c>
      <c r="CB1889">
        <f>IF($BZ$6="","",IF(ISERROR(INDEX([3]Base!$A$2:$C$207,MATCH($BZ$6,[3]Base!$A$2:$A$207,0),2))=TRUE,"CABLE INCONNU",(INDEX([3]Base!$A$2:$C$207,MATCH($BZ$6,[3]Base!$A$2:$A$207,0),2))))</f>
        <v>0.627</v>
      </c>
      <c r="CD1889">
        <f t="shared" si="137"/>
        <v>406.35042202010396</v>
      </c>
      <c r="CG18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BORD'!$B$13:$B$2000,0),9)))*T1889/$P$18)</f>
        <v>406.35042202010396</v>
      </c>
      <c r="CI1889">
        <f>'[3]TABLEAU DE BORD'!B1887</f>
        <v>0</v>
      </c>
      <c r="CJ1889">
        <f>'[3]TABLEAU DE BORD'!E1887-'[3]TABLEAU DE BORD'!C1887</f>
        <v>0</v>
      </c>
      <c r="CL1889">
        <f>'[3]TABLEAU DE BORD'!H1887</f>
        <v>0</v>
      </c>
      <c r="CM1889">
        <f>'[3]TABLEAU DE BORD'!K1887-'[3]TABLEAU DE BORD'!I1887</f>
        <v>0</v>
      </c>
    </row>
    <row r="1890" spans="72:91" x14ac:dyDescent="0.25">
      <c r="BT189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BORD'!$B$13:$B$2000,0),11))*T1890/INDEX('[3]TABLEAU DE BORD'!$B$13:$R$2000,MATCH('Formalisme RTE'!$H$2,'[3]TABLEAU DE BORD'!$B$13:$B$2000,0),12)</f>
        <v>3.102830965870556</v>
      </c>
      <c r="BU1890">
        <f t="shared" si="138"/>
        <v>246.85063832914042</v>
      </c>
      <c r="BX1890">
        <f t="shared" si="136"/>
        <v>0.60748217536470928</v>
      </c>
      <c r="BZ1890">
        <f>IF($BZ$6="","",IF(ISERROR(INDEX([3]Base!$A$2:$C$207,MATCH($BZ$6,[3]Base!$A$2:$A$207,0),2))=TRUE,"CABLE INCONNU",(INDEX([3]Base!$A$2:$C$207,MATCH($BZ$6,[3]Base!$A$2:$A$207,0),3))))</f>
        <v>19.600000000000001</v>
      </c>
      <c r="CB1890">
        <f>IF($BZ$6="","",IF(ISERROR(INDEX([3]Base!$A$2:$C$207,MATCH($BZ$6,[3]Base!$A$2:$A$207,0),2))=TRUE,"CABLE INCONNU",(INDEX([3]Base!$A$2:$C$207,MATCH($BZ$6,[3]Base!$A$2:$A$207,0),2))))</f>
        <v>0.627</v>
      </c>
      <c r="CD1890">
        <f t="shared" si="137"/>
        <v>406.35042202010396</v>
      </c>
      <c r="CG18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BORD'!$B$13:$B$2000,0),9)))*T1890/$P$18)</f>
        <v>406.35042202010396</v>
      </c>
      <c r="CI1890">
        <f>'[3]TABLEAU DE BORD'!B1888</f>
        <v>0</v>
      </c>
      <c r="CJ1890">
        <f>'[3]TABLEAU DE BORD'!E1888-'[3]TABLEAU DE BORD'!C1888</f>
        <v>0</v>
      </c>
      <c r="CL1890">
        <f>'[3]TABLEAU DE BORD'!H1888</f>
        <v>0</v>
      </c>
      <c r="CM1890">
        <f>'[3]TABLEAU DE BORD'!K1888-'[3]TABLEAU DE BORD'!I1888</f>
        <v>0</v>
      </c>
    </row>
    <row r="1891" spans="72:91" x14ac:dyDescent="0.25">
      <c r="BT189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BORD'!$B$13:$B$2000,0),11))*T1891/INDEX('[3]TABLEAU DE BORD'!$B$13:$R$2000,MATCH('Formalisme RTE'!$H$2,'[3]TABLEAU DE BORD'!$B$13:$B$2000,0),12)</f>
        <v>3.102830965870556</v>
      </c>
      <c r="BU1891">
        <f t="shared" si="138"/>
        <v>246.85063832914042</v>
      </c>
      <c r="BX1891">
        <f t="shared" si="136"/>
        <v>0.60748217536470928</v>
      </c>
      <c r="BZ1891">
        <f>IF($BZ$6="","",IF(ISERROR(INDEX([3]Base!$A$2:$C$207,MATCH($BZ$6,[3]Base!$A$2:$A$207,0),2))=TRUE,"CABLE INCONNU",(INDEX([3]Base!$A$2:$C$207,MATCH($BZ$6,[3]Base!$A$2:$A$207,0),3))))</f>
        <v>19.600000000000001</v>
      </c>
      <c r="CB1891">
        <f>IF($BZ$6="","",IF(ISERROR(INDEX([3]Base!$A$2:$C$207,MATCH($BZ$6,[3]Base!$A$2:$A$207,0),2))=TRUE,"CABLE INCONNU",(INDEX([3]Base!$A$2:$C$207,MATCH($BZ$6,[3]Base!$A$2:$A$207,0),2))))</f>
        <v>0.627</v>
      </c>
      <c r="CD1891">
        <f t="shared" si="137"/>
        <v>406.35042202010396</v>
      </c>
      <c r="CG18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BORD'!$B$13:$B$2000,0),9)))*T1891/$P$18)</f>
        <v>406.35042202010396</v>
      </c>
      <c r="CI1891">
        <f>'[3]TABLEAU DE BORD'!B1889</f>
        <v>0</v>
      </c>
      <c r="CJ1891">
        <f>'[3]TABLEAU DE BORD'!E1889-'[3]TABLEAU DE BORD'!C1889</f>
        <v>0</v>
      </c>
      <c r="CL1891">
        <f>'[3]TABLEAU DE BORD'!H1889</f>
        <v>0</v>
      </c>
      <c r="CM1891">
        <f>'[3]TABLEAU DE BORD'!K1889-'[3]TABLEAU DE BORD'!I1889</f>
        <v>0</v>
      </c>
    </row>
    <row r="1892" spans="72:91" x14ac:dyDescent="0.25">
      <c r="BT189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BORD'!$B$13:$B$2000,0),11))*T1892/INDEX('[3]TABLEAU DE BORD'!$B$13:$R$2000,MATCH('Formalisme RTE'!$H$2,'[3]TABLEAU DE BORD'!$B$13:$B$2000,0),12)</f>
        <v>3.102830965870556</v>
      </c>
      <c r="BU1892">
        <f t="shared" si="138"/>
        <v>246.85063832914042</v>
      </c>
      <c r="BX1892">
        <f t="shared" si="136"/>
        <v>0.60748217536470928</v>
      </c>
      <c r="BZ1892">
        <f>IF($BZ$6="","",IF(ISERROR(INDEX([3]Base!$A$2:$C$207,MATCH($BZ$6,[3]Base!$A$2:$A$207,0),2))=TRUE,"CABLE INCONNU",(INDEX([3]Base!$A$2:$C$207,MATCH($BZ$6,[3]Base!$A$2:$A$207,0),3))))</f>
        <v>19.600000000000001</v>
      </c>
      <c r="CB1892">
        <f>IF($BZ$6="","",IF(ISERROR(INDEX([3]Base!$A$2:$C$207,MATCH($BZ$6,[3]Base!$A$2:$A$207,0),2))=TRUE,"CABLE INCONNU",(INDEX([3]Base!$A$2:$C$207,MATCH($BZ$6,[3]Base!$A$2:$A$207,0),2))))</f>
        <v>0.627</v>
      </c>
      <c r="CD1892">
        <f t="shared" si="137"/>
        <v>406.35042202010396</v>
      </c>
      <c r="CG18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BORD'!$B$13:$B$2000,0),9)))*T1892/$P$18)</f>
        <v>406.35042202010396</v>
      </c>
      <c r="CI1892">
        <f>'[3]TABLEAU DE BORD'!B1890</f>
        <v>0</v>
      </c>
      <c r="CJ1892">
        <f>'[3]TABLEAU DE BORD'!E1890-'[3]TABLEAU DE BORD'!C1890</f>
        <v>0</v>
      </c>
      <c r="CL1892">
        <f>'[3]TABLEAU DE BORD'!H1890</f>
        <v>0</v>
      </c>
      <c r="CM1892">
        <f>'[3]TABLEAU DE BORD'!K1890-'[3]TABLEAU DE BORD'!I1890</f>
        <v>0</v>
      </c>
    </row>
    <row r="1893" spans="72:91" x14ac:dyDescent="0.25">
      <c r="BT189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BORD'!$B$13:$B$2000,0),11))*T1893/INDEX('[3]TABLEAU DE BORD'!$B$13:$R$2000,MATCH('Formalisme RTE'!$H$2,'[3]TABLEAU DE BORD'!$B$13:$B$2000,0),12)</f>
        <v>3.102830965870556</v>
      </c>
      <c r="BU1893">
        <f t="shared" si="138"/>
        <v>246.85063832914042</v>
      </c>
      <c r="BX1893">
        <f t="shared" si="136"/>
        <v>0.60748217536470928</v>
      </c>
      <c r="BZ1893">
        <f>IF($BZ$6="","",IF(ISERROR(INDEX([3]Base!$A$2:$C$207,MATCH($BZ$6,[3]Base!$A$2:$A$207,0),2))=TRUE,"CABLE INCONNU",(INDEX([3]Base!$A$2:$C$207,MATCH($BZ$6,[3]Base!$A$2:$A$207,0),3))))</f>
        <v>19.600000000000001</v>
      </c>
      <c r="CB1893">
        <f>IF($BZ$6="","",IF(ISERROR(INDEX([3]Base!$A$2:$C$207,MATCH($BZ$6,[3]Base!$A$2:$A$207,0),2))=TRUE,"CABLE INCONNU",(INDEX([3]Base!$A$2:$C$207,MATCH($BZ$6,[3]Base!$A$2:$A$207,0),2))))</f>
        <v>0.627</v>
      </c>
      <c r="CD1893">
        <f t="shared" si="137"/>
        <v>406.35042202010396</v>
      </c>
      <c r="CG18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BORD'!$B$13:$B$2000,0),9)))*T1893/$P$18)</f>
        <v>406.35042202010396</v>
      </c>
      <c r="CI1893">
        <f>'[3]TABLEAU DE BORD'!B1891</f>
        <v>0</v>
      </c>
      <c r="CJ1893">
        <f>'[3]TABLEAU DE BORD'!E1891-'[3]TABLEAU DE BORD'!C1891</f>
        <v>0</v>
      </c>
      <c r="CL1893">
        <f>'[3]TABLEAU DE BORD'!H1891</f>
        <v>0</v>
      </c>
      <c r="CM1893">
        <f>'[3]TABLEAU DE BORD'!K1891-'[3]TABLEAU DE BORD'!I1891</f>
        <v>0</v>
      </c>
    </row>
    <row r="1894" spans="72:91" x14ac:dyDescent="0.25">
      <c r="BT189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BORD'!$B$13:$B$2000,0),11))*T1894/INDEX('[3]TABLEAU DE BORD'!$B$13:$R$2000,MATCH('Formalisme RTE'!$H$2,'[3]TABLEAU DE BORD'!$B$13:$B$2000,0),12)</f>
        <v>3.102830965870556</v>
      </c>
      <c r="BU1894">
        <f t="shared" si="138"/>
        <v>246.85063832914042</v>
      </c>
      <c r="BX1894">
        <f t="shared" si="136"/>
        <v>0.60748217536470928</v>
      </c>
      <c r="BZ1894">
        <f>IF($BZ$6="","",IF(ISERROR(INDEX([3]Base!$A$2:$C$207,MATCH($BZ$6,[3]Base!$A$2:$A$207,0),2))=TRUE,"CABLE INCONNU",(INDEX([3]Base!$A$2:$C$207,MATCH($BZ$6,[3]Base!$A$2:$A$207,0),3))))</f>
        <v>19.600000000000001</v>
      </c>
      <c r="CB1894">
        <f>IF($BZ$6="","",IF(ISERROR(INDEX([3]Base!$A$2:$C$207,MATCH($BZ$6,[3]Base!$A$2:$A$207,0),2))=TRUE,"CABLE INCONNU",(INDEX([3]Base!$A$2:$C$207,MATCH($BZ$6,[3]Base!$A$2:$A$207,0),2))))</f>
        <v>0.627</v>
      </c>
      <c r="CD1894">
        <f t="shared" si="137"/>
        <v>406.35042202010396</v>
      </c>
      <c r="CG18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BORD'!$B$13:$B$2000,0),9)))*T1894/$P$18)</f>
        <v>406.35042202010396</v>
      </c>
      <c r="CI1894">
        <f>'[3]TABLEAU DE BORD'!B1892</f>
        <v>0</v>
      </c>
      <c r="CJ1894">
        <f>'[3]TABLEAU DE BORD'!E1892-'[3]TABLEAU DE BORD'!C1892</f>
        <v>0</v>
      </c>
      <c r="CL1894">
        <f>'[3]TABLEAU DE BORD'!H1892</f>
        <v>0</v>
      </c>
      <c r="CM1894">
        <f>'[3]TABLEAU DE BORD'!K1892-'[3]TABLEAU DE BORD'!I1892</f>
        <v>0</v>
      </c>
    </row>
    <row r="1895" spans="72:91" x14ac:dyDescent="0.25">
      <c r="BT189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BORD'!$B$13:$B$2000,0),11))*T1895/INDEX('[3]TABLEAU DE BORD'!$B$13:$R$2000,MATCH('Formalisme RTE'!$H$2,'[3]TABLEAU DE BORD'!$B$13:$B$2000,0),12)</f>
        <v>3.102830965870556</v>
      </c>
      <c r="BU1895">
        <f t="shared" si="138"/>
        <v>246.85063832914042</v>
      </c>
      <c r="BX1895">
        <f t="shared" si="136"/>
        <v>0.60748217536470928</v>
      </c>
      <c r="BZ1895">
        <f>IF($BZ$6="","",IF(ISERROR(INDEX([3]Base!$A$2:$C$207,MATCH($BZ$6,[3]Base!$A$2:$A$207,0),2))=TRUE,"CABLE INCONNU",(INDEX([3]Base!$A$2:$C$207,MATCH($BZ$6,[3]Base!$A$2:$A$207,0),3))))</f>
        <v>19.600000000000001</v>
      </c>
      <c r="CB1895">
        <f>IF($BZ$6="","",IF(ISERROR(INDEX([3]Base!$A$2:$C$207,MATCH($BZ$6,[3]Base!$A$2:$A$207,0),2))=TRUE,"CABLE INCONNU",(INDEX([3]Base!$A$2:$C$207,MATCH($BZ$6,[3]Base!$A$2:$A$207,0),2))))</f>
        <v>0.627</v>
      </c>
      <c r="CD1895">
        <f t="shared" si="137"/>
        <v>406.35042202010396</v>
      </c>
      <c r="CG18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BORD'!$B$13:$B$2000,0),9)))*T1895/$P$18)</f>
        <v>406.35042202010396</v>
      </c>
      <c r="CI1895">
        <f>'[3]TABLEAU DE BORD'!B1893</f>
        <v>0</v>
      </c>
      <c r="CJ1895">
        <f>'[3]TABLEAU DE BORD'!E1893-'[3]TABLEAU DE BORD'!C1893</f>
        <v>0</v>
      </c>
      <c r="CL1895">
        <f>'[3]TABLEAU DE BORD'!H1893</f>
        <v>0</v>
      </c>
      <c r="CM1895">
        <f>'[3]TABLEAU DE BORD'!K1893-'[3]TABLEAU DE BORD'!I1893</f>
        <v>0</v>
      </c>
    </row>
    <row r="1896" spans="72:91" x14ac:dyDescent="0.25">
      <c r="BT189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BORD'!$B$13:$B$2000,0),11))*T1896/INDEX('[3]TABLEAU DE BORD'!$B$13:$R$2000,MATCH('Formalisme RTE'!$H$2,'[3]TABLEAU DE BORD'!$B$13:$B$2000,0),12)</f>
        <v>3.102830965870556</v>
      </c>
      <c r="BU1896">
        <f t="shared" si="138"/>
        <v>246.85063832914042</v>
      </c>
      <c r="BX1896">
        <f t="shared" si="136"/>
        <v>0.60748217536470928</v>
      </c>
      <c r="BZ1896">
        <f>IF($BZ$6="","",IF(ISERROR(INDEX([3]Base!$A$2:$C$207,MATCH($BZ$6,[3]Base!$A$2:$A$207,0),2))=TRUE,"CABLE INCONNU",(INDEX([3]Base!$A$2:$C$207,MATCH($BZ$6,[3]Base!$A$2:$A$207,0),3))))</f>
        <v>19.600000000000001</v>
      </c>
      <c r="CB1896">
        <f>IF($BZ$6="","",IF(ISERROR(INDEX([3]Base!$A$2:$C$207,MATCH($BZ$6,[3]Base!$A$2:$A$207,0),2))=TRUE,"CABLE INCONNU",(INDEX([3]Base!$A$2:$C$207,MATCH($BZ$6,[3]Base!$A$2:$A$207,0),2))))</f>
        <v>0.627</v>
      </c>
      <c r="CD1896">
        <f t="shared" si="137"/>
        <v>406.35042202010396</v>
      </c>
      <c r="CG18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BORD'!$B$13:$B$2000,0),9)))*T1896/$P$18)</f>
        <v>406.35042202010396</v>
      </c>
      <c r="CI1896">
        <f>'[3]TABLEAU DE BORD'!B1894</f>
        <v>0</v>
      </c>
      <c r="CJ1896">
        <f>'[3]TABLEAU DE BORD'!E1894-'[3]TABLEAU DE BORD'!C1894</f>
        <v>0</v>
      </c>
      <c r="CL1896">
        <f>'[3]TABLEAU DE BORD'!H1894</f>
        <v>0</v>
      </c>
      <c r="CM1896">
        <f>'[3]TABLEAU DE BORD'!K1894-'[3]TABLEAU DE BORD'!I1894</f>
        <v>0</v>
      </c>
    </row>
    <row r="1897" spans="72:91" x14ac:dyDescent="0.25">
      <c r="BT189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BORD'!$B$13:$B$2000,0),11))*T1897/INDEX('[3]TABLEAU DE BORD'!$B$13:$R$2000,MATCH('Formalisme RTE'!$H$2,'[3]TABLEAU DE BORD'!$B$13:$B$2000,0),12)</f>
        <v>3.102830965870556</v>
      </c>
      <c r="BU1897">
        <f t="shared" si="138"/>
        <v>246.85063832914042</v>
      </c>
      <c r="BX1897">
        <f t="shared" si="136"/>
        <v>0.60748217536470928</v>
      </c>
      <c r="BZ1897">
        <f>IF($BZ$6="","",IF(ISERROR(INDEX([3]Base!$A$2:$C$207,MATCH($BZ$6,[3]Base!$A$2:$A$207,0),2))=TRUE,"CABLE INCONNU",(INDEX([3]Base!$A$2:$C$207,MATCH($BZ$6,[3]Base!$A$2:$A$207,0),3))))</f>
        <v>19.600000000000001</v>
      </c>
      <c r="CB1897">
        <f>IF($BZ$6="","",IF(ISERROR(INDEX([3]Base!$A$2:$C$207,MATCH($BZ$6,[3]Base!$A$2:$A$207,0),2))=TRUE,"CABLE INCONNU",(INDEX([3]Base!$A$2:$C$207,MATCH($BZ$6,[3]Base!$A$2:$A$207,0),2))))</f>
        <v>0.627</v>
      </c>
      <c r="CD1897">
        <f t="shared" si="137"/>
        <v>406.35042202010396</v>
      </c>
      <c r="CG18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BORD'!$B$13:$B$2000,0),9)))*T1897/$P$18)</f>
        <v>406.35042202010396</v>
      </c>
      <c r="CI1897">
        <f>'[3]TABLEAU DE BORD'!B1895</f>
        <v>0</v>
      </c>
      <c r="CJ1897">
        <f>'[3]TABLEAU DE BORD'!E1895-'[3]TABLEAU DE BORD'!C1895</f>
        <v>0</v>
      </c>
      <c r="CL1897">
        <f>'[3]TABLEAU DE BORD'!H1895</f>
        <v>0</v>
      </c>
      <c r="CM1897">
        <f>'[3]TABLEAU DE BORD'!K1895-'[3]TABLEAU DE BORD'!I1895</f>
        <v>0</v>
      </c>
    </row>
    <row r="1898" spans="72:91" x14ac:dyDescent="0.25">
      <c r="BT189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BORD'!$B$13:$B$2000,0),11))*T1898/INDEX('[3]TABLEAU DE BORD'!$B$13:$R$2000,MATCH('Formalisme RTE'!$H$2,'[3]TABLEAU DE BORD'!$B$13:$B$2000,0),12)</f>
        <v>3.102830965870556</v>
      </c>
      <c r="BU1898">
        <f t="shared" si="138"/>
        <v>246.85063832914042</v>
      </c>
      <c r="BX1898">
        <f t="shared" si="136"/>
        <v>0.60748217536470928</v>
      </c>
      <c r="BZ1898">
        <f>IF($BZ$6="","",IF(ISERROR(INDEX([3]Base!$A$2:$C$207,MATCH($BZ$6,[3]Base!$A$2:$A$207,0),2))=TRUE,"CABLE INCONNU",(INDEX([3]Base!$A$2:$C$207,MATCH($BZ$6,[3]Base!$A$2:$A$207,0),3))))</f>
        <v>19.600000000000001</v>
      </c>
      <c r="CB1898">
        <f>IF($BZ$6="","",IF(ISERROR(INDEX([3]Base!$A$2:$C$207,MATCH($BZ$6,[3]Base!$A$2:$A$207,0),2))=TRUE,"CABLE INCONNU",(INDEX([3]Base!$A$2:$C$207,MATCH($BZ$6,[3]Base!$A$2:$A$207,0),2))))</f>
        <v>0.627</v>
      </c>
      <c r="CD1898">
        <f t="shared" si="137"/>
        <v>406.35042202010396</v>
      </c>
      <c r="CG18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BORD'!$B$13:$B$2000,0),9)))*T1898/$P$18)</f>
        <v>406.35042202010396</v>
      </c>
      <c r="CI1898">
        <f>'[3]TABLEAU DE BORD'!B1896</f>
        <v>0</v>
      </c>
      <c r="CJ1898">
        <f>'[3]TABLEAU DE BORD'!E1896-'[3]TABLEAU DE BORD'!C1896</f>
        <v>0</v>
      </c>
      <c r="CL1898">
        <f>'[3]TABLEAU DE BORD'!H1896</f>
        <v>0</v>
      </c>
      <c r="CM1898">
        <f>'[3]TABLEAU DE BORD'!K1896-'[3]TABLEAU DE BORD'!I1896</f>
        <v>0</v>
      </c>
    </row>
    <row r="1899" spans="72:91" x14ac:dyDescent="0.25">
      <c r="BT189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BORD'!$B$13:$B$2000,0),11))*T1899/INDEX('[3]TABLEAU DE BORD'!$B$13:$R$2000,MATCH('Formalisme RTE'!$H$2,'[3]TABLEAU DE BORD'!$B$13:$B$2000,0),12)</f>
        <v>3.102830965870556</v>
      </c>
      <c r="BU1899">
        <f t="shared" si="138"/>
        <v>246.85063832914042</v>
      </c>
      <c r="BX1899">
        <f t="shared" si="136"/>
        <v>0.60748217536470928</v>
      </c>
      <c r="BZ1899">
        <f>IF($BZ$6="","",IF(ISERROR(INDEX([3]Base!$A$2:$C$207,MATCH($BZ$6,[3]Base!$A$2:$A$207,0),2))=TRUE,"CABLE INCONNU",(INDEX([3]Base!$A$2:$C$207,MATCH($BZ$6,[3]Base!$A$2:$A$207,0),3))))</f>
        <v>19.600000000000001</v>
      </c>
      <c r="CB1899">
        <f>IF($BZ$6="","",IF(ISERROR(INDEX([3]Base!$A$2:$C$207,MATCH($BZ$6,[3]Base!$A$2:$A$207,0),2))=TRUE,"CABLE INCONNU",(INDEX([3]Base!$A$2:$C$207,MATCH($BZ$6,[3]Base!$A$2:$A$207,0),2))))</f>
        <v>0.627</v>
      </c>
      <c r="CD1899">
        <f t="shared" si="137"/>
        <v>406.35042202010396</v>
      </c>
      <c r="CG18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BORD'!$B$13:$B$2000,0),9)))*T1899/$P$18)</f>
        <v>406.35042202010396</v>
      </c>
      <c r="CI1899">
        <f>'[3]TABLEAU DE BORD'!B1897</f>
        <v>0</v>
      </c>
      <c r="CJ1899">
        <f>'[3]TABLEAU DE BORD'!E1897-'[3]TABLEAU DE BORD'!C1897</f>
        <v>0</v>
      </c>
      <c r="CL1899">
        <f>'[3]TABLEAU DE BORD'!H1897</f>
        <v>0</v>
      </c>
      <c r="CM1899">
        <f>'[3]TABLEAU DE BORD'!K1897-'[3]TABLEAU DE BORD'!I1897</f>
        <v>0</v>
      </c>
    </row>
    <row r="1900" spans="72:91" x14ac:dyDescent="0.25">
      <c r="BT190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BORD'!$B$13:$B$2000,0),11))*T1900/INDEX('[3]TABLEAU DE BORD'!$B$13:$R$2000,MATCH('Formalisme RTE'!$H$2,'[3]TABLEAU DE BORD'!$B$13:$B$2000,0),12)</f>
        <v>3.102830965870556</v>
      </c>
      <c r="BU1900">
        <f t="shared" si="138"/>
        <v>246.85063832914042</v>
      </c>
      <c r="BX1900">
        <f t="shared" si="136"/>
        <v>0.60748217536470928</v>
      </c>
      <c r="BZ1900">
        <f>IF($BZ$6="","",IF(ISERROR(INDEX([3]Base!$A$2:$C$207,MATCH($BZ$6,[3]Base!$A$2:$A$207,0),2))=TRUE,"CABLE INCONNU",(INDEX([3]Base!$A$2:$C$207,MATCH($BZ$6,[3]Base!$A$2:$A$207,0),3))))</f>
        <v>19.600000000000001</v>
      </c>
      <c r="CB1900">
        <f>IF($BZ$6="","",IF(ISERROR(INDEX([3]Base!$A$2:$C$207,MATCH($BZ$6,[3]Base!$A$2:$A$207,0),2))=TRUE,"CABLE INCONNU",(INDEX([3]Base!$A$2:$C$207,MATCH($BZ$6,[3]Base!$A$2:$A$207,0),2))))</f>
        <v>0.627</v>
      </c>
      <c r="CD1900">
        <f t="shared" si="137"/>
        <v>406.35042202010396</v>
      </c>
      <c r="CG19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BORD'!$B$13:$B$2000,0),9)))*T1900/$P$18)</f>
        <v>406.35042202010396</v>
      </c>
      <c r="CI1900">
        <f>'[3]TABLEAU DE BORD'!B1898</f>
        <v>0</v>
      </c>
      <c r="CJ1900">
        <f>'[3]TABLEAU DE BORD'!E1898-'[3]TABLEAU DE BORD'!C1898</f>
        <v>0</v>
      </c>
      <c r="CL1900">
        <f>'[3]TABLEAU DE BORD'!H1898</f>
        <v>0</v>
      </c>
      <c r="CM1900">
        <f>'[3]TABLEAU DE BORD'!K1898-'[3]TABLEAU DE BORD'!I1898</f>
        <v>0</v>
      </c>
    </row>
    <row r="1901" spans="72:91" x14ac:dyDescent="0.25">
      <c r="BT190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BORD'!$B$13:$B$2000,0),11))*T1901/INDEX('[3]TABLEAU DE BORD'!$B$13:$R$2000,MATCH('Formalisme RTE'!$H$2,'[3]TABLEAU DE BORD'!$B$13:$B$2000,0),12)</f>
        <v>3.102830965870556</v>
      </c>
      <c r="BU1901">
        <f t="shared" si="138"/>
        <v>246.85063832914042</v>
      </c>
      <c r="BX1901">
        <f t="shared" si="136"/>
        <v>0.60748217536470928</v>
      </c>
      <c r="BZ1901">
        <f>IF($BZ$6="","",IF(ISERROR(INDEX([3]Base!$A$2:$C$207,MATCH($BZ$6,[3]Base!$A$2:$A$207,0),2))=TRUE,"CABLE INCONNU",(INDEX([3]Base!$A$2:$C$207,MATCH($BZ$6,[3]Base!$A$2:$A$207,0),3))))</f>
        <v>19.600000000000001</v>
      </c>
      <c r="CB1901">
        <f>IF($BZ$6="","",IF(ISERROR(INDEX([3]Base!$A$2:$C$207,MATCH($BZ$6,[3]Base!$A$2:$A$207,0),2))=TRUE,"CABLE INCONNU",(INDEX([3]Base!$A$2:$C$207,MATCH($BZ$6,[3]Base!$A$2:$A$207,0),2))))</f>
        <v>0.627</v>
      </c>
      <c r="CD1901">
        <f t="shared" si="137"/>
        <v>406.35042202010396</v>
      </c>
      <c r="CG19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BORD'!$B$13:$B$2000,0),9)))*T1901/$P$18)</f>
        <v>406.35042202010396</v>
      </c>
      <c r="CI1901">
        <f>'[3]TABLEAU DE BORD'!B1899</f>
        <v>0</v>
      </c>
      <c r="CJ1901">
        <f>'[3]TABLEAU DE BORD'!E1899-'[3]TABLEAU DE BORD'!C1899</f>
        <v>0</v>
      </c>
      <c r="CL1901">
        <f>'[3]TABLEAU DE BORD'!H1899</f>
        <v>0</v>
      </c>
      <c r="CM1901">
        <f>'[3]TABLEAU DE BORD'!K1899-'[3]TABLEAU DE BORD'!I1899</f>
        <v>0</v>
      </c>
    </row>
    <row r="1902" spans="72:91" x14ac:dyDescent="0.25">
      <c r="BT190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BORD'!$B$13:$B$2000,0),11))*T1902/INDEX('[3]TABLEAU DE BORD'!$B$13:$R$2000,MATCH('Formalisme RTE'!$H$2,'[3]TABLEAU DE BORD'!$B$13:$B$2000,0),12)</f>
        <v>3.102830965870556</v>
      </c>
      <c r="BU1902">
        <f t="shared" si="138"/>
        <v>246.85063832914042</v>
      </c>
      <c r="BX1902">
        <f t="shared" si="136"/>
        <v>0.60748217536470928</v>
      </c>
      <c r="BZ1902">
        <f>IF($BZ$6="","",IF(ISERROR(INDEX([3]Base!$A$2:$C$207,MATCH($BZ$6,[3]Base!$A$2:$A$207,0),2))=TRUE,"CABLE INCONNU",(INDEX([3]Base!$A$2:$C$207,MATCH($BZ$6,[3]Base!$A$2:$A$207,0),3))))</f>
        <v>19.600000000000001</v>
      </c>
      <c r="CB1902">
        <f>IF($BZ$6="","",IF(ISERROR(INDEX([3]Base!$A$2:$C$207,MATCH($BZ$6,[3]Base!$A$2:$A$207,0),2))=TRUE,"CABLE INCONNU",(INDEX([3]Base!$A$2:$C$207,MATCH($BZ$6,[3]Base!$A$2:$A$207,0),2))))</f>
        <v>0.627</v>
      </c>
      <c r="CD1902">
        <f t="shared" si="137"/>
        <v>406.35042202010396</v>
      </c>
      <c r="CG19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BORD'!$B$13:$B$2000,0),9)))*T1902/$P$18)</f>
        <v>406.35042202010396</v>
      </c>
      <c r="CI1902">
        <f>'[3]TABLEAU DE BORD'!B1900</f>
        <v>0</v>
      </c>
      <c r="CJ1902">
        <f>'[3]TABLEAU DE BORD'!E1900-'[3]TABLEAU DE BORD'!C1900</f>
        <v>0</v>
      </c>
      <c r="CL1902">
        <f>'[3]TABLEAU DE BORD'!H1900</f>
        <v>0</v>
      </c>
      <c r="CM1902">
        <f>'[3]TABLEAU DE BORD'!K1900-'[3]TABLEAU DE BORD'!I1900</f>
        <v>0</v>
      </c>
    </row>
    <row r="1903" spans="72:91" x14ac:dyDescent="0.25">
      <c r="BT190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BORD'!$B$13:$B$2000,0),11))*T1903/INDEX('[3]TABLEAU DE BORD'!$B$13:$R$2000,MATCH('Formalisme RTE'!$H$2,'[3]TABLEAU DE BORD'!$B$13:$B$2000,0),12)</f>
        <v>3.102830965870556</v>
      </c>
      <c r="BU1903">
        <f t="shared" si="138"/>
        <v>246.85063832914042</v>
      </c>
      <c r="BX1903">
        <f t="shared" si="136"/>
        <v>0.60748217536470928</v>
      </c>
      <c r="BZ1903">
        <f>IF($BZ$6="","",IF(ISERROR(INDEX([3]Base!$A$2:$C$207,MATCH($BZ$6,[3]Base!$A$2:$A$207,0),2))=TRUE,"CABLE INCONNU",(INDEX([3]Base!$A$2:$C$207,MATCH($BZ$6,[3]Base!$A$2:$A$207,0),3))))</f>
        <v>19.600000000000001</v>
      </c>
      <c r="CB1903">
        <f>IF($BZ$6="","",IF(ISERROR(INDEX([3]Base!$A$2:$C$207,MATCH($BZ$6,[3]Base!$A$2:$A$207,0),2))=TRUE,"CABLE INCONNU",(INDEX([3]Base!$A$2:$C$207,MATCH($BZ$6,[3]Base!$A$2:$A$207,0),2))))</f>
        <v>0.627</v>
      </c>
      <c r="CD1903">
        <f t="shared" si="137"/>
        <v>406.35042202010396</v>
      </c>
      <c r="CG19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BORD'!$B$13:$B$2000,0),9)))*T1903/$P$18)</f>
        <v>406.35042202010396</v>
      </c>
      <c r="CI1903">
        <f>'[3]TABLEAU DE BORD'!B1901</f>
        <v>0</v>
      </c>
      <c r="CJ1903">
        <f>'[3]TABLEAU DE BORD'!E1901-'[3]TABLEAU DE BORD'!C1901</f>
        <v>0</v>
      </c>
      <c r="CL1903">
        <f>'[3]TABLEAU DE BORD'!H1901</f>
        <v>0</v>
      </c>
      <c r="CM1903">
        <f>'[3]TABLEAU DE BORD'!K1901-'[3]TABLEAU DE BORD'!I1901</f>
        <v>0</v>
      </c>
    </row>
    <row r="1904" spans="72:91" x14ac:dyDescent="0.25">
      <c r="BT190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BORD'!$B$13:$B$2000,0),11))*T1904/INDEX('[3]TABLEAU DE BORD'!$B$13:$R$2000,MATCH('Formalisme RTE'!$H$2,'[3]TABLEAU DE BORD'!$B$13:$B$2000,0),12)</f>
        <v>3.102830965870556</v>
      </c>
      <c r="BU1904">
        <f t="shared" si="138"/>
        <v>246.85063832914042</v>
      </c>
      <c r="BX1904">
        <f t="shared" si="136"/>
        <v>0.60748217536470928</v>
      </c>
      <c r="BZ1904">
        <f>IF($BZ$6="","",IF(ISERROR(INDEX([3]Base!$A$2:$C$207,MATCH($BZ$6,[3]Base!$A$2:$A$207,0),2))=TRUE,"CABLE INCONNU",(INDEX([3]Base!$A$2:$C$207,MATCH($BZ$6,[3]Base!$A$2:$A$207,0),3))))</f>
        <v>19.600000000000001</v>
      </c>
      <c r="CB1904">
        <f>IF($BZ$6="","",IF(ISERROR(INDEX([3]Base!$A$2:$C$207,MATCH($BZ$6,[3]Base!$A$2:$A$207,0),2))=TRUE,"CABLE INCONNU",(INDEX([3]Base!$A$2:$C$207,MATCH($BZ$6,[3]Base!$A$2:$A$207,0),2))))</f>
        <v>0.627</v>
      </c>
      <c r="CD1904">
        <f t="shared" si="137"/>
        <v>406.35042202010396</v>
      </c>
      <c r="CG19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BORD'!$B$13:$B$2000,0),9)))*T1904/$P$18)</f>
        <v>406.35042202010396</v>
      </c>
      <c r="CI1904">
        <f>'[3]TABLEAU DE BORD'!B1902</f>
        <v>0</v>
      </c>
      <c r="CJ1904">
        <f>'[3]TABLEAU DE BORD'!E1902-'[3]TABLEAU DE BORD'!C1902</f>
        <v>0</v>
      </c>
      <c r="CL1904">
        <f>'[3]TABLEAU DE BORD'!H1902</f>
        <v>0</v>
      </c>
      <c r="CM1904">
        <f>'[3]TABLEAU DE BORD'!K1902-'[3]TABLEAU DE BORD'!I1902</f>
        <v>0</v>
      </c>
    </row>
    <row r="1905" spans="72:91" x14ac:dyDescent="0.25">
      <c r="BT190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BORD'!$B$13:$B$2000,0),11))*T1905/INDEX('[3]TABLEAU DE BORD'!$B$13:$R$2000,MATCH('Formalisme RTE'!$H$2,'[3]TABLEAU DE BORD'!$B$13:$B$2000,0),12)</f>
        <v>3.102830965870556</v>
      </c>
      <c r="BU1905">
        <f t="shared" si="138"/>
        <v>246.85063832914042</v>
      </c>
      <c r="BX1905">
        <f t="shared" si="136"/>
        <v>0.60748217536470928</v>
      </c>
      <c r="BZ1905">
        <f>IF($BZ$6="","",IF(ISERROR(INDEX([3]Base!$A$2:$C$207,MATCH($BZ$6,[3]Base!$A$2:$A$207,0),2))=TRUE,"CABLE INCONNU",(INDEX([3]Base!$A$2:$C$207,MATCH($BZ$6,[3]Base!$A$2:$A$207,0),3))))</f>
        <v>19.600000000000001</v>
      </c>
      <c r="CB1905">
        <f>IF($BZ$6="","",IF(ISERROR(INDEX([3]Base!$A$2:$C$207,MATCH($BZ$6,[3]Base!$A$2:$A$207,0),2))=TRUE,"CABLE INCONNU",(INDEX([3]Base!$A$2:$C$207,MATCH($BZ$6,[3]Base!$A$2:$A$207,0),2))))</f>
        <v>0.627</v>
      </c>
      <c r="CD1905">
        <f t="shared" si="137"/>
        <v>406.35042202010396</v>
      </c>
      <c r="CG19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BORD'!$B$13:$B$2000,0),9)))*T1905/$P$18)</f>
        <v>406.35042202010396</v>
      </c>
      <c r="CI1905">
        <f>'[3]TABLEAU DE BORD'!B1903</f>
        <v>0</v>
      </c>
      <c r="CJ1905">
        <f>'[3]TABLEAU DE BORD'!E1903-'[3]TABLEAU DE BORD'!C1903</f>
        <v>0</v>
      </c>
      <c r="CL1905">
        <f>'[3]TABLEAU DE BORD'!H1903</f>
        <v>0</v>
      </c>
      <c r="CM1905">
        <f>'[3]TABLEAU DE BORD'!K1903-'[3]TABLEAU DE BORD'!I1903</f>
        <v>0</v>
      </c>
    </row>
    <row r="1906" spans="72:91" x14ac:dyDescent="0.25">
      <c r="BT190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BORD'!$B$13:$B$2000,0),11))*T1906/INDEX('[3]TABLEAU DE BORD'!$B$13:$R$2000,MATCH('Formalisme RTE'!$H$2,'[3]TABLEAU DE BORD'!$B$13:$B$2000,0),12)</f>
        <v>3.102830965870556</v>
      </c>
      <c r="BU1906">
        <f t="shared" si="138"/>
        <v>246.85063832914042</v>
      </c>
      <c r="BX1906">
        <f t="shared" si="136"/>
        <v>0.60748217536470928</v>
      </c>
      <c r="BZ1906">
        <f>IF($BZ$6="","",IF(ISERROR(INDEX([3]Base!$A$2:$C$207,MATCH($BZ$6,[3]Base!$A$2:$A$207,0),2))=TRUE,"CABLE INCONNU",(INDEX([3]Base!$A$2:$C$207,MATCH($BZ$6,[3]Base!$A$2:$A$207,0),3))))</f>
        <v>19.600000000000001</v>
      </c>
      <c r="CB1906">
        <f>IF($BZ$6="","",IF(ISERROR(INDEX([3]Base!$A$2:$C$207,MATCH($BZ$6,[3]Base!$A$2:$A$207,0),2))=TRUE,"CABLE INCONNU",(INDEX([3]Base!$A$2:$C$207,MATCH($BZ$6,[3]Base!$A$2:$A$207,0),2))))</f>
        <v>0.627</v>
      </c>
      <c r="CD1906">
        <f t="shared" si="137"/>
        <v>406.35042202010396</v>
      </c>
      <c r="CG190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BORD'!$B$13:$B$2000,0),9)))*T1906/$P$18)</f>
        <v>406.35042202010396</v>
      </c>
      <c r="CI1906">
        <f>'[3]TABLEAU DE BORD'!B1904</f>
        <v>0</v>
      </c>
      <c r="CJ1906">
        <f>'[3]TABLEAU DE BORD'!E1904-'[3]TABLEAU DE BORD'!C1904</f>
        <v>0</v>
      </c>
      <c r="CL1906">
        <f>'[3]TABLEAU DE BORD'!H1904</f>
        <v>0</v>
      </c>
      <c r="CM1906">
        <f>'[3]TABLEAU DE BORD'!K1904-'[3]TABLEAU DE BORD'!I1904</f>
        <v>0</v>
      </c>
    </row>
    <row r="1907" spans="72:91" x14ac:dyDescent="0.25">
      <c r="BT190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BORD'!$B$13:$B$2000,0),11))*T1907/INDEX('[3]TABLEAU DE BORD'!$B$13:$R$2000,MATCH('Formalisme RTE'!$H$2,'[3]TABLEAU DE BORD'!$B$13:$B$2000,0),12)</f>
        <v>3.102830965870556</v>
      </c>
      <c r="BU1907">
        <f t="shared" si="138"/>
        <v>246.85063832914042</v>
      </c>
      <c r="BX1907">
        <f t="shared" si="136"/>
        <v>0.60748217536470928</v>
      </c>
      <c r="BZ1907">
        <f>IF($BZ$6="","",IF(ISERROR(INDEX([3]Base!$A$2:$C$207,MATCH($BZ$6,[3]Base!$A$2:$A$207,0),2))=TRUE,"CABLE INCONNU",(INDEX([3]Base!$A$2:$C$207,MATCH($BZ$6,[3]Base!$A$2:$A$207,0),3))))</f>
        <v>19.600000000000001</v>
      </c>
      <c r="CB1907">
        <f>IF($BZ$6="","",IF(ISERROR(INDEX([3]Base!$A$2:$C$207,MATCH($BZ$6,[3]Base!$A$2:$A$207,0),2))=TRUE,"CABLE INCONNU",(INDEX([3]Base!$A$2:$C$207,MATCH($BZ$6,[3]Base!$A$2:$A$207,0),2))))</f>
        <v>0.627</v>
      </c>
      <c r="CD1907">
        <f t="shared" si="137"/>
        <v>406.35042202010396</v>
      </c>
      <c r="CG190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BORD'!$B$13:$B$2000,0),9)))*T1907/$P$18)</f>
        <v>406.35042202010396</v>
      </c>
      <c r="CI1907">
        <f>'[3]TABLEAU DE BORD'!B1905</f>
        <v>0</v>
      </c>
      <c r="CJ1907">
        <f>'[3]TABLEAU DE BORD'!E1905-'[3]TABLEAU DE BORD'!C1905</f>
        <v>0</v>
      </c>
      <c r="CL1907">
        <f>'[3]TABLEAU DE BORD'!H1905</f>
        <v>0</v>
      </c>
      <c r="CM1907">
        <f>'[3]TABLEAU DE BORD'!K1905-'[3]TABLEAU DE BORD'!I1905</f>
        <v>0</v>
      </c>
    </row>
    <row r="1908" spans="72:91" x14ac:dyDescent="0.25">
      <c r="BT190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BORD'!$B$13:$B$2000,0),11))*T1908/INDEX('[3]TABLEAU DE BORD'!$B$13:$R$2000,MATCH('Formalisme RTE'!$H$2,'[3]TABLEAU DE BORD'!$B$13:$B$2000,0),12)</f>
        <v>3.102830965870556</v>
      </c>
      <c r="BU1908">
        <f t="shared" si="138"/>
        <v>246.85063832914042</v>
      </c>
      <c r="BX1908">
        <f t="shared" si="136"/>
        <v>0.60748217536470928</v>
      </c>
      <c r="BZ1908">
        <f>IF($BZ$6="","",IF(ISERROR(INDEX([3]Base!$A$2:$C$207,MATCH($BZ$6,[3]Base!$A$2:$A$207,0),2))=TRUE,"CABLE INCONNU",(INDEX([3]Base!$A$2:$C$207,MATCH($BZ$6,[3]Base!$A$2:$A$207,0),3))))</f>
        <v>19.600000000000001</v>
      </c>
      <c r="CB1908">
        <f>IF($BZ$6="","",IF(ISERROR(INDEX([3]Base!$A$2:$C$207,MATCH($BZ$6,[3]Base!$A$2:$A$207,0),2))=TRUE,"CABLE INCONNU",(INDEX([3]Base!$A$2:$C$207,MATCH($BZ$6,[3]Base!$A$2:$A$207,0),2))))</f>
        <v>0.627</v>
      </c>
      <c r="CD1908">
        <f t="shared" si="137"/>
        <v>406.35042202010396</v>
      </c>
      <c r="CG190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BORD'!$B$13:$B$2000,0),9)))*T1908/$P$18)</f>
        <v>406.35042202010396</v>
      </c>
      <c r="CI1908">
        <f>'[3]TABLEAU DE BORD'!B1906</f>
        <v>0</v>
      </c>
      <c r="CJ1908">
        <f>'[3]TABLEAU DE BORD'!E1906-'[3]TABLEAU DE BORD'!C1906</f>
        <v>0</v>
      </c>
      <c r="CL1908">
        <f>'[3]TABLEAU DE BORD'!H1906</f>
        <v>0</v>
      </c>
      <c r="CM1908">
        <f>'[3]TABLEAU DE BORD'!K1906-'[3]TABLEAU DE BORD'!I1906</f>
        <v>0</v>
      </c>
    </row>
    <row r="1909" spans="72:91" x14ac:dyDescent="0.25">
      <c r="BT190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BORD'!$B$13:$B$2000,0),11))*T1909/INDEX('[3]TABLEAU DE BORD'!$B$13:$R$2000,MATCH('Formalisme RTE'!$H$2,'[3]TABLEAU DE BORD'!$B$13:$B$2000,0),12)</f>
        <v>3.102830965870556</v>
      </c>
      <c r="BU1909">
        <f t="shared" si="138"/>
        <v>246.85063832914042</v>
      </c>
      <c r="BX1909">
        <f t="shared" si="136"/>
        <v>0.60748217536470928</v>
      </c>
      <c r="BZ1909">
        <f>IF($BZ$6="","",IF(ISERROR(INDEX([3]Base!$A$2:$C$207,MATCH($BZ$6,[3]Base!$A$2:$A$207,0),2))=TRUE,"CABLE INCONNU",(INDEX([3]Base!$A$2:$C$207,MATCH($BZ$6,[3]Base!$A$2:$A$207,0),3))))</f>
        <v>19.600000000000001</v>
      </c>
      <c r="CB1909">
        <f>IF($BZ$6="","",IF(ISERROR(INDEX([3]Base!$A$2:$C$207,MATCH($BZ$6,[3]Base!$A$2:$A$207,0),2))=TRUE,"CABLE INCONNU",(INDEX([3]Base!$A$2:$C$207,MATCH($BZ$6,[3]Base!$A$2:$A$207,0),2))))</f>
        <v>0.627</v>
      </c>
      <c r="CD1909">
        <f t="shared" si="137"/>
        <v>406.35042202010396</v>
      </c>
      <c r="CG190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BORD'!$B$13:$B$2000,0),9)))*T1909/$P$18)</f>
        <v>406.35042202010396</v>
      </c>
      <c r="CI1909">
        <f>'[3]TABLEAU DE BORD'!B1907</f>
        <v>0</v>
      </c>
      <c r="CJ1909">
        <f>'[3]TABLEAU DE BORD'!E1907-'[3]TABLEAU DE BORD'!C1907</f>
        <v>0</v>
      </c>
      <c r="CL1909">
        <f>'[3]TABLEAU DE BORD'!H1907</f>
        <v>0</v>
      </c>
      <c r="CM1909">
        <f>'[3]TABLEAU DE BORD'!K1907-'[3]TABLEAU DE BORD'!I1907</f>
        <v>0</v>
      </c>
    </row>
    <row r="1910" spans="72:91" x14ac:dyDescent="0.25">
      <c r="BT191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BORD'!$B$13:$B$2000,0),11))*T1910/INDEX('[3]TABLEAU DE BORD'!$B$13:$R$2000,MATCH('Formalisme RTE'!$H$2,'[3]TABLEAU DE BORD'!$B$13:$B$2000,0),12)</f>
        <v>3.102830965870556</v>
      </c>
      <c r="BU1910">
        <f t="shared" si="138"/>
        <v>246.85063832914042</v>
      </c>
      <c r="BX1910">
        <f t="shared" si="136"/>
        <v>0.60748217536470928</v>
      </c>
      <c r="BZ1910">
        <f>IF($BZ$6="","",IF(ISERROR(INDEX([3]Base!$A$2:$C$207,MATCH($BZ$6,[3]Base!$A$2:$A$207,0),2))=TRUE,"CABLE INCONNU",(INDEX([3]Base!$A$2:$C$207,MATCH($BZ$6,[3]Base!$A$2:$A$207,0),3))))</f>
        <v>19.600000000000001</v>
      </c>
      <c r="CB1910">
        <f>IF($BZ$6="","",IF(ISERROR(INDEX([3]Base!$A$2:$C$207,MATCH($BZ$6,[3]Base!$A$2:$A$207,0),2))=TRUE,"CABLE INCONNU",(INDEX([3]Base!$A$2:$C$207,MATCH($BZ$6,[3]Base!$A$2:$A$207,0),2))))</f>
        <v>0.627</v>
      </c>
      <c r="CD1910">
        <f t="shared" si="137"/>
        <v>406.35042202010396</v>
      </c>
      <c r="CG191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BORD'!$B$13:$B$2000,0),9)))*T1910/$P$18)</f>
        <v>406.35042202010396</v>
      </c>
      <c r="CI1910">
        <f>'[3]TABLEAU DE BORD'!B1908</f>
        <v>0</v>
      </c>
      <c r="CJ1910">
        <f>'[3]TABLEAU DE BORD'!E1908-'[3]TABLEAU DE BORD'!C1908</f>
        <v>0</v>
      </c>
      <c r="CL1910">
        <f>'[3]TABLEAU DE BORD'!H1908</f>
        <v>0</v>
      </c>
      <c r="CM1910">
        <f>'[3]TABLEAU DE BORD'!K1908-'[3]TABLEAU DE BORD'!I1908</f>
        <v>0</v>
      </c>
    </row>
    <row r="1911" spans="72:91" x14ac:dyDescent="0.25">
      <c r="BT191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BORD'!$B$13:$B$2000,0),11))*T1911/INDEX('[3]TABLEAU DE BORD'!$B$13:$R$2000,MATCH('Formalisme RTE'!$H$2,'[3]TABLEAU DE BORD'!$B$13:$B$2000,0),12)</f>
        <v>3.102830965870556</v>
      </c>
      <c r="BU1911">
        <f t="shared" si="138"/>
        <v>246.85063832914042</v>
      </c>
      <c r="BX1911">
        <f t="shared" si="136"/>
        <v>0.60748217536470928</v>
      </c>
      <c r="BZ1911">
        <f>IF($BZ$6="","",IF(ISERROR(INDEX([3]Base!$A$2:$C$207,MATCH($BZ$6,[3]Base!$A$2:$A$207,0),2))=TRUE,"CABLE INCONNU",(INDEX([3]Base!$A$2:$C$207,MATCH($BZ$6,[3]Base!$A$2:$A$207,0),3))))</f>
        <v>19.600000000000001</v>
      </c>
      <c r="CB1911">
        <f>IF($BZ$6="","",IF(ISERROR(INDEX([3]Base!$A$2:$C$207,MATCH($BZ$6,[3]Base!$A$2:$A$207,0),2))=TRUE,"CABLE INCONNU",(INDEX([3]Base!$A$2:$C$207,MATCH($BZ$6,[3]Base!$A$2:$A$207,0),2))))</f>
        <v>0.627</v>
      </c>
      <c r="CD1911">
        <f t="shared" si="137"/>
        <v>406.35042202010396</v>
      </c>
      <c r="CG191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BORD'!$B$13:$B$2000,0),9)))*T1911/$P$18)</f>
        <v>406.35042202010396</v>
      </c>
      <c r="CI1911">
        <f>'[3]TABLEAU DE BORD'!B1909</f>
        <v>0</v>
      </c>
      <c r="CJ1911">
        <f>'[3]TABLEAU DE BORD'!E1909-'[3]TABLEAU DE BORD'!C1909</f>
        <v>0</v>
      </c>
      <c r="CL1911">
        <f>'[3]TABLEAU DE BORD'!H1909</f>
        <v>0</v>
      </c>
      <c r="CM1911">
        <f>'[3]TABLEAU DE BORD'!K1909-'[3]TABLEAU DE BORD'!I1909</f>
        <v>0</v>
      </c>
    </row>
    <row r="1912" spans="72:91" x14ac:dyDescent="0.25">
      <c r="BT191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BORD'!$B$13:$B$2000,0),11))*T1912/INDEX('[3]TABLEAU DE BORD'!$B$13:$R$2000,MATCH('Formalisme RTE'!$H$2,'[3]TABLEAU DE BORD'!$B$13:$B$2000,0),12)</f>
        <v>3.102830965870556</v>
      </c>
      <c r="BU1912">
        <f t="shared" si="138"/>
        <v>246.85063832914042</v>
      </c>
      <c r="BX1912">
        <f t="shared" si="136"/>
        <v>0.60748217536470928</v>
      </c>
      <c r="BZ1912">
        <f>IF($BZ$6="","",IF(ISERROR(INDEX([3]Base!$A$2:$C$207,MATCH($BZ$6,[3]Base!$A$2:$A$207,0),2))=TRUE,"CABLE INCONNU",(INDEX([3]Base!$A$2:$C$207,MATCH($BZ$6,[3]Base!$A$2:$A$207,0),3))))</f>
        <v>19.600000000000001</v>
      </c>
      <c r="CB1912">
        <f>IF($BZ$6="","",IF(ISERROR(INDEX([3]Base!$A$2:$C$207,MATCH($BZ$6,[3]Base!$A$2:$A$207,0),2))=TRUE,"CABLE INCONNU",(INDEX([3]Base!$A$2:$C$207,MATCH($BZ$6,[3]Base!$A$2:$A$207,0),2))))</f>
        <v>0.627</v>
      </c>
      <c r="CD1912">
        <f t="shared" si="137"/>
        <v>406.35042202010396</v>
      </c>
      <c r="CG191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BORD'!$B$13:$B$2000,0),9)))*T1912/$P$18)</f>
        <v>406.35042202010396</v>
      </c>
      <c r="CI1912">
        <f>'[3]TABLEAU DE BORD'!B1910</f>
        <v>0</v>
      </c>
      <c r="CJ1912">
        <f>'[3]TABLEAU DE BORD'!E1910-'[3]TABLEAU DE BORD'!C1910</f>
        <v>0</v>
      </c>
      <c r="CL1912">
        <f>'[3]TABLEAU DE BORD'!H1910</f>
        <v>0</v>
      </c>
      <c r="CM1912">
        <f>'[3]TABLEAU DE BORD'!K1910-'[3]TABLEAU DE BORD'!I1910</f>
        <v>0</v>
      </c>
    </row>
    <row r="1913" spans="72:91" x14ac:dyDescent="0.25">
      <c r="BT191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BORD'!$B$13:$B$2000,0),11))*T1913/INDEX('[3]TABLEAU DE BORD'!$B$13:$R$2000,MATCH('Formalisme RTE'!$H$2,'[3]TABLEAU DE BORD'!$B$13:$B$2000,0),12)</f>
        <v>3.102830965870556</v>
      </c>
      <c r="BU1913">
        <f t="shared" si="138"/>
        <v>246.85063832914042</v>
      </c>
      <c r="BX1913">
        <f t="shared" si="136"/>
        <v>0.60748217536470928</v>
      </c>
      <c r="BZ1913">
        <f>IF($BZ$6="","",IF(ISERROR(INDEX([3]Base!$A$2:$C$207,MATCH($BZ$6,[3]Base!$A$2:$A$207,0),2))=TRUE,"CABLE INCONNU",(INDEX([3]Base!$A$2:$C$207,MATCH($BZ$6,[3]Base!$A$2:$A$207,0),3))))</f>
        <v>19.600000000000001</v>
      </c>
      <c r="CB1913">
        <f>IF($BZ$6="","",IF(ISERROR(INDEX([3]Base!$A$2:$C$207,MATCH($BZ$6,[3]Base!$A$2:$A$207,0),2))=TRUE,"CABLE INCONNU",(INDEX([3]Base!$A$2:$C$207,MATCH($BZ$6,[3]Base!$A$2:$A$207,0),2))))</f>
        <v>0.627</v>
      </c>
      <c r="CD1913">
        <f t="shared" si="137"/>
        <v>406.35042202010396</v>
      </c>
      <c r="CG191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BORD'!$B$13:$B$2000,0),9)))*T1913/$P$18)</f>
        <v>406.35042202010396</v>
      </c>
      <c r="CI1913">
        <f>'[3]TABLEAU DE BORD'!B1911</f>
        <v>0</v>
      </c>
      <c r="CJ1913">
        <f>'[3]TABLEAU DE BORD'!E1911-'[3]TABLEAU DE BORD'!C1911</f>
        <v>0</v>
      </c>
      <c r="CL1913">
        <f>'[3]TABLEAU DE BORD'!H1911</f>
        <v>0</v>
      </c>
      <c r="CM1913">
        <f>'[3]TABLEAU DE BORD'!K1911-'[3]TABLEAU DE BORD'!I1911</f>
        <v>0</v>
      </c>
    </row>
    <row r="1914" spans="72:91" x14ac:dyDescent="0.25">
      <c r="BT191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BORD'!$B$13:$B$2000,0),11))*T1914/INDEX('[3]TABLEAU DE BORD'!$B$13:$R$2000,MATCH('Formalisme RTE'!$H$2,'[3]TABLEAU DE BORD'!$B$13:$B$2000,0),12)</f>
        <v>3.102830965870556</v>
      </c>
      <c r="BU1914">
        <f t="shared" si="138"/>
        <v>246.85063832914042</v>
      </c>
      <c r="BX1914">
        <f t="shared" si="136"/>
        <v>0.60748217536470928</v>
      </c>
      <c r="BZ1914">
        <f>IF($BZ$6="","",IF(ISERROR(INDEX([3]Base!$A$2:$C$207,MATCH($BZ$6,[3]Base!$A$2:$A$207,0),2))=TRUE,"CABLE INCONNU",(INDEX([3]Base!$A$2:$C$207,MATCH($BZ$6,[3]Base!$A$2:$A$207,0),3))))</f>
        <v>19.600000000000001</v>
      </c>
      <c r="CB1914">
        <f>IF($BZ$6="","",IF(ISERROR(INDEX([3]Base!$A$2:$C$207,MATCH($BZ$6,[3]Base!$A$2:$A$207,0),2))=TRUE,"CABLE INCONNU",(INDEX([3]Base!$A$2:$C$207,MATCH($BZ$6,[3]Base!$A$2:$A$207,0),2))))</f>
        <v>0.627</v>
      </c>
      <c r="CD1914">
        <f t="shared" si="137"/>
        <v>406.35042202010396</v>
      </c>
      <c r="CG191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BORD'!$B$13:$B$2000,0),9)))*T1914/$P$18)</f>
        <v>406.35042202010396</v>
      </c>
      <c r="CI1914">
        <f>'[3]TABLEAU DE BORD'!B1912</f>
        <v>0</v>
      </c>
      <c r="CJ1914">
        <f>'[3]TABLEAU DE BORD'!E1912-'[3]TABLEAU DE BORD'!C1912</f>
        <v>0</v>
      </c>
      <c r="CL1914">
        <f>'[3]TABLEAU DE BORD'!H1912</f>
        <v>0</v>
      </c>
      <c r="CM1914">
        <f>'[3]TABLEAU DE BORD'!K1912-'[3]TABLEAU DE BORD'!I1912</f>
        <v>0</v>
      </c>
    </row>
    <row r="1915" spans="72:91" x14ac:dyDescent="0.25">
      <c r="BT191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BORD'!$B$13:$B$2000,0),11))*T1915/INDEX('[3]TABLEAU DE BORD'!$B$13:$R$2000,MATCH('Formalisme RTE'!$H$2,'[3]TABLEAU DE BORD'!$B$13:$B$2000,0),12)</f>
        <v>3.102830965870556</v>
      </c>
      <c r="BU1915">
        <f t="shared" si="138"/>
        <v>246.85063832914042</v>
      </c>
      <c r="BX1915">
        <f t="shared" si="136"/>
        <v>0.60748217536470928</v>
      </c>
      <c r="BZ1915">
        <f>IF($BZ$6="","",IF(ISERROR(INDEX([3]Base!$A$2:$C$207,MATCH($BZ$6,[3]Base!$A$2:$A$207,0),2))=TRUE,"CABLE INCONNU",(INDEX([3]Base!$A$2:$C$207,MATCH($BZ$6,[3]Base!$A$2:$A$207,0),3))))</f>
        <v>19.600000000000001</v>
      </c>
      <c r="CB1915">
        <f>IF($BZ$6="","",IF(ISERROR(INDEX([3]Base!$A$2:$C$207,MATCH($BZ$6,[3]Base!$A$2:$A$207,0),2))=TRUE,"CABLE INCONNU",(INDEX([3]Base!$A$2:$C$207,MATCH($BZ$6,[3]Base!$A$2:$A$207,0),2))))</f>
        <v>0.627</v>
      </c>
      <c r="CD1915">
        <f t="shared" si="137"/>
        <v>406.35042202010396</v>
      </c>
      <c r="CG191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BORD'!$B$13:$B$2000,0),9)))*T1915/$P$18)</f>
        <v>406.35042202010396</v>
      </c>
      <c r="CI1915">
        <f>'[3]TABLEAU DE BORD'!B1913</f>
        <v>0</v>
      </c>
      <c r="CJ1915">
        <f>'[3]TABLEAU DE BORD'!E1913-'[3]TABLEAU DE BORD'!C1913</f>
        <v>0</v>
      </c>
      <c r="CL1915">
        <f>'[3]TABLEAU DE BORD'!H1913</f>
        <v>0</v>
      </c>
      <c r="CM1915">
        <f>'[3]TABLEAU DE BORD'!K1913-'[3]TABLEAU DE BORD'!I1913</f>
        <v>0</v>
      </c>
    </row>
    <row r="1916" spans="72:91" x14ac:dyDescent="0.25">
      <c r="BT191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BORD'!$B$13:$B$2000,0),11))*T1916/INDEX('[3]TABLEAU DE BORD'!$B$13:$R$2000,MATCH('Formalisme RTE'!$H$2,'[3]TABLEAU DE BORD'!$B$13:$B$2000,0),12)</f>
        <v>3.102830965870556</v>
      </c>
      <c r="BU1916">
        <f t="shared" si="138"/>
        <v>246.85063832914042</v>
      </c>
      <c r="BX1916">
        <f t="shared" si="136"/>
        <v>0.60748217536470928</v>
      </c>
      <c r="BZ1916">
        <f>IF($BZ$6="","",IF(ISERROR(INDEX([3]Base!$A$2:$C$207,MATCH($BZ$6,[3]Base!$A$2:$A$207,0),2))=TRUE,"CABLE INCONNU",(INDEX([3]Base!$A$2:$C$207,MATCH($BZ$6,[3]Base!$A$2:$A$207,0),3))))</f>
        <v>19.600000000000001</v>
      </c>
      <c r="CB1916">
        <f>IF($BZ$6="","",IF(ISERROR(INDEX([3]Base!$A$2:$C$207,MATCH($BZ$6,[3]Base!$A$2:$A$207,0),2))=TRUE,"CABLE INCONNU",(INDEX([3]Base!$A$2:$C$207,MATCH($BZ$6,[3]Base!$A$2:$A$207,0),2))))</f>
        <v>0.627</v>
      </c>
      <c r="CD1916">
        <f t="shared" si="137"/>
        <v>406.35042202010396</v>
      </c>
      <c r="CG19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BORD'!$B$13:$B$2000,0),9)))*T1916/$P$18)</f>
        <v>406.35042202010396</v>
      </c>
      <c r="CI1916">
        <f>'[3]TABLEAU DE BORD'!B1914</f>
        <v>0</v>
      </c>
      <c r="CJ1916">
        <f>'[3]TABLEAU DE BORD'!E1914-'[3]TABLEAU DE BORD'!C1914</f>
        <v>0</v>
      </c>
      <c r="CL1916">
        <f>'[3]TABLEAU DE BORD'!H1914</f>
        <v>0</v>
      </c>
      <c r="CM1916">
        <f>'[3]TABLEAU DE BORD'!K1914-'[3]TABLEAU DE BORD'!I1914</f>
        <v>0</v>
      </c>
    </row>
    <row r="1917" spans="72:91" x14ac:dyDescent="0.25">
      <c r="BT191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BORD'!$B$13:$B$2000,0),11))*T1917/INDEX('[3]TABLEAU DE BORD'!$B$13:$R$2000,MATCH('Formalisme RTE'!$H$2,'[3]TABLEAU DE BORD'!$B$13:$B$2000,0),12)</f>
        <v>3.102830965870556</v>
      </c>
      <c r="BU1917">
        <f t="shared" si="138"/>
        <v>246.85063832914042</v>
      </c>
      <c r="BX1917">
        <f t="shared" si="136"/>
        <v>0.60748217536470928</v>
      </c>
      <c r="BZ1917">
        <f>IF($BZ$6="","",IF(ISERROR(INDEX([3]Base!$A$2:$C$207,MATCH($BZ$6,[3]Base!$A$2:$A$207,0),2))=TRUE,"CABLE INCONNU",(INDEX([3]Base!$A$2:$C$207,MATCH($BZ$6,[3]Base!$A$2:$A$207,0),3))))</f>
        <v>19.600000000000001</v>
      </c>
      <c r="CB1917">
        <f>IF($BZ$6="","",IF(ISERROR(INDEX([3]Base!$A$2:$C$207,MATCH($BZ$6,[3]Base!$A$2:$A$207,0),2))=TRUE,"CABLE INCONNU",(INDEX([3]Base!$A$2:$C$207,MATCH($BZ$6,[3]Base!$A$2:$A$207,0),2))))</f>
        <v>0.627</v>
      </c>
      <c r="CD1917">
        <f t="shared" si="137"/>
        <v>406.35042202010396</v>
      </c>
      <c r="CG19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BORD'!$B$13:$B$2000,0),9)))*T1917/$P$18)</f>
        <v>406.35042202010396</v>
      </c>
      <c r="CI1917">
        <f>'[3]TABLEAU DE BORD'!B1915</f>
        <v>0</v>
      </c>
      <c r="CJ1917">
        <f>'[3]TABLEAU DE BORD'!E1915-'[3]TABLEAU DE BORD'!C1915</f>
        <v>0</v>
      </c>
      <c r="CL1917">
        <f>'[3]TABLEAU DE BORD'!H1915</f>
        <v>0</v>
      </c>
      <c r="CM1917">
        <f>'[3]TABLEAU DE BORD'!K1915-'[3]TABLEAU DE BORD'!I1915</f>
        <v>0</v>
      </c>
    </row>
    <row r="1918" spans="72:91" x14ac:dyDescent="0.25">
      <c r="BT191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BORD'!$B$13:$B$2000,0),11))*T1918/INDEX('[3]TABLEAU DE BORD'!$B$13:$R$2000,MATCH('Formalisme RTE'!$H$2,'[3]TABLEAU DE BORD'!$B$13:$B$2000,0),12)</f>
        <v>3.102830965870556</v>
      </c>
      <c r="BU1918">
        <f t="shared" si="138"/>
        <v>246.85063832914042</v>
      </c>
      <c r="BX1918">
        <f t="shared" si="136"/>
        <v>0.60748217536470928</v>
      </c>
      <c r="BZ1918">
        <f>IF($BZ$6="","",IF(ISERROR(INDEX([3]Base!$A$2:$C$207,MATCH($BZ$6,[3]Base!$A$2:$A$207,0),2))=TRUE,"CABLE INCONNU",(INDEX([3]Base!$A$2:$C$207,MATCH($BZ$6,[3]Base!$A$2:$A$207,0),3))))</f>
        <v>19.600000000000001</v>
      </c>
      <c r="CB1918">
        <f>IF($BZ$6="","",IF(ISERROR(INDEX([3]Base!$A$2:$C$207,MATCH($BZ$6,[3]Base!$A$2:$A$207,0),2))=TRUE,"CABLE INCONNU",(INDEX([3]Base!$A$2:$C$207,MATCH($BZ$6,[3]Base!$A$2:$A$207,0),2))))</f>
        <v>0.627</v>
      </c>
      <c r="CD1918">
        <f t="shared" si="137"/>
        <v>406.35042202010396</v>
      </c>
      <c r="CG19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BORD'!$B$13:$B$2000,0),9)))*T1918/$P$18)</f>
        <v>406.35042202010396</v>
      </c>
      <c r="CI1918">
        <f>'[3]TABLEAU DE BORD'!B1916</f>
        <v>0</v>
      </c>
      <c r="CJ1918">
        <f>'[3]TABLEAU DE BORD'!E1916-'[3]TABLEAU DE BORD'!C1916</f>
        <v>0</v>
      </c>
      <c r="CL1918">
        <f>'[3]TABLEAU DE BORD'!H1916</f>
        <v>0</v>
      </c>
      <c r="CM1918">
        <f>'[3]TABLEAU DE BORD'!K1916-'[3]TABLEAU DE BORD'!I1916</f>
        <v>0</v>
      </c>
    </row>
    <row r="1919" spans="72:91" x14ac:dyDescent="0.25">
      <c r="BT191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BORD'!$B$13:$B$2000,0),11))*T1919/INDEX('[3]TABLEAU DE BORD'!$B$13:$R$2000,MATCH('Formalisme RTE'!$H$2,'[3]TABLEAU DE BORD'!$B$13:$B$2000,0),12)</f>
        <v>3.102830965870556</v>
      </c>
      <c r="BU1919">
        <f t="shared" si="138"/>
        <v>246.85063832914042</v>
      </c>
      <c r="BX1919">
        <f t="shared" si="136"/>
        <v>0.60748217536470928</v>
      </c>
      <c r="BZ1919">
        <f>IF($BZ$6="","",IF(ISERROR(INDEX([3]Base!$A$2:$C$207,MATCH($BZ$6,[3]Base!$A$2:$A$207,0),2))=TRUE,"CABLE INCONNU",(INDEX([3]Base!$A$2:$C$207,MATCH($BZ$6,[3]Base!$A$2:$A$207,0),3))))</f>
        <v>19.600000000000001</v>
      </c>
      <c r="CB1919">
        <f>IF($BZ$6="","",IF(ISERROR(INDEX([3]Base!$A$2:$C$207,MATCH($BZ$6,[3]Base!$A$2:$A$207,0),2))=TRUE,"CABLE INCONNU",(INDEX([3]Base!$A$2:$C$207,MATCH($BZ$6,[3]Base!$A$2:$A$207,0),2))))</f>
        <v>0.627</v>
      </c>
      <c r="CD1919">
        <f t="shared" si="137"/>
        <v>406.35042202010396</v>
      </c>
      <c r="CG19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BORD'!$B$13:$B$2000,0),9)))*T1919/$P$18)</f>
        <v>406.35042202010396</v>
      </c>
      <c r="CI1919">
        <f>'[3]TABLEAU DE BORD'!B1917</f>
        <v>0</v>
      </c>
      <c r="CJ1919">
        <f>'[3]TABLEAU DE BORD'!E1917-'[3]TABLEAU DE BORD'!C1917</f>
        <v>0</v>
      </c>
      <c r="CL1919">
        <f>'[3]TABLEAU DE BORD'!H1917</f>
        <v>0</v>
      </c>
      <c r="CM1919">
        <f>'[3]TABLEAU DE BORD'!K1917-'[3]TABLEAU DE BORD'!I1917</f>
        <v>0</v>
      </c>
    </row>
    <row r="1920" spans="72:91" x14ac:dyDescent="0.25">
      <c r="BT192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BORD'!$B$13:$B$2000,0),11))*T1920/INDEX('[3]TABLEAU DE BORD'!$B$13:$R$2000,MATCH('Formalisme RTE'!$H$2,'[3]TABLEAU DE BORD'!$B$13:$B$2000,0),12)</f>
        <v>3.102830965870556</v>
      </c>
      <c r="BU1920">
        <f t="shared" si="138"/>
        <v>246.85063832914042</v>
      </c>
      <c r="BX1920">
        <f t="shared" si="136"/>
        <v>0.60748217536470928</v>
      </c>
      <c r="BZ1920">
        <f>IF($BZ$6="","",IF(ISERROR(INDEX([3]Base!$A$2:$C$207,MATCH($BZ$6,[3]Base!$A$2:$A$207,0),2))=TRUE,"CABLE INCONNU",(INDEX([3]Base!$A$2:$C$207,MATCH($BZ$6,[3]Base!$A$2:$A$207,0),3))))</f>
        <v>19.600000000000001</v>
      </c>
      <c r="CB1920">
        <f>IF($BZ$6="","",IF(ISERROR(INDEX([3]Base!$A$2:$C$207,MATCH($BZ$6,[3]Base!$A$2:$A$207,0),2))=TRUE,"CABLE INCONNU",(INDEX([3]Base!$A$2:$C$207,MATCH($BZ$6,[3]Base!$A$2:$A$207,0),2))))</f>
        <v>0.627</v>
      </c>
      <c r="CD1920">
        <f t="shared" si="137"/>
        <v>406.35042202010396</v>
      </c>
      <c r="CG19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BORD'!$B$13:$B$2000,0),9)))*T1920/$P$18)</f>
        <v>406.35042202010396</v>
      </c>
      <c r="CI1920">
        <f>'[3]TABLEAU DE BORD'!B1918</f>
        <v>0</v>
      </c>
      <c r="CJ1920">
        <f>'[3]TABLEAU DE BORD'!E1918-'[3]TABLEAU DE BORD'!C1918</f>
        <v>0</v>
      </c>
      <c r="CL1920">
        <f>'[3]TABLEAU DE BORD'!H1918</f>
        <v>0</v>
      </c>
      <c r="CM1920">
        <f>'[3]TABLEAU DE BORD'!K1918-'[3]TABLEAU DE BORD'!I1918</f>
        <v>0</v>
      </c>
    </row>
    <row r="1921" spans="72:91" x14ac:dyDescent="0.25">
      <c r="BT192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BORD'!$B$13:$B$2000,0),11))*T1921/INDEX('[3]TABLEAU DE BORD'!$B$13:$R$2000,MATCH('Formalisme RTE'!$H$2,'[3]TABLEAU DE BORD'!$B$13:$B$2000,0),12)</f>
        <v>3.102830965870556</v>
      </c>
      <c r="BU1921">
        <f t="shared" si="138"/>
        <v>246.85063832914042</v>
      </c>
      <c r="BX1921">
        <f t="shared" si="136"/>
        <v>0.60748217536470928</v>
      </c>
      <c r="BZ1921">
        <f>IF($BZ$6="","",IF(ISERROR(INDEX([3]Base!$A$2:$C$207,MATCH($BZ$6,[3]Base!$A$2:$A$207,0),2))=TRUE,"CABLE INCONNU",(INDEX([3]Base!$A$2:$C$207,MATCH($BZ$6,[3]Base!$A$2:$A$207,0),3))))</f>
        <v>19.600000000000001</v>
      </c>
      <c r="CB1921">
        <f>IF($BZ$6="","",IF(ISERROR(INDEX([3]Base!$A$2:$C$207,MATCH($BZ$6,[3]Base!$A$2:$A$207,0),2))=TRUE,"CABLE INCONNU",(INDEX([3]Base!$A$2:$C$207,MATCH($BZ$6,[3]Base!$A$2:$A$207,0),2))))</f>
        <v>0.627</v>
      </c>
      <c r="CD1921">
        <f t="shared" si="137"/>
        <v>406.35042202010396</v>
      </c>
      <c r="CG19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BORD'!$B$13:$B$2000,0),9)))*T1921/$P$18)</f>
        <v>406.35042202010396</v>
      </c>
      <c r="CI1921">
        <f>'[3]TABLEAU DE BORD'!B1919</f>
        <v>0</v>
      </c>
      <c r="CJ1921">
        <f>'[3]TABLEAU DE BORD'!E1919-'[3]TABLEAU DE BORD'!C1919</f>
        <v>0</v>
      </c>
      <c r="CL1921">
        <f>'[3]TABLEAU DE BORD'!H1919</f>
        <v>0</v>
      </c>
      <c r="CM1921">
        <f>'[3]TABLEAU DE BORD'!K1919-'[3]TABLEAU DE BORD'!I1919</f>
        <v>0</v>
      </c>
    </row>
    <row r="1922" spans="72:91" x14ac:dyDescent="0.25">
      <c r="BT192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BORD'!$B$13:$B$2000,0),11))*T1922/INDEX('[3]TABLEAU DE BORD'!$B$13:$R$2000,MATCH('Formalisme RTE'!$H$2,'[3]TABLEAU DE BORD'!$B$13:$B$2000,0),12)</f>
        <v>3.102830965870556</v>
      </c>
      <c r="BU1922">
        <f t="shared" si="138"/>
        <v>246.85063832914042</v>
      </c>
      <c r="BX1922">
        <f t="shared" si="136"/>
        <v>0.60748217536470928</v>
      </c>
      <c r="BZ1922">
        <f>IF($BZ$6="","",IF(ISERROR(INDEX([3]Base!$A$2:$C$207,MATCH($BZ$6,[3]Base!$A$2:$A$207,0),2))=TRUE,"CABLE INCONNU",(INDEX([3]Base!$A$2:$C$207,MATCH($BZ$6,[3]Base!$A$2:$A$207,0),3))))</f>
        <v>19.600000000000001</v>
      </c>
      <c r="CB1922">
        <f>IF($BZ$6="","",IF(ISERROR(INDEX([3]Base!$A$2:$C$207,MATCH($BZ$6,[3]Base!$A$2:$A$207,0),2))=TRUE,"CABLE INCONNU",(INDEX([3]Base!$A$2:$C$207,MATCH($BZ$6,[3]Base!$A$2:$A$207,0),2))))</f>
        <v>0.627</v>
      </c>
      <c r="CD1922">
        <f t="shared" si="137"/>
        <v>406.35042202010396</v>
      </c>
      <c r="CG19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BORD'!$B$13:$B$2000,0),9)))*T1922/$P$18)</f>
        <v>406.35042202010396</v>
      </c>
      <c r="CI1922">
        <f>'[3]TABLEAU DE BORD'!B1920</f>
        <v>0</v>
      </c>
      <c r="CJ1922">
        <f>'[3]TABLEAU DE BORD'!E1920-'[3]TABLEAU DE BORD'!C1920</f>
        <v>0</v>
      </c>
      <c r="CL1922">
        <f>'[3]TABLEAU DE BORD'!H1920</f>
        <v>0</v>
      </c>
      <c r="CM1922">
        <f>'[3]TABLEAU DE BORD'!K1920-'[3]TABLEAU DE BORD'!I1920</f>
        <v>0</v>
      </c>
    </row>
    <row r="1923" spans="72:91" x14ac:dyDescent="0.25">
      <c r="BT192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BORD'!$B$13:$B$2000,0),11))*T1923/INDEX('[3]TABLEAU DE BORD'!$B$13:$R$2000,MATCH('Formalisme RTE'!$H$2,'[3]TABLEAU DE BORD'!$B$13:$B$2000,0),12)</f>
        <v>3.102830965870556</v>
      </c>
      <c r="BU1923">
        <f t="shared" si="138"/>
        <v>246.85063832914042</v>
      </c>
      <c r="BX1923">
        <f t="shared" si="136"/>
        <v>0.60748217536470928</v>
      </c>
      <c r="BZ1923">
        <f>IF($BZ$6="","",IF(ISERROR(INDEX([3]Base!$A$2:$C$207,MATCH($BZ$6,[3]Base!$A$2:$A$207,0),2))=TRUE,"CABLE INCONNU",(INDEX([3]Base!$A$2:$C$207,MATCH($BZ$6,[3]Base!$A$2:$A$207,0),3))))</f>
        <v>19.600000000000001</v>
      </c>
      <c r="CB1923">
        <f>IF($BZ$6="","",IF(ISERROR(INDEX([3]Base!$A$2:$C$207,MATCH($BZ$6,[3]Base!$A$2:$A$207,0),2))=TRUE,"CABLE INCONNU",(INDEX([3]Base!$A$2:$C$207,MATCH($BZ$6,[3]Base!$A$2:$A$207,0),2))))</f>
        <v>0.627</v>
      </c>
      <c r="CD1923">
        <f t="shared" si="137"/>
        <v>406.35042202010396</v>
      </c>
      <c r="CG19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BORD'!$B$13:$B$2000,0),9)))*T1923/$P$18)</f>
        <v>406.35042202010396</v>
      </c>
      <c r="CI1923">
        <f>'[3]TABLEAU DE BORD'!B1921</f>
        <v>0</v>
      </c>
      <c r="CJ1923">
        <f>'[3]TABLEAU DE BORD'!E1921-'[3]TABLEAU DE BORD'!C1921</f>
        <v>0</v>
      </c>
      <c r="CL1923">
        <f>'[3]TABLEAU DE BORD'!H1921</f>
        <v>0</v>
      </c>
      <c r="CM1923">
        <f>'[3]TABLEAU DE BORD'!K1921-'[3]TABLEAU DE BORD'!I1921</f>
        <v>0</v>
      </c>
    </row>
    <row r="1924" spans="72:91" x14ac:dyDescent="0.25">
      <c r="BT192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BORD'!$B$13:$B$2000,0),11))*T1924/INDEX('[3]TABLEAU DE BORD'!$B$13:$R$2000,MATCH('Formalisme RTE'!$H$2,'[3]TABLEAU DE BORD'!$B$13:$B$2000,0),12)</f>
        <v>3.102830965870556</v>
      </c>
      <c r="BU1924">
        <f t="shared" si="138"/>
        <v>246.85063832914042</v>
      </c>
      <c r="BX1924">
        <f t="shared" si="136"/>
        <v>0.60748217536470928</v>
      </c>
      <c r="BZ1924">
        <f>IF($BZ$6="","",IF(ISERROR(INDEX([3]Base!$A$2:$C$207,MATCH($BZ$6,[3]Base!$A$2:$A$207,0),2))=TRUE,"CABLE INCONNU",(INDEX([3]Base!$A$2:$C$207,MATCH($BZ$6,[3]Base!$A$2:$A$207,0),3))))</f>
        <v>19.600000000000001</v>
      </c>
      <c r="CB1924">
        <f>IF($BZ$6="","",IF(ISERROR(INDEX([3]Base!$A$2:$C$207,MATCH($BZ$6,[3]Base!$A$2:$A$207,0),2))=TRUE,"CABLE INCONNU",(INDEX([3]Base!$A$2:$C$207,MATCH($BZ$6,[3]Base!$A$2:$A$207,0),2))))</f>
        <v>0.627</v>
      </c>
      <c r="CD1924">
        <f t="shared" si="137"/>
        <v>406.35042202010396</v>
      </c>
      <c r="CG192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BORD'!$B$13:$B$2000,0),9)))*T1924/$P$18)</f>
        <v>406.35042202010396</v>
      </c>
      <c r="CI1924">
        <f>'[3]TABLEAU DE BORD'!B1922</f>
        <v>0</v>
      </c>
      <c r="CJ1924">
        <f>'[3]TABLEAU DE BORD'!E1922-'[3]TABLEAU DE BORD'!C1922</f>
        <v>0</v>
      </c>
      <c r="CL1924">
        <f>'[3]TABLEAU DE BORD'!H1922</f>
        <v>0</v>
      </c>
      <c r="CM1924">
        <f>'[3]TABLEAU DE BORD'!K1922-'[3]TABLEAU DE BORD'!I1922</f>
        <v>0</v>
      </c>
    </row>
    <row r="1925" spans="72:91" x14ac:dyDescent="0.25">
      <c r="BT192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BORD'!$B$13:$B$2000,0),11))*T1925/INDEX('[3]TABLEAU DE BORD'!$B$13:$R$2000,MATCH('Formalisme RTE'!$H$2,'[3]TABLEAU DE BORD'!$B$13:$B$2000,0),12)</f>
        <v>3.102830965870556</v>
      </c>
      <c r="BU1925">
        <f t="shared" si="138"/>
        <v>246.85063832914042</v>
      </c>
      <c r="BX1925">
        <f t="shared" si="136"/>
        <v>0.60748217536470928</v>
      </c>
      <c r="BZ1925">
        <f>IF($BZ$6="","",IF(ISERROR(INDEX([3]Base!$A$2:$C$207,MATCH($BZ$6,[3]Base!$A$2:$A$207,0),2))=TRUE,"CABLE INCONNU",(INDEX([3]Base!$A$2:$C$207,MATCH($BZ$6,[3]Base!$A$2:$A$207,0),3))))</f>
        <v>19.600000000000001</v>
      </c>
      <c r="CB1925">
        <f>IF($BZ$6="","",IF(ISERROR(INDEX([3]Base!$A$2:$C$207,MATCH($BZ$6,[3]Base!$A$2:$A$207,0),2))=TRUE,"CABLE INCONNU",(INDEX([3]Base!$A$2:$C$207,MATCH($BZ$6,[3]Base!$A$2:$A$207,0),2))))</f>
        <v>0.627</v>
      </c>
      <c r="CD1925">
        <f t="shared" si="137"/>
        <v>406.35042202010396</v>
      </c>
      <c r="CG192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BORD'!$B$13:$B$2000,0),9)))*T1925/$P$18)</f>
        <v>406.35042202010396</v>
      </c>
      <c r="CI1925">
        <f>'[3]TABLEAU DE BORD'!B1923</f>
        <v>0</v>
      </c>
      <c r="CJ1925">
        <f>'[3]TABLEAU DE BORD'!E1923-'[3]TABLEAU DE BORD'!C1923</f>
        <v>0</v>
      </c>
      <c r="CL1925">
        <f>'[3]TABLEAU DE BORD'!H1923</f>
        <v>0</v>
      </c>
      <c r="CM1925">
        <f>'[3]TABLEAU DE BORD'!K1923-'[3]TABLEAU DE BORD'!I1923</f>
        <v>0</v>
      </c>
    </row>
    <row r="1926" spans="72:91" x14ac:dyDescent="0.25">
      <c r="BT192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BORD'!$B$13:$B$2000,0),11))*T1926/INDEX('[3]TABLEAU DE BORD'!$B$13:$R$2000,MATCH('Formalisme RTE'!$H$2,'[3]TABLEAU DE BORD'!$B$13:$B$2000,0),12)</f>
        <v>3.102830965870556</v>
      </c>
      <c r="BU1926">
        <f t="shared" si="138"/>
        <v>246.85063832914042</v>
      </c>
      <c r="BX1926">
        <f t="shared" si="136"/>
        <v>0.60748217536470928</v>
      </c>
      <c r="BZ1926">
        <f>IF($BZ$6="","",IF(ISERROR(INDEX([3]Base!$A$2:$C$207,MATCH($BZ$6,[3]Base!$A$2:$A$207,0),2))=TRUE,"CABLE INCONNU",(INDEX([3]Base!$A$2:$C$207,MATCH($BZ$6,[3]Base!$A$2:$A$207,0),3))))</f>
        <v>19.600000000000001</v>
      </c>
      <c r="CB1926">
        <f>IF($BZ$6="","",IF(ISERROR(INDEX([3]Base!$A$2:$C$207,MATCH($BZ$6,[3]Base!$A$2:$A$207,0),2))=TRUE,"CABLE INCONNU",(INDEX([3]Base!$A$2:$C$207,MATCH($BZ$6,[3]Base!$A$2:$A$207,0),2))))</f>
        <v>0.627</v>
      </c>
      <c r="CD1926">
        <f t="shared" si="137"/>
        <v>406.35042202010396</v>
      </c>
      <c r="CG192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BORD'!$B$13:$B$2000,0),9)))*T1926/$P$18)</f>
        <v>406.35042202010396</v>
      </c>
      <c r="CI1926">
        <f>'[3]TABLEAU DE BORD'!B1924</f>
        <v>0</v>
      </c>
      <c r="CJ1926">
        <f>'[3]TABLEAU DE BORD'!E1924-'[3]TABLEAU DE BORD'!C1924</f>
        <v>0</v>
      </c>
      <c r="CL1926">
        <f>'[3]TABLEAU DE BORD'!H1924</f>
        <v>0</v>
      </c>
      <c r="CM1926">
        <f>'[3]TABLEAU DE BORD'!K1924-'[3]TABLEAU DE BORD'!I1924</f>
        <v>0</v>
      </c>
    </row>
    <row r="1927" spans="72:91" x14ac:dyDescent="0.25">
      <c r="BT192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BORD'!$B$13:$B$2000,0),11))*T1927/INDEX('[3]TABLEAU DE BORD'!$B$13:$R$2000,MATCH('Formalisme RTE'!$H$2,'[3]TABLEAU DE BORD'!$B$13:$B$2000,0),12)</f>
        <v>3.102830965870556</v>
      </c>
      <c r="BU1927">
        <f t="shared" si="138"/>
        <v>246.85063832914042</v>
      </c>
      <c r="BX1927">
        <f t="shared" si="136"/>
        <v>0.60748217536470928</v>
      </c>
      <c r="BZ1927">
        <f>IF($BZ$6="","",IF(ISERROR(INDEX([3]Base!$A$2:$C$207,MATCH($BZ$6,[3]Base!$A$2:$A$207,0),2))=TRUE,"CABLE INCONNU",(INDEX([3]Base!$A$2:$C$207,MATCH($BZ$6,[3]Base!$A$2:$A$207,0),3))))</f>
        <v>19.600000000000001</v>
      </c>
      <c r="CB1927">
        <f>IF($BZ$6="","",IF(ISERROR(INDEX([3]Base!$A$2:$C$207,MATCH($BZ$6,[3]Base!$A$2:$A$207,0),2))=TRUE,"CABLE INCONNU",(INDEX([3]Base!$A$2:$C$207,MATCH($BZ$6,[3]Base!$A$2:$A$207,0),2))))</f>
        <v>0.627</v>
      </c>
      <c r="CD1927">
        <f t="shared" si="137"/>
        <v>406.35042202010396</v>
      </c>
      <c r="CG192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BORD'!$B$13:$B$2000,0),9)))*T1927/$P$18)</f>
        <v>406.35042202010396</v>
      </c>
      <c r="CI1927">
        <f>'[3]TABLEAU DE BORD'!B1925</f>
        <v>0</v>
      </c>
      <c r="CJ1927">
        <f>'[3]TABLEAU DE BORD'!E1925-'[3]TABLEAU DE BORD'!C1925</f>
        <v>0</v>
      </c>
      <c r="CL1927">
        <f>'[3]TABLEAU DE BORD'!H1925</f>
        <v>0</v>
      </c>
      <c r="CM1927">
        <f>'[3]TABLEAU DE BORD'!K1925-'[3]TABLEAU DE BORD'!I1925</f>
        <v>0</v>
      </c>
    </row>
    <row r="1928" spans="72:91" x14ac:dyDescent="0.25">
      <c r="BT192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BORD'!$B$13:$B$2000,0),11))*T1928/INDEX('[3]TABLEAU DE BORD'!$B$13:$R$2000,MATCH('Formalisme RTE'!$H$2,'[3]TABLEAU DE BORD'!$B$13:$B$2000,0),12)</f>
        <v>3.102830965870556</v>
      </c>
      <c r="BU1928">
        <f t="shared" si="138"/>
        <v>246.85063832914042</v>
      </c>
      <c r="BX1928">
        <f t="shared" si="136"/>
        <v>0.60748217536470928</v>
      </c>
      <c r="BZ1928">
        <f>IF($BZ$6="","",IF(ISERROR(INDEX([3]Base!$A$2:$C$207,MATCH($BZ$6,[3]Base!$A$2:$A$207,0),2))=TRUE,"CABLE INCONNU",(INDEX([3]Base!$A$2:$C$207,MATCH($BZ$6,[3]Base!$A$2:$A$207,0),3))))</f>
        <v>19.600000000000001</v>
      </c>
      <c r="CB1928">
        <f>IF($BZ$6="","",IF(ISERROR(INDEX([3]Base!$A$2:$C$207,MATCH($BZ$6,[3]Base!$A$2:$A$207,0),2))=TRUE,"CABLE INCONNU",(INDEX([3]Base!$A$2:$C$207,MATCH($BZ$6,[3]Base!$A$2:$A$207,0),2))))</f>
        <v>0.627</v>
      </c>
      <c r="CD1928">
        <f t="shared" si="137"/>
        <v>406.35042202010396</v>
      </c>
      <c r="CG192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BORD'!$B$13:$B$2000,0),9)))*T1928/$P$18)</f>
        <v>406.35042202010396</v>
      </c>
      <c r="CI1928">
        <f>'[3]TABLEAU DE BORD'!B1926</f>
        <v>0</v>
      </c>
      <c r="CJ1928">
        <f>'[3]TABLEAU DE BORD'!E1926-'[3]TABLEAU DE BORD'!C1926</f>
        <v>0</v>
      </c>
      <c r="CL1928">
        <f>'[3]TABLEAU DE BORD'!H1926</f>
        <v>0</v>
      </c>
      <c r="CM1928">
        <f>'[3]TABLEAU DE BORD'!K1926-'[3]TABLEAU DE BORD'!I1926</f>
        <v>0</v>
      </c>
    </row>
    <row r="1929" spans="72:91" x14ac:dyDescent="0.25">
      <c r="BT192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BORD'!$B$13:$B$2000,0),11))*T1929/INDEX('[3]TABLEAU DE BORD'!$B$13:$R$2000,MATCH('Formalisme RTE'!$H$2,'[3]TABLEAU DE BORD'!$B$13:$B$2000,0),12)</f>
        <v>3.102830965870556</v>
      </c>
      <c r="BU1929">
        <f t="shared" si="138"/>
        <v>246.85063832914042</v>
      </c>
      <c r="BX1929">
        <f t="shared" si="136"/>
        <v>0.60748217536470928</v>
      </c>
      <c r="BZ1929">
        <f>IF($BZ$6="","",IF(ISERROR(INDEX([3]Base!$A$2:$C$207,MATCH($BZ$6,[3]Base!$A$2:$A$207,0),2))=TRUE,"CABLE INCONNU",(INDEX([3]Base!$A$2:$C$207,MATCH($BZ$6,[3]Base!$A$2:$A$207,0),3))))</f>
        <v>19.600000000000001</v>
      </c>
      <c r="CB1929">
        <f>IF($BZ$6="","",IF(ISERROR(INDEX([3]Base!$A$2:$C$207,MATCH($BZ$6,[3]Base!$A$2:$A$207,0),2))=TRUE,"CABLE INCONNU",(INDEX([3]Base!$A$2:$C$207,MATCH($BZ$6,[3]Base!$A$2:$A$207,0),2))))</f>
        <v>0.627</v>
      </c>
      <c r="CD1929">
        <f t="shared" si="137"/>
        <v>406.35042202010396</v>
      </c>
      <c r="CG192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BORD'!$B$13:$B$2000,0),9)))*T1929/$P$18)</f>
        <v>406.35042202010396</v>
      </c>
      <c r="CI1929">
        <f>'[3]TABLEAU DE BORD'!B1927</f>
        <v>0</v>
      </c>
      <c r="CJ1929">
        <f>'[3]TABLEAU DE BORD'!E1927-'[3]TABLEAU DE BORD'!C1927</f>
        <v>0</v>
      </c>
      <c r="CL1929">
        <f>'[3]TABLEAU DE BORD'!H1927</f>
        <v>0</v>
      </c>
      <c r="CM1929">
        <f>'[3]TABLEAU DE BORD'!K1927-'[3]TABLEAU DE BORD'!I1927</f>
        <v>0</v>
      </c>
    </row>
    <row r="1930" spans="72:91" x14ac:dyDescent="0.25">
      <c r="BT193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BORD'!$B$13:$B$2000,0),11))*T1930/INDEX('[3]TABLEAU DE BORD'!$B$13:$R$2000,MATCH('Formalisme RTE'!$H$2,'[3]TABLEAU DE BORD'!$B$13:$B$2000,0),12)</f>
        <v>3.102830965870556</v>
      </c>
      <c r="BU1930">
        <f t="shared" si="138"/>
        <v>246.85063832914042</v>
      </c>
      <c r="BX1930">
        <f t="shared" si="136"/>
        <v>0.60748217536470928</v>
      </c>
      <c r="BZ1930">
        <f>IF($BZ$6="","",IF(ISERROR(INDEX([3]Base!$A$2:$C$207,MATCH($BZ$6,[3]Base!$A$2:$A$207,0),2))=TRUE,"CABLE INCONNU",(INDEX([3]Base!$A$2:$C$207,MATCH($BZ$6,[3]Base!$A$2:$A$207,0),3))))</f>
        <v>19.600000000000001</v>
      </c>
      <c r="CB1930">
        <f>IF($BZ$6="","",IF(ISERROR(INDEX([3]Base!$A$2:$C$207,MATCH($BZ$6,[3]Base!$A$2:$A$207,0),2))=TRUE,"CABLE INCONNU",(INDEX([3]Base!$A$2:$C$207,MATCH($BZ$6,[3]Base!$A$2:$A$207,0),2))))</f>
        <v>0.627</v>
      </c>
      <c r="CD1930">
        <f t="shared" si="137"/>
        <v>406.35042202010396</v>
      </c>
      <c r="CG193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BORD'!$B$13:$B$2000,0),9)))*T1930/$P$18)</f>
        <v>406.35042202010396</v>
      </c>
      <c r="CI1930">
        <f>'[3]TABLEAU DE BORD'!B1928</f>
        <v>0</v>
      </c>
      <c r="CJ1930">
        <f>'[3]TABLEAU DE BORD'!E1928-'[3]TABLEAU DE BORD'!C1928</f>
        <v>0</v>
      </c>
      <c r="CL1930">
        <f>'[3]TABLEAU DE BORD'!H1928</f>
        <v>0</v>
      </c>
      <c r="CM1930">
        <f>'[3]TABLEAU DE BORD'!K1928-'[3]TABLEAU DE BORD'!I1928</f>
        <v>0</v>
      </c>
    </row>
    <row r="1931" spans="72:91" x14ac:dyDescent="0.25">
      <c r="BT193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BORD'!$B$13:$B$2000,0),11))*T1931/INDEX('[3]TABLEAU DE BORD'!$B$13:$R$2000,MATCH('Formalisme RTE'!$H$2,'[3]TABLEAU DE BORD'!$B$13:$B$2000,0),12)</f>
        <v>3.102830965870556</v>
      </c>
      <c r="BU1931">
        <f t="shared" si="138"/>
        <v>0</v>
      </c>
      <c r="BX1931">
        <f t="shared" si="136"/>
        <v>0.60748217536470928</v>
      </c>
      <c r="BZ1931">
        <f>IF($BZ$6="","",IF(ISERROR(INDEX([3]Base!$A$2:$C$207,MATCH($BZ$6,[3]Base!$A$2:$A$207,0),2))=TRUE,"CABLE INCONNU",(INDEX([3]Base!$A$2:$C$207,MATCH($BZ$6,[3]Base!$A$2:$A$207,0),3))))</f>
        <v>19.600000000000001</v>
      </c>
      <c r="CB1931">
        <f>IF($BZ$6="","",IF(ISERROR(INDEX([3]Base!$A$2:$C$207,MATCH($BZ$6,[3]Base!$A$2:$A$207,0),2))=TRUE,"CABLE INCONNU",(INDEX([3]Base!$A$2:$C$207,MATCH($BZ$6,[3]Base!$A$2:$A$207,0),2))))</f>
        <v>0.627</v>
      </c>
      <c r="CG193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BORD'!$B$13:$B$2000,0),9)))*T1931/$P$18)</f>
        <v>406.35042202010396</v>
      </c>
      <c r="CI1931">
        <f>'[3]TABLEAU DE BORD'!B1929</f>
        <v>0</v>
      </c>
      <c r="CJ1931">
        <f>'[3]TABLEAU DE BORD'!E1929-'[3]TABLEAU DE BORD'!C1929</f>
        <v>0</v>
      </c>
      <c r="CL1931">
        <f>'[3]TABLEAU DE BORD'!H1929</f>
        <v>0</v>
      </c>
      <c r="CM1931">
        <f>'[3]TABLEAU DE BORD'!K1929-'[3]TABLEAU DE BORD'!I1929</f>
        <v>0</v>
      </c>
    </row>
    <row r="1932" spans="72:91" x14ac:dyDescent="0.25">
      <c r="BT193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BORD'!$B$13:$B$2000,0),11))*T1932/INDEX('[3]TABLEAU DE BORD'!$B$13:$R$2000,MATCH('Formalisme RTE'!$H$2,'[3]TABLEAU DE BORD'!$B$13:$B$2000,0),12)</f>
        <v>3.102830965870556</v>
      </c>
      <c r="BU1932">
        <f t="shared" si="138"/>
        <v>0</v>
      </c>
      <c r="BX1932">
        <f t="shared" si="136"/>
        <v>0.60748217536470928</v>
      </c>
      <c r="BZ1932">
        <f>IF($BZ$6="","",IF(ISERROR(INDEX([3]Base!$A$2:$C$207,MATCH($BZ$6,[3]Base!$A$2:$A$207,0),2))=TRUE,"CABLE INCONNU",(INDEX([3]Base!$A$2:$C$207,MATCH($BZ$6,[3]Base!$A$2:$A$207,0),3))))</f>
        <v>19.600000000000001</v>
      </c>
      <c r="CB1932">
        <f>IF($BZ$6="","",IF(ISERROR(INDEX([3]Base!$A$2:$C$207,MATCH($BZ$6,[3]Base!$A$2:$A$207,0),2))=TRUE,"CABLE INCONNU",(INDEX([3]Base!$A$2:$C$207,MATCH($BZ$6,[3]Base!$A$2:$A$207,0),2))))</f>
        <v>0.627</v>
      </c>
      <c r="CG193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BORD'!$B$13:$B$2000,0),9)))*T1932/$P$18)</f>
        <v>406.35042202010396</v>
      </c>
      <c r="CI1932">
        <f>'[3]TABLEAU DE BORD'!B1930</f>
        <v>0</v>
      </c>
      <c r="CJ1932">
        <f>'[3]TABLEAU DE BORD'!E1930-'[3]TABLEAU DE BORD'!C1930</f>
        <v>0</v>
      </c>
      <c r="CL1932">
        <f>'[3]TABLEAU DE BORD'!H1930</f>
        <v>0</v>
      </c>
      <c r="CM1932">
        <f>'[3]TABLEAU DE BORD'!K1930-'[3]TABLEAU DE BORD'!I1930</f>
        <v>0</v>
      </c>
    </row>
    <row r="1933" spans="72:91" x14ac:dyDescent="0.25">
      <c r="BT193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BORD'!$B$13:$B$2000,0),11))*T1933/INDEX('[3]TABLEAU DE BORD'!$B$13:$R$2000,MATCH('Formalisme RTE'!$H$2,'[3]TABLEAU DE BORD'!$B$13:$B$2000,0),12)</f>
        <v>3.102830965870556</v>
      </c>
      <c r="BU1933">
        <f t="shared" si="138"/>
        <v>0</v>
      </c>
      <c r="BX1933">
        <f t="shared" si="136"/>
        <v>0.60748217536470928</v>
      </c>
      <c r="BZ1933">
        <f>IF($BZ$6="","",IF(ISERROR(INDEX([3]Base!$A$2:$C$207,MATCH($BZ$6,[3]Base!$A$2:$A$207,0),2))=TRUE,"CABLE INCONNU",(INDEX([3]Base!$A$2:$C$207,MATCH($BZ$6,[3]Base!$A$2:$A$207,0),3))))</f>
        <v>19.600000000000001</v>
      </c>
      <c r="CB1933">
        <f>IF($BZ$6="","",IF(ISERROR(INDEX([3]Base!$A$2:$C$207,MATCH($BZ$6,[3]Base!$A$2:$A$207,0),2))=TRUE,"CABLE INCONNU",(INDEX([3]Base!$A$2:$C$207,MATCH($BZ$6,[3]Base!$A$2:$A$207,0),2))))</f>
        <v>0.627</v>
      </c>
      <c r="CG193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BORD'!$B$13:$B$2000,0),9)))*T1933/$P$18)</f>
        <v>406.35042202010396</v>
      </c>
      <c r="CI1933">
        <f>'[3]TABLEAU DE BORD'!B1931</f>
        <v>0</v>
      </c>
      <c r="CJ1933">
        <f>'[3]TABLEAU DE BORD'!E1931-'[3]TABLEAU DE BORD'!C1931</f>
        <v>0</v>
      </c>
      <c r="CL1933">
        <f>'[3]TABLEAU DE BORD'!H1931</f>
        <v>0</v>
      </c>
      <c r="CM1933">
        <f>'[3]TABLEAU DE BORD'!K1931-'[3]TABLEAU DE BORD'!I1931</f>
        <v>0</v>
      </c>
    </row>
    <row r="1934" spans="72:91" x14ac:dyDescent="0.25">
      <c r="BT193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BORD'!$B$13:$B$2000,0),11))*T1934/INDEX('[3]TABLEAU DE BORD'!$B$13:$R$2000,MATCH('Formalisme RTE'!$H$2,'[3]TABLEAU DE BORD'!$B$13:$B$2000,0),12)</f>
        <v>3.102830965870556</v>
      </c>
      <c r="BU1934">
        <f t="shared" si="138"/>
        <v>0</v>
      </c>
      <c r="BX1934">
        <f t="shared" si="136"/>
        <v>0.60748217536470928</v>
      </c>
      <c r="BZ1934">
        <f>IF($BZ$6="","",IF(ISERROR(INDEX([3]Base!$A$2:$C$207,MATCH($BZ$6,[3]Base!$A$2:$A$207,0),2))=TRUE,"CABLE INCONNU",(INDEX([3]Base!$A$2:$C$207,MATCH($BZ$6,[3]Base!$A$2:$A$207,0),3))))</f>
        <v>19.600000000000001</v>
      </c>
      <c r="CB1934">
        <f>IF($BZ$6="","",IF(ISERROR(INDEX([3]Base!$A$2:$C$207,MATCH($BZ$6,[3]Base!$A$2:$A$207,0),2))=TRUE,"CABLE INCONNU",(INDEX([3]Base!$A$2:$C$207,MATCH($BZ$6,[3]Base!$A$2:$A$207,0),2))))</f>
        <v>0.627</v>
      </c>
      <c r="CG193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BORD'!$B$13:$B$2000,0),9)))*T1934/$P$18)</f>
        <v>406.35042202010396</v>
      </c>
      <c r="CI1934">
        <f>'[3]TABLEAU DE BORD'!B1932</f>
        <v>0</v>
      </c>
      <c r="CJ1934">
        <f>'[3]TABLEAU DE BORD'!E1932-'[3]TABLEAU DE BORD'!C1932</f>
        <v>0</v>
      </c>
      <c r="CL1934">
        <f>'[3]TABLEAU DE BORD'!H1932</f>
        <v>0</v>
      </c>
      <c r="CM1934">
        <f>'[3]TABLEAU DE BORD'!K1932-'[3]TABLEAU DE BORD'!I1932</f>
        <v>0</v>
      </c>
    </row>
    <row r="1935" spans="72:91" x14ac:dyDescent="0.25">
      <c r="BT193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BORD'!$B$13:$B$2000,0),11))*T1935/INDEX('[3]TABLEAU DE BORD'!$B$13:$R$2000,MATCH('Formalisme RTE'!$H$2,'[3]TABLEAU DE BORD'!$B$13:$B$2000,0),12)</f>
        <v>3.102830965870556</v>
      </c>
      <c r="BU1935">
        <f t="shared" si="138"/>
        <v>0</v>
      </c>
      <c r="BX1935">
        <f t="shared" si="136"/>
        <v>0.60748217536470928</v>
      </c>
      <c r="BZ1935">
        <f>IF($BZ$6="","",IF(ISERROR(INDEX([3]Base!$A$2:$C$207,MATCH($BZ$6,[3]Base!$A$2:$A$207,0),2))=TRUE,"CABLE INCONNU",(INDEX([3]Base!$A$2:$C$207,MATCH($BZ$6,[3]Base!$A$2:$A$207,0),3))))</f>
        <v>19.600000000000001</v>
      </c>
      <c r="CB1935">
        <f>IF($BZ$6="","",IF(ISERROR(INDEX([3]Base!$A$2:$C$207,MATCH($BZ$6,[3]Base!$A$2:$A$207,0),2))=TRUE,"CABLE INCONNU",(INDEX([3]Base!$A$2:$C$207,MATCH($BZ$6,[3]Base!$A$2:$A$207,0),2))))</f>
        <v>0.627</v>
      </c>
      <c r="CG193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BORD'!$B$13:$B$2000,0),9)))*T1935/$P$18)</f>
        <v>406.35042202010396</v>
      </c>
      <c r="CI1935">
        <f>'[3]TABLEAU DE BORD'!B1933</f>
        <v>0</v>
      </c>
      <c r="CJ1935">
        <f>'[3]TABLEAU DE BORD'!E1933-'[3]TABLEAU DE BORD'!C1933</f>
        <v>0</v>
      </c>
      <c r="CL1935">
        <f>'[3]TABLEAU DE BORD'!H1933</f>
        <v>0</v>
      </c>
      <c r="CM1935">
        <f>'[3]TABLEAU DE BORD'!K1933-'[3]TABLEAU DE BORD'!I1933</f>
        <v>0</v>
      </c>
    </row>
    <row r="1936" spans="72:91" x14ac:dyDescent="0.25">
      <c r="BT193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BORD'!$B$13:$B$2000,0),11))*T1936/INDEX('[3]TABLEAU DE BORD'!$B$13:$R$2000,MATCH('Formalisme RTE'!$H$2,'[3]TABLEAU DE BORD'!$B$13:$B$2000,0),12)</f>
        <v>3.102830965870556</v>
      </c>
      <c r="BU1936">
        <f t="shared" si="138"/>
        <v>0</v>
      </c>
      <c r="BX1936">
        <f t="shared" ref="BX1936:BX1999" si="139">SQRT(1-(1/(SQRT((CB1936*0.981)^2+(($B$30/10)*BZ1936*0.001)^2)/(CB1936*0.981))^2))</f>
        <v>0.60748217536470928</v>
      </c>
      <c r="BZ1936">
        <f>IF($BZ$6="","",IF(ISERROR(INDEX([3]Base!$A$2:$C$207,MATCH($BZ$6,[3]Base!$A$2:$A$207,0),2))=TRUE,"CABLE INCONNU",(INDEX([3]Base!$A$2:$C$207,MATCH($BZ$6,[3]Base!$A$2:$A$207,0),3))))</f>
        <v>19.600000000000001</v>
      </c>
      <c r="CB1936">
        <f>IF($BZ$6="","",IF(ISERROR(INDEX([3]Base!$A$2:$C$207,MATCH($BZ$6,[3]Base!$A$2:$A$207,0),2))=TRUE,"CABLE INCONNU",(INDEX([3]Base!$A$2:$C$207,MATCH($BZ$6,[3]Base!$A$2:$A$207,0),2))))</f>
        <v>0.627</v>
      </c>
      <c r="CG193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BORD'!$B$13:$B$2000,0),9)))*T1936/$P$18)</f>
        <v>406.35042202010396</v>
      </c>
      <c r="CI1936">
        <f>'[3]TABLEAU DE BORD'!B1934</f>
        <v>0</v>
      </c>
      <c r="CJ1936">
        <f>'[3]TABLEAU DE BORD'!E1934-'[3]TABLEAU DE BORD'!C1934</f>
        <v>0</v>
      </c>
      <c r="CL1936">
        <f>'[3]TABLEAU DE BORD'!H1934</f>
        <v>0</v>
      </c>
      <c r="CM1936">
        <f>'[3]TABLEAU DE BORD'!K1934-'[3]TABLEAU DE BORD'!I1934</f>
        <v>0</v>
      </c>
    </row>
    <row r="1937" spans="72:91" x14ac:dyDescent="0.25">
      <c r="BT193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BORD'!$B$13:$B$2000,0),11))*T1937/INDEX('[3]TABLEAU DE BORD'!$B$13:$R$2000,MATCH('Formalisme RTE'!$H$2,'[3]TABLEAU DE BORD'!$B$13:$B$2000,0),12)</f>
        <v>3.102830965870556</v>
      </c>
      <c r="BU1937">
        <f t="shared" si="138"/>
        <v>0</v>
      </c>
      <c r="BX1937">
        <f t="shared" si="139"/>
        <v>0.60748217536470928</v>
      </c>
      <c r="BZ1937">
        <f>IF($BZ$6="","",IF(ISERROR(INDEX([3]Base!$A$2:$C$207,MATCH($BZ$6,[3]Base!$A$2:$A$207,0),2))=TRUE,"CABLE INCONNU",(INDEX([3]Base!$A$2:$C$207,MATCH($BZ$6,[3]Base!$A$2:$A$207,0),3))))</f>
        <v>19.600000000000001</v>
      </c>
      <c r="CB1937">
        <f>IF($BZ$6="","",IF(ISERROR(INDEX([3]Base!$A$2:$C$207,MATCH($BZ$6,[3]Base!$A$2:$A$207,0),2))=TRUE,"CABLE INCONNU",(INDEX([3]Base!$A$2:$C$207,MATCH($BZ$6,[3]Base!$A$2:$A$207,0),2))))</f>
        <v>0.627</v>
      </c>
      <c r="CG193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BORD'!$B$13:$B$2000,0),9)))*T1937/$P$18)</f>
        <v>406.35042202010396</v>
      </c>
      <c r="CI1937">
        <f>'[3]TABLEAU DE BORD'!B1935</f>
        <v>0</v>
      </c>
      <c r="CJ1937">
        <f>'[3]TABLEAU DE BORD'!E1935-'[3]TABLEAU DE BORD'!C1935</f>
        <v>0</v>
      </c>
      <c r="CL1937">
        <f>'[3]TABLEAU DE BORD'!H1935</f>
        <v>0</v>
      </c>
      <c r="CM1937">
        <f>'[3]TABLEAU DE BORD'!K1935-'[3]TABLEAU DE BORD'!I1935</f>
        <v>0</v>
      </c>
    </row>
    <row r="1938" spans="72:91" x14ac:dyDescent="0.25">
      <c r="BT193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BORD'!$B$13:$B$2000,0),11))*T1938/INDEX('[3]TABLEAU DE BORD'!$B$13:$R$2000,MATCH('Formalisme RTE'!$H$2,'[3]TABLEAU DE BORD'!$B$13:$B$2000,0),12)</f>
        <v>3.102830965870556</v>
      </c>
      <c r="BU1938">
        <f t="shared" ref="BU1938:BU2001" si="140">BX1938*CD1938</f>
        <v>0</v>
      </c>
      <c r="BX1938">
        <f t="shared" si="139"/>
        <v>0.60748217536470928</v>
      </c>
      <c r="BZ1938">
        <f>IF($BZ$6="","",IF(ISERROR(INDEX([3]Base!$A$2:$C$207,MATCH($BZ$6,[3]Base!$A$2:$A$207,0),2))=TRUE,"CABLE INCONNU",(INDEX([3]Base!$A$2:$C$207,MATCH($BZ$6,[3]Base!$A$2:$A$207,0),3))))</f>
        <v>19.600000000000001</v>
      </c>
      <c r="CB1938">
        <f>IF($BZ$6="","",IF(ISERROR(INDEX([3]Base!$A$2:$C$207,MATCH($BZ$6,[3]Base!$A$2:$A$207,0),2))=TRUE,"CABLE INCONNU",(INDEX([3]Base!$A$2:$C$207,MATCH($BZ$6,[3]Base!$A$2:$A$207,0),2))))</f>
        <v>0.627</v>
      </c>
      <c r="CG193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BORD'!$B$13:$B$2000,0),9)))*T1938/$P$18)</f>
        <v>406.35042202010396</v>
      </c>
      <c r="CI1938">
        <f>'[3]TABLEAU DE BORD'!B1936</f>
        <v>0</v>
      </c>
      <c r="CJ1938">
        <f>'[3]TABLEAU DE BORD'!E1936-'[3]TABLEAU DE BORD'!C1936</f>
        <v>0</v>
      </c>
      <c r="CL1938">
        <f>'[3]TABLEAU DE BORD'!H1936</f>
        <v>0</v>
      </c>
      <c r="CM1938">
        <f>'[3]TABLEAU DE BORD'!K1936-'[3]TABLEAU DE BORD'!I1936</f>
        <v>0</v>
      </c>
    </row>
    <row r="1939" spans="72:91" x14ac:dyDescent="0.25">
      <c r="BT193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BORD'!$B$13:$B$2000,0),11))*T1939/INDEX('[3]TABLEAU DE BORD'!$B$13:$R$2000,MATCH('Formalisme RTE'!$H$2,'[3]TABLEAU DE BORD'!$B$13:$B$2000,0),12)</f>
        <v>3.102830965870556</v>
      </c>
      <c r="BU1939">
        <f t="shared" si="140"/>
        <v>0</v>
      </c>
      <c r="BX1939">
        <f t="shared" si="139"/>
        <v>0.60748217536470928</v>
      </c>
      <c r="BZ1939">
        <f>IF($BZ$6="","",IF(ISERROR(INDEX([3]Base!$A$2:$C$207,MATCH($BZ$6,[3]Base!$A$2:$A$207,0),2))=TRUE,"CABLE INCONNU",(INDEX([3]Base!$A$2:$C$207,MATCH($BZ$6,[3]Base!$A$2:$A$207,0),3))))</f>
        <v>19.600000000000001</v>
      </c>
      <c r="CB1939">
        <f>IF($BZ$6="","",IF(ISERROR(INDEX([3]Base!$A$2:$C$207,MATCH($BZ$6,[3]Base!$A$2:$A$207,0),2))=TRUE,"CABLE INCONNU",(INDEX([3]Base!$A$2:$C$207,MATCH($BZ$6,[3]Base!$A$2:$A$207,0),2))))</f>
        <v>0.627</v>
      </c>
      <c r="CG193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BORD'!$B$13:$B$2000,0),9)))*T1939/$P$18)</f>
        <v>406.35042202010396</v>
      </c>
      <c r="CI1939">
        <f>'[3]TABLEAU DE BORD'!B1937</f>
        <v>0</v>
      </c>
      <c r="CJ1939">
        <f>'[3]TABLEAU DE BORD'!E1937-'[3]TABLEAU DE BORD'!C1937</f>
        <v>0</v>
      </c>
      <c r="CL1939">
        <f>'[3]TABLEAU DE BORD'!H1937</f>
        <v>0</v>
      </c>
      <c r="CM1939">
        <f>'[3]TABLEAU DE BORD'!K1937-'[3]TABLEAU DE BORD'!I1937</f>
        <v>0</v>
      </c>
    </row>
    <row r="1940" spans="72:91" x14ac:dyDescent="0.25">
      <c r="BT194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BORD'!$B$13:$B$2000,0),11))*T1940/INDEX('[3]TABLEAU DE BORD'!$B$13:$R$2000,MATCH('Formalisme RTE'!$H$2,'[3]TABLEAU DE BORD'!$B$13:$B$2000,0),12)</f>
        <v>3.102830965870556</v>
      </c>
      <c r="BU1940">
        <f t="shared" si="140"/>
        <v>0</v>
      </c>
      <c r="BX1940">
        <f t="shared" si="139"/>
        <v>0.60748217536470928</v>
      </c>
      <c r="BZ1940">
        <f>IF($BZ$6="","",IF(ISERROR(INDEX([3]Base!$A$2:$C$207,MATCH($BZ$6,[3]Base!$A$2:$A$207,0),2))=TRUE,"CABLE INCONNU",(INDEX([3]Base!$A$2:$C$207,MATCH($BZ$6,[3]Base!$A$2:$A$207,0),3))))</f>
        <v>19.600000000000001</v>
      </c>
      <c r="CB1940">
        <f>IF($BZ$6="","",IF(ISERROR(INDEX([3]Base!$A$2:$C$207,MATCH($BZ$6,[3]Base!$A$2:$A$207,0),2))=TRUE,"CABLE INCONNU",(INDEX([3]Base!$A$2:$C$207,MATCH($BZ$6,[3]Base!$A$2:$A$207,0),2))))</f>
        <v>0.627</v>
      </c>
      <c r="CG194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BORD'!$B$13:$B$2000,0),9)))*T1940/$P$18)</f>
        <v>406.35042202010396</v>
      </c>
      <c r="CI1940">
        <f>'[3]TABLEAU DE BORD'!B1938</f>
        <v>0</v>
      </c>
      <c r="CJ1940">
        <f>'[3]TABLEAU DE BORD'!E1938-'[3]TABLEAU DE BORD'!C1938</f>
        <v>0</v>
      </c>
      <c r="CL1940">
        <f>'[3]TABLEAU DE BORD'!H1938</f>
        <v>0</v>
      </c>
      <c r="CM1940">
        <f>'[3]TABLEAU DE BORD'!K1938-'[3]TABLEAU DE BORD'!I1938</f>
        <v>0</v>
      </c>
    </row>
    <row r="1941" spans="72:91" x14ac:dyDescent="0.25">
      <c r="BT194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BORD'!$B$13:$B$2000,0),11))*T1941/INDEX('[3]TABLEAU DE BORD'!$B$13:$R$2000,MATCH('Formalisme RTE'!$H$2,'[3]TABLEAU DE BORD'!$B$13:$B$2000,0),12)</f>
        <v>3.102830965870556</v>
      </c>
      <c r="BU1941">
        <f t="shared" si="140"/>
        <v>0</v>
      </c>
      <c r="BX1941">
        <f t="shared" si="139"/>
        <v>0.60748217536470928</v>
      </c>
      <c r="BZ1941">
        <f>IF($BZ$6="","",IF(ISERROR(INDEX([3]Base!$A$2:$C$207,MATCH($BZ$6,[3]Base!$A$2:$A$207,0),2))=TRUE,"CABLE INCONNU",(INDEX([3]Base!$A$2:$C$207,MATCH($BZ$6,[3]Base!$A$2:$A$207,0),3))))</f>
        <v>19.600000000000001</v>
      </c>
      <c r="CB1941">
        <f>IF($BZ$6="","",IF(ISERROR(INDEX([3]Base!$A$2:$C$207,MATCH($BZ$6,[3]Base!$A$2:$A$207,0),2))=TRUE,"CABLE INCONNU",(INDEX([3]Base!$A$2:$C$207,MATCH($BZ$6,[3]Base!$A$2:$A$207,0),2))))</f>
        <v>0.627</v>
      </c>
      <c r="CG194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BORD'!$B$13:$B$2000,0),9)))*T1941/$P$18)</f>
        <v>406.35042202010396</v>
      </c>
      <c r="CI1941">
        <f>'[3]TABLEAU DE BORD'!B1939</f>
        <v>0</v>
      </c>
      <c r="CJ1941">
        <f>'[3]TABLEAU DE BORD'!E1939-'[3]TABLEAU DE BORD'!C1939</f>
        <v>0</v>
      </c>
      <c r="CL1941">
        <f>'[3]TABLEAU DE BORD'!H1939</f>
        <v>0</v>
      </c>
      <c r="CM1941">
        <f>'[3]TABLEAU DE BORD'!K1939-'[3]TABLEAU DE BORD'!I1939</f>
        <v>0</v>
      </c>
    </row>
    <row r="1942" spans="72:91" x14ac:dyDescent="0.25">
      <c r="BT194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BORD'!$B$13:$B$2000,0),11))*T1942/INDEX('[3]TABLEAU DE BORD'!$B$13:$R$2000,MATCH('Formalisme RTE'!$H$2,'[3]TABLEAU DE BORD'!$B$13:$B$2000,0),12)</f>
        <v>3.102830965870556</v>
      </c>
      <c r="BU1942">
        <f t="shared" si="140"/>
        <v>0</v>
      </c>
      <c r="BX1942">
        <f t="shared" si="139"/>
        <v>0.60748217536470928</v>
      </c>
      <c r="BZ1942">
        <f>IF($BZ$6="","",IF(ISERROR(INDEX([3]Base!$A$2:$C$207,MATCH($BZ$6,[3]Base!$A$2:$A$207,0),2))=TRUE,"CABLE INCONNU",(INDEX([3]Base!$A$2:$C$207,MATCH($BZ$6,[3]Base!$A$2:$A$207,0),3))))</f>
        <v>19.600000000000001</v>
      </c>
      <c r="CB1942">
        <f>IF($BZ$6="","",IF(ISERROR(INDEX([3]Base!$A$2:$C$207,MATCH($BZ$6,[3]Base!$A$2:$A$207,0),2))=TRUE,"CABLE INCONNU",(INDEX([3]Base!$A$2:$C$207,MATCH($BZ$6,[3]Base!$A$2:$A$207,0),2))))</f>
        <v>0.627</v>
      </c>
      <c r="CG194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BORD'!$B$13:$B$2000,0),9)))*T1942/$P$18)</f>
        <v>406.35042202010396</v>
      </c>
      <c r="CI1942">
        <f>'[3]TABLEAU DE BORD'!B1940</f>
        <v>0</v>
      </c>
      <c r="CJ1942">
        <f>'[3]TABLEAU DE BORD'!E1940-'[3]TABLEAU DE BORD'!C1940</f>
        <v>0</v>
      </c>
      <c r="CL1942">
        <f>'[3]TABLEAU DE BORD'!H1940</f>
        <v>0</v>
      </c>
      <c r="CM1942">
        <f>'[3]TABLEAU DE BORD'!K1940-'[3]TABLEAU DE BORD'!I1940</f>
        <v>0</v>
      </c>
    </row>
    <row r="1943" spans="72:91" x14ac:dyDescent="0.25">
      <c r="BT19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BORD'!$B$13:$B$2000,0),11))*T1943/INDEX('[3]TABLEAU DE BORD'!$B$13:$R$2000,MATCH('Formalisme RTE'!$H$2,'[3]TABLEAU DE BORD'!$B$13:$B$2000,0),12)</f>
        <v>3.102830965870556</v>
      </c>
      <c r="BU1943">
        <f t="shared" si="140"/>
        <v>0</v>
      </c>
      <c r="BX1943">
        <f t="shared" si="139"/>
        <v>0.60748217536470928</v>
      </c>
      <c r="BZ1943">
        <f>IF($BZ$6="","",IF(ISERROR(INDEX([3]Base!$A$2:$C$207,MATCH($BZ$6,[3]Base!$A$2:$A$207,0),2))=TRUE,"CABLE INCONNU",(INDEX([3]Base!$A$2:$C$207,MATCH($BZ$6,[3]Base!$A$2:$A$207,0),3))))</f>
        <v>19.600000000000001</v>
      </c>
      <c r="CB1943">
        <f>IF($BZ$6="","",IF(ISERROR(INDEX([3]Base!$A$2:$C$207,MATCH($BZ$6,[3]Base!$A$2:$A$207,0),2))=TRUE,"CABLE INCONNU",(INDEX([3]Base!$A$2:$C$207,MATCH($BZ$6,[3]Base!$A$2:$A$207,0),2))))</f>
        <v>0.627</v>
      </c>
      <c r="CG194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BORD'!$B$13:$B$2000,0),9)))*T1943/$P$18)</f>
        <v>406.35042202010396</v>
      </c>
      <c r="CI1943">
        <f>'[3]TABLEAU DE BORD'!B1941</f>
        <v>0</v>
      </c>
      <c r="CJ1943">
        <f>'[3]TABLEAU DE BORD'!E1941-'[3]TABLEAU DE BORD'!C1941</f>
        <v>0</v>
      </c>
      <c r="CL1943">
        <f>'[3]TABLEAU DE BORD'!H1941</f>
        <v>0</v>
      </c>
      <c r="CM1943">
        <f>'[3]TABLEAU DE BORD'!K1941-'[3]TABLEAU DE BORD'!I1941</f>
        <v>0</v>
      </c>
    </row>
    <row r="1944" spans="72:91" x14ac:dyDescent="0.25">
      <c r="BT194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BORD'!$B$13:$B$2000,0),11))*T1944/INDEX('[3]TABLEAU DE BORD'!$B$13:$R$2000,MATCH('Formalisme RTE'!$H$2,'[3]TABLEAU DE BORD'!$B$13:$B$2000,0),12)</f>
        <v>3.102830965870556</v>
      </c>
      <c r="BU1944">
        <f t="shared" si="140"/>
        <v>0</v>
      </c>
      <c r="BX1944">
        <f t="shared" si="139"/>
        <v>0.60748217536470928</v>
      </c>
      <c r="BZ1944">
        <f>IF($BZ$6="","",IF(ISERROR(INDEX([3]Base!$A$2:$C$207,MATCH($BZ$6,[3]Base!$A$2:$A$207,0),2))=TRUE,"CABLE INCONNU",(INDEX([3]Base!$A$2:$C$207,MATCH($BZ$6,[3]Base!$A$2:$A$207,0),3))))</f>
        <v>19.600000000000001</v>
      </c>
      <c r="CB1944">
        <f>IF($BZ$6="","",IF(ISERROR(INDEX([3]Base!$A$2:$C$207,MATCH($BZ$6,[3]Base!$A$2:$A$207,0),2))=TRUE,"CABLE INCONNU",(INDEX([3]Base!$A$2:$C$207,MATCH($BZ$6,[3]Base!$A$2:$A$207,0),2))))</f>
        <v>0.627</v>
      </c>
      <c r="CG19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BORD'!$B$13:$B$2000,0),9)))*T1944/$P$18)</f>
        <v>406.35042202010396</v>
      </c>
      <c r="CI1944">
        <f>'[3]TABLEAU DE BORD'!B1942</f>
        <v>0</v>
      </c>
      <c r="CJ1944">
        <f>'[3]TABLEAU DE BORD'!E1942-'[3]TABLEAU DE BORD'!C1942</f>
        <v>0</v>
      </c>
      <c r="CL1944">
        <f>'[3]TABLEAU DE BORD'!H1942</f>
        <v>0</v>
      </c>
      <c r="CM1944">
        <f>'[3]TABLEAU DE BORD'!K1942-'[3]TABLEAU DE BORD'!I1942</f>
        <v>0</v>
      </c>
    </row>
    <row r="1945" spans="72:91" x14ac:dyDescent="0.25">
      <c r="BT194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BORD'!$B$13:$B$2000,0),11))*T1945/INDEX('[3]TABLEAU DE BORD'!$B$13:$R$2000,MATCH('Formalisme RTE'!$H$2,'[3]TABLEAU DE BORD'!$B$13:$B$2000,0),12)</f>
        <v>3.102830965870556</v>
      </c>
      <c r="BU1945">
        <f t="shared" si="140"/>
        <v>0</v>
      </c>
      <c r="BX1945">
        <f t="shared" si="139"/>
        <v>0.60748217536470928</v>
      </c>
      <c r="BZ1945">
        <f>IF($BZ$6="","",IF(ISERROR(INDEX([3]Base!$A$2:$C$207,MATCH($BZ$6,[3]Base!$A$2:$A$207,0),2))=TRUE,"CABLE INCONNU",(INDEX([3]Base!$A$2:$C$207,MATCH($BZ$6,[3]Base!$A$2:$A$207,0),3))))</f>
        <v>19.600000000000001</v>
      </c>
      <c r="CB1945">
        <f>IF($BZ$6="","",IF(ISERROR(INDEX([3]Base!$A$2:$C$207,MATCH($BZ$6,[3]Base!$A$2:$A$207,0),2))=TRUE,"CABLE INCONNU",(INDEX([3]Base!$A$2:$C$207,MATCH($BZ$6,[3]Base!$A$2:$A$207,0),2))))</f>
        <v>0.627</v>
      </c>
      <c r="CG19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BORD'!$B$13:$B$2000,0),9)))*T1945/$P$18)</f>
        <v>406.35042202010396</v>
      </c>
      <c r="CI1945">
        <f>'[3]TABLEAU DE BORD'!B1943</f>
        <v>0</v>
      </c>
      <c r="CJ1945">
        <f>'[3]TABLEAU DE BORD'!E1943-'[3]TABLEAU DE BORD'!C1943</f>
        <v>0</v>
      </c>
      <c r="CL1945">
        <f>'[3]TABLEAU DE BORD'!H1943</f>
        <v>0</v>
      </c>
      <c r="CM1945">
        <f>'[3]TABLEAU DE BORD'!K1943-'[3]TABLEAU DE BORD'!I1943</f>
        <v>0</v>
      </c>
    </row>
    <row r="1946" spans="72:91" x14ac:dyDescent="0.25">
      <c r="BT194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BORD'!$B$13:$B$2000,0),11))*T1946/INDEX('[3]TABLEAU DE BORD'!$B$13:$R$2000,MATCH('Formalisme RTE'!$H$2,'[3]TABLEAU DE BORD'!$B$13:$B$2000,0),12)</f>
        <v>3.102830965870556</v>
      </c>
      <c r="BU1946">
        <f t="shared" si="140"/>
        <v>0</v>
      </c>
      <c r="BX1946">
        <f t="shared" si="139"/>
        <v>0.60748217536470928</v>
      </c>
      <c r="BZ1946">
        <f>IF($BZ$6="","",IF(ISERROR(INDEX([3]Base!$A$2:$C$207,MATCH($BZ$6,[3]Base!$A$2:$A$207,0),2))=TRUE,"CABLE INCONNU",(INDEX([3]Base!$A$2:$C$207,MATCH($BZ$6,[3]Base!$A$2:$A$207,0),3))))</f>
        <v>19.600000000000001</v>
      </c>
      <c r="CB1946">
        <f>IF($BZ$6="","",IF(ISERROR(INDEX([3]Base!$A$2:$C$207,MATCH($BZ$6,[3]Base!$A$2:$A$207,0),2))=TRUE,"CABLE INCONNU",(INDEX([3]Base!$A$2:$C$207,MATCH($BZ$6,[3]Base!$A$2:$A$207,0),2))))</f>
        <v>0.627</v>
      </c>
      <c r="CG19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BORD'!$B$13:$B$2000,0),9)))*T1946/$P$18)</f>
        <v>406.35042202010396</v>
      </c>
      <c r="CI1946">
        <f>'[3]TABLEAU DE BORD'!B1944</f>
        <v>0</v>
      </c>
      <c r="CJ1946">
        <f>'[3]TABLEAU DE BORD'!E1944-'[3]TABLEAU DE BORD'!C1944</f>
        <v>0</v>
      </c>
      <c r="CL1946">
        <f>'[3]TABLEAU DE BORD'!H1944</f>
        <v>0</v>
      </c>
      <c r="CM1946">
        <f>'[3]TABLEAU DE BORD'!K1944-'[3]TABLEAU DE BORD'!I1944</f>
        <v>0</v>
      </c>
    </row>
    <row r="1947" spans="72:91" x14ac:dyDescent="0.25">
      <c r="BT194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BORD'!$B$13:$B$2000,0),11))*T1947/INDEX('[3]TABLEAU DE BORD'!$B$13:$R$2000,MATCH('Formalisme RTE'!$H$2,'[3]TABLEAU DE BORD'!$B$13:$B$2000,0),12)</f>
        <v>3.102830965870556</v>
      </c>
      <c r="BU1947">
        <f t="shared" si="140"/>
        <v>0</v>
      </c>
      <c r="BX1947">
        <f t="shared" si="139"/>
        <v>0.60748217536470928</v>
      </c>
      <c r="BZ1947">
        <f>IF($BZ$6="","",IF(ISERROR(INDEX([3]Base!$A$2:$C$207,MATCH($BZ$6,[3]Base!$A$2:$A$207,0),2))=TRUE,"CABLE INCONNU",(INDEX([3]Base!$A$2:$C$207,MATCH($BZ$6,[3]Base!$A$2:$A$207,0),3))))</f>
        <v>19.600000000000001</v>
      </c>
      <c r="CB1947">
        <f>IF($BZ$6="","",IF(ISERROR(INDEX([3]Base!$A$2:$C$207,MATCH($BZ$6,[3]Base!$A$2:$A$207,0),2))=TRUE,"CABLE INCONNU",(INDEX([3]Base!$A$2:$C$207,MATCH($BZ$6,[3]Base!$A$2:$A$207,0),2))))</f>
        <v>0.627</v>
      </c>
      <c r="CG19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BORD'!$B$13:$B$2000,0),9)))*T1947/$P$18)</f>
        <v>406.35042202010396</v>
      </c>
      <c r="CI1947">
        <f>'[3]TABLEAU DE BORD'!B1945</f>
        <v>0</v>
      </c>
      <c r="CJ1947">
        <f>'[3]TABLEAU DE BORD'!E1945-'[3]TABLEAU DE BORD'!C1945</f>
        <v>0</v>
      </c>
      <c r="CL1947">
        <f>'[3]TABLEAU DE BORD'!H1945</f>
        <v>0</v>
      </c>
      <c r="CM1947">
        <f>'[3]TABLEAU DE BORD'!K1945-'[3]TABLEAU DE BORD'!I1945</f>
        <v>0</v>
      </c>
    </row>
    <row r="1948" spans="72:91" x14ac:dyDescent="0.25">
      <c r="BT194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BORD'!$B$13:$B$2000,0),11))*T1948/INDEX('[3]TABLEAU DE BORD'!$B$13:$R$2000,MATCH('Formalisme RTE'!$H$2,'[3]TABLEAU DE BORD'!$B$13:$B$2000,0),12)</f>
        <v>3.102830965870556</v>
      </c>
      <c r="BU1948">
        <f t="shared" si="140"/>
        <v>0</v>
      </c>
      <c r="BX1948">
        <f t="shared" si="139"/>
        <v>0.60748217536470928</v>
      </c>
      <c r="BZ1948">
        <f>IF($BZ$6="","",IF(ISERROR(INDEX([3]Base!$A$2:$C$207,MATCH($BZ$6,[3]Base!$A$2:$A$207,0),2))=TRUE,"CABLE INCONNU",(INDEX([3]Base!$A$2:$C$207,MATCH($BZ$6,[3]Base!$A$2:$A$207,0),3))))</f>
        <v>19.600000000000001</v>
      </c>
      <c r="CB1948">
        <f>IF($BZ$6="","",IF(ISERROR(INDEX([3]Base!$A$2:$C$207,MATCH($BZ$6,[3]Base!$A$2:$A$207,0),2))=TRUE,"CABLE INCONNU",(INDEX([3]Base!$A$2:$C$207,MATCH($BZ$6,[3]Base!$A$2:$A$207,0),2))))</f>
        <v>0.627</v>
      </c>
      <c r="CG19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BORD'!$B$13:$B$2000,0),9)))*T1948/$P$18)</f>
        <v>406.35042202010396</v>
      </c>
      <c r="CI1948">
        <f>'[3]TABLEAU DE BORD'!B1946</f>
        <v>0</v>
      </c>
      <c r="CJ1948">
        <f>'[3]TABLEAU DE BORD'!E1946-'[3]TABLEAU DE BORD'!C1946</f>
        <v>0</v>
      </c>
      <c r="CL1948">
        <f>'[3]TABLEAU DE BORD'!H1946</f>
        <v>0</v>
      </c>
      <c r="CM1948">
        <f>'[3]TABLEAU DE BORD'!K1946-'[3]TABLEAU DE BORD'!I1946</f>
        <v>0</v>
      </c>
    </row>
    <row r="1949" spans="72:91" x14ac:dyDescent="0.25">
      <c r="BT194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BORD'!$B$13:$B$2000,0),11))*T1949/INDEX('[3]TABLEAU DE BORD'!$B$13:$R$2000,MATCH('Formalisme RTE'!$H$2,'[3]TABLEAU DE BORD'!$B$13:$B$2000,0),12)</f>
        <v>3.102830965870556</v>
      </c>
      <c r="BU1949">
        <f t="shared" si="140"/>
        <v>0</v>
      </c>
      <c r="BX1949">
        <f t="shared" si="139"/>
        <v>0.60748217536470928</v>
      </c>
      <c r="BZ1949">
        <f>IF($BZ$6="","",IF(ISERROR(INDEX([3]Base!$A$2:$C$207,MATCH($BZ$6,[3]Base!$A$2:$A$207,0),2))=TRUE,"CABLE INCONNU",(INDEX([3]Base!$A$2:$C$207,MATCH($BZ$6,[3]Base!$A$2:$A$207,0),3))))</f>
        <v>19.600000000000001</v>
      </c>
      <c r="CB1949">
        <f>IF($BZ$6="","",IF(ISERROR(INDEX([3]Base!$A$2:$C$207,MATCH($BZ$6,[3]Base!$A$2:$A$207,0),2))=TRUE,"CABLE INCONNU",(INDEX([3]Base!$A$2:$C$207,MATCH($BZ$6,[3]Base!$A$2:$A$207,0),2))))</f>
        <v>0.627</v>
      </c>
      <c r="CG19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BORD'!$B$13:$B$2000,0),9)))*T1949/$P$18)</f>
        <v>406.35042202010396</v>
      </c>
      <c r="CI1949">
        <f>'[3]TABLEAU DE BORD'!B1947</f>
        <v>0</v>
      </c>
      <c r="CJ1949">
        <f>'[3]TABLEAU DE BORD'!E1947-'[3]TABLEAU DE BORD'!C1947</f>
        <v>0</v>
      </c>
      <c r="CL1949">
        <f>'[3]TABLEAU DE BORD'!H1947</f>
        <v>0</v>
      </c>
      <c r="CM1949">
        <f>'[3]TABLEAU DE BORD'!K1947-'[3]TABLEAU DE BORD'!I1947</f>
        <v>0</v>
      </c>
    </row>
    <row r="1950" spans="72:91" x14ac:dyDescent="0.25">
      <c r="BT195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BORD'!$B$13:$B$2000,0),11))*T1950/INDEX('[3]TABLEAU DE BORD'!$B$13:$R$2000,MATCH('Formalisme RTE'!$H$2,'[3]TABLEAU DE BORD'!$B$13:$B$2000,0),12)</f>
        <v>3.102830965870556</v>
      </c>
      <c r="BU1950">
        <f t="shared" si="140"/>
        <v>0</v>
      </c>
      <c r="BX1950">
        <f t="shared" si="139"/>
        <v>0.60748217536470928</v>
      </c>
      <c r="BZ1950">
        <f>IF($BZ$6="","",IF(ISERROR(INDEX([3]Base!$A$2:$C$207,MATCH($BZ$6,[3]Base!$A$2:$A$207,0),2))=TRUE,"CABLE INCONNU",(INDEX([3]Base!$A$2:$C$207,MATCH($BZ$6,[3]Base!$A$2:$A$207,0),3))))</f>
        <v>19.600000000000001</v>
      </c>
      <c r="CB1950">
        <f>IF($BZ$6="","",IF(ISERROR(INDEX([3]Base!$A$2:$C$207,MATCH($BZ$6,[3]Base!$A$2:$A$207,0),2))=TRUE,"CABLE INCONNU",(INDEX([3]Base!$A$2:$C$207,MATCH($BZ$6,[3]Base!$A$2:$A$207,0),2))))</f>
        <v>0.627</v>
      </c>
      <c r="CG19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BORD'!$B$13:$B$2000,0),9)))*T1950/$P$18)</f>
        <v>406.35042202010396</v>
      </c>
      <c r="CI1950">
        <f>'[3]TABLEAU DE BORD'!B1948</f>
        <v>0</v>
      </c>
      <c r="CJ1950">
        <f>'[3]TABLEAU DE BORD'!E1948-'[3]TABLEAU DE BORD'!C1948</f>
        <v>0</v>
      </c>
      <c r="CL1950">
        <f>'[3]TABLEAU DE BORD'!H1948</f>
        <v>0</v>
      </c>
      <c r="CM1950">
        <f>'[3]TABLEAU DE BORD'!K1948-'[3]TABLEAU DE BORD'!I1948</f>
        <v>0</v>
      </c>
    </row>
    <row r="1951" spans="72:91" x14ac:dyDescent="0.25">
      <c r="BT195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BORD'!$B$13:$B$2000,0),11))*T1951/INDEX('[3]TABLEAU DE BORD'!$B$13:$R$2000,MATCH('Formalisme RTE'!$H$2,'[3]TABLEAU DE BORD'!$B$13:$B$2000,0),12)</f>
        <v>3.102830965870556</v>
      </c>
      <c r="BU1951">
        <f t="shared" si="140"/>
        <v>0</v>
      </c>
      <c r="BX1951">
        <f t="shared" si="139"/>
        <v>0.60748217536470928</v>
      </c>
      <c r="BZ1951">
        <f>IF($BZ$6="","",IF(ISERROR(INDEX([3]Base!$A$2:$C$207,MATCH($BZ$6,[3]Base!$A$2:$A$207,0),2))=TRUE,"CABLE INCONNU",(INDEX([3]Base!$A$2:$C$207,MATCH($BZ$6,[3]Base!$A$2:$A$207,0),3))))</f>
        <v>19.600000000000001</v>
      </c>
      <c r="CB1951">
        <f>IF($BZ$6="","",IF(ISERROR(INDEX([3]Base!$A$2:$C$207,MATCH($BZ$6,[3]Base!$A$2:$A$207,0),2))=TRUE,"CABLE INCONNU",(INDEX([3]Base!$A$2:$C$207,MATCH($BZ$6,[3]Base!$A$2:$A$207,0),2))))</f>
        <v>0.627</v>
      </c>
      <c r="CG19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BORD'!$B$13:$B$2000,0),9)))*T1951/$P$18)</f>
        <v>406.35042202010396</v>
      </c>
      <c r="CI1951">
        <f>'[3]TABLEAU DE BORD'!B1949</f>
        <v>0</v>
      </c>
      <c r="CJ1951">
        <f>'[3]TABLEAU DE BORD'!E1949-'[3]TABLEAU DE BORD'!C1949</f>
        <v>0</v>
      </c>
      <c r="CL1951">
        <f>'[3]TABLEAU DE BORD'!H1949</f>
        <v>0</v>
      </c>
      <c r="CM1951">
        <f>'[3]TABLEAU DE BORD'!K1949-'[3]TABLEAU DE BORD'!I1949</f>
        <v>0</v>
      </c>
    </row>
    <row r="1952" spans="72:91" x14ac:dyDescent="0.25">
      <c r="BT195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BORD'!$B$13:$B$2000,0),11))*T1952/INDEX('[3]TABLEAU DE BORD'!$B$13:$R$2000,MATCH('Formalisme RTE'!$H$2,'[3]TABLEAU DE BORD'!$B$13:$B$2000,0),12)</f>
        <v>3.102830965870556</v>
      </c>
      <c r="BU1952">
        <f t="shared" si="140"/>
        <v>0</v>
      </c>
      <c r="BX1952">
        <f t="shared" si="139"/>
        <v>0.60748217536470928</v>
      </c>
      <c r="BZ1952">
        <f>IF($BZ$6="","",IF(ISERROR(INDEX([3]Base!$A$2:$C$207,MATCH($BZ$6,[3]Base!$A$2:$A$207,0),2))=TRUE,"CABLE INCONNU",(INDEX([3]Base!$A$2:$C$207,MATCH($BZ$6,[3]Base!$A$2:$A$207,0),3))))</f>
        <v>19.600000000000001</v>
      </c>
      <c r="CB1952">
        <f>IF($BZ$6="","",IF(ISERROR(INDEX([3]Base!$A$2:$C$207,MATCH($BZ$6,[3]Base!$A$2:$A$207,0),2))=TRUE,"CABLE INCONNU",(INDEX([3]Base!$A$2:$C$207,MATCH($BZ$6,[3]Base!$A$2:$A$207,0),2))))</f>
        <v>0.627</v>
      </c>
      <c r="CG19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BORD'!$B$13:$B$2000,0),9)))*T1952/$P$18)</f>
        <v>406.35042202010396</v>
      </c>
      <c r="CI1952">
        <f>'[3]TABLEAU DE BORD'!B1950</f>
        <v>0</v>
      </c>
      <c r="CJ1952">
        <f>'[3]TABLEAU DE BORD'!E1950-'[3]TABLEAU DE BORD'!C1950</f>
        <v>0</v>
      </c>
      <c r="CL1952">
        <f>'[3]TABLEAU DE BORD'!H1950</f>
        <v>0</v>
      </c>
      <c r="CM1952">
        <f>'[3]TABLEAU DE BORD'!K1950-'[3]TABLEAU DE BORD'!I1950</f>
        <v>0</v>
      </c>
    </row>
    <row r="1953" spans="72:91" x14ac:dyDescent="0.25">
      <c r="BT195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BORD'!$B$13:$B$2000,0),11))*T1953/INDEX('[3]TABLEAU DE BORD'!$B$13:$R$2000,MATCH('Formalisme RTE'!$H$2,'[3]TABLEAU DE BORD'!$B$13:$B$2000,0),12)</f>
        <v>3.102830965870556</v>
      </c>
      <c r="BU1953">
        <f t="shared" si="140"/>
        <v>0</v>
      </c>
      <c r="BX1953">
        <f t="shared" si="139"/>
        <v>0.60748217536470928</v>
      </c>
      <c r="BZ1953">
        <f>IF($BZ$6="","",IF(ISERROR(INDEX([3]Base!$A$2:$C$207,MATCH($BZ$6,[3]Base!$A$2:$A$207,0),2))=TRUE,"CABLE INCONNU",(INDEX([3]Base!$A$2:$C$207,MATCH($BZ$6,[3]Base!$A$2:$A$207,0),3))))</f>
        <v>19.600000000000001</v>
      </c>
      <c r="CB1953">
        <f>IF($BZ$6="","",IF(ISERROR(INDEX([3]Base!$A$2:$C$207,MATCH($BZ$6,[3]Base!$A$2:$A$207,0),2))=TRUE,"CABLE INCONNU",(INDEX([3]Base!$A$2:$C$207,MATCH($BZ$6,[3]Base!$A$2:$A$207,0),2))))</f>
        <v>0.627</v>
      </c>
      <c r="CG19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BORD'!$B$13:$B$2000,0),9)))*T1953/$P$18)</f>
        <v>406.35042202010396</v>
      </c>
      <c r="CI1953">
        <f>'[3]TABLEAU DE BORD'!B1951</f>
        <v>0</v>
      </c>
      <c r="CJ1953">
        <f>'[3]TABLEAU DE BORD'!E1951-'[3]TABLEAU DE BORD'!C1951</f>
        <v>0</v>
      </c>
      <c r="CL1953">
        <f>'[3]TABLEAU DE BORD'!H1951</f>
        <v>0</v>
      </c>
      <c r="CM1953">
        <f>'[3]TABLEAU DE BORD'!K1951-'[3]TABLEAU DE BORD'!I1951</f>
        <v>0</v>
      </c>
    </row>
    <row r="1954" spans="72:91" x14ac:dyDescent="0.25">
      <c r="BT195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BORD'!$B$13:$B$2000,0),11))*T1954/INDEX('[3]TABLEAU DE BORD'!$B$13:$R$2000,MATCH('Formalisme RTE'!$H$2,'[3]TABLEAU DE BORD'!$B$13:$B$2000,0),12)</f>
        <v>3.102830965870556</v>
      </c>
      <c r="BU1954">
        <f t="shared" si="140"/>
        <v>0</v>
      </c>
      <c r="BX1954">
        <f t="shared" si="139"/>
        <v>0.60748217536470928</v>
      </c>
      <c r="BZ1954">
        <f>IF($BZ$6="","",IF(ISERROR(INDEX([3]Base!$A$2:$C$207,MATCH($BZ$6,[3]Base!$A$2:$A$207,0),2))=TRUE,"CABLE INCONNU",(INDEX([3]Base!$A$2:$C$207,MATCH($BZ$6,[3]Base!$A$2:$A$207,0),3))))</f>
        <v>19.600000000000001</v>
      </c>
      <c r="CB1954">
        <f>IF($BZ$6="","",IF(ISERROR(INDEX([3]Base!$A$2:$C$207,MATCH($BZ$6,[3]Base!$A$2:$A$207,0),2))=TRUE,"CABLE INCONNU",(INDEX([3]Base!$A$2:$C$207,MATCH($BZ$6,[3]Base!$A$2:$A$207,0),2))))</f>
        <v>0.627</v>
      </c>
      <c r="CG19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BORD'!$B$13:$B$2000,0),9)))*T1954/$P$18)</f>
        <v>406.35042202010396</v>
      </c>
      <c r="CI1954">
        <f>'[3]TABLEAU DE BORD'!B1952</f>
        <v>0</v>
      </c>
      <c r="CJ1954">
        <f>'[3]TABLEAU DE BORD'!E1952-'[3]TABLEAU DE BORD'!C1952</f>
        <v>0</v>
      </c>
      <c r="CL1954">
        <f>'[3]TABLEAU DE BORD'!H1952</f>
        <v>0</v>
      </c>
      <c r="CM1954">
        <f>'[3]TABLEAU DE BORD'!K1952-'[3]TABLEAU DE BORD'!I1952</f>
        <v>0</v>
      </c>
    </row>
    <row r="1955" spans="72:91" x14ac:dyDescent="0.25">
      <c r="BT195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BORD'!$B$13:$B$2000,0),11))*T1955/INDEX('[3]TABLEAU DE BORD'!$B$13:$R$2000,MATCH('Formalisme RTE'!$H$2,'[3]TABLEAU DE BORD'!$B$13:$B$2000,0),12)</f>
        <v>3.102830965870556</v>
      </c>
      <c r="BU1955">
        <f t="shared" si="140"/>
        <v>0</v>
      </c>
      <c r="BX1955">
        <f t="shared" si="139"/>
        <v>0.60748217536470928</v>
      </c>
      <c r="BZ1955">
        <f>IF($BZ$6="","",IF(ISERROR(INDEX([3]Base!$A$2:$C$207,MATCH($BZ$6,[3]Base!$A$2:$A$207,0),2))=TRUE,"CABLE INCONNU",(INDEX([3]Base!$A$2:$C$207,MATCH($BZ$6,[3]Base!$A$2:$A$207,0),3))))</f>
        <v>19.600000000000001</v>
      </c>
      <c r="CB1955">
        <f>IF($BZ$6="","",IF(ISERROR(INDEX([3]Base!$A$2:$C$207,MATCH($BZ$6,[3]Base!$A$2:$A$207,0),2))=TRUE,"CABLE INCONNU",(INDEX([3]Base!$A$2:$C$207,MATCH($BZ$6,[3]Base!$A$2:$A$207,0),2))))</f>
        <v>0.627</v>
      </c>
      <c r="CG19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BORD'!$B$13:$B$2000,0),9)))*T1955/$P$18)</f>
        <v>406.35042202010396</v>
      </c>
      <c r="CI1955">
        <f>'[3]TABLEAU DE BORD'!B1953</f>
        <v>0</v>
      </c>
      <c r="CJ1955">
        <f>'[3]TABLEAU DE BORD'!E1953-'[3]TABLEAU DE BORD'!C1953</f>
        <v>0</v>
      </c>
      <c r="CL1955">
        <f>'[3]TABLEAU DE BORD'!H1953</f>
        <v>0</v>
      </c>
      <c r="CM1955">
        <f>'[3]TABLEAU DE BORD'!K1953-'[3]TABLEAU DE BORD'!I1953</f>
        <v>0</v>
      </c>
    </row>
    <row r="1956" spans="72:91" x14ac:dyDescent="0.25">
      <c r="BT195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BORD'!$B$13:$B$2000,0),11))*T1956/INDEX('[3]TABLEAU DE BORD'!$B$13:$R$2000,MATCH('Formalisme RTE'!$H$2,'[3]TABLEAU DE BORD'!$B$13:$B$2000,0),12)</f>
        <v>3.102830965870556</v>
      </c>
      <c r="BU1956">
        <f t="shared" si="140"/>
        <v>0</v>
      </c>
      <c r="BX1956">
        <f t="shared" si="139"/>
        <v>0.60748217536470928</v>
      </c>
      <c r="BZ1956">
        <f>IF($BZ$6="","",IF(ISERROR(INDEX([3]Base!$A$2:$C$207,MATCH($BZ$6,[3]Base!$A$2:$A$207,0),2))=TRUE,"CABLE INCONNU",(INDEX([3]Base!$A$2:$C$207,MATCH($BZ$6,[3]Base!$A$2:$A$207,0),3))))</f>
        <v>19.600000000000001</v>
      </c>
      <c r="CB1956">
        <f>IF($BZ$6="","",IF(ISERROR(INDEX([3]Base!$A$2:$C$207,MATCH($BZ$6,[3]Base!$A$2:$A$207,0),2))=TRUE,"CABLE INCONNU",(INDEX([3]Base!$A$2:$C$207,MATCH($BZ$6,[3]Base!$A$2:$A$207,0),2))))</f>
        <v>0.627</v>
      </c>
      <c r="CG19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BORD'!$B$13:$B$2000,0),9)))*T1956/$P$18)</f>
        <v>406.35042202010396</v>
      </c>
      <c r="CI1956">
        <f>'[3]TABLEAU DE BORD'!B1954</f>
        <v>0</v>
      </c>
      <c r="CJ1956">
        <f>'[3]TABLEAU DE BORD'!E1954-'[3]TABLEAU DE BORD'!C1954</f>
        <v>0</v>
      </c>
      <c r="CL1956">
        <f>'[3]TABLEAU DE BORD'!H1954</f>
        <v>0</v>
      </c>
      <c r="CM1956">
        <f>'[3]TABLEAU DE BORD'!K1954-'[3]TABLEAU DE BORD'!I1954</f>
        <v>0</v>
      </c>
    </row>
    <row r="1957" spans="72:91" x14ac:dyDescent="0.25">
      <c r="BT195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BORD'!$B$13:$B$2000,0),11))*T1957/INDEX('[3]TABLEAU DE BORD'!$B$13:$R$2000,MATCH('Formalisme RTE'!$H$2,'[3]TABLEAU DE BORD'!$B$13:$B$2000,0),12)</f>
        <v>3.102830965870556</v>
      </c>
      <c r="BU1957">
        <f t="shared" si="140"/>
        <v>0</v>
      </c>
      <c r="BX1957">
        <f t="shared" si="139"/>
        <v>0.60748217536470928</v>
      </c>
      <c r="BZ1957">
        <f>IF($BZ$6="","",IF(ISERROR(INDEX([3]Base!$A$2:$C$207,MATCH($BZ$6,[3]Base!$A$2:$A$207,0),2))=TRUE,"CABLE INCONNU",(INDEX([3]Base!$A$2:$C$207,MATCH($BZ$6,[3]Base!$A$2:$A$207,0),3))))</f>
        <v>19.600000000000001</v>
      </c>
      <c r="CB1957">
        <f>IF($BZ$6="","",IF(ISERROR(INDEX([3]Base!$A$2:$C$207,MATCH($BZ$6,[3]Base!$A$2:$A$207,0),2))=TRUE,"CABLE INCONNU",(INDEX([3]Base!$A$2:$C$207,MATCH($BZ$6,[3]Base!$A$2:$A$207,0),2))))</f>
        <v>0.627</v>
      </c>
      <c r="CG19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BORD'!$B$13:$B$2000,0),9)))*T1957/$P$18)</f>
        <v>406.35042202010396</v>
      </c>
      <c r="CI1957">
        <f>'[3]TABLEAU DE BORD'!B1955</f>
        <v>0</v>
      </c>
      <c r="CJ1957">
        <f>'[3]TABLEAU DE BORD'!E1955-'[3]TABLEAU DE BORD'!C1955</f>
        <v>0</v>
      </c>
      <c r="CL1957">
        <f>'[3]TABLEAU DE BORD'!H1955</f>
        <v>0</v>
      </c>
      <c r="CM1957">
        <f>'[3]TABLEAU DE BORD'!K1955-'[3]TABLEAU DE BORD'!I1955</f>
        <v>0</v>
      </c>
    </row>
    <row r="1958" spans="72:91" x14ac:dyDescent="0.25">
      <c r="BT195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BORD'!$B$13:$B$2000,0),11))*T1958/INDEX('[3]TABLEAU DE BORD'!$B$13:$R$2000,MATCH('Formalisme RTE'!$H$2,'[3]TABLEAU DE BORD'!$B$13:$B$2000,0),12)</f>
        <v>3.102830965870556</v>
      </c>
      <c r="BU1958">
        <f t="shared" si="140"/>
        <v>0</v>
      </c>
      <c r="BX1958">
        <f t="shared" si="139"/>
        <v>0.60748217536470928</v>
      </c>
      <c r="BZ1958">
        <f>IF($BZ$6="","",IF(ISERROR(INDEX([3]Base!$A$2:$C$207,MATCH($BZ$6,[3]Base!$A$2:$A$207,0),2))=TRUE,"CABLE INCONNU",(INDEX([3]Base!$A$2:$C$207,MATCH($BZ$6,[3]Base!$A$2:$A$207,0),3))))</f>
        <v>19.600000000000001</v>
      </c>
      <c r="CB1958">
        <f>IF($BZ$6="","",IF(ISERROR(INDEX([3]Base!$A$2:$C$207,MATCH($BZ$6,[3]Base!$A$2:$A$207,0),2))=TRUE,"CABLE INCONNU",(INDEX([3]Base!$A$2:$C$207,MATCH($BZ$6,[3]Base!$A$2:$A$207,0),2))))</f>
        <v>0.627</v>
      </c>
      <c r="CG19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BORD'!$B$13:$B$2000,0),9)))*T1958/$P$18)</f>
        <v>406.35042202010396</v>
      </c>
      <c r="CI1958">
        <f>'[3]TABLEAU DE BORD'!B1956</f>
        <v>0</v>
      </c>
      <c r="CJ1958">
        <f>'[3]TABLEAU DE BORD'!E1956-'[3]TABLEAU DE BORD'!C1956</f>
        <v>0</v>
      </c>
      <c r="CL1958">
        <f>'[3]TABLEAU DE BORD'!H1956</f>
        <v>0</v>
      </c>
      <c r="CM1958">
        <f>'[3]TABLEAU DE BORD'!K1956-'[3]TABLEAU DE BORD'!I1956</f>
        <v>0</v>
      </c>
    </row>
    <row r="1959" spans="72:91" x14ac:dyDescent="0.25">
      <c r="BT195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BORD'!$B$13:$B$2000,0),11))*T1959/INDEX('[3]TABLEAU DE BORD'!$B$13:$R$2000,MATCH('Formalisme RTE'!$H$2,'[3]TABLEAU DE BORD'!$B$13:$B$2000,0),12)</f>
        <v>3.102830965870556</v>
      </c>
      <c r="BU1959">
        <f t="shared" si="140"/>
        <v>0</v>
      </c>
      <c r="BX1959">
        <f t="shared" si="139"/>
        <v>0.60748217536470928</v>
      </c>
      <c r="BZ1959">
        <f>IF($BZ$6="","",IF(ISERROR(INDEX([3]Base!$A$2:$C$207,MATCH($BZ$6,[3]Base!$A$2:$A$207,0),2))=TRUE,"CABLE INCONNU",(INDEX([3]Base!$A$2:$C$207,MATCH($BZ$6,[3]Base!$A$2:$A$207,0),3))))</f>
        <v>19.600000000000001</v>
      </c>
      <c r="CB1959">
        <f>IF($BZ$6="","",IF(ISERROR(INDEX([3]Base!$A$2:$C$207,MATCH($BZ$6,[3]Base!$A$2:$A$207,0),2))=TRUE,"CABLE INCONNU",(INDEX([3]Base!$A$2:$C$207,MATCH($BZ$6,[3]Base!$A$2:$A$207,0),2))))</f>
        <v>0.627</v>
      </c>
      <c r="CG19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BORD'!$B$13:$B$2000,0),9)))*T1959/$P$18)</f>
        <v>406.35042202010396</v>
      </c>
      <c r="CI1959">
        <f>'[3]TABLEAU DE BORD'!B1957</f>
        <v>0</v>
      </c>
      <c r="CJ1959">
        <f>'[3]TABLEAU DE BORD'!E1957-'[3]TABLEAU DE BORD'!C1957</f>
        <v>0</v>
      </c>
      <c r="CL1959">
        <f>'[3]TABLEAU DE BORD'!H1957</f>
        <v>0</v>
      </c>
      <c r="CM1959">
        <f>'[3]TABLEAU DE BORD'!K1957-'[3]TABLEAU DE BORD'!I1957</f>
        <v>0</v>
      </c>
    </row>
    <row r="1960" spans="72:91" x14ac:dyDescent="0.25">
      <c r="BT196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BORD'!$B$13:$B$2000,0),11))*T1960/INDEX('[3]TABLEAU DE BORD'!$B$13:$R$2000,MATCH('Formalisme RTE'!$H$2,'[3]TABLEAU DE BORD'!$B$13:$B$2000,0),12)</f>
        <v>3.102830965870556</v>
      </c>
      <c r="BU1960">
        <f t="shared" si="140"/>
        <v>0</v>
      </c>
      <c r="BX1960">
        <f t="shared" si="139"/>
        <v>0.60748217536470928</v>
      </c>
      <c r="BZ1960">
        <f>IF($BZ$6="","",IF(ISERROR(INDEX([3]Base!$A$2:$C$207,MATCH($BZ$6,[3]Base!$A$2:$A$207,0),2))=TRUE,"CABLE INCONNU",(INDEX([3]Base!$A$2:$C$207,MATCH($BZ$6,[3]Base!$A$2:$A$207,0),3))))</f>
        <v>19.600000000000001</v>
      </c>
      <c r="CB1960">
        <f>IF($BZ$6="","",IF(ISERROR(INDEX([3]Base!$A$2:$C$207,MATCH($BZ$6,[3]Base!$A$2:$A$207,0),2))=TRUE,"CABLE INCONNU",(INDEX([3]Base!$A$2:$C$207,MATCH($BZ$6,[3]Base!$A$2:$A$207,0),2))))</f>
        <v>0.627</v>
      </c>
      <c r="CG19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BORD'!$B$13:$B$2000,0),9)))*T1960/$P$18)</f>
        <v>406.35042202010396</v>
      </c>
      <c r="CI1960">
        <f>'[3]TABLEAU DE BORD'!B1958</f>
        <v>0</v>
      </c>
      <c r="CJ1960">
        <f>'[3]TABLEAU DE BORD'!E1958-'[3]TABLEAU DE BORD'!C1958</f>
        <v>0</v>
      </c>
      <c r="CL1960">
        <f>'[3]TABLEAU DE BORD'!H1958</f>
        <v>0</v>
      </c>
      <c r="CM1960">
        <f>'[3]TABLEAU DE BORD'!K1958-'[3]TABLEAU DE BORD'!I1958</f>
        <v>0</v>
      </c>
    </row>
    <row r="1961" spans="72:91" x14ac:dyDescent="0.25">
      <c r="BT196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BORD'!$B$13:$B$2000,0),11))*T1961/INDEX('[3]TABLEAU DE BORD'!$B$13:$R$2000,MATCH('Formalisme RTE'!$H$2,'[3]TABLEAU DE BORD'!$B$13:$B$2000,0),12)</f>
        <v>3.102830965870556</v>
      </c>
      <c r="BU1961">
        <f t="shared" si="140"/>
        <v>0</v>
      </c>
      <c r="BX1961">
        <f t="shared" si="139"/>
        <v>0.60748217536470928</v>
      </c>
      <c r="BZ1961">
        <f>IF($BZ$6="","",IF(ISERROR(INDEX([3]Base!$A$2:$C$207,MATCH($BZ$6,[3]Base!$A$2:$A$207,0),2))=TRUE,"CABLE INCONNU",(INDEX([3]Base!$A$2:$C$207,MATCH($BZ$6,[3]Base!$A$2:$A$207,0),3))))</f>
        <v>19.600000000000001</v>
      </c>
      <c r="CB1961">
        <f>IF($BZ$6="","",IF(ISERROR(INDEX([3]Base!$A$2:$C$207,MATCH($BZ$6,[3]Base!$A$2:$A$207,0),2))=TRUE,"CABLE INCONNU",(INDEX([3]Base!$A$2:$C$207,MATCH($BZ$6,[3]Base!$A$2:$A$207,0),2))))</f>
        <v>0.627</v>
      </c>
      <c r="CG19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BORD'!$B$13:$B$2000,0),9)))*T1961/$P$18)</f>
        <v>406.35042202010396</v>
      </c>
      <c r="CI1961">
        <f>'[3]TABLEAU DE BORD'!B1959</f>
        <v>0</v>
      </c>
      <c r="CJ1961">
        <f>'[3]TABLEAU DE BORD'!E1959-'[3]TABLEAU DE BORD'!C1959</f>
        <v>0</v>
      </c>
      <c r="CL1961">
        <f>'[3]TABLEAU DE BORD'!H1959</f>
        <v>0</v>
      </c>
      <c r="CM1961">
        <f>'[3]TABLEAU DE BORD'!K1959-'[3]TABLEAU DE BORD'!I1959</f>
        <v>0</v>
      </c>
    </row>
    <row r="1962" spans="72:91" x14ac:dyDescent="0.25">
      <c r="BT196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BORD'!$B$13:$B$2000,0),11))*T1962/INDEX('[3]TABLEAU DE BORD'!$B$13:$R$2000,MATCH('Formalisme RTE'!$H$2,'[3]TABLEAU DE BORD'!$B$13:$B$2000,0),12)</f>
        <v>3.102830965870556</v>
      </c>
      <c r="BU1962">
        <f t="shared" si="140"/>
        <v>0</v>
      </c>
      <c r="BX1962">
        <f t="shared" si="139"/>
        <v>0.60748217536470928</v>
      </c>
      <c r="BZ1962">
        <f>IF($BZ$6="","",IF(ISERROR(INDEX([3]Base!$A$2:$C$207,MATCH($BZ$6,[3]Base!$A$2:$A$207,0),2))=TRUE,"CABLE INCONNU",(INDEX([3]Base!$A$2:$C$207,MATCH($BZ$6,[3]Base!$A$2:$A$207,0),3))))</f>
        <v>19.600000000000001</v>
      </c>
      <c r="CB1962">
        <f>IF($BZ$6="","",IF(ISERROR(INDEX([3]Base!$A$2:$C$207,MATCH($BZ$6,[3]Base!$A$2:$A$207,0),2))=TRUE,"CABLE INCONNU",(INDEX([3]Base!$A$2:$C$207,MATCH($BZ$6,[3]Base!$A$2:$A$207,0),2))))</f>
        <v>0.627</v>
      </c>
      <c r="CG19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BORD'!$B$13:$B$2000,0),9)))*T1962/$P$18)</f>
        <v>406.35042202010396</v>
      </c>
      <c r="CI1962">
        <f>'[3]TABLEAU DE BORD'!B1960</f>
        <v>0</v>
      </c>
      <c r="CJ1962">
        <f>'[3]TABLEAU DE BORD'!E1960-'[3]TABLEAU DE BORD'!C1960</f>
        <v>0</v>
      </c>
      <c r="CL1962">
        <f>'[3]TABLEAU DE BORD'!H1960</f>
        <v>0</v>
      </c>
      <c r="CM1962">
        <f>'[3]TABLEAU DE BORD'!K1960-'[3]TABLEAU DE BORD'!I1960</f>
        <v>0</v>
      </c>
    </row>
    <row r="1963" spans="72:91" x14ac:dyDescent="0.25">
      <c r="BT196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BORD'!$B$13:$B$2000,0),11))*T1963/INDEX('[3]TABLEAU DE BORD'!$B$13:$R$2000,MATCH('Formalisme RTE'!$H$2,'[3]TABLEAU DE BORD'!$B$13:$B$2000,0),12)</f>
        <v>3.102830965870556</v>
      </c>
      <c r="BU1963">
        <f t="shared" si="140"/>
        <v>0</v>
      </c>
      <c r="BX1963">
        <f t="shared" si="139"/>
        <v>0.60748217536470928</v>
      </c>
      <c r="BZ1963">
        <f>IF($BZ$6="","",IF(ISERROR(INDEX([3]Base!$A$2:$C$207,MATCH($BZ$6,[3]Base!$A$2:$A$207,0),2))=TRUE,"CABLE INCONNU",(INDEX([3]Base!$A$2:$C$207,MATCH($BZ$6,[3]Base!$A$2:$A$207,0),3))))</f>
        <v>19.600000000000001</v>
      </c>
      <c r="CB1963">
        <f>IF($BZ$6="","",IF(ISERROR(INDEX([3]Base!$A$2:$C$207,MATCH($BZ$6,[3]Base!$A$2:$A$207,0),2))=TRUE,"CABLE INCONNU",(INDEX([3]Base!$A$2:$C$207,MATCH($BZ$6,[3]Base!$A$2:$A$207,0),2))))</f>
        <v>0.627</v>
      </c>
      <c r="CG19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BORD'!$B$13:$B$2000,0),9)))*T1963/$P$18)</f>
        <v>406.35042202010396</v>
      </c>
      <c r="CI1963">
        <f>'[3]TABLEAU DE BORD'!B1961</f>
        <v>0</v>
      </c>
      <c r="CJ1963">
        <f>'[3]TABLEAU DE BORD'!E1961-'[3]TABLEAU DE BORD'!C1961</f>
        <v>0</v>
      </c>
      <c r="CL1963">
        <f>'[3]TABLEAU DE BORD'!H1961</f>
        <v>0</v>
      </c>
      <c r="CM1963">
        <f>'[3]TABLEAU DE BORD'!K1961-'[3]TABLEAU DE BORD'!I1961</f>
        <v>0</v>
      </c>
    </row>
    <row r="1964" spans="72:91" x14ac:dyDescent="0.25">
      <c r="BT196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BORD'!$B$13:$B$2000,0),11))*T1964/INDEX('[3]TABLEAU DE BORD'!$B$13:$R$2000,MATCH('Formalisme RTE'!$H$2,'[3]TABLEAU DE BORD'!$B$13:$B$2000,0),12)</f>
        <v>3.102830965870556</v>
      </c>
      <c r="BU1964">
        <f t="shared" si="140"/>
        <v>0</v>
      </c>
      <c r="BX1964">
        <f t="shared" si="139"/>
        <v>0.60748217536470928</v>
      </c>
      <c r="BZ1964">
        <f>IF($BZ$6="","",IF(ISERROR(INDEX([3]Base!$A$2:$C$207,MATCH($BZ$6,[3]Base!$A$2:$A$207,0),2))=TRUE,"CABLE INCONNU",(INDEX([3]Base!$A$2:$C$207,MATCH($BZ$6,[3]Base!$A$2:$A$207,0),3))))</f>
        <v>19.600000000000001</v>
      </c>
      <c r="CB1964">
        <f>IF($BZ$6="","",IF(ISERROR(INDEX([3]Base!$A$2:$C$207,MATCH($BZ$6,[3]Base!$A$2:$A$207,0),2))=TRUE,"CABLE INCONNU",(INDEX([3]Base!$A$2:$C$207,MATCH($BZ$6,[3]Base!$A$2:$A$207,0),2))))</f>
        <v>0.627</v>
      </c>
      <c r="CG19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BORD'!$B$13:$B$2000,0),9)))*T1964/$P$18)</f>
        <v>406.35042202010396</v>
      </c>
      <c r="CI1964">
        <f>'[3]TABLEAU DE BORD'!B1962</f>
        <v>0</v>
      </c>
      <c r="CJ1964">
        <f>'[3]TABLEAU DE BORD'!E1962-'[3]TABLEAU DE BORD'!C1962</f>
        <v>0</v>
      </c>
      <c r="CL1964">
        <f>'[3]TABLEAU DE BORD'!H1962</f>
        <v>0</v>
      </c>
      <c r="CM1964">
        <f>'[3]TABLEAU DE BORD'!K1962-'[3]TABLEAU DE BORD'!I1962</f>
        <v>0</v>
      </c>
    </row>
    <row r="1965" spans="72:91" x14ac:dyDescent="0.25">
      <c r="BT196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BORD'!$B$13:$B$2000,0),11))*T1965/INDEX('[3]TABLEAU DE BORD'!$B$13:$R$2000,MATCH('Formalisme RTE'!$H$2,'[3]TABLEAU DE BORD'!$B$13:$B$2000,0),12)</f>
        <v>3.102830965870556</v>
      </c>
      <c r="BU1965">
        <f t="shared" si="140"/>
        <v>0</v>
      </c>
      <c r="BX1965">
        <f t="shared" si="139"/>
        <v>0.60748217536470928</v>
      </c>
      <c r="BZ1965">
        <f>IF($BZ$6="","",IF(ISERROR(INDEX([3]Base!$A$2:$C$207,MATCH($BZ$6,[3]Base!$A$2:$A$207,0),2))=TRUE,"CABLE INCONNU",(INDEX([3]Base!$A$2:$C$207,MATCH($BZ$6,[3]Base!$A$2:$A$207,0),3))))</f>
        <v>19.600000000000001</v>
      </c>
      <c r="CB1965">
        <f>IF($BZ$6="","",IF(ISERROR(INDEX([3]Base!$A$2:$C$207,MATCH($BZ$6,[3]Base!$A$2:$A$207,0),2))=TRUE,"CABLE INCONNU",(INDEX([3]Base!$A$2:$C$207,MATCH($BZ$6,[3]Base!$A$2:$A$207,0),2))))</f>
        <v>0.627</v>
      </c>
      <c r="CG19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BORD'!$B$13:$B$2000,0),9)))*T1965/$P$18)</f>
        <v>406.35042202010396</v>
      </c>
      <c r="CI1965">
        <f>'[3]TABLEAU DE BORD'!B1963</f>
        <v>0</v>
      </c>
      <c r="CJ1965">
        <f>'[3]TABLEAU DE BORD'!E1963-'[3]TABLEAU DE BORD'!C1963</f>
        <v>0</v>
      </c>
      <c r="CL1965">
        <f>'[3]TABLEAU DE BORD'!H1963</f>
        <v>0</v>
      </c>
      <c r="CM1965">
        <f>'[3]TABLEAU DE BORD'!K1963-'[3]TABLEAU DE BORD'!I1963</f>
        <v>0</v>
      </c>
    </row>
    <row r="1966" spans="72:91" x14ac:dyDescent="0.25">
      <c r="BT196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BORD'!$B$13:$B$2000,0),11))*T1966/INDEX('[3]TABLEAU DE BORD'!$B$13:$R$2000,MATCH('Formalisme RTE'!$H$2,'[3]TABLEAU DE BORD'!$B$13:$B$2000,0),12)</f>
        <v>3.102830965870556</v>
      </c>
      <c r="BU1966">
        <f t="shared" si="140"/>
        <v>0</v>
      </c>
      <c r="BX1966">
        <f t="shared" si="139"/>
        <v>0.60748217536470928</v>
      </c>
      <c r="BZ1966">
        <f>IF($BZ$6="","",IF(ISERROR(INDEX([3]Base!$A$2:$C$207,MATCH($BZ$6,[3]Base!$A$2:$A$207,0),2))=TRUE,"CABLE INCONNU",(INDEX([3]Base!$A$2:$C$207,MATCH($BZ$6,[3]Base!$A$2:$A$207,0),3))))</f>
        <v>19.600000000000001</v>
      </c>
      <c r="CB1966">
        <f>IF($BZ$6="","",IF(ISERROR(INDEX([3]Base!$A$2:$C$207,MATCH($BZ$6,[3]Base!$A$2:$A$207,0),2))=TRUE,"CABLE INCONNU",(INDEX([3]Base!$A$2:$C$207,MATCH($BZ$6,[3]Base!$A$2:$A$207,0),2))))</f>
        <v>0.627</v>
      </c>
      <c r="CG19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BORD'!$B$13:$B$2000,0),9)))*T1966/$P$18)</f>
        <v>406.35042202010396</v>
      </c>
      <c r="CI1966">
        <f>'[3]TABLEAU DE BORD'!B1964</f>
        <v>0</v>
      </c>
      <c r="CJ1966">
        <f>'[3]TABLEAU DE BORD'!E1964-'[3]TABLEAU DE BORD'!C1964</f>
        <v>0</v>
      </c>
      <c r="CL1966">
        <f>'[3]TABLEAU DE BORD'!H1964</f>
        <v>0</v>
      </c>
      <c r="CM1966">
        <f>'[3]TABLEAU DE BORD'!K1964-'[3]TABLEAU DE BORD'!I1964</f>
        <v>0</v>
      </c>
    </row>
    <row r="1967" spans="72:91" x14ac:dyDescent="0.25">
      <c r="BT196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BORD'!$B$13:$B$2000,0),11))*T1967/INDEX('[3]TABLEAU DE BORD'!$B$13:$R$2000,MATCH('Formalisme RTE'!$H$2,'[3]TABLEAU DE BORD'!$B$13:$B$2000,0),12)</f>
        <v>3.102830965870556</v>
      </c>
      <c r="BU1967">
        <f t="shared" si="140"/>
        <v>0</v>
      </c>
      <c r="BX1967">
        <f t="shared" si="139"/>
        <v>0.60748217536470928</v>
      </c>
      <c r="BZ1967">
        <f>IF($BZ$6="","",IF(ISERROR(INDEX([3]Base!$A$2:$C$207,MATCH($BZ$6,[3]Base!$A$2:$A$207,0),2))=TRUE,"CABLE INCONNU",(INDEX([3]Base!$A$2:$C$207,MATCH($BZ$6,[3]Base!$A$2:$A$207,0),3))))</f>
        <v>19.600000000000001</v>
      </c>
      <c r="CB1967">
        <f>IF($BZ$6="","",IF(ISERROR(INDEX([3]Base!$A$2:$C$207,MATCH($BZ$6,[3]Base!$A$2:$A$207,0),2))=TRUE,"CABLE INCONNU",(INDEX([3]Base!$A$2:$C$207,MATCH($BZ$6,[3]Base!$A$2:$A$207,0),2))))</f>
        <v>0.627</v>
      </c>
      <c r="CG19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BORD'!$B$13:$B$2000,0),9)))*T1967/$P$18)</f>
        <v>406.35042202010396</v>
      </c>
      <c r="CI1967">
        <f>'[3]TABLEAU DE BORD'!B1965</f>
        <v>0</v>
      </c>
      <c r="CJ1967">
        <f>'[3]TABLEAU DE BORD'!E1965-'[3]TABLEAU DE BORD'!C1965</f>
        <v>0</v>
      </c>
      <c r="CL1967">
        <f>'[3]TABLEAU DE BORD'!H1965</f>
        <v>0</v>
      </c>
      <c r="CM1967">
        <f>'[3]TABLEAU DE BORD'!K1965-'[3]TABLEAU DE BORD'!I1965</f>
        <v>0</v>
      </c>
    </row>
    <row r="1968" spans="72:91" x14ac:dyDescent="0.25">
      <c r="BT196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BORD'!$B$13:$B$2000,0),11))*T1968/INDEX('[3]TABLEAU DE BORD'!$B$13:$R$2000,MATCH('Formalisme RTE'!$H$2,'[3]TABLEAU DE BORD'!$B$13:$B$2000,0),12)</f>
        <v>3.102830965870556</v>
      </c>
      <c r="BU1968">
        <f t="shared" si="140"/>
        <v>0</v>
      </c>
      <c r="BX1968">
        <f t="shared" si="139"/>
        <v>0.60748217536470928</v>
      </c>
      <c r="BZ1968">
        <f>IF($BZ$6="","",IF(ISERROR(INDEX([3]Base!$A$2:$C$207,MATCH($BZ$6,[3]Base!$A$2:$A$207,0),2))=TRUE,"CABLE INCONNU",(INDEX([3]Base!$A$2:$C$207,MATCH($BZ$6,[3]Base!$A$2:$A$207,0),3))))</f>
        <v>19.600000000000001</v>
      </c>
      <c r="CB1968">
        <f>IF($BZ$6="","",IF(ISERROR(INDEX([3]Base!$A$2:$C$207,MATCH($BZ$6,[3]Base!$A$2:$A$207,0),2))=TRUE,"CABLE INCONNU",(INDEX([3]Base!$A$2:$C$207,MATCH($BZ$6,[3]Base!$A$2:$A$207,0),2))))</f>
        <v>0.627</v>
      </c>
      <c r="CG19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BORD'!$B$13:$B$2000,0),9)))*T1968/$P$18)</f>
        <v>406.35042202010396</v>
      </c>
      <c r="CI1968">
        <f>'[3]TABLEAU DE BORD'!B1966</f>
        <v>0</v>
      </c>
      <c r="CJ1968">
        <f>'[3]TABLEAU DE BORD'!E1966-'[3]TABLEAU DE BORD'!C1966</f>
        <v>0</v>
      </c>
      <c r="CL1968">
        <f>'[3]TABLEAU DE BORD'!H1966</f>
        <v>0</v>
      </c>
      <c r="CM1968">
        <f>'[3]TABLEAU DE BORD'!K1966-'[3]TABLEAU DE BORD'!I1966</f>
        <v>0</v>
      </c>
    </row>
    <row r="1969" spans="72:91" x14ac:dyDescent="0.25">
      <c r="BT196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BORD'!$B$13:$B$2000,0),11))*T1969/INDEX('[3]TABLEAU DE BORD'!$B$13:$R$2000,MATCH('Formalisme RTE'!$H$2,'[3]TABLEAU DE BORD'!$B$13:$B$2000,0),12)</f>
        <v>3.102830965870556</v>
      </c>
      <c r="BU1969">
        <f t="shared" si="140"/>
        <v>0</v>
      </c>
      <c r="BX1969">
        <f t="shared" si="139"/>
        <v>0.60748217536470928</v>
      </c>
      <c r="BZ1969">
        <f>IF($BZ$6="","",IF(ISERROR(INDEX([3]Base!$A$2:$C$207,MATCH($BZ$6,[3]Base!$A$2:$A$207,0),2))=TRUE,"CABLE INCONNU",(INDEX([3]Base!$A$2:$C$207,MATCH($BZ$6,[3]Base!$A$2:$A$207,0),3))))</f>
        <v>19.600000000000001</v>
      </c>
      <c r="CB1969">
        <f>IF($BZ$6="","",IF(ISERROR(INDEX([3]Base!$A$2:$C$207,MATCH($BZ$6,[3]Base!$A$2:$A$207,0),2))=TRUE,"CABLE INCONNU",(INDEX([3]Base!$A$2:$C$207,MATCH($BZ$6,[3]Base!$A$2:$A$207,0),2))))</f>
        <v>0.627</v>
      </c>
      <c r="CG19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BORD'!$B$13:$B$2000,0),9)))*T1969/$P$18)</f>
        <v>406.35042202010396</v>
      </c>
      <c r="CI1969">
        <f>'[3]TABLEAU DE BORD'!B1967</f>
        <v>0</v>
      </c>
      <c r="CJ1969">
        <f>'[3]TABLEAU DE BORD'!E1967-'[3]TABLEAU DE BORD'!C1967</f>
        <v>0</v>
      </c>
      <c r="CL1969">
        <f>'[3]TABLEAU DE BORD'!H1967</f>
        <v>0</v>
      </c>
      <c r="CM1969">
        <f>'[3]TABLEAU DE BORD'!K1967-'[3]TABLEAU DE BORD'!I1967</f>
        <v>0</v>
      </c>
    </row>
    <row r="1970" spans="72:91" x14ac:dyDescent="0.25">
      <c r="BT197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BORD'!$B$13:$B$2000,0),11))*T1970/INDEX('[3]TABLEAU DE BORD'!$B$13:$R$2000,MATCH('Formalisme RTE'!$H$2,'[3]TABLEAU DE BORD'!$B$13:$B$2000,0),12)</f>
        <v>3.102830965870556</v>
      </c>
      <c r="BU1970">
        <f t="shared" si="140"/>
        <v>0</v>
      </c>
      <c r="BX1970">
        <f t="shared" si="139"/>
        <v>0.60748217536470928</v>
      </c>
      <c r="BZ1970">
        <f>IF($BZ$6="","",IF(ISERROR(INDEX([3]Base!$A$2:$C$207,MATCH($BZ$6,[3]Base!$A$2:$A$207,0),2))=TRUE,"CABLE INCONNU",(INDEX([3]Base!$A$2:$C$207,MATCH($BZ$6,[3]Base!$A$2:$A$207,0),3))))</f>
        <v>19.600000000000001</v>
      </c>
      <c r="CB1970">
        <f>IF($BZ$6="","",IF(ISERROR(INDEX([3]Base!$A$2:$C$207,MATCH($BZ$6,[3]Base!$A$2:$A$207,0),2))=TRUE,"CABLE INCONNU",(INDEX([3]Base!$A$2:$C$207,MATCH($BZ$6,[3]Base!$A$2:$A$207,0),2))))</f>
        <v>0.627</v>
      </c>
      <c r="CG19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BORD'!$B$13:$B$2000,0),9)))*T1970/$P$18)</f>
        <v>406.35042202010396</v>
      </c>
      <c r="CI1970">
        <f>'[3]TABLEAU DE BORD'!B1968</f>
        <v>0</v>
      </c>
      <c r="CJ1970">
        <f>'[3]TABLEAU DE BORD'!E1968-'[3]TABLEAU DE BORD'!C1968</f>
        <v>0</v>
      </c>
      <c r="CL1970">
        <f>'[3]TABLEAU DE BORD'!H1968</f>
        <v>0</v>
      </c>
      <c r="CM1970">
        <f>'[3]TABLEAU DE BORD'!K1968-'[3]TABLEAU DE BORD'!I1968</f>
        <v>0</v>
      </c>
    </row>
    <row r="1971" spans="72:91" x14ac:dyDescent="0.25">
      <c r="BT197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BORD'!$B$13:$B$2000,0),11))*T1971/INDEX('[3]TABLEAU DE BORD'!$B$13:$R$2000,MATCH('Formalisme RTE'!$H$2,'[3]TABLEAU DE BORD'!$B$13:$B$2000,0),12)</f>
        <v>3.102830965870556</v>
      </c>
      <c r="BU1971">
        <f t="shared" si="140"/>
        <v>0</v>
      </c>
      <c r="BX1971">
        <f t="shared" si="139"/>
        <v>0.60748217536470928</v>
      </c>
      <c r="BZ1971">
        <f>IF($BZ$6="","",IF(ISERROR(INDEX([3]Base!$A$2:$C$207,MATCH($BZ$6,[3]Base!$A$2:$A$207,0),2))=TRUE,"CABLE INCONNU",(INDEX([3]Base!$A$2:$C$207,MATCH($BZ$6,[3]Base!$A$2:$A$207,0),3))))</f>
        <v>19.600000000000001</v>
      </c>
      <c r="CB1971">
        <f>IF($BZ$6="","",IF(ISERROR(INDEX([3]Base!$A$2:$C$207,MATCH($BZ$6,[3]Base!$A$2:$A$207,0),2))=TRUE,"CABLE INCONNU",(INDEX([3]Base!$A$2:$C$207,MATCH($BZ$6,[3]Base!$A$2:$A$207,0),2))))</f>
        <v>0.627</v>
      </c>
      <c r="CG19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BORD'!$B$13:$B$2000,0),9)))*T1971/$P$18)</f>
        <v>406.35042202010396</v>
      </c>
      <c r="CI1971">
        <f>'[3]TABLEAU DE BORD'!B1969</f>
        <v>0</v>
      </c>
      <c r="CJ1971">
        <f>'[3]TABLEAU DE BORD'!E1969-'[3]TABLEAU DE BORD'!C1969</f>
        <v>0</v>
      </c>
      <c r="CL1971">
        <f>'[3]TABLEAU DE BORD'!H1969</f>
        <v>0</v>
      </c>
      <c r="CM1971">
        <f>'[3]TABLEAU DE BORD'!K1969-'[3]TABLEAU DE BORD'!I1969</f>
        <v>0</v>
      </c>
    </row>
    <row r="1972" spans="72:91" x14ac:dyDescent="0.25">
      <c r="BT197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BORD'!$B$13:$B$2000,0),11))*T1972/INDEX('[3]TABLEAU DE BORD'!$B$13:$R$2000,MATCH('Formalisme RTE'!$H$2,'[3]TABLEAU DE BORD'!$B$13:$B$2000,0),12)</f>
        <v>3.102830965870556</v>
      </c>
      <c r="BU1972">
        <f t="shared" si="140"/>
        <v>0</v>
      </c>
      <c r="BX1972">
        <f t="shared" si="139"/>
        <v>0.60748217536470928</v>
      </c>
      <c r="BZ1972">
        <f>IF($BZ$6="","",IF(ISERROR(INDEX([3]Base!$A$2:$C$207,MATCH($BZ$6,[3]Base!$A$2:$A$207,0),2))=TRUE,"CABLE INCONNU",(INDEX([3]Base!$A$2:$C$207,MATCH($BZ$6,[3]Base!$A$2:$A$207,0),3))))</f>
        <v>19.600000000000001</v>
      </c>
      <c r="CB1972">
        <f>IF($BZ$6="","",IF(ISERROR(INDEX([3]Base!$A$2:$C$207,MATCH($BZ$6,[3]Base!$A$2:$A$207,0),2))=TRUE,"CABLE INCONNU",(INDEX([3]Base!$A$2:$C$207,MATCH($BZ$6,[3]Base!$A$2:$A$207,0),2))))</f>
        <v>0.627</v>
      </c>
      <c r="CG19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BORD'!$B$13:$B$2000,0),9)))*T1972/$P$18)</f>
        <v>406.35042202010396</v>
      </c>
      <c r="CI1972">
        <f>'[3]TABLEAU DE BORD'!B1970</f>
        <v>0</v>
      </c>
      <c r="CJ1972">
        <f>'[3]TABLEAU DE BORD'!E1970-'[3]TABLEAU DE BORD'!C1970</f>
        <v>0</v>
      </c>
      <c r="CL1972">
        <f>'[3]TABLEAU DE BORD'!H1970</f>
        <v>0</v>
      </c>
      <c r="CM1972">
        <f>'[3]TABLEAU DE BORD'!K1970-'[3]TABLEAU DE BORD'!I1970</f>
        <v>0</v>
      </c>
    </row>
    <row r="1973" spans="72:91" x14ac:dyDescent="0.25">
      <c r="BT197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BORD'!$B$13:$B$2000,0),11))*T1973/INDEX('[3]TABLEAU DE BORD'!$B$13:$R$2000,MATCH('Formalisme RTE'!$H$2,'[3]TABLEAU DE BORD'!$B$13:$B$2000,0),12)</f>
        <v>3.102830965870556</v>
      </c>
      <c r="BU1973">
        <f t="shared" si="140"/>
        <v>0</v>
      </c>
      <c r="BX1973">
        <f t="shared" si="139"/>
        <v>0.60748217536470928</v>
      </c>
      <c r="BZ1973">
        <f>IF($BZ$6="","",IF(ISERROR(INDEX([3]Base!$A$2:$C$207,MATCH($BZ$6,[3]Base!$A$2:$A$207,0),2))=TRUE,"CABLE INCONNU",(INDEX([3]Base!$A$2:$C$207,MATCH($BZ$6,[3]Base!$A$2:$A$207,0),3))))</f>
        <v>19.600000000000001</v>
      </c>
      <c r="CB1973">
        <f>IF($BZ$6="","",IF(ISERROR(INDEX([3]Base!$A$2:$C$207,MATCH($BZ$6,[3]Base!$A$2:$A$207,0),2))=TRUE,"CABLE INCONNU",(INDEX([3]Base!$A$2:$C$207,MATCH($BZ$6,[3]Base!$A$2:$A$207,0),2))))</f>
        <v>0.627</v>
      </c>
      <c r="CG19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BORD'!$B$13:$B$2000,0),9)))*T1973/$P$18)</f>
        <v>406.35042202010396</v>
      </c>
      <c r="CI1973">
        <f>'[3]TABLEAU DE BORD'!B1971</f>
        <v>0</v>
      </c>
      <c r="CJ1973">
        <f>'[3]TABLEAU DE BORD'!E1971-'[3]TABLEAU DE BORD'!C1971</f>
        <v>0</v>
      </c>
      <c r="CL1973">
        <f>'[3]TABLEAU DE BORD'!H1971</f>
        <v>0</v>
      </c>
      <c r="CM1973">
        <f>'[3]TABLEAU DE BORD'!K1971-'[3]TABLEAU DE BORD'!I1971</f>
        <v>0</v>
      </c>
    </row>
    <row r="1974" spans="72:91" x14ac:dyDescent="0.25">
      <c r="BT197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BORD'!$B$13:$B$2000,0),11))*T1974/INDEX('[3]TABLEAU DE BORD'!$B$13:$R$2000,MATCH('Formalisme RTE'!$H$2,'[3]TABLEAU DE BORD'!$B$13:$B$2000,0),12)</f>
        <v>3.102830965870556</v>
      </c>
      <c r="BU1974">
        <f t="shared" si="140"/>
        <v>0</v>
      </c>
      <c r="BX1974">
        <f t="shared" si="139"/>
        <v>0.60748217536470928</v>
      </c>
      <c r="BZ1974">
        <f>IF($BZ$6="","",IF(ISERROR(INDEX([3]Base!$A$2:$C$207,MATCH($BZ$6,[3]Base!$A$2:$A$207,0),2))=TRUE,"CABLE INCONNU",(INDEX([3]Base!$A$2:$C$207,MATCH($BZ$6,[3]Base!$A$2:$A$207,0),3))))</f>
        <v>19.600000000000001</v>
      </c>
      <c r="CB1974">
        <f>IF($BZ$6="","",IF(ISERROR(INDEX([3]Base!$A$2:$C$207,MATCH($BZ$6,[3]Base!$A$2:$A$207,0),2))=TRUE,"CABLE INCONNU",(INDEX([3]Base!$A$2:$C$207,MATCH($BZ$6,[3]Base!$A$2:$A$207,0),2))))</f>
        <v>0.627</v>
      </c>
      <c r="CG19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BORD'!$B$13:$B$2000,0),9)))*T1974/$P$18)</f>
        <v>406.35042202010396</v>
      </c>
      <c r="CI1974">
        <f>'[3]TABLEAU DE BORD'!B1972</f>
        <v>0</v>
      </c>
      <c r="CJ1974">
        <f>'[3]TABLEAU DE BORD'!E1972-'[3]TABLEAU DE BORD'!C1972</f>
        <v>0</v>
      </c>
      <c r="CL1974">
        <f>'[3]TABLEAU DE BORD'!H1972</f>
        <v>0</v>
      </c>
      <c r="CM1974">
        <f>'[3]TABLEAU DE BORD'!K1972-'[3]TABLEAU DE BORD'!I1972</f>
        <v>0</v>
      </c>
    </row>
    <row r="1975" spans="72:91" x14ac:dyDescent="0.25">
      <c r="BT197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BORD'!$B$13:$B$2000,0),11))*T1975/INDEX('[3]TABLEAU DE BORD'!$B$13:$R$2000,MATCH('Formalisme RTE'!$H$2,'[3]TABLEAU DE BORD'!$B$13:$B$2000,0),12)</f>
        <v>3.102830965870556</v>
      </c>
      <c r="BU1975">
        <f t="shared" si="140"/>
        <v>0</v>
      </c>
      <c r="BX1975">
        <f t="shared" si="139"/>
        <v>0.60748217536470928</v>
      </c>
      <c r="BZ1975">
        <f>IF($BZ$6="","",IF(ISERROR(INDEX([3]Base!$A$2:$C$207,MATCH($BZ$6,[3]Base!$A$2:$A$207,0),2))=TRUE,"CABLE INCONNU",(INDEX([3]Base!$A$2:$C$207,MATCH($BZ$6,[3]Base!$A$2:$A$207,0),3))))</f>
        <v>19.600000000000001</v>
      </c>
      <c r="CB1975">
        <f>IF($BZ$6="","",IF(ISERROR(INDEX([3]Base!$A$2:$C$207,MATCH($BZ$6,[3]Base!$A$2:$A$207,0),2))=TRUE,"CABLE INCONNU",(INDEX([3]Base!$A$2:$C$207,MATCH($BZ$6,[3]Base!$A$2:$A$207,0),2))))</f>
        <v>0.627</v>
      </c>
      <c r="CG19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BORD'!$B$13:$B$2000,0),9)))*T1975/$P$18)</f>
        <v>406.35042202010396</v>
      </c>
      <c r="CI1975">
        <f>'[3]TABLEAU DE BORD'!B1973</f>
        <v>0</v>
      </c>
      <c r="CJ1975">
        <f>'[3]TABLEAU DE BORD'!E1973-'[3]TABLEAU DE BORD'!C1973</f>
        <v>0</v>
      </c>
      <c r="CL1975">
        <f>'[3]TABLEAU DE BORD'!H1973</f>
        <v>0</v>
      </c>
      <c r="CM1975">
        <f>'[3]TABLEAU DE BORD'!K1973-'[3]TABLEAU DE BORD'!I1973</f>
        <v>0</v>
      </c>
    </row>
    <row r="1976" spans="72:91" x14ac:dyDescent="0.25">
      <c r="BT197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BORD'!$B$13:$B$2000,0),11))*T1976/INDEX('[3]TABLEAU DE BORD'!$B$13:$R$2000,MATCH('Formalisme RTE'!$H$2,'[3]TABLEAU DE BORD'!$B$13:$B$2000,0),12)</f>
        <v>3.102830965870556</v>
      </c>
      <c r="BU1976">
        <f t="shared" si="140"/>
        <v>0</v>
      </c>
      <c r="BX1976">
        <f t="shared" si="139"/>
        <v>0.60748217536470928</v>
      </c>
      <c r="BZ1976">
        <f>IF($BZ$6="","",IF(ISERROR(INDEX([3]Base!$A$2:$C$207,MATCH($BZ$6,[3]Base!$A$2:$A$207,0),2))=TRUE,"CABLE INCONNU",(INDEX([3]Base!$A$2:$C$207,MATCH($BZ$6,[3]Base!$A$2:$A$207,0),3))))</f>
        <v>19.600000000000001</v>
      </c>
      <c r="CB1976">
        <f>IF($BZ$6="","",IF(ISERROR(INDEX([3]Base!$A$2:$C$207,MATCH($BZ$6,[3]Base!$A$2:$A$207,0),2))=TRUE,"CABLE INCONNU",(INDEX([3]Base!$A$2:$C$207,MATCH($BZ$6,[3]Base!$A$2:$A$207,0),2))))</f>
        <v>0.627</v>
      </c>
      <c r="CG19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BORD'!$B$13:$B$2000,0),9)))*T1976/$P$18)</f>
        <v>406.35042202010396</v>
      </c>
      <c r="CI1976">
        <f>'[3]TABLEAU DE BORD'!B1974</f>
        <v>0</v>
      </c>
      <c r="CJ1976">
        <f>'[3]TABLEAU DE BORD'!E1974-'[3]TABLEAU DE BORD'!C1974</f>
        <v>0</v>
      </c>
      <c r="CL1976">
        <f>'[3]TABLEAU DE BORD'!H1974</f>
        <v>0</v>
      </c>
      <c r="CM1976">
        <f>'[3]TABLEAU DE BORD'!K1974-'[3]TABLEAU DE BORD'!I1974</f>
        <v>0</v>
      </c>
    </row>
    <row r="1977" spans="72:91" x14ac:dyDescent="0.25">
      <c r="BT197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BORD'!$B$13:$B$2000,0),11))*T1977/INDEX('[3]TABLEAU DE BORD'!$B$13:$R$2000,MATCH('Formalisme RTE'!$H$2,'[3]TABLEAU DE BORD'!$B$13:$B$2000,0),12)</f>
        <v>3.102830965870556</v>
      </c>
      <c r="BU1977">
        <f t="shared" si="140"/>
        <v>0</v>
      </c>
      <c r="BX1977">
        <f t="shared" si="139"/>
        <v>0.60748217536470928</v>
      </c>
      <c r="BZ1977">
        <f>IF($BZ$6="","",IF(ISERROR(INDEX([3]Base!$A$2:$C$207,MATCH($BZ$6,[3]Base!$A$2:$A$207,0),2))=TRUE,"CABLE INCONNU",(INDEX([3]Base!$A$2:$C$207,MATCH($BZ$6,[3]Base!$A$2:$A$207,0),3))))</f>
        <v>19.600000000000001</v>
      </c>
      <c r="CB1977">
        <f>IF($BZ$6="","",IF(ISERROR(INDEX([3]Base!$A$2:$C$207,MATCH($BZ$6,[3]Base!$A$2:$A$207,0),2))=TRUE,"CABLE INCONNU",(INDEX([3]Base!$A$2:$C$207,MATCH($BZ$6,[3]Base!$A$2:$A$207,0),2))))</f>
        <v>0.627</v>
      </c>
      <c r="CG19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BORD'!$B$13:$B$2000,0),9)))*T1977/$P$18)</f>
        <v>406.35042202010396</v>
      </c>
      <c r="CI1977">
        <f>'[3]TABLEAU DE BORD'!B1975</f>
        <v>0</v>
      </c>
      <c r="CJ1977">
        <f>'[3]TABLEAU DE BORD'!E1975-'[3]TABLEAU DE BORD'!C1975</f>
        <v>0</v>
      </c>
      <c r="CL1977">
        <f>'[3]TABLEAU DE BORD'!H1975</f>
        <v>0</v>
      </c>
      <c r="CM1977">
        <f>'[3]TABLEAU DE BORD'!K1975-'[3]TABLEAU DE BORD'!I1975</f>
        <v>0</v>
      </c>
    </row>
    <row r="1978" spans="72:91" x14ac:dyDescent="0.25">
      <c r="BT197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BORD'!$B$13:$B$2000,0),11))*T1978/INDEX('[3]TABLEAU DE BORD'!$B$13:$R$2000,MATCH('Formalisme RTE'!$H$2,'[3]TABLEAU DE BORD'!$B$13:$B$2000,0),12)</f>
        <v>3.102830965870556</v>
      </c>
      <c r="BU1978">
        <f t="shared" si="140"/>
        <v>0</v>
      </c>
      <c r="BX1978">
        <f t="shared" si="139"/>
        <v>0.60748217536470928</v>
      </c>
      <c r="BZ1978">
        <f>IF($BZ$6="","",IF(ISERROR(INDEX([3]Base!$A$2:$C$207,MATCH($BZ$6,[3]Base!$A$2:$A$207,0),2))=TRUE,"CABLE INCONNU",(INDEX([3]Base!$A$2:$C$207,MATCH($BZ$6,[3]Base!$A$2:$A$207,0),3))))</f>
        <v>19.600000000000001</v>
      </c>
      <c r="CB1978">
        <f>IF($BZ$6="","",IF(ISERROR(INDEX([3]Base!$A$2:$C$207,MATCH($BZ$6,[3]Base!$A$2:$A$207,0),2))=TRUE,"CABLE INCONNU",(INDEX([3]Base!$A$2:$C$207,MATCH($BZ$6,[3]Base!$A$2:$A$207,0),2))))</f>
        <v>0.627</v>
      </c>
      <c r="CG19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BORD'!$B$13:$B$2000,0),9)))*T1978/$P$18)</f>
        <v>406.35042202010396</v>
      </c>
      <c r="CI1978">
        <f>'[3]TABLEAU DE BORD'!B1976</f>
        <v>0</v>
      </c>
      <c r="CJ1978">
        <f>'[3]TABLEAU DE BORD'!E1976-'[3]TABLEAU DE BORD'!C1976</f>
        <v>0</v>
      </c>
      <c r="CL1978">
        <f>'[3]TABLEAU DE BORD'!H1976</f>
        <v>0</v>
      </c>
      <c r="CM1978">
        <f>'[3]TABLEAU DE BORD'!K1976-'[3]TABLEAU DE BORD'!I1976</f>
        <v>0</v>
      </c>
    </row>
    <row r="1979" spans="72:91" x14ac:dyDescent="0.25">
      <c r="BT197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BORD'!$B$13:$B$2000,0),11))*T1979/INDEX('[3]TABLEAU DE BORD'!$B$13:$R$2000,MATCH('Formalisme RTE'!$H$2,'[3]TABLEAU DE BORD'!$B$13:$B$2000,0),12)</f>
        <v>3.102830965870556</v>
      </c>
      <c r="BU1979">
        <f t="shared" si="140"/>
        <v>0</v>
      </c>
      <c r="BX1979">
        <f t="shared" si="139"/>
        <v>0.60748217536470928</v>
      </c>
      <c r="BZ1979">
        <f>IF($BZ$6="","",IF(ISERROR(INDEX([3]Base!$A$2:$C$207,MATCH($BZ$6,[3]Base!$A$2:$A$207,0),2))=TRUE,"CABLE INCONNU",(INDEX([3]Base!$A$2:$C$207,MATCH($BZ$6,[3]Base!$A$2:$A$207,0),3))))</f>
        <v>19.600000000000001</v>
      </c>
      <c r="CB1979">
        <f>IF($BZ$6="","",IF(ISERROR(INDEX([3]Base!$A$2:$C$207,MATCH($BZ$6,[3]Base!$A$2:$A$207,0),2))=TRUE,"CABLE INCONNU",(INDEX([3]Base!$A$2:$C$207,MATCH($BZ$6,[3]Base!$A$2:$A$207,0),2))))</f>
        <v>0.627</v>
      </c>
      <c r="CG19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BORD'!$B$13:$B$2000,0),9)))*T1979/$P$18)</f>
        <v>406.35042202010396</v>
      </c>
      <c r="CI1979">
        <f>'[3]TABLEAU DE BORD'!B1977</f>
        <v>0</v>
      </c>
      <c r="CJ1979">
        <f>'[3]TABLEAU DE BORD'!E1977-'[3]TABLEAU DE BORD'!C1977</f>
        <v>0</v>
      </c>
      <c r="CL1979">
        <f>'[3]TABLEAU DE BORD'!H1977</f>
        <v>0</v>
      </c>
      <c r="CM1979">
        <f>'[3]TABLEAU DE BORD'!K1977-'[3]TABLEAU DE BORD'!I1977</f>
        <v>0</v>
      </c>
    </row>
    <row r="1980" spans="72:91" x14ac:dyDescent="0.25">
      <c r="BT198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BORD'!$B$13:$B$2000,0),11))*T1980/INDEX('[3]TABLEAU DE BORD'!$B$13:$R$2000,MATCH('Formalisme RTE'!$H$2,'[3]TABLEAU DE BORD'!$B$13:$B$2000,0),12)</f>
        <v>3.102830965870556</v>
      </c>
      <c r="BU1980">
        <f t="shared" si="140"/>
        <v>0</v>
      </c>
      <c r="BX1980">
        <f t="shared" si="139"/>
        <v>0.60748217536470928</v>
      </c>
      <c r="BZ1980">
        <f>IF($BZ$6="","",IF(ISERROR(INDEX([3]Base!$A$2:$C$207,MATCH($BZ$6,[3]Base!$A$2:$A$207,0),2))=TRUE,"CABLE INCONNU",(INDEX([3]Base!$A$2:$C$207,MATCH($BZ$6,[3]Base!$A$2:$A$207,0),3))))</f>
        <v>19.600000000000001</v>
      </c>
      <c r="CB1980">
        <f>IF($BZ$6="","",IF(ISERROR(INDEX([3]Base!$A$2:$C$207,MATCH($BZ$6,[3]Base!$A$2:$A$207,0),2))=TRUE,"CABLE INCONNU",(INDEX([3]Base!$A$2:$C$207,MATCH($BZ$6,[3]Base!$A$2:$A$207,0),2))))</f>
        <v>0.627</v>
      </c>
      <c r="CG19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BORD'!$B$13:$B$2000,0),9)))*T1980/$P$18)</f>
        <v>406.35042202010396</v>
      </c>
      <c r="CI1980">
        <f>'[3]TABLEAU DE BORD'!B1978</f>
        <v>0</v>
      </c>
      <c r="CJ1980">
        <f>'[3]TABLEAU DE BORD'!E1978-'[3]TABLEAU DE BORD'!C1978</f>
        <v>0</v>
      </c>
      <c r="CL1980">
        <f>'[3]TABLEAU DE BORD'!H1978</f>
        <v>0</v>
      </c>
      <c r="CM1980">
        <f>'[3]TABLEAU DE BORD'!K1978-'[3]TABLEAU DE BORD'!I1978</f>
        <v>0</v>
      </c>
    </row>
    <row r="1981" spans="72:91" x14ac:dyDescent="0.25">
      <c r="BT198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BORD'!$B$13:$B$2000,0),11))*T1981/INDEX('[3]TABLEAU DE BORD'!$B$13:$R$2000,MATCH('Formalisme RTE'!$H$2,'[3]TABLEAU DE BORD'!$B$13:$B$2000,0),12)</f>
        <v>3.102830965870556</v>
      </c>
      <c r="BU1981">
        <f t="shared" si="140"/>
        <v>0</v>
      </c>
      <c r="BX1981">
        <f t="shared" si="139"/>
        <v>0.60748217536470928</v>
      </c>
      <c r="BZ1981">
        <f>IF($BZ$6="","",IF(ISERROR(INDEX([3]Base!$A$2:$C$207,MATCH($BZ$6,[3]Base!$A$2:$A$207,0),2))=TRUE,"CABLE INCONNU",(INDEX([3]Base!$A$2:$C$207,MATCH($BZ$6,[3]Base!$A$2:$A$207,0),3))))</f>
        <v>19.600000000000001</v>
      </c>
      <c r="CB1981">
        <f>IF($BZ$6="","",IF(ISERROR(INDEX([3]Base!$A$2:$C$207,MATCH($BZ$6,[3]Base!$A$2:$A$207,0),2))=TRUE,"CABLE INCONNU",(INDEX([3]Base!$A$2:$C$207,MATCH($BZ$6,[3]Base!$A$2:$A$207,0),2))))</f>
        <v>0.627</v>
      </c>
      <c r="CG19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BORD'!$B$13:$B$2000,0),9)))*T1981/$P$18)</f>
        <v>406.35042202010396</v>
      </c>
      <c r="CI1981">
        <f>'[3]TABLEAU DE BORD'!B1979</f>
        <v>0</v>
      </c>
      <c r="CJ1981">
        <f>'[3]TABLEAU DE BORD'!E1979-'[3]TABLEAU DE BORD'!C1979</f>
        <v>0</v>
      </c>
      <c r="CL1981">
        <f>'[3]TABLEAU DE BORD'!H1979</f>
        <v>0</v>
      </c>
      <c r="CM1981">
        <f>'[3]TABLEAU DE BORD'!K1979-'[3]TABLEAU DE BORD'!I1979</f>
        <v>0</v>
      </c>
    </row>
    <row r="1982" spans="72:91" x14ac:dyDescent="0.25">
      <c r="BT198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BORD'!$B$13:$B$2000,0),11))*T1982/INDEX('[3]TABLEAU DE BORD'!$B$13:$R$2000,MATCH('Formalisme RTE'!$H$2,'[3]TABLEAU DE BORD'!$B$13:$B$2000,0),12)</f>
        <v>3.102830965870556</v>
      </c>
      <c r="BU1982">
        <f t="shared" si="140"/>
        <v>0</v>
      </c>
      <c r="BX1982">
        <f t="shared" si="139"/>
        <v>0.60748217536470928</v>
      </c>
      <c r="BZ1982">
        <f>IF($BZ$6="","",IF(ISERROR(INDEX([3]Base!$A$2:$C$207,MATCH($BZ$6,[3]Base!$A$2:$A$207,0),2))=TRUE,"CABLE INCONNU",(INDEX([3]Base!$A$2:$C$207,MATCH($BZ$6,[3]Base!$A$2:$A$207,0),3))))</f>
        <v>19.600000000000001</v>
      </c>
      <c r="CB1982">
        <f>IF($BZ$6="","",IF(ISERROR(INDEX([3]Base!$A$2:$C$207,MATCH($BZ$6,[3]Base!$A$2:$A$207,0),2))=TRUE,"CABLE INCONNU",(INDEX([3]Base!$A$2:$C$207,MATCH($BZ$6,[3]Base!$A$2:$A$207,0),2))))</f>
        <v>0.627</v>
      </c>
      <c r="CG19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BORD'!$B$13:$B$2000,0),9)))*T1982/$P$18)</f>
        <v>406.35042202010396</v>
      </c>
      <c r="CI1982">
        <f>'[3]TABLEAU DE BORD'!B1980</f>
        <v>0</v>
      </c>
      <c r="CJ1982">
        <f>'[3]TABLEAU DE BORD'!E1980-'[3]TABLEAU DE BORD'!C1980</f>
        <v>0</v>
      </c>
      <c r="CL1982">
        <f>'[3]TABLEAU DE BORD'!H1980</f>
        <v>0</v>
      </c>
      <c r="CM1982">
        <f>'[3]TABLEAU DE BORD'!K1980-'[3]TABLEAU DE BORD'!I1980</f>
        <v>0</v>
      </c>
    </row>
    <row r="1983" spans="72:91" x14ac:dyDescent="0.25">
      <c r="BT198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BORD'!$B$13:$B$2000,0),11))*T1983/INDEX('[3]TABLEAU DE BORD'!$B$13:$R$2000,MATCH('Formalisme RTE'!$H$2,'[3]TABLEAU DE BORD'!$B$13:$B$2000,0),12)</f>
        <v>3.102830965870556</v>
      </c>
      <c r="BU1983">
        <f t="shared" si="140"/>
        <v>0</v>
      </c>
      <c r="BX1983">
        <f t="shared" si="139"/>
        <v>0.60748217536470928</v>
      </c>
      <c r="BZ1983">
        <f>IF($BZ$6="","",IF(ISERROR(INDEX([3]Base!$A$2:$C$207,MATCH($BZ$6,[3]Base!$A$2:$A$207,0),2))=TRUE,"CABLE INCONNU",(INDEX([3]Base!$A$2:$C$207,MATCH($BZ$6,[3]Base!$A$2:$A$207,0),3))))</f>
        <v>19.600000000000001</v>
      </c>
      <c r="CB1983">
        <f>IF($BZ$6="","",IF(ISERROR(INDEX([3]Base!$A$2:$C$207,MATCH($BZ$6,[3]Base!$A$2:$A$207,0),2))=TRUE,"CABLE INCONNU",(INDEX([3]Base!$A$2:$C$207,MATCH($BZ$6,[3]Base!$A$2:$A$207,0),2))))</f>
        <v>0.627</v>
      </c>
      <c r="CG19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BORD'!$B$13:$B$2000,0),9)))*T1983/$P$18)</f>
        <v>406.35042202010396</v>
      </c>
      <c r="CI1983">
        <f>'[3]TABLEAU DE BORD'!B1981</f>
        <v>0</v>
      </c>
      <c r="CJ1983">
        <f>'[3]TABLEAU DE BORD'!E1981-'[3]TABLEAU DE BORD'!C1981</f>
        <v>0</v>
      </c>
      <c r="CL1983">
        <f>'[3]TABLEAU DE BORD'!H1981</f>
        <v>0</v>
      </c>
      <c r="CM1983">
        <f>'[3]TABLEAU DE BORD'!K1981-'[3]TABLEAU DE BORD'!I1981</f>
        <v>0</v>
      </c>
    </row>
    <row r="1984" spans="72:91" x14ac:dyDescent="0.25">
      <c r="BT198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BORD'!$B$13:$B$2000,0),11))*T1984/INDEX('[3]TABLEAU DE BORD'!$B$13:$R$2000,MATCH('Formalisme RTE'!$H$2,'[3]TABLEAU DE BORD'!$B$13:$B$2000,0),12)</f>
        <v>3.102830965870556</v>
      </c>
      <c r="BU1984">
        <f t="shared" si="140"/>
        <v>0</v>
      </c>
      <c r="BX1984">
        <f t="shared" si="139"/>
        <v>0.60748217536470928</v>
      </c>
      <c r="BZ1984">
        <f>IF($BZ$6="","",IF(ISERROR(INDEX([3]Base!$A$2:$C$207,MATCH($BZ$6,[3]Base!$A$2:$A$207,0),2))=TRUE,"CABLE INCONNU",(INDEX([3]Base!$A$2:$C$207,MATCH($BZ$6,[3]Base!$A$2:$A$207,0),3))))</f>
        <v>19.600000000000001</v>
      </c>
      <c r="CB1984">
        <f>IF($BZ$6="","",IF(ISERROR(INDEX([3]Base!$A$2:$C$207,MATCH($BZ$6,[3]Base!$A$2:$A$207,0),2))=TRUE,"CABLE INCONNU",(INDEX([3]Base!$A$2:$C$207,MATCH($BZ$6,[3]Base!$A$2:$A$207,0),2))))</f>
        <v>0.627</v>
      </c>
      <c r="CG19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BORD'!$B$13:$B$2000,0),9)))*T1984/$P$18)</f>
        <v>406.35042202010396</v>
      </c>
      <c r="CI1984">
        <f>'[3]TABLEAU DE BORD'!B1982</f>
        <v>0</v>
      </c>
      <c r="CJ1984">
        <f>'[3]TABLEAU DE BORD'!E1982-'[3]TABLEAU DE BORD'!C1982</f>
        <v>0</v>
      </c>
      <c r="CL1984">
        <f>'[3]TABLEAU DE BORD'!H1982</f>
        <v>0</v>
      </c>
      <c r="CM1984">
        <f>'[3]TABLEAU DE BORD'!K1982-'[3]TABLEAU DE BORD'!I1982</f>
        <v>0</v>
      </c>
    </row>
    <row r="1985" spans="72:91" x14ac:dyDescent="0.25">
      <c r="BT198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BORD'!$B$13:$B$2000,0),11))*T1985/INDEX('[3]TABLEAU DE BORD'!$B$13:$R$2000,MATCH('Formalisme RTE'!$H$2,'[3]TABLEAU DE BORD'!$B$13:$B$2000,0),12)</f>
        <v>3.102830965870556</v>
      </c>
      <c r="BU1985">
        <f t="shared" si="140"/>
        <v>0</v>
      </c>
      <c r="BX1985">
        <f t="shared" si="139"/>
        <v>0.60748217536470928</v>
      </c>
      <c r="BZ1985">
        <f>IF($BZ$6="","",IF(ISERROR(INDEX([3]Base!$A$2:$C$207,MATCH($BZ$6,[3]Base!$A$2:$A$207,0),2))=TRUE,"CABLE INCONNU",(INDEX([3]Base!$A$2:$C$207,MATCH($BZ$6,[3]Base!$A$2:$A$207,0),3))))</f>
        <v>19.600000000000001</v>
      </c>
      <c r="CB1985">
        <f>IF($BZ$6="","",IF(ISERROR(INDEX([3]Base!$A$2:$C$207,MATCH($BZ$6,[3]Base!$A$2:$A$207,0),2))=TRUE,"CABLE INCONNU",(INDEX([3]Base!$A$2:$C$207,MATCH($BZ$6,[3]Base!$A$2:$A$207,0),2))))</f>
        <v>0.627</v>
      </c>
      <c r="CG19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BORD'!$B$13:$B$2000,0),9)))*T1985/$P$18)</f>
        <v>406.35042202010396</v>
      </c>
      <c r="CI1985">
        <f>'[3]TABLEAU DE BORD'!B1983</f>
        <v>0</v>
      </c>
      <c r="CJ1985">
        <f>'[3]TABLEAU DE BORD'!E1983-'[3]TABLEAU DE BORD'!C1983</f>
        <v>0</v>
      </c>
      <c r="CL1985">
        <f>'[3]TABLEAU DE BORD'!H1983</f>
        <v>0</v>
      </c>
      <c r="CM1985">
        <f>'[3]TABLEAU DE BORD'!K1983-'[3]TABLEAU DE BORD'!I1983</f>
        <v>0</v>
      </c>
    </row>
    <row r="1986" spans="72:91" x14ac:dyDescent="0.25">
      <c r="BT198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BORD'!$B$13:$B$2000,0),11))*T1986/INDEX('[3]TABLEAU DE BORD'!$B$13:$R$2000,MATCH('Formalisme RTE'!$H$2,'[3]TABLEAU DE BORD'!$B$13:$B$2000,0),12)</f>
        <v>3.102830965870556</v>
      </c>
      <c r="BU1986">
        <f t="shared" si="140"/>
        <v>0</v>
      </c>
      <c r="BX1986">
        <f t="shared" si="139"/>
        <v>0.60748217536470928</v>
      </c>
      <c r="BZ1986">
        <f>IF($BZ$6="","",IF(ISERROR(INDEX([3]Base!$A$2:$C$207,MATCH($BZ$6,[3]Base!$A$2:$A$207,0),2))=TRUE,"CABLE INCONNU",(INDEX([3]Base!$A$2:$C$207,MATCH($BZ$6,[3]Base!$A$2:$A$207,0),3))))</f>
        <v>19.600000000000001</v>
      </c>
      <c r="CB1986">
        <f>IF($BZ$6="","",IF(ISERROR(INDEX([3]Base!$A$2:$C$207,MATCH($BZ$6,[3]Base!$A$2:$A$207,0),2))=TRUE,"CABLE INCONNU",(INDEX([3]Base!$A$2:$C$207,MATCH($BZ$6,[3]Base!$A$2:$A$207,0),2))))</f>
        <v>0.627</v>
      </c>
      <c r="CG19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BORD'!$B$13:$B$2000,0),9)))*T1986/$P$18)</f>
        <v>406.35042202010396</v>
      </c>
      <c r="CI1986">
        <f>'[3]TABLEAU DE BORD'!B1984</f>
        <v>0</v>
      </c>
      <c r="CJ1986">
        <f>'[3]TABLEAU DE BORD'!E1984-'[3]TABLEAU DE BORD'!C1984</f>
        <v>0</v>
      </c>
      <c r="CL1986">
        <f>'[3]TABLEAU DE BORD'!H1984</f>
        <v>0</v>
      </c>
      <c r="CM1986">
        <f>'[3]TABLEAU DE BORD'!K1984-'[3]TABLEAU DE BORD'!I1984</f>
        <v>0</v>
      </c>
    </row>
    <row r="1987" spans="72:91" x14ac:dyDescent="0.25">
      <c r="BT198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BORD'!$B$13:$B$2000,0),11))*T1987/INDEX('[3]TABLEAU DE BORD'!$B$13:$R$2000,MATCH('Formalisme RTE'!$H$2,'[3]TABLEAU DE BORD'!$B$13:$B$2000,0),12)</f>
        <v>3.102830965870556</v>
      </c>
      <c r="BU1987">
        <f t="shared" si="140"/>
        <v>0</v>
      </c>
      <c r="BX1987">
        <f t="shared" si="139"/>
        <v>0.60748217536470928</v>
      </c>
      <c r="BZ1987">
        <f>IF($BZ$6="","",IF(ISERROR(INDEX([3]Base!$A$2:$C$207,MATCH($BZ$6,[3]Base!$A$2:$A$207,0),2))=TRUE,"CABLE INCONNU",(INDEX([3]Base!$A$2:$C$207,MATCH($BZ$6,[3]Base!$A$2:$A$207,0),3))))</f>
        <v>19.600000000000001</v>
      </c>
      <c r="CB1987">
        <f>IF($BZ$6="","",IF(ISERROR(INDEX([3]Base!$A$2:$C$207,MATCH($BZ$6,[3]Base!$A$2:$A$207,0),2))=TRUE,"CABLE INCONNU",(INDEX([3]Base!$A$2:$C$207,MATCH($BZ$6,[3]Base!$A$2:$A$207,0),2))))</f>
        <v>0.627</v>
      </c>
      <c r="CG19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BORD'!$B$13:$B$2000,0),9)))*T1987/$P$18)</f>
        <v>406.35042202010396</v>
      </c>
      <c r="CI1987">
        <f>'[3]TABLEAU DE BORD'!B1985</f>
        <v>0</v>
      </c>
      <c r="CJ1987">
        <f>'[3]TABLEAU DE BORD'!E1985-'[3]TABLEAU DE BORD'!C1985</f>
        <v>0</v>
      </c>
      <c r="CL1987">
        <f>'[3]TABLEAU DE BORD'!H1985</f>
        <v>0</v>
      </c>
      <c r="CM1987">
        <f>'[3]TABLEAU DE BORD'!K1985-'[3]TABLEAU DE BORD'!I1985</f>
        <v>0</v>
      </c>
    </row>
    <row r="1988" spans="72:91" x14ac:dyDescent="0.25">
      <c r="BT198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BORD'!$B$13:$B$2000,0),11))*T1988/INDEX('[3]TABLEAU DE BORD'!$B$13:$R$2000,MATCH('Formalisme RTE'!$H$2,'[3]TABLEAU DE BORD'!$B$13:$B$2000,0),12)</f>
        <v>3.102830965870556</v>
      </c>
      <c r="BU1988">
        <f t="shared" si="140"/>
        <v>0</v>
      </c>
      <c r="BX1988">
        <f t="shared" si="139"/>
        <v>0.60748217536470928</v>
      </c>
      <c r="BZ1988">
        <f>IF($BZ$6="","",IF(ISERROR(INDEX([3]Base!$A$2:$C$207,MATCH($BZ$6,[3]Base!$A$2:$A$207,0),2))=TRUE,"CABLE INCONNU",(INDEX([3]Base!$A$2:$C$207,MATCH($BZ$6,[3]Base!$A$2:$A$207,0),3))))</f>
        <v>19.600000000000001</v>
      </c>
      <c r="CB1988">
        <f>IF($BZ$6="","",IF(ISERROR(INDEX([3]Base!$A$2:$C$207,MATCH($BZ$6,[3]Base!$A$2:$A$207,0),2))=TRUE,"CABLE INCONNU",(INDEX([3]Base!$A$2:$C$207,MATCH($BZ$6,[3]Base!$A$2:$A$207,0),2))))</f>
        <v>0.627</v>
      </c>
      <c r="CG19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BORD'!$B$13:$B$2000,0),9)))*T1988/$P$18)</f>
        <v>406.35042202010396</v>
      </c>
      <c r="CI1988">
        <f>'[3]TABLEAU DE BORD'!B1986</f>
        <v>0</v>
      </c>
      <c r="CJ1988">
        <f>'[3]TABLEAU DE BORD'!E1986-'[3]TABLEAU DE BORD'!C1986</f>
        <v>0</v>
      </c>
      <c r="CL1988">
        <f>'[3]TABLEAU DE BORD'!H1986</f>
        <v>0</v>
      </c>
      <c r="CM1988">
        <f>'[3]TABLEAU DE BORD'!K1986-'[3]TABLEAU DE BORD'!I1986</f>
        <v>0</v>
      </c>
    </row>
    <row r="1989" spans="72:91" x14ac:dyDescent="0.25">
      <c r="BT198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BORD'!$B$13:$B$2000,0),11))*T1989/INDEX('[3]TABLEAU DE BORD'!$B$13:$R$2000,MATCH('Formalisme RTE'!$H$2,'[3]TABLEAU DE BORD'!$B$13:$B$2000,0),12)</f>
        <v>3.102830965870556</v>
      </c>
      <c r="BU1989">
        <f t="shared" si="140"/>
        <v>0</v>
      </c>
      <c r="BX1989">
        <f t="shared" si="139"/>
        <v>0.60748217536470928</v>
      </c>
      <c r="BZ1989">
        <f>IF($BZ$6="","",IF(ISERROR(INDEX([3]Base!$A$2:$C$207,MATCH($BZ$6,[3]Base!$A$2:$A$207,0),2))=TRUE,"CABLE INCONNU",(INDEX([3]Base!$A$2:$C$207,MATCH($BZ$6,[3]Base!$A$2:$A$207,0),3))))</f>
        <v>19.600000000000001</v>
      </c>
      <c r="CB1989">
        <f>IF($BZ$6="","",IF(ISERROR(INDEX([3]Base!$A$2:$C$207,MATCH($BZ$6,[3]Base!$A$2:$A$207,0),2))=TRUE,"CABLE INCONNU",(INDEX([3]Base!$A$2:$C$207,MATCH($BZ$6,[3]Base!$A$2:$A$207,0),2))))</f>
        <v>0.627</v>
      </c>
      <c r="CG19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BORD'!$B$13:$B$2000,0),9)))*T1989/$P$18)</f>
        <v>406.35042202010396</v>
      </c>
      <c r="CI1989">
        <f>'[3]TABLEAU DE BORD'!B1987</f>
        <v>0</v>
      </c>
      <c r="CJ1989">
        <f>'[3]TABLEAU DE BORD'!E1987-'[3]TABLEAU DE BORD'!C1987</f>
        <v>0</v>
      </c>
      <c r="CL1989">
        <f>'[3]TABLEAU DE BORD'!H1987</f>
        <v>0</v>
      </c>
      <c r="CM1989">
        <f>'[3]TABLEAU DE BORD'!K1987-'[3]TABLEAU DE BORD'!I1987</f>
        <v>0</v>
      </c>
    </row>
    <row r="1990" spans="72:91" x14ac:dyDescent="0.25">
      <c r="BT199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BORD'!$B$13:$B$2000,0),11))*T1990/INDEX('[3]TABLEAU DE BORD'!$B$13:$R$2000,MATCH('Formalisme RTE'!$H$2,'[3]TABLEAU DE BORD'!$B$13:$B$2000,0),12)</f>
        <v>3.102830965870556</v>
      </c>
      <c r="BU1990">
        <f t="shared" si="140"/>
        <v>0</v>
      </c>
      <c r="BX1990">
        <f t="shared" si="139"/>
        <v>0.60748217536470928</v>
      </c>
      <c r="BZ1990">
        <f>IF($BZ$6="","",IF(ISERROR(INDEX([3]Base!$A$2:$C$207,MATCH($BZ$6,[3]Base!$A$2:$A$207,0),2))=TRUE,"CABLE INCONNU",(INDEX([3]Base!$A$2:$C$207,MATCH($BZ$6,[3]Base!$A$2:$A$207,0),3))))</f>
        <v>19.600000000000001</v>
      </c>
      <c r="CB1990">
        <f>IF($BZ$6="","",IF(ISERROR(INDEX([3]Base!$A$2:$C$207,MATCH($BZ$6,[3]Base!$A$2:$A$207,0),2))=TRUE,"CABLE INCONNU",(INDEX([3]Base!$A$2:$C$207,MATCH($BZ$6,[3]Base!$A$2:$A$207,0),2))))</f>
        <v>0.627</v>
      </c>
      <c r="CG19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BORD'!$B$13:$B$2000,0),9)))*T1990/$P$18)</f>
        <v>406.35042202010396</v>
      </c>
      <c r="CI1990">
        <f>'[3]TABLEAU DE BORD'!B1988</f>
        <v>0</v>
      </c>
      <c r="CJ1990">
        <f>'[3]TABLEAU DE BORD'!E1988-'[3]TABLEAU DE BORD'!C1988</f>
        <v>0</v>
      </c>
      <c r="CL1990">
        <f>'[3]TABLEAU DE BORD'!H1988</f>
        <v>0</v>
      </c>
      <c r="CM1990">
        <f>'[3]TABLEAU DE BORD'!K1988-'[3]TABLEAU DE BORD'!I1988</f>
        <v>0</v>
      </c>
    </row>
    <row r="1991" spans="72:91" x14ac:dyDescent="0.25">
      <c r="BT199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BORD'!$B$13:$B$2000,0),11))*T1991/INDEX('[3]TABLEAU DE BORD'!$B$13:$R$2000,MATCH('Formalisme RTE'!$H$2,'[3]TABLEAU DE BORD'!$B$13:$B$2000,0),12)</f>
        <v>3.102830965870556</v>
      </c>
      <c r="BU1991">
        <f t="shared" si="140"/>
        <v>0</v>
      </c>
      <c r="BX1991">
        <f t="shared" si="139"/>
        <v>0.60748217536470928</v>
      </c>
      <c r="BZ1991">
        <f>IF($BZ$6="","",IF(ISERROR(INDEX([3]Base!$A$2:$C$207,MATCH($BZ$6,[3]Base!$A$2:$A$207,0),2))=TRUE,"CABLE INCONNU",(INDEX([3]Base!$A$2:$C$207,MATCH($BZ$6,[3]Base!$A$2:$A$207,0),3))))</f>
        <v>19.600000000000001</v>
      </c>
      <c r="CB1991">
        <f>IF($BZ$6="","",IF(ISERROR(INDEX([3]Base!$A$2:$C$207,MATCH($BZ$6,[3]Base!$A$2:$A$207,0),2))=TRUE,"CABLE INCONNU",(INDEX([3]Base!$A$2:$C$207,MATCH($BZ$6,[3]Base!$A$2:$A$207,0),2))))</f>
        <v>0.627</v>
      </c>
      <c r="CG19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BORD'!$B$13:$B$2000,0),9)))*T1991/$P$18)</f>
        <v>406.35042202010396</v>
      </c>
      <c r="CI1991">
        <f>'[3]TABLEAU DE BORD'!B1989</f>
        <v>0</v>
      </c>
      <c r="CJ1991">
        <f>'[3]TABLEAU DE BORD'!E1989-'[3]TABLEAU DE BORD'!C1989</f>
        <v>0</v>
      </c>
      <c r="CL1991">
        <f>'[3]TABLEAU DE BORD'!H1989</f>
        <v>0</v>
      </c>
      <c r="CM1991">
        <f>'[3]TABLEAU DE BORD'!K1989-'[3]TABLEAU DE BORD'!I1989</f>
        <v>0</v>
      </c>
    </row>
    <row r="1992" spans="72:91" x14ac:dyDescent="0.25">
      <c r="BT199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BORD'!$B$13:$B$2000,0),11))*T1992/INDEX('[3]TABLEAU DE BORD'!$B$13:$R$2000,MATCH('Formalisme RTE'!$H$2,'[3]TABLEAU DE BORD'!$B$13:$B$2000,0),12)</f>
        <v>3.102830965870556</v>
      </c>
      <c r="BU1992">
        <f t="shared" si="140"/>
        <v>0</v>
      </c>
      <c r="BX1992">
        <f t="shared" si="139"/>
        <v>0.60748217536470928</v>
      </c>
      <c r="BZ1992">
        <f>IF($BZ$6="","",IF(ISERROR(INDEX([3]Base!$A$2:$C$207,MATCH($BZ$6,[3]Base!$A$2:$A$207,0),2))=TRUE,"CABLE INCONNU",(INDEX([3]Base!$A$2:$C$207,MATCH($BZ$6,[3]Base!$A$2:$A$207,0),3))))</f>
        <v>19.600000000000001</v>
      </c>
      <c r="CB1992">
        <f>IF($BZ$6="","",IF(ISERROR(INDEX([3]Base!$A$2:$C$207,MATCH($BZ$6,[3]Base!$A$2:$A$207,0),2))=TRUE,"CABLE INCONNU",(INDEX([3]Base!$A$2:$C$207,MATCH($BZ$6,[3]Base!$A$2:$A$207,0),2))))</f>
        <v>0.627</v>
      </c>
      <c r="CG19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BORD'!$B$13:$B$2000,0),9)))*T1992/$P$18)</f>
        <v>406.35042202010396</v>
      </c>
      <c r="CI1992">
        <f>'[3]TABLEAU DE BORD'!B1990</f>
        <v>0</v>
      </c>
      <c r="CJ1992">
        <f>'[3]TABLEAU DE BORD'!E1990-'[3]TABLEAU DE BORD'!C1990</f>
        <v>0</v>
      </c>
      <c r="CL1992">
        <f>'[3]TABLEAU DE BORD'!H1990</f>
        <v>0</v>
      </c>
      <c r="CM1992">
        <f>'[3]TABLEAU DE BORD'!K1990-'[3]TABLEAU DE BORD'!I1990</f>
        <v>0</v>
      </c>
    </row>
    <row r="1993" spans="72:91" x14ac:dyDescent="0.25">
      <c r="BT199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BORD'!$B$13:$B$2000,0),11))*T1993/INDEX('[3]TABLEAU DE BORD'!$B$13:$R$2000,MATCH('Formalisme RTE'!$H$2,'[3]TABLEAU DE BORD'!$B$13:$B$2000,0),12)</f>
        <v>3.102830965870556</v>
      </c>
      <c r="BU1993">
        <f t="shared" si="140"/>
        <v>0</v>
      </c>
      <c r="BX1993">
        <f t="shared" si="139"/>
        <v>0.60748217536470928</v>
      </c>
      <c r="BZ1993">
        <f>IF($BZ$6="","",IF(ISERROR(INDEX([3]Base!$A$2:$C$207,MATCH($BZ$6,[3]Base!$A$2:$A$207,0),2))=TRUE,"CABLE INCONNU",(INDEX([3]Base!$A$2:$C$207,MATCH($BZ$6,[3]Base!$A$2:$A$207,0),3))))</f>
        <v>19.600000000000001</v>
      </c>
      <c r="CB1993">
        <f>IF($BZ$6="","",IF(ISERROR(INDEX([3]Base!$A$2:$C$207,MATCH($BZ$6,[3]Base!$A$2:$A$207,0),2))=TRUE,"CABLE INCONNU",(INDEX([3]Base!$A$2:$C$207,MATCH($BZ$6,[3]Base!$A$2:$A$207,0),2))))</f>
        <v>0.627</v>
      </c>
      <c r="CG19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BORD'!$B$13:$B$2000,0),9)))*T1993/$P$18)</f>
        <v>406.35042202010396</v>
      </c>
      <c r="CI1993">
        <f>'[3]TABLEAU DE BORD'!B1991</f>
        <v>0</v>
      </c>
      <c r="CJ1993">
        <f>'[3]TABLEAU DE BORD'!E1991-'[3]TABLEAU DE BORD'!C1991</f>
        <v>0</v>
      </c>
      <c r="CL1993">
        <f>'[3]TABLEAU DE BORD'!H1991</f>
        <v>0</v>
      </c>
      <c r="CM1993">
        <f>'[3]TABLEAU DE BORD'!K1991-'[3]TABLEAU DE BORD'!I1991</f>
        <v>0</v>
      </c>
    </row>
    <row r="1994" spans="72:91" x14ac:dyDescent="0.25">
      <c r="BT199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BORD'!$B$13:$B$2000,0),11))*T1994/INDEX('[3]TABLEAU DE BORD'!$B$13:$R$2000,MATCH('Formalisme RTE'!$H$2,'[3]TABLEAU DE BORD'!$B$13:$B$2000,0),12)</f>
        <v>3.102830965870556</v>
      </c>
      <c r="BU1994">
        <f t="shared" si="140"/>
        <v>0</v>
      </c>
      <c r="BX1994">
        <f t="shared" si="139"/>
        <v>0.60748217536470928</v>
      </c>
      <c r="BZ1994">
        <f>IF($BZ$6="","",IF(ISERROR(INDEX([3]Base!$A$2:$C$207,MATCH($BZ$6,[3]Base!$A$2:$A$207,0),2))=TRUE,"CABLE INCONNU",(INDEX([3]Base!$A$2:$C$207,MATCH($BZ$6,[3]Base!$A$2:$A$207,0),3))))</f>
        <v>19.600000000000001</v>
      </c>
      <c r="CB1994">
        <f>IF($BZ$6="","",IF(ISERROR(INDEX([3]Base!$A$2:$C$207,MATCH($BZ$6,[3]Base!$A$2:$A$207,0),2))=TRUE,"CABLE INCONNU",(INDEX([3]Base!$A$2:$C$207,MATCH($BZ$6,[3]Base!$A$2:$A$207,0),2))))</f>
        <v>0.627</v>
      </c>
      <c r="CG19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BORD'!$B$13:$B$2000,0),9)))*T1994/$P$18)</f>
        <v>406.35042202010396</v>
      </c>
      <c r="CI1994">
        <f>'[3]TABLEAU DE BORD'!B1992</f>
        <v>0</v>
      </c>
      <c r="CJ1994">
        <f>'[3]TABLEAU DE BORD'!E1992-'[3]TABLEAU DE BORD'!C1992</f>
        <v>0</v>
      </c>
      <c r="CL1994">
        <f>'[3]TABLEAU DE BORD'!H1992</f>
        <v>0</v>
      </c>
      <c r="CM1994">
        <f>'[3]TABLEAU DE BORD'!K1992-'[3]TABLEAU DE BORD'!I1992</f>
        <v>0</v>
      </c>
    </row>
    <row r="1995" spans="72:91" x14ac:dyDescent="0.25">
      <c r="BT199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BORD'!$B$13:$B$2000,0),11))*T1995/INDEX('[3]TABLEAU DE BORD'!$B$13:$R$2000,MATCH('Formalisme RTE'!$H$2,'[3]TABLEAU DE BORD'!$B$13:$B$2000,0),12)</f>
        <v>3.102830965870556</v>
      </c>
      <c r="BU1995">
        <f t="shared" si="140"/>
        <v>0</v>
      </c>
      <c r="BX1995">
        <f t="shared" si="139"/>
        <v>0.60748217536470928</v>
      </c>
      <c r="BZ1995">
        <f>IF($BZ$6="","",IF(ISERROR(INDEX([3]Base!$A$2:$C$207,MATCH($BZ$6,[3]Base!$A$2:$A$207,0),2))=TRUE,"CABLE INCONNU",(INDEX([3]Base!$A$2:$C$207,MATCH($BZ$6,[3]Base!$A$2:$A$207,0),3))))</f>
        <v>19.600000000000001</v>
      </c>
      <c r="CB1995">
        <f>IF($BZ$6="","",IF(ISERROR(INDEX([3]Base!$A$2:$C$207,MATCH($BZ$6,[3]Base!$A$2:$A$207,0),2))=TRUE,"CABLE INCONNU",(INDEX([3]Base!$A$2:$C$207,MATCH($BZ$6,[3]Base!$A$2:$A$207,0),2))))</f>
        <v>0.627</v>
      </c>
      <c r="CG19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BORD'!$B$13:$B$2000,0),9)))*T1995/$P$18)</f>
        <v>406.35042202010396</v>
      </c>
      <c r="CI1995">
        <f>'[3]TABLEAU DE BORD'!B1993</f>
        <v>0</v>
      </c>
      <c r="CJ1995">
        <f>'[3]TABLEAU DE BORD'!E1993-'[3]TABLEAU DE BORD'!C1993</f>
        <v>0</v>
      </c>
      <c r="CL1995">
        <f>'[3]TABLEAU DE BORD'!H1993</f>
        <v>0</v>
      </c>
      <c r="CM1995">
        <f>'[3]TABLEAU DE BORD'!K1993-'[3]TABLEAU DE BORD'!I1993</f>
        <v>0</v>
      </c>
    </row>
    <row r="1996" spans="72:91" x14ac:dyDescent="0.25">
      <c r="BT199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BORD'!$B$13:$B$2000,0),11))*T1996/INDEX('[3]TABLEAU DE BORD'!$B$13:$R$2000,MATCH('Formalisme RTE'!$H$2,'[3]TABLEAU DE BORD'!$B$13:$B$2000,0),12)</f>
        <v>3.102830965870556</v>
      </c>
      <c r="BU1996">
        <f t="shared" si="140"/>
        <v>0</v>
      </c>
      <c r="BX1996">
        <f t="shared" si="139"/>
        <v>0.60748217536470928</v>
      </c>
      <c r="BZ1996">
        <f>IF($BZ$6="","",IF(ISERROR(INDEX([3]Base!$A$2:$C$207,MATCH($BZ$6,[3]Base!$A$2:$A$207,0),2))=TRUE,"CABLE INCONNU",(INDEX([3]Base!$A$2:$C$207,MATCH($BZ$6,[3]Base!$A$2:$A$207,0),3))))</f>
        <v>19.600000000000001</v>
      </c>
      <c r="CB1996">
        <f>IF($BZ$6="","",IF(ISERROR(INDEX([3]Base!$A$2:$C$207,MATCH($BZ$6,[3]Base!$A$2:$A$207,0),2))=TRUE,"CABLE INCONNU",(INDEX([3]Base!$A$2:$C$207,MATCH($BZ$6,[3]Base!$A$2:$A$207,0),2))))</f>
        <v>0.627</v>
      </c>
      <c r="CG19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BORD'!$B$13:$B$2000,0),9)))*T1996/$P$18)</f>
        <v>406.35042202010396</v>
      </c>
      <c r="CI1996">
        <f>'[3]TABLEAU DE BORD'!B1994</f>
        <v>0</v>
      </c>
      <c r="CJ1996">
        <f>'[3]TABLEAU DE BORD'!E1994-'[3]TABLEAU DE BORD'!C1994</f>
        <v>0</v>
      </c>
      <c r="CL1996">
        <f>'[3]TABLEAU DE BORD'!H1994</f>
        <v>0</v>
      </c>
      <c r="CM1996">
        <f>'[3]TABLEAU DE BORD'!K1994-'[3]TABLEAU DE BORD'!I1994</f>
        <v>0</v>
      </c>
    </row>
    <row r="1997" spans="72:91" x14ac:dyDescent="0.25">
      <c r="BT199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BORD'!$B$13:$B$2000,0),11))*T1997/INDEX('[3]TABLEAU DE BORD'!$B$13:$R$2000,MATCH('Formalisme RTE'!$H$2,'[3]TABLEAU DE BORD'!$B$13:$B$2000,0),12)</f>
        <v>3.102830965870556</v>
      </c>
      <c r="BU1997">
        <f t="shared" si="140"/>
        <v>0</v>
      </c>
      <c r="BX1997">
        <f t="shared" si="139"/>
        <v>0.60748217536470928</v>
      </c>
      <c r="BZ1997">
        <f>IF($BZ$6="","",IF(ISERROR(INDEX([3]Base!$A$2:$C$207,MATCH($BZ$6,[3]Base!$A$2:$A$207,0),2))=TRUE,"CABLE INCONNU",(INDEX([3]Base!$A$2:$C$207,MATCH($BZ$6,[3]Base!$A$2:$A$207,0),3))))</f>
        <v>19.600000000000001</v>
      </c>
      <c r="CB1997">
        <f>IF($BZ$6="","",IF(ISERROR(INDEX([3]Base!$A$2:$C$207,MATCH($BZ$6,[3]Base!$A$2:$A$207,0),2))=TRUE,"CABLE INCONNU",(INDEX([3]Base!$A$2:$C$207,MATCH($BZ$6,[3]Base!$A$2:$A$207,0),2))))</f>
        <v>0.627</v>
      </c>
      <c r="CG19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BORD'!$B$13:$B$2000,0),9)))*T1997/$P$18)</f>
        <v>406.35042202010396</v>
      </c>
      <c r="CI1997">
        <f>'[3]TABLEAU DE BORD'!B1995</f>
        <v>0</v>
      </c>
      <c r="CJ1997">
        <f>'[3]TABLEAU DE BORD'!E1995-'[3]TABLEAU DE BORD'!C1995</f>
        <v>0</v>
      </c>
      <c r="CL1997">
        <f>'[3]TABLEAU DE BORD'!H1995</f>
        <v>0</v>
      </c>
      <c r="CM1997">
        <f>'[3]TABLEAU DE BORD'!K1995-'[3]TABLEAU DE BORD'!I1995</f>
        <v>0</v>
      </c>
    </row>
    <row r="1998" spans="72:91" x14ac:dyDescent="0.25">
      <c r="BT199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BORD'!$B$13:$B$2000,0),11))*T1998/INDEX('[3]TABLEAU DE BORD'!$B$13:$R$2000,MATCH('Formalisme RTE'!$H$2,'[3]TABLEAU DE BORD'!$B$13:$B$2000,0),12)</f>
        <v>3.102830965870556</v>
      </c>
      <c r="BU1998">
        <f t="shared" si="140"/>
        <v>0</v>
      </c>
      <c r="BX1998">
        <f t="shared" si="139"/>
        <v>0.60748217536470928</v>
      </c>
      <c r="BZ1998">
        <f>IF($BZ$6="","",IF(ISERROR(INDEX([3]Base!$A$2:$C$207,MATCH($BZ$6,[3]Base!$A$2:$A$207,0),2))=TRUE,"CABLE INCONNU",(INDEX([3]Base!$A$2:$C$207,MATCH($BZ$6,[3]Base!$A$2:$A$207,0),3))))</f>
        <v>19.600000000000001</v>
      </c>
      <c r="CB1998">
        <f>IF($BZ$6="","",IF(ISERROR(INDEX([3]Base!$A$2:$C$207,MATCH($BZ$6,[3]Base!$A$2:$A$207,0),2))=TRUE,"CABLE INCONNU",(INDEX([3]Base!$A$2:$C$207,MATCH($BZ$6,[3]Base!$A$2:$A$207,0),2))))</f>
        <v>0.627</v>
      </c>
      <c r="CG19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BORD'!$B$13:$B$2000,0),9)))*T1998/$P$18)</f>
        <v>406.35042202010396</v>
      </c>
      <c r="CI1998">
        <f>'[3]TABLEAU DE BORD'!B1996</f>
        <v>0</v>
      </c>
      <c r="CJ1998">
        <f>'[3]TABLEAU DE BORD'!E1996-'[3]TABLEAU DE BORD'!C1996</f>
        <v>0</v>
      </c>
      <c r="CL1998">
        <f>'[3]TABLEAU DE BORD'!H1996</f>
        <v>0</v>
      </c>
      <c r="CM1998">
        <f>'[3]TABLEAU DE BORD'!K1996-'[3]TABLEAU DE BORD'!I1996</f>
        <v>0</v>
      </c>
    </row>
    <row r="1999" spans="72:91" x14ac:dyDescent="0.25">
      <c r="BT199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BORD'!$B$13:$B$2000,0),11))*T1999/INDEX('[3]TABLEAU DE BORD'!$B$13:$R$2000,MATCH('Formalisme RTE'!$H$2,'[3]TABLEAU DE BORD'!$B$13:$B$2000,0),12)</f>
        <v>3.102830965870556</v>
      </c>
      <c r="BU1999">
        <f t="shared" si="140"/>
        <v>0</v>
      </c>
      <c r="BX1999">
        <f t="shared" si="139"/>
        <v>0.60748217536470928</v>
      </c>
      <c r="BZ1999">
        <f>IF($BZ$6="","",IF(ISERROR(INDEX([3]Base!$A$2:$C$207,MATCH($BZ$6,[3]Base!$A$2:$A$207,0),2))=TRUE,"CABLE INCONNU",(INDEX([3]Base!$A$2:$C$207,MATCH($BZ$6,[3]Base!$A$2:$A$207,0),3))))</f>
        <v>19.600000000000001</v>
      </c>
      <c r="CB1999">
        <f>IF($BZ$6="","",IF(ISERROR(INDEX([3]Base!$A$2:$C$207,MATCH($BZ$6,[3]Base!$A$2:$A$207,0),2))=TRUE,"CABLE INCONNU",(INDEX([3]Base!$A$2:$C$207,MATCH($BZ$6,[3]Base!$A$2:$A$207,0),2))))</f>
        <v>0.627</v>
      </c>
      <c r="CG19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BORD'!$B$13:$B$2000,0),9)))*T1999/$P$18)</f>
        <v>406.35042202010396</v>
      </c>
      <c r="CI1999">
        <f>'[3]TABLEAU DE BORD'!B1997</f>
        <v>0</v>
      </c>
      <c r="CJ1999">
        <f>'[3]TABLEAU DE BORD'!E1997-'[3]TABLEAU DE BORD'!C1997</f>
        <v>0</v>
      </c>
      <c r="CL1999">
        <f>'[3]TABLEAU DE BORD'!H1997</f>
        <v>0</v>
      </c>
      <c r="CM1999">
        <f>'[3]TABLEAU DE BORD'!K1997-'[3]TABLEAU DE BORD'!I1997</f>
        <v>0</v>
      </c>
    </row>
    <row r="2000" spans="72:91" x14ac:dyDescent="0.25">
      <c r="BT200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BORD'!$B$13:$B$2000,0),11))*T2000/INDEX('[3]TABLEAU DE BORD'!$B$13:$R$2000,MATCH('Formalisme RTE'!$H$2,'[3]TABLEAU DE BORD'!$B$13:$B$2000,0),12)</f>
        <v>3.102830965870556</v>
      </c>
      <c r="BU2000">
        <f t="shared" si="140"/>
        <v>0</v>
      </c>
      <c r="BX2000">
        <f t="shared" ref="BX2000:BX2063" si="141">SQRT(1-(1/(SQRT((CB2000*0.981)^2+(($B$30/10)*BZ2000*0.001)^2)/(CB2000*0.981))^2))</f>
        <v>0.60748217536470928</v>
      </c>
      <c r="BZ2000">
        <f>IF($BZ$6="","",IF(ISERROR(INDEX([3]Base!$A$2:$C$207,MATCH($BZ$6,[3]Base!$A$2:$A$207,0),2))=TRUE,"CABLE INCONNU",(INDEX([3]Base!$A$2:$C$207,MATCH($BZ$6,[3]Base!$A$2:$A$207,0),3))))</f>
        <v>19.600000000000001</v>
      </c>
      <c r="CB2000">
        <f>IF($BZ$6="","",IF(ISERROR(INDEX([3]Base!$A$2:$C$207,MATCH($BZ$6,[3]Base!$A$2:$A$207,0),2))=TRUE,"CABLE INCONNU",(INDEX([3]Base!$A$2:$C$207,MATCH($BZ$6,[3]Base!$A$2:$A$207,0),2))))</f>
        <v>0.627</v>
      </c>
      <c r="CG20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BORD'!$B$13:$B$2000,0),9)))*T2000/$P$18)</f>
        <v>406.35042202010396</v>
      </c>
      <c r="CI2000">
        <f>'[3]TABLEAU DE BORD'!B1998</f>
        <v>0</v>
      </c>
      <c r="CJ2000">
        <f>'[3]TABLEAU DE BORD'!E1998-'[3]TABLEAU DE BORD'!C1998</f>
        <v>0</v>
      </c>
      <c r="CL2000">
        <f>'[3]TABLEAU DE BORD'!H1998</f>
        <v>0</v>
      </c>
      <c r="CM2000">
        <f>'[3]TABLEAU DE BORD'!K1998-'[3]TABLEAU DE BORD'!I1998</f>
        <v>0</v>
      </c>
    </row>
    <row r="2001" spans="72:91" x14ac:dyDescent="0.25">
      <c r="BT200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BORD'!$B$13:$B$2000,0),11))*T2001/INDEX('[3]TABLEAU DE BORD'!$B$13:$R$2000,MATCH('Formalisme RTE'!$H$2,'[3]TABLEAU DE BORD'!$B$13:$B$2000,0),12)</f>
        <v>3.102830965870556</v>
      </c>
      <c r="BU2001">
        <f t="shared" si="140"/>
        <v>0</v>
      </c>
      <c r="BX2001">
        <f t="shared" si="141"/>
        <v>0.60748217536470928</v>
      </c>
      <c r="BZ2001">
        <f>IF($BZ$6="","",IF(ISERROR(INDEX([3]Base!$A$2:$C$207,MATCH($BZ$6,[3]Base!$A$2:$A$207,0),2))=TRUE,"CABLE INCONNU",(INDEX([3]Base!$A$2:$C$207,MATCH($BZ$6,[3]Base!$A$2:$A$207,0),3))))</f>
        <v>19.600000000000001</v>
      </c>
      <c r="CB2001">
        <f>IF($BZ$6="","",IF(ISERROR(INDEX([3]Base!$A$2:$C$207,MATCH($BZ$6,[3]Base!$A$2:$A$207,0),2))=TRUE,"CABLE INCONNU",(INDEX([3]Base!$A$2:$C$207,MATCH($BZ$6,[3]Base!$A$2:$A$207,0),2))))</f>
        <v>0.627</v>
      </c>
      <c r="CG20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BORD'!$B$13:$B$2000,0),9)))*T2001/$P$18)</f>
        <v>406.35042202010396</v>
      </c>
      <c r="CI2001">
        <f>'[3]TABLEAU DE BORD'!B1999</f>
        <v>0</v>
      </c>
      <c r="CJ2001">
        <f>'[3]TABLEAU DE BORD'!E1999-'[3]TABLEAU DE BORD'!C1999</f>
        <v>0</v>
      </c>
      <c r="CL2001">
        <f>'[3]TABLEAU DE BORD'!H1999</f>
        <v>0</v>
      </c>
      <c r="CM2001">
        <f>'[3]TABLEAU DE BORD'!K1999-'[3]TABLEAU DE BORD'!I1999</f>
        <v>0</v>
      </c>
    </row>
    <row r="2002" spans="72:91" x14ac:dyDescent="0.25">
      <c r="BT200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BORD'!$B$13:$B$2000,0),11))*T2002/INDEX('[3]TABLEAU DE BORD'!$B$13:$R$2000,MATCH('Formalisme RTE'!$H$2,'[3]TABLEAU DE BORD'!$B$13:$B$2000,0),12)</f>
        <v>3.102830965870556</v>
      </c>
      <c r="BU2002">
        <f t="shared" ref="BU2002:BU2065" si="142">BX2002*CD2002</f>
        <v>0</v>
      </c>
      <c r="BX2002">
        <f t="shared" si="141"/>
        <v>0.60748217536470928</v>
      </c>
      <c r="BZ2002">
        <f>IF($BZ$6="","",IF(ISERROR(INDEX([3]Base!$A$2:$C$207,MATCH($BZ$6,[3]Base!$A$2:$A$207,0),2))=TRUE,"CABLE INCONNU",(INDEX([3]Base!$A$2:$C$207,MATCH($BZ$6,[3]Base!$A$2:$A$207,0),3))))</f>
        <v>19.600000000000001</v>
      </c>
      <c r="CB2002">
        <f>IF($BZ$6="","",IF(ISERROR(INDEX([3]Base!$A$2:$C$207,MATCH($BZ$6,[3]Base!$A$2:$A$207,0),2))=TRUE,"CABLE INCONNU",(INDEX([3]Base!$A$2:$C$207,MATCH($BZ$6,[3]Base!$A$2:$A$207,0),2))))</f>
        <v>0.627</v>
      </c>
      <c r="CG20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BORD'!$B$13:$B$2000,0),9)))*T2002/$P$18)</f>
        <v>406.35042202010396</v>
      </c>
      <c r="CI2002">
        <f>'[3]TABLEAU DE BORD'!B2000</f>
        <v>0</v>
      </c>
      <c r="CJ2002">
        <f>'[3]TABLEAU DE BORD'!E2000-'[3]TABLEAU DE BORD'!C2000</f>
        <v>0</v>
      </c>
      <c r="CL2002">
        <f>'[3]TABLEAU DE BORD'!H2000</f>
        <v>0</v>
      </c>
      <c r="CM2002">
        <f>'[3]TABLEAU DE BORD'!K2000-'[3]TABLEAU DE BORD'!I2000</f>
        <v>0</v>
      </c>
    </row>
    <row r="2003" spans="72:91" x14ac:dyDescent="0.25">
      <c r="BT200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BORD'!$B$13:$B$2000,0),11))*T2003/INDEX('[3]TABLEAU DE BORD'!$B$13:$R$2000,MATCH('Formalisme RTE'!$H$2,'[3]TABLEAU DE BORD'!$B$13:$B$2000,0),12)</f>
        <v>3.102830965870556</v>
      </c>
      <c r="BU2003">
        <f t="shared" si="142"/>
        <v>0</v>
      </c>
      <c r="BX2003">
        <f t="shared" si="141"/>
        <v>0.60748217536470928</v>
      </c>
      <c r="BZ2003">
        <f>IF($BZ$6="","",IF(ISERROR(INDEX([3]Base!$A$2:$C$207,MATCH($BZ$6,[3]Base!$A$2:$A$207,0),2))=TRUE,"CABLE INCONNU",(INDEX([3]Base!$A$2:$C$207,MATCH($BZ$6,[3]Base!$A$2:$A$207,0),3))))</f>
        <v>19.600000000000001</v>
      </c>
      <c r="CB2003">
        <f>IF($BZ$6="","",IF(ISERROR(INDEX([3]Base!$A$2:$C$207,MATCH($BZ$6,[3]Base!$A$2:$A$207,0),2))=TRUE,"CABLE INCONNU",(INDEX([3]Base!$A$2:$C$207,MATCH($BZ$6,[3]Base!$A$2:$A$207,0),2))))</f>
        <v>0.627</v>
      </c>
      <c r="CG20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BORD'!$B$13:$B$2000,0),9)))*T2003/$P$18)</f>
        <v>406.35042202010396</v>
      </c>
      <c r="CI2003">
        <f>'[3]TABLEAU DE BORD'!B2001</f>
        <v>0</v>
      </c>
      <c r="CJ2003">
        <f>'[3]TABLEAU DE BORD'!E2001-'[3]TABLEAU DE BORD'!C2001</f>
        <v>0</v>
      </c>
      <c r="CL2003">
        <f>'[3]TABLEAU DE BORD'!H2001</f>
        <v>0</v>
      </c>
      <c r="CM2003">
        <f>'[3]TABLEAU DE BORD'!K2001-'[3]TABLEAU DE BORD'!I2001</f>
        <v>0</v>
      </c>
    </row>
    <row r="2004" spans="72:91" x14ac:dyDescent="0.25">
      <c r="BT200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BORD'!$B$13:$B$2000,0),11))*T2004/INDEX('[3]TABLEAU DE BORD'!$B$13:$R$2000,MATCH('Formalisme RTE'!$H$2,'[3]TABLEAU DE BORD'!$B$13:$B$2000,0),12)</f>
        <v>3.102830965870556</v>
      </c>
      <c r="BU2004">
        <f t="shared" si="142"/>
        <v>0</v>
      </c>
      <c r="BX2004">
        <f t="shared" si="141"/>
        <v>0.60748217536470928</v>
      </c>
      <c r="BZ2004">
        <f>IF($BZ$6="","",IF(ISERROR(INDEX([3]Base!$A$2:$C$207,MATCH($BZ$6,[3]Base!$A$2:$A$207,0),2))=TRUE,"CABLE INCONNU",(INDEX([3]Base!$A$2:$C$207,MATCH($BZ$6,[3]Base!$A$2:$A$207,0),3))))</f>
        <v>19.600000000000001</v>
      </c>
      <c r="CB2004">
        <f>IF($BZ$6="","",IF(ISERROR(INDEX([3]Base!$A$2:$C$207,MATCH($BZ$6,[3]Base!$A$2:$A$207,0),2))=TRUE,"CABLE INCONNU",(INDEX([3]Base!$A$2:$C$207,MATCH($BZ$6,[3]Base!$A$2:$A$207,0),2))))</f>
        <v>0.627</v>
      </c>
      <c r="CG20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BORD'!$B$13:$B$2000,0),9)))*T2004/$P$18)</f>
        <v>406.35042202010396</v>
      </c>
      <c r="CI2004">
        <f>'[3]TABLEAU DE BORD'!B2002</f>
        <v>0</v>
      </c>
      <c r="CJ2004">
        <f>'[3]TABLEAU DE BORD'!E2002-'[3]TABLEAU DE BORD'!C2002</f>
        <v>0</v>
      </c>
      <c r="CL2004">
        <f>'[3]TABLEAU DE BORD'!H2002</f>
        <v>0</v>
      </c>
      <c r="CM2004">
        <f>'[3]TABLEAU DE BORD'!K2002-'[3]TABLEAU DE BORD'!I2002</f>
        <v>0</v>
      </c>
    </row>
    <row r="2005" spans="72:91" x14ac:dyDescent="0.25">
      <c r="BT200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BORD'!$B$13:$B$2000,0),11))*T2005/INDEX('[3]TABLEAU DE BORD'!$B$13:$R$2000,MATCH('Formalisme RTE'!$H$2,'[3]TABLEAU DE BORD'!$B$13:$B$2000,0),12)</f>
        <v>3.102830965870556</v>
      </c>
      <c r="BU2005">
        <f t="shared" si="142"/>
        <v>0</v>
      </c>
      <c r="BX2005">
        <f t="shared" si="141"/>
        <v>0.60748217536470928</v>
      </c>
      <c r="BZ2005">
        <f>IF($BZ$6="","",IF(ISERROR(INDEX([3]Base!$A$2:$C$207,MATCH($BZ$6,[3]Base!$A$2:$A$207,0),2))=TRUE,"CABLE INCONNU",(INDEX([3]Base!$A$2:$C$207,MATCH($BZ$6,[3]Base!$A$2:$A$207,0),3))))</f>
        <v>19.600000000000001</v>
      </c>
      <c r="CB2005">
        <f>IF($BZ$6="","",IF(ISERROR(INDEX([3]Base!$A$2:$C$207,MATCH($BZ$6,[3]Base!$A$2:$A$207,0),2))=TRUE,"CABLE INCONNU",(INDEX([3]Base!$A$2:$C$207,MATCH($BZ$6,[3]Base!$A$2:$A$207,0),2))))</f>
        <v>0.627</v>
      </c>
      <c r="CG20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BORD'!$B$13:$B$2000,0),9)))*T2005/$P$18)</f>
        <v>406.35042202010396</v>
      </c>
      <c r="CI2005">
        <f>'[3]TABLEAU DE BORD'!B2003</f>
        <v>0</v>
      </c>
      <c r="CJ2005">
        <f>'[3]TABLEAU DE BORD'!E2003-'[3]TABLEAU DE BORD'!C2003</f>
        <v>0</v>
      </c>
      <c r="CL2005">
        <f>'[3]TABLEAU DE BORD'!H2003</f>
        <v>0</v>
      </c>
      <c r="CM2005">
        <f>'[3]TABLEAU DE BORD'!K2003-'[3]TABLEAU DE BORD'!I2003</f>
        <v>0</v>
      </c>
    </row>
    <row r="2006" spans="72:91" x14ac:dyDescent="0.25">
      <c r="BT200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BORD'!$B$13:$B$2000,0),11))*T2006/INDEX('[3]TABLEAU DE BORD'!$B$13:$R$2000,MATCH('Formalisme RTE'!$H$2,'[3]TABLEAU DE BORD'!$B$13:$B$2000,0),12)</f>
        <v>3.102830965870556</v>
      </c>
      <c r="BU2006">
        <f t="shared" si="142"/>
        <v>0</v>
      </c>
      <c r="BX2006">
        <f t="shared" si="141"/>
        <v>0.60748217536470928</v>
      </c>
      <c r="BZ2006">
        <f>IF($BZ$6="","",IF(ISERROR(INDEX([3]Base!$A$2:$C$207,MATCH($BZ$6,[3]Base!$A$2:$A$207,0),2))=TRUE,"CABLE INCONNU",(INDEX([3]Base!$A$2:$C$207,MATCH($BZ$6,[3]Base!$A$2:$A$207,0),3))))</f>
        <v>19.600000000000001</v>
      </c>
      <c r="CB2006">
        <f>IF($BZ$6="","",IF(ISERROR(INDEX([3]Base!$A$2:$C$207,MATCH($BZ$6,[3]Base!$A$2:$A$207,0),2))=TRUE,"CABLE INCONNU",(INDEX([3]Base!$A$2:$C$207,MATCH($BZ$6,[3]Base!$A$2:$A$207,0),2))))</f>
        <v>0.627</v>
      </c>
      <c r="CG200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BORD'!$B$13:$B$2000,0),9)))*T2006/$P$18)</f>
        <v>406.35042202010396</v>
      </c>
      <c r="CI2006">
        <f>'[3]TABLEAU DE BORD'!B2004</f>
        <v>0</v>
      </c>
      <c r="CJ2006">
        <f>'[3]TABLEAU DE BORD'!E2004-'[3]TABLEAU DE BORD'!C2004</f>
        <v>0</v>
      </c>
      <c r="CL2006">
        <f>'[3]TABLEAU DE BORD'!H2004</f>
        <v>0</v>
      </c>
      <c r="CM2006">
        <f>'[3]TABLEAU DE BORD'!K2004-'[3]TABLEAU DE BORD'!I2004</f>
        <v>0</v>
      </c>
    </row>
    <row r="2007" spans="72:91" x14ac:dyDescent="0.25">
      <c r="BT200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BORD'!$B$13:$B$2000,0),11))*T2007/INDEX('[3]TABLEAU DE BORD'!$B$13:$R$2000,MATCH('Formalisme RTE'!$H$2,'[3]TABLEAU DE BORD'!$B$13:$B$2000,0),12)</f>
        <v>3.102830965870556</v>
      </c>
      <c r="BU2007">
        <f t="shared" si="142"/>
        <v>0</v>
      </c>
      <c r="BX2007">
        <f t="shared" si="141"/>
        <v>0.60748217536470928</v>
      </c>
      <c r="BZ2007">
        <f>IF($BZ$6="","",IF(ISERROR(INDEX([3]Base!$A$2:$C$207,MATCH($BZ$6,[3]Base!$A$2:$A$207,0),2))=TRUE,"CABLE INCONNU",(INDEX([3]Base!$A$2:$C$207,MATCH($BZ$6,[3]Base!$A$2:$A$207,0),3))))</f>
        <v>19.600000000000001</v>
      </c>
      <c r="CB2007">
        <f>IF($BZ$6="","",IF(ISERROR(INDEX([3]Base!$A$2:$C$207,MATCH($BZ$6,[3]Base!$A$2:$A$207,0),2))=TRUE,"CABLE INCONNU",(INDEX([3]Base!$A$2:$C$207,MATCH($BZ$6,[3]Base!$A$2:$A$207,0),2))))</f>
        <v>0.627</v>
      </c>
      <c r="CG200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BORD'!$B$13:$B$2000,0),9)))*T2007/$P$18)</f>
        <v>406.35042202010396</v>
      </c>
      <c r="CI2007">
        <f>'[3]TABLEAU DE BORD'!B2005</f>
        <v>0</v>
      </c>
      <c r="CJ2007">
        <f>'[3]TABLEAU DE BORD'!E2005-'[3]TABLEAU DE BORD'!C2005</f>
        <v>0</v>
      </c>
      <c r="CL2007">
        <f>'[3]TABLEAU DE BORD'!H2005</f>
        <v>0</v>
      </c>
      <c r="CM2007">
        <f>'[3]TABLEAU DE BORD'!K2005-'[3]TABLEAU DE BORD'!I2005</f>
        <v>0</v>
      </c>
    </row>
    <row r="2008" spans="72:91" x14ac:dyDescent="0.25">
      <c r="BT200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BORD'!$B$13:$B$2000,0),11))*T2008/INDEX('[3]TABLEAU DE BORD'!$B$13:$R$2000,MATCH('Formalisme RTE'!$H$2,'[3]TABLEAU DE BORD'!$B$13:$B$2000,0),12)</f>
        <v>3.102830965870556</v>
      </c>
      <c r="BU2008">
        <f t="shared" si="142"/>
        <v>0</v>
      </c>
      <c r="BX2008">
        <f t="shared" si="141"/>
        <v>0.60748217536470928</v>
      </c>
      <c r="BZ2008">
        <f>IF($BZ$6="","",IF(ISERROR(INDEX([3]Base!$A$2:$C$207,MATCH($BZ$6,[3]Base!$A$2:$A$207,0),2))=TRUE,"CABLE INCONNU",(INDEX([3]Base!$A$2:$C$207,MATCH($BZ$6,[3]Base!$A$2:$A$207,0),3))))</f>
        <v>19.600000000000001</v>
      </c>
      <c r="CB2008">
        <f>IF($BZ$6="","",IF(ISERROR(INDEX([3]Base!$A$2:$C$207,MATCH($BZ$6,[3]Base!$A$2:$A$207,0),2))=TRUE,"CABLE INCONNU",(INDEX([3]Base!$A$2:$C$207,MATCH($BZ$6,[3]Base!$A$2:$A$207,0),2))))</f>
        <v>0.627</v>
      </c>
      <c r="CG200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BORD'!$B$13:$B$2000,0),9)))*T2008/$P$18)</f>
        <v>406.35042202010396</v>
      </c>
      <c r="CI2008">
        <f>'[3]TABLEAU DE BORD'!B2006</f>
        <v>0</v>
      </c>
      <c r="CJ2008">
        <f>'[3]TABLEAU DE BORD'!E2006-'[3]TABLEAU DE BORD'!C2006</f>
        <v>0</v>
      </c>
      <c r="CL2008">
        <f>'[3]TABLEAU DE BORD'!H2006</f>
        <v>0</v>
      </c>
      <c r="CM2008">
        <f>'[3]TABLEAU DE BORD'!K2006-'[3]TABLEAU DE BORD'!I2006</f>
        <v>0</v>
      </c>
    </row>
    <row r="2009" spans="72:91" x14ac:dyDescent="0.25">
      <c r="BT200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BORD'!$B$13:$B$2000,0),11))*T2009/INDEX('[3]TABLEAU DE BORD'!$B$13:$R$2000,MATCH('Formalisme RTE'!$H$2,'[3]TABLEAU DE BORD'!$B$13:$B$2000,0),12)</f>
        <v>3.102830965870556</v>
      </c>
      <c r="BU2009">
        <f t="shared" si="142"/>
        <v>0</v>
      </c>
      <c r="BX2009">
        <f t="shared" si="141"/>
        <v>0.60748217536470928</v>
      </c>
      <c r="BZ2009">
        <f>IF($BZ$6="","",IF(ISERROR(INDEX([3]Base!$A$2:$C$207,MATCH($BZ$6,[3]Base!$A$2:$A$207,0),2))=TRUE,"CABLE INCONNU",(INDEX([3]Base!$A$2:$C$207,MATCH($BZ$6,[3]Base!$A$2:$A$207,0),3))))</f>
        <v>19.600000000000001</v>
      </c>
      <c r="CB2009">
        <f>IF($BZ$6="","",IF(ISERROR(INDEX([3]Base!$A$2:$C$207,MATCH($BZ$6,[3]Base!$A$2:$A$207,0),2))=TRUE,"CABLE INCONNU",(INDEX([3]Base!$A$2:$C$207,MATCH($BZ$6,[3]Base!$A$2:$A$207,0),2))))</f>
        <v>0.627</v>
      </c>
      <c r="CG200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BORD'!$B$13:$B$2000,0),9)))*T2009/$P$18)</f>
        <v>406.35042202010396</v>
      </c>
      <c r="CI2009">
        <f>'[3]TABLEAU DE BORD'!B2007</f>
        <v>0</v>
      </c>
      <c r="CJ2009">
        <f>'[3]TABLEAU DE BORD'!E2007-'[3]TABLEAU DE BORD'!C2007</f>
        <v>0</v>
      </c>
      <c r="CL2009">
        <f>'[3]TABLEAU DE BORD'!H2007</f>
        <v>0</v>
      </c>
      <c r="CM2009">
        <f>'[3]TABLEAU DE BORD'!K2007-'[3]TABLEAU DE BORD'!I2007</f>
        <v>0</v>
      </c>
    </row>
    <row r="2010" spans="72:91" x14ac:dyDescent="0.25">
      <c r="BT201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BORD'!$B$13:$B$2000,0),11))*T2010/INDEX('[3]TABLEAU DE BORD'!$B$13:$R$2000,MATCH('Formalisme RTE'!$H$2,'[3]TABLEAU DE BORD'!$B$13:$B$2000,0),12)</f>
        <v>3.102830965870556</v>
      </c>
      <c r="BU2010">
        <f t="shared" si="142"/>
        <v>0</v>
      </c>
      <c r="BX2010">
        <f t="shared" si="141"/>
        <v>0.60748217536470928</v>
      </c>
      <c r="BZ2010">
        <f>IF($BZ$6="","",IF(ISERROR(INDEX([3]Base!$A$2:$C$207,MATCH($BZ$6,[3]Base!$A$2:$A$207,0),2))=TRUE,"CABLE INCONNU",(INDEX([3]Base!$A$2:$C$207,MATCH($BZ$6,[3]Base!$A$2:$A$207,0),3))))</f>
        <v>19.600000000000001</v>
      </c>
      <c r="CB2010">
        <f>IF($BZ$6="","",IF(ISERROR(INDEX([3]Base!$A$2:$C$207,MATCH($BZ$6,[3]Base!$A$2:$A$207,0),2))=TRUE,"CABLE INCONNU",(INDEX([3]Base!$A$2:$C$207,MATCH($BZ$6,[3]Base!$A$2:$A$207,0),2))))</f>
        <v>0.627</v>
      </c>
      <c r="CG201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BORD'!$B$13:$B$2000,0),9)))*T2010/$P$18)</f>
        <v>406.35042202010396</v>
      </c>
      <c r="CI2010">
        <f>'[3]TABLEAU DE BORD'!B2008</f>
        <v>0</v>
      </c>
      <c r="CJ2010">
        <f>'[3]TABLEAU DE BORD'!E2008-'[3]TABLEAU DE BORD'!C2008</f>
        <v>0</v>
      </c>
      <c r="CL2010">
        <f>'[3]TABLEAU DE BORD'!H2008</f>
        <v>0</v>
      </c>
      <c r="CM2010">
        <f>'[3]TABLEAU DE BORD'!K2008-'[3]TABLEAU DE BORD'!I2008</f>
        <v>0</v>
      </c>
    </row>
    <row r="2011" spans="72:91" x14ac:dyDescent="0.25">
      <c r="BT201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BORD'!$B$13:$B$2000,0),11))*T2011/INDEX('[3]TABLEAU DE BORD'!$B$13:$R$2000,MATCH('Formalisme RTE'!$H$2,'[3]TABLEAU DE BORD'!$B$13:$B$2000,0),12)</f>
        <v>3.102830965870556</v>
      </c>
      <c r="BU2011">
        <f t="shared" si="142"/>
        <v>0</v>
      </c>
      <c r="BX2011">
        <f t="shared" si="141"/>
        <v>0.60748217536470928</v>
      </c>
      <c r="BZ2011">
        <f>IF($BZ$6="","",IF(ISERROR(INDEX([3]Base!$A$2:$C$207,MATCH($BZ$6,[3]Base!$A$2:$A$207,0),2))=TRUE,"CABLE INCONNU",(INDEX([3]Base!$A$2:$C$207,MATCH($BZ$6,[3]Base!$A$2:$A$207,0),3))))</f>
        <v>19.600000000000001</v>
      </c>
      <c r="CB2011">
        <f>IF($BZ$6="","",IF(ISERROR(INDEX([3]Base!$A$2:$C$207,MATCH($BZ$6,[3]Base!$A$2:$A$207,0),2))=TRUE,"CABLE INCONNU",(INDEX([3]Base!$A$2:$C$207,MATCH($BZ$6,[3]Base!$A$2:$A$207,0),2))))</f>
        <v>0.627</v>
      </c>
      <c r="CG201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BORD'!$B$13:$B$2000,0),9)))*T2011/$P$18)</f>
        <v>406.35042202010396</v>
      </c>
      <c r="CI2011">
        <f>'[3]TABLEAU DE BORD'!B2009</f>
        <v>0</v>
      </c>
      <c r="CJ2011">
        <f>'[3]TABLEAU DE BORD'!E2009-'[3]TABLEAU DE BORD'!C2009</f>
        <v>0</v>
      </c>
      <c r="CL2011">
        <f>'[3]TABLEAU DE BORD'!H2009</f>
        <v>0</v>
      </c>
      <c r="CM2011">
        <f>'[3]TABLEAU DE BORD'!K2009-'[3]TABLEAU DE BORD'!I2009</f>
        <v>0</v>
      </c>
    </row>
    <row r="2012" spans="72:91" x14ac:dyDescent="0.25">
      <c r="BT201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BORD'!$B$13:$B$2000,0),11))*T2012/INDEX('[3]TABLEAU DE BORD'!$B$13:$R$2000,MATCH('Formalisme RTE'!$H$2,'[3]TABLEAU DE BORD'!$B$13:$B$2000,0),12)</f>
        <v>3.102830965870556</v>
      </c>
      <c r="BU2012">
        <f t="shared" si="142"/>
        <v>0</v>
      </c>
      <c r="BX2012">
        <f t="shared" si="141"/>
        <v>0.60748217536470928</v>
      </c>
      <c r="BZ2012">
        <f>IF($BZ$6="","",IF(ISERROR(INDEX([3]Base!$A$2:$C$207,MATCH($BZ$6,[3]Base!$A$2:$A$207,0),2))=TRUE,"CABLE INCONNU",(INDEX([3]Base!$A$2:$C$207,MATCH($BZ$6,[3]Base!$A$2:$A$207,0),3))))</f>
        <v>19.600000000000001</v>
      </c>
      <c r="CB2012">
        <f>IF($BZ$6="","",IF(ISERROR(INDEX([3]Base!$A$2:$C$207,MATCH($BZ$6,[3]Base!$A$2:$A$207,0),2))=TRUE,"CABLE INCONNU",(INDEX([3]Base!$A$2:$C$207,MATCH($BZ$6,[3]Base!$A$2:$A$207,0),2))))</f>
        <v>0.627</v>
      </c>
      <c r="CG201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BORD'!$B$13:$B$2000,0),9)))*T2012/$P$18)</f>
        <v>406.35042202010396</v>
      </c>
      <c r="CI2012">
        <f>'[3]TABLEAU DE BORD'!B2010</f>
        <v>0</v>
      </c>
      <c r="CJ2012">
        <f>'[3]TABLEAU DE BORD'!E2010-'[3]TABLEAU DE BORD'!C2010</f>
        <v>0</v>
      </c>
      <c r="CL2012">
        <f>'[3]TABLEAU DE BORD'!H2010</f>
        <v>0</v>
      </c>
      <c r="CM2012">
        <f>'[3]TABLEAU DE BORD'!K2010-'[3]TABLEAU DE BORD'!I2010</f>
        <v>0</v>
      </c>
    </row>
    <row r="2013" spans="72:91" x14ac:dyDescent="0.25">
      <c r="BT201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BORD'!$B$13:$B$2000,0),11))*T2013/INDEX('[3]TABLEAU DE BORD'!$B$13:$R$2000,MATCH('Formalisme RTE'!$H$2,'[3]TABLEAU DE BORD'!$B$13:$B$2000,0),12)</f>
        <v>3.102830965870556</v>
      </c>
      <c r="BU2013">
        <f t="shared" si="142"/>
        <v>0</v>
      </c>
      <c r="BX2013">
        <f t="shared" si="141"/>
        <v>0.60748217536470928</v>
      </c>
      <c r="BZ2013">
        <f>IF($BZ$6="","",IF(ISERROR(INDEX([3]Base!$A$2:$C$207,MATCH($BZ$6,[3]Base!$A$2:$A$207,0),2))=TRUE,"CABLE INCONNU",(INDEX([3]Base!$A$2:$C$207,MATCH($BZ$6,[3]Base!$A$2:$A$207,0),3))))</f>
        <v>19.600000000000001</v>
      </c>
      <c r="CB2013">
        <f>IF($BZ$6="","",IF(ISERROR(INDEX([3]Base!$A$2:$C$207,MATCH($BZ$6,[3]Base!$A$2:$A$207,0),2))=TRUE,"CABLE INCONNU",(INDEX([3]Base!$A$2:$C$207,MATCH($BZ$6,[3]Base!$A$2:$A$207,0),2))))</f>
        <v>0.627</v>
      </c>
      <c r="CG201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BORD'!$B$13:$B$2000,0),9)))*T2013/$P$18)</f>
        <v>406.35042202010396</v>
      </c>
      <c r="CI2013">
        <f>'[3]TABLEAU DE BORD'!B2011</f>
        <v>0</v>
      </c>
      <c r="CJ2013">
        <f>'[3]TABLEAU DE BORD'!E2011-'[3]TABLEAU DE BORD'!C2011</f>
        <v>0</v>
      </c>
      <c r="CL2013">
        <f>'[3]TABLEAU DE BORD'!H2011</f>
        <v>0</v>
      </c>
      <c r="CM2013">
        <f>'[3]TABLEAU DE BORD'!K2011-'[3]TABLEAU DE BORD'!I2011</f>
        <v>0</v>
      </c>
    </row>
    <row r="2014" spans="72:91" x14ac:dyDescent="0.25">
      <c r="BT201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BORD'!$B$13:$B$2000,0),11))*T2014/INDEX('[3]TABLEAU DE BORD'!$B$13:$R$2000,MATCH('Formalisme RTE'!$H$2,'[3]TABLEAU DE BORD'!$B$13:$B$2000,0),12)</f>
        <v>3.102830965870556</v>
      </c>
      <c r="BU2014">
        <f t="shared" si="142"/>
        <v>0</v>
      </c>
      <c r="BX2014">
        <f t="shared" si="141"/>
        <v>0.60748217536470928</v>
      </c>
      <c r="BZ2014">
        <f>IF($BZ$6="","",IF(ISERROR(INDEX([3]Base!$A$2:$C$207,MATCH($BZ$6,[3]Base!$A$2:$A$207,0),2))=TRUE,"CABLE INCONNU",(INDEX([3]Base!$A$2:$C$207,MATCH($BZ$6,[3]Base!$A$2:$A$207,0),3))))</f>
        <v>19.600000000000001</v>
      </c>
      <c r="CB2014">
        <f>IF($BZ$6="","",IF(ISERROR(INDEX([3]Base!$A$2:$C$207,MATCH($BZ$6,[3]Base!$A$2:$A$207,0),2))=TRUE,"CABLE INCONNU",(INDEX([3]Base!$A$2:$C$207,MATCH($BZ$6,[3]Base!$A$2:$A$207,0),2))))</f>
        <v>0.627</v>
      </c>
      <c r="CG201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BORD'!$B$13:$B$2000,0),9)))*T2014/$P$18)</f>
        <v>406.35042202010396</v>
      </c>
      <c r="CI2014">
        <f>'[3]TABLEAU DE BORD'!B2012</f>
        <v>0</v>
      </c>
      <c r="CJ2014">
        <f>'[3]TABLEAU DE BORD'!E2012-'[3]TABLEAU DE BORD'!C2012</f>
        <v>0</v>
      </c>
      <c r="CL2014">
        <f>'[3]TABLEAU DE BORD'!H2012</f>
        <v>0</v>
      </c>
      <c r="CM2014">
        <f>'[3]TABLEAU DE BORD'!K2012-'[3]TABLEAU DE BORD'!I2012</f>
        <v>0</v>
      </c>
    </row>
    <row r="2015" spans="72:91" x14ac:dyDescent="0.25">
      <c r="BT201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BORD'!$B$13:$B$2000,0),11))*T2015/INDEX('[3]TABLEAU DE BORD'!$B$13:$R$2000,MATCH('Formalisme RTE'!$H$2,'[3]TABLEAU DE BORD'!$B$13:$B$2000,0),12)</f>
        <v>3.102830965870556</v>
      </c>
      <c r="BU2015">
        <f t="shared" si="142"/>
        <v>0</v>
      </c>
      <c r="BX2015">
        <f t="shared" si="141"/>
        <v>0.60748217536470928</v>
      </c>
      <c r="BZ2015">
        <f>IF($BZ$6="","",IF(ISERROR(INDEX([3]Base!$A$2:$C$207,MATCH($BZ$6,[3]Base!$A$2:$A$207,0),2))=TRUE,"CABLE INCONNU",(INDEX([3]Base!$A$2:$C$207,MATCH($BZ$6,[3]Base!$A$2:$A$207,0),3))))</f>
        <v>19.600000000000001</v>
      </c>
      <c r="CB2015">
        <f>IF($BZ$6="","",IF(ISERROR(INDEX([3]Base!$A$2:$C$207,MATCH($BZ$6,[3]Base!$A$2:$A$207,0),2))=TRUE,"CABLE INCONNU",(INDEX([3]Base!$A$2:$C$207,MATCH($BZ$6,[3]Base!$A$2:$A$207,0),2))))</f>
        <v>0.627</v>
      </c>
      <c r="CG201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BORD'!$B$13:$B$2000,0),9)))*T2015/$P$18)</f>
        <v>406.35042202010396</v>
      </c>
      <c r="CI2015">
        <f>'[3]TABLEAU DE BORD'!B2013</f>
        <v>0</v>
      </c>
      <c r="CJ2015">
        <f>'[3]TABLEAU DE BORD'!E2013-'[3]TABLEAU DE BORD'!C2013</f>
        <v>0</v>
      </c>
      <c r="CL2015">
        <f>'[3]TABLEAU DE BORD'!H2013</f>
        <v>0</v>
      </c>
      <c r="CM2015">
        <f>'[3]TABLEAU DE BORD'!K2013-'[3]TABLEAU DE BORD'!I2013</f>
        <v>0</v>
      </c>
    </row>
    <row r="2016" spans="72:91" x14ac:dyDescent="0.25">
      <c r="BT201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BORD'!$B$13:$B$2000,0),11))*T2016/INDEX('[3]TABLEAU DE BORD'!$B$13:$R$2000,MATCH('Formalisme RTE'!$H$2,'[3]TABLEAU DE BORD'!$B$13:$B$2000,0),12)</f>
        <v>3.102830965870556</v>
      </c>
      <c r="BU2016">
        <f t="shared" si="142"/>
        <v>0</v>
      </c>
      <c r="BX2016">
        <f t="shared" si="141"/>
        <v>0.60748217536470928</v>
      </c>
      <c r="BZ2016">
        <f>IF($BZ$6="","",IF(ISERROR(INDEX([3]Base!$A$2:$C$207,MATCH($BZ$6,[3]Base!$A$2:$A$207,0),2))=TRUE,"CABLE INCONNU",(INDEX([3]Base!$A$2:$C$207,MATCH($BZ$6,[3]Base!$A$2:$A$207,0),3))))</f>
        <v>19.600000000000001</v>
      </c>
      <c r="CB2016">
        <f>IF($BZ$6="","",IF(ISERROR(INDEX([3]Base!$A$2:$C$207,MATCH($BZ$6,[3]Base!$A$2:$A$207,0),2))=TRUE,"CABLE INCONNU",(INDEX([3]Base!$A$2:$C$207,MATCH($BZ$6,[3]Base!$A$2:$A$207,0),2))))</f>
        <v>0.627</v>
      </c>
      <c r="CG20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BORD'!$B$13:$B$2000,0),9)))*T2016/$P$18)</f>
        <v>406.35042202010396</v>
      </c>
      <c r="CI2016">
        <f>'[3]TABLEAU DE BORD'!B2014</f>
        <v>0</v>
      </c>
      <c r="CJ2016">
        <f>'[3]TABLEAU DE BORD'!E2014-'[3]TABLEAU DE BORD'!C2014</f>
        <v>0</v>
      </c>
      <c r="CL2016">
        <f>'[3]TABLEAU DE BORD'!H2014</f>
        <v>0</v>
      </c>
      <c r="CM2016">
        <f>'[3]TABLEAU DE BORD'!K2014-'[3]TABLEAU DE BORD'!I2014</f>
        <v>0</v>
      </c>
    </row>
    <row r="2017" spans="72:91" x14ac:dyDescent="0.25">
      <c r="BT201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BORD'!$B$13:$B$2000,0),11))*T2017/INDEX('[3]TABLEAU DE BORD'!$B$13:$R$2000,MATCH('Formalisme RTE'!$H$2,'[3]TABLEAU DE BORD'!$B$13:$B$2000,0),12)</f>
        <v>3.102830965870556</v>
      </c>
      <c r="BU2017">
        <f t="shared" si="142"/>
        <v>0</v>
      </c>
      <c r="BX2017">
        <f t="shared" si="141"/>
        <v>0.60748217536470928</v>
      </c>
      <c r="BZ2017">
        <f>IF($BZ$6="","",IF(ISERROR(INDEX([3]Base!$A$2:$C$207,MATCH($BZ$6,[3]Base!$A$2:$A$207,0),2))=TRUE,"CABLE INCONNU",(INDEX([3]Base!$A$2:$C$207,MATCH($BZ$6,[3]Base!$A$2:$A$207,0),3))))</f>
        <v>19.600000000000001</v>
      </c>
      <c r="CB2017">
        <f>IF($BZ$6="","",IF(ISERROR(INDEX([3]Base!$A$2:$C$207,MATCH($BZ$6,[3]Base!$A$2:$A$207,0),2))=TRUE,"CABLE INCONNU",(INDEX([3]Base!$A$2:$C$207,MATCH($BZ$6,[3]Base!$A$2:$A$207,0),2))))</f>
        <v>0.627</v>
      </c>
      <c r="CG20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BORD'!$B$13:$B$2000,0),9)))*T2017/$P$18)</f>
        <v>406.35042202010396</v>
      </c>
      <c r="CI2017">
        <f>'[3]TABLEAU DE BORD'!B2015</f>
        <v>0</v>
      </c>
      <c r="CJ2017">
        <f>'[3]TABLEAU DE BORD'!E2015-'[3]TABLEAU DE BORD'!C2015</f>
        <v>0</v>
      </c>
      <c r="CL2017">
        <f>'[3]TABLEAU DE BORD'!H2015</f>
        <v>0</v>
      </c>
      <c r="CM2017">
        <f>'[3]TABLEAU DE BORD'!K2015-'[3]TABLEAU DE BORD'!I2015</f>
        <v>0</v>
      </c>
    </row>
    <row r="2018" spans="72:91" x14ac:dyDescent="0.25">
      <c r="BT201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BORD'!$B$13:$B$2000,0),11))*T2018/INDEX('[3]TABLEAU DE BORD'!$B$13:$R$2000,MATCH('Formalisme RTE'!$H$2,'[3]TABLEAU DE BORD'!$B$13:$B$2000,0),12)</f>
        <v>3.102830965870556</v>
      </c>
      <c r="BU2018">
        <f t="shared" si="142"/>
        <v>0</v>
      </c>
      <c r="BX2018">
        <f t="shared" si="141"/>
        <v>0.60748217536470928</v>
      </c>
      <c r="BZ2018">
        <f>IF($BZ$6="","",IF(ISERROR(INDEX([3]Base!$A$2:$C$207,MATCH($BZ$6,[3]Base!$A$2:$A$207,0),2))=TRUE,"CABLE INCONNU",(INDEX([3]Base!$A$2:$C$207,MATCH($BZ$6,[3]Base!$A$2:$A$207,0),3))))</f>
        <v>19.600000000000001</v>
      </c>
      <c r="CB2018">
        <f>IF($BZ$6="","",IF(ISERROR(INDEX([3]Base!$A$2:$C$207,MATCH($BZ$6,[3]Base!$A$2:$A$207,0),2))=TRUE,"CABLE INCONNU",(INDEX([3]Base!$A$2:$C$207,MATCH($BZ$6,[3]Base!$A$2:$A$207,0),2))))</f>
        <v>0.627</v>
      </c>
      <c r="CG20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BORD'!$B$13:$B$2000,0),9)))*T2018/$P$18)</f>
        <v>406.35042202010396</v>
      </c>
      <c r="CI2018">
        <f>'[3]TABLEAU DE BORD'!B2016</f>
        <v>0</v>
      </c>
      <c r="CJ2018">
        <f>'[3]TABLEAU DE BORD'!E2016-'[3]TABLEAU DE BORD'!C2016</f>
        <v>0</v>
      </c>
      <c r="CL2018">
        <f>'[3]TABLEAU DE BORD'!H2016</f>
        <v>0</v>
      </c>
      <c r="CM2018">
        <f>'[3]TABLEAU DE BORD'!K2016-'[3]TABLEAU DE BORD'!I2016</f>
        <v>0</v>
      </c>
    </row>
    <row r="2019" spans="72:91" x14ac:dyDescent="0.25">
      <c r="BT201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BORD'!$B$13:$B$2000,0),11))*T2019/INDEX('[3]TABLEAU DE BORD'!$B$13:$R$2000,MATCH('Formalisme RTE'!$H$2,'[3]TABLEAU DE BORD'!$B$13:$B$2000,0),12)</f>
        <v>3.102830965870556</v>
      </c>
      <c r="BU2019">
        <f t="shared" si="142"/>
        <v>0</v>
      </c>
      <c r="BX2019">
        <f t="shared" si="141"/>
        <v>0.60748217536470928</v>
      </c>
      <c r="BZ2019">
        <f>IF($BZ$6="","",IF(ISERROR(INDEX([3]Base!$A$2:$C$207,MATCH($BZ$6,[3]Base!$A$2:$A$207,0),2))=TRUE,"CABLE INCONNU",(INDEX([3]Base!$A$2:$C$207,MATCH($BZ$6,[3]Base!$A$2:$A$207,0),3))))</f>
        <v>19.600000000000001</v>
      </c>
      <c r="CB2019">
        <f>IF($BZ$6="","",IF(ISERROR(INDEX([3]Base!$A$2:$C$207,MATCH($BZ$6,[3]Base!$A$2:$A$207,0),2))=TRUE,"CABLE INCONNU",(INDEX([3]Base!$A$2:$C$207,MATCH($BZ$6,[3]Base!$A$2:$A$207,0),2))))</f>
        <v>0.627</v>
      </c>
      <c r="CG20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BORD'!$B$13:$B$2000,0),9)))*T2019/$P$18)</f>
        <v>406.35042202010396</v>
      </c>
      <c r="CI2019">
        <f>'[3]TABLEAU DE BORD'!B2017</f>
        <v>0</v>
      </c>
      <c r="CJ2019">
        <f>'[3]TABLEAU DE BORD'!E2017-'[3]TABLEAU DE BORD'!C2017</f>
        <v>0</v>
      </c>
      <c r="CL2019">
        <f>'[3]TABLEAU DE BORD'!H2017</f>
        <v>0</v>
      </c>
      <c r="CM2019">
        <f>'[3]TABLEAU DE BORD'!K2017-'[3]TABLEAU DE BORD'!I2017</f>
        <v>0</v>
      </c>
    </row>
    <row r="2020" spans="72:91" x14ac:dyDescent="0.25">
      <c r="BT202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BORD'!$B$13:$B$2000,0),11))*T2020/INDEX('[3]TABLEAU DE BORD'!$B$13:$R$2000,MATCH('Formalisme RTE'!$H$2,'[3]TABLEAU DE BORD'!$B$13:$B$2000,0),12)</f>
        <v>3.102830965870556</v>
      </c>
      <c r="BU2020">
        <f t="shared" si="142"/>
        <v>0</v>
      </c>
      <c r="BX2020">
        <f t="shared" si="141"/>
        <v>0.60748217536470928</v>
      </c>
      <c r="BZ2020">
        <f>IF($BZ$6="","",IF(ISERROR(INDEX([3]Base!$A$2:$C$207,MATCH($BZ$6,[3]Base!$A$2:$A$207,0),2))=TRUE,"CABLE INCONNU",(INDEX([3]Base!$A$2:$C$207,MATCH($BZ$6,[3]Base!$A$2:$A$207,0),3))))</f>
        <v>19.600000000000001</v>
      </c>
      <c r="CB2020">
        <f>IF($BZ$6="","",IF(ISERROR(INDEX([3]Base!$A$2:$C$207,MATCH($BZ$6,[3]Base!$A$2:$A$207,0),2))=TRUE,"CABLE INCONNU",(INDEX([3]Base!$A$2:$C$207,MATCH($BZ$6,[3]Base!$A$2:$A$207,0),2))))</f>
        <v>0.627</v>
      </c>
      <c r="CG20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BORD'!$B$13:$B$2000,0),9)))*T2020/$P$18)</f>
        <v>406.35042202010396</v>
      </c>
      <c r="CI2020">
        <f>'[3]TABLEAU DE BORD'!B2018</f>
        <v>0</v>
      </c>
      <c r="CJ2020">
        <f>'[3]TABLEAU DE BORD'!E2018-'[3]TABLEAU DE BORD'!C2018</f>
        <v>0</v>
      </c>
      <c r="CL2020">
        <f>'[3]TABLEAU DE BORD'!H2018</f>
        <v>0</v>
      </c>
      <c r="CM2020">
        <f>'[3]TABLEAU DE BORD'!K2018-'[3]TABLEAU DE BORD'!I2018</f>
        <v>0</v>
      </c>
    </row>
    <row r="2021" spans="72:91" x14ac:dyDescent="0.25">
      <c r="BT202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BORD'!$B$13:$B$2000,0),11))*T2021/INDEX('[3]TABLEAU DE BORD'!$B$13:$R$2000,MATCH('Formalisme RTE'!$H$2,'[3]TABLEAU DE BORD'!$B$13:$B$2000,0),12)</f>
        <v>3.102830965870556</v>
      </c>
      <c r="BU2021">
        <f t="shared" si="142"/>
        <v>0</v>
      </c>
      <c r="BX2021">
        <f t="shared" si="141"/>
        <v>0.60748217536470928</v>
      </c>
      <c r="BZ2021">
        <f>IF($BZ$6="","",IF(ISERROR(INDEX([3]Base!$A$2:$C$207,MATCH($BZ$6,[3]Base!$A$2:$A$207,0),2))=TRUE,"CABLE INCONNU",(INDEX([3]Base!$A$2:$C$207,MATCH($BZ$6,[3]Base!$A$2:$A$207,0),3))))</f>
        <v>19.600000000000001</v>
      </c>
      <c r="CB2021">
        <f>IF($BZ$6="","",IF(ISERROR(INDEX([3]Base!$A$2:$C$207,MATCH($BZ$6,[3]Base!$A$2:$A$207,0),2))=TRUE,"CABLE INCONNU",(INDEX([3]Base!$A$2:$C$207,MATCH($BZ$6,[3]Base!$A$2:$A$207,0),2))))</f>
        <v>0.627</v>
      </c>
      <c r="CG20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BORD'!$B$13:$B$2000,0),9)))*T2021/$P$18)</f>
        <v>406.35042202010396</v>
      </c>
      <c r="CI2021">
        <f>'[3]TABLEAU DE BORD'!B2019</f>
        <v>0</v>
      </c>
      <c r="CJ2021">
        <f>'[3]TABLEAU DE BORD'!E2019-'[3]TABLEAU DE BORD'!C2019</f>
        <v>0</v>
      </c>
      <c r="CL2021">
        <f>'[3]TABLEAU DE BORD'!H2019</f>
        <v>0</v>
      </c>
      <c r="CM2021">
        <f>'[3]TABLEAU DE BORD'!K2019-'[3]TABLEAU DE BORD'!I2019</f>
        <v>0</v>
      </c>
    </row>
    <row r="2022" spans="72:91" x14ac:dyDescent="0.25">
      <c r="BT202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BORD'!$B$13:$B$2000,0),11))*T2022/INDEX('[3]TABLEAU DE BORD'!$B$13:$R$2000,MATCH('Formalisme RTE'!$H$2,'[3]TABLEAU DE BORD'!$B$13:$B$2000,0),12)</f>
        <v>3.102830965870556</v>
      </c>
      <c r="BU2022">
        <f t="shared" si="142"/>
        <v>0</v>
      </c>
      <c r="BX2022">
        <f t="shared" si="141"/>
        <v>0.60748217536470928</v>
      </c>
      <c r="BZ2022">
        <f>IF($BZ$6="","",IF(ISERROR(INDEX([3]Base!$A$2:$C$207,MATCH($BZ$6,[3]Base!$A$2:$A$207,0),2))=TRUE,"CABLE INCONNU",(INDEX([3]Base!$A$2:$C$207,MATCH($BZ$6,[3]Base!$A$2:$A$207,0),3))))</f>
        <v>19.600000000000001</v>
      </c>
      <c r="CB2022">
        <f>IF($BZ$6="","",IF(ISERROR(INDEX([3]Base!$A$2:$C$207,MATCH($BZ$6,[3]Base!$A$2:$A$207,0),2))=TRUE,"CABLE INCONNU",(INDEX([3]Base!$A$2:$C$207,MATCH($BZ$6,[3]Base!$A$2:$A$207,0),2))))</f>
        <v>0.627</v>
      </c>
      <c r="CG20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BORD'!$B$13:$B$2000,0),9)))*T2022/$P$18)</f>
        <v>406.35042202010396</v>
      </c>
      <c r="CI2022">
        <f>'[3]TABLEAU DE BORD'!B2020</f>
        <v>0</v>
      </c>
      <c r="CJ2022">
        <f>'[3]TABLEAU DE BORD'!E2020-'[3]TABLEAU DE BORD'!C2020</f>
        <v>0</v>
      </c>
      <c r="CL2022">
        <f>'[3]TABLEAU DE BORD'!H2020</f>
        <v>0</v>
      </c>
      <c r="CM2022">
        <f>'[3]TABLEAU DE BORD'!K2020-'[3]TABLEAU DE BORD'!I2020</f>
        <v>0</v>
      </c>
    </row>
    <row r="2023" spans="72:91" x14ac:dyDescent="0.25">
      <c r="BT202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BORD'!$B$13:$B$2000,0),11))*T2023/INDEX('[3]TABLEAU DE BORD'!$B$13:$R$2000,MATCH('Formalisme RTE'!$H$2,'[3]TABLEAU DE BORD'!$B$13:$B$2000,0),12)</f>
        <v>3.102830965870556</v>
      </c>
      <c r="BU2023">
        <f t="shared" si="142"/>
        <v>0</v>
      </c>
      <c r="BX2023">
        <f t="shared" si="141"/>
        <v>0.60748217536470928</v>
      </c>
      <c r="BZ2023">
        <f>IF($BZ$6="","",IF(ISERROR(INDEX([3]Base!$A$2:$C$207,MATCH($BZ$6,[3]Base!$A$2:$A$207,0),2))=TRUE,"CABLE INCONNU",(INDEX([3]Base!$A$2:$C$207,MATCH($BZ$6,[3]Base!$A$2:$A$207,0),3))))</f>
        <v>19.600000000000001</v>
      </c>
      <c r="CB2023">
        <f>IF($BZ$6="","",IF(ISERROR(INDEX([3]Base!$A$2:$C$207,MATCH($BZ$6,[3]Base!$A$2:$A$207,0),2))=TRUE,"CABLE INCONNU",(INDEX([3]Base!$A$2:$C$207,MATCH($BZ$6,[3]Base!$A$2:$A$207,0),2))))</f>
        <v>0.627</v>
      </c>
      <c r="CG20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BORD'!$B$13:$B$2000,0),9)))*T2023/$P$18)</f>
        <v>406.35042202010396</v>
      </c>
      <c r="CI2023">
        <f>'[3]TABLEAU DE BORD'!B2021</f>
        <v>0</v>
      </c>
      <c r="CJ2023">
        <f>'[3]TABLEAU DE BORD'!E2021-'[3]TABLEAU DE BORD'!C2021</f>
        <v>0</v>
      </c>
      <c r="CL2023">
        <f>'[3]TABLEAU DE BORD'!H2021</f>
        <v>0</v>
      </c>
      <c r="CM2023">
        <f>'[3]TABLEAU DE BORD'!K2021-'[3]TABLEAU DE BORD'!I2021</f>
        <v>0</v>
      </c>
    </row>
    <row r="2024" spans="72:91" x14ac:dyDescent="0.25">
      <c r="BT202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BORD'!$B$13:$B$2000,0),11))*T2024/INDEX('[3]TABLEAU DE BORD'!$B$13:$R$2000,MATCH('Formalisme RTE'!$H$2,'[3]TABLEAU DE BORD'!$B$13:$B$2000,0),12)</f>
        <v>3.102830965870556</v>
      </c>
      <c r="BU2024">
        <f t="shared" si="142"/>
        <v>0</v>
      </c>
      <c r="BX2024">
        <f t="shared" si="141"/>
        <v>0.60748217536470928</v>
      </c>
      <c r="BZ2024">
        <f>IF($BZ$6="","",IF(ISERROR(INDEX([3]Base!$A$2:$C$207,MATCH($BZ$6,[3]Base!$A$2:$A$207,0),2))=TRUE,"CABLE INCONNU",(INDEX([3]Base!$A$2:$C$207,MATCH($BZ$6,[3]Base!$A$2:$A$207,0),3))))</f>
        <v>19.600000000000001</v>
      </c>
      <c r="CB2024">
        <f>IF($BZ$6="","",IF(ISERROR(INDEX([3]Base!$A$2:$C$207,MATCH($BZ$6,[3]Base!$A$2:$A$207,0),2))=TRUE,"CABLE INCONNU",(INDEX([3]Base!$A$2:$C$207,MATCH($BZ$6,[3]Base!$A$2:$A$207,0),2))))</f>
        <v>0.627</v>
      </c>
      <c r="CG202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BORD'!$B$13:$B$2000,0),9)))*T2024/$P$18)</f>
        <v>406.35042202010396</v>
      </c>
      <c r="CI2024">
        <f>'[3]TABLEAU DE BORD'!B2022</f>
        <v>0</v>
      </c>
      <c r="CJ2024">
        <f>'[3]TABLEAU DE BORD'!E2022-'[3]TABLEAU DE BORD'!C2022</f>
        <v>0</v>
      </c>
      <c r="CL2024">
        <f>'[3]TABLEAU DE BORD'!H2022</f>
        <v>0</v>
      </c>
      <c r="CM2024">
        <f>'[3]TABLEAU DE BORD'!K2022-'[3]TABLEAU DE BORD'!I2022</f>
        <v>0</v>
      </c>
    </row>
    <row r="2025" spans="72:91" x14ac:dyDescent="0.25">
      <c r="BT202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BORD'!$B$13:$B$2000,0),11))*T2025/INDEX('[3]TABLEAU DE BORD'!$B$13:$R$2000,MATCH('Formalisme RTE'!$H$2,'[3]TABLEAU DE BORD'!$B$13:$B$2000,0),12)</f>
        <v>3.102830965870556</v>
      </c>
      <c r="BU2025">
        <f t="shared" si="142"/>
        <v>0</v>
      </c>
      <c r="BX2025">
        <f t="shared" si="141"/>
        <v>0.60748217536470928</v>
      </c>
      <c r="BZ2025">
        <f>IF($BZ$6="","",IF(ISERROR(INDEX([3]Base!$A$2:$C$207,MATCH($BZ$6,[3]Base!$A$2:$A$207,0),2))=TRUE,"CABLE INCONNU",(INDEX([3]Base!$A$2:$C$207,MATCH($BZ$6,[3]Base!$A$2:$A$207,0),3))))</f>
        <v>19.600000000000001</v>
      </c>
      <c r="CB2025">
        <f>IF($BZ$6="","",IF(ISERROR(INDEX([3]Base!$A$2:$C$207,MATCH($BZ$6,[3]Base!$A$2:$A$207,0),2))=TRUE,"CABLE INCONNU",(INDEX([3]Base!$A$2:$C$207,MATCH($BZ$6,[3]Base!$A$2:$A$207,0),2))))</f>
        <v>0.627</v>
      </c>
      <c r="CG202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BORD'!$B$13:$B$2000,0),9)))*T2025/$P$18)</f>
        <v>406.35042202010396</v>
      </c>
      <c r="CI2025">
        <f>'[3]TABLEAU DE BORD'!B2023</f>
        <v>0</v>
      </c>
      <c r="CJ2025">
        <f>'[3]TABLEAU DE BORD'!E2023-'[3]TABLEAU DE BORD'!C2023</f>
        <v>0</v>
      </c>
      <c r="CL2025">
        <f>'[3]TABLEAU DE BORD'!H2023</f>
        <v>0</v>
      </c>
      <c r="CM2025">
        <f>'[3]TABLEAU DE BORD'!K2023-'[3]TABLEAU DE BORD'!I2023</f>
        <v>0</v>
      </c>
    </row>
    <row r="2026" spans="72:91" x14ac:dyDescent="0.25">
      <c r="BT202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BORD'!$B$13:$B$2000,0),11))*T2026/INDEX('[3]TABLEAU DE BORD'!$B$13:$R$2000,MATCH('Formalisme RTE'!$H$2,'[3]TABLEAU DE BORD'!$B$13:$B$2000,0),12)</f>
        <v>3.102830965870556</v>
      </c>
      <c r="BU2026">
        <f t="shared" si="142"/>
        <v>0</v>
      </c>
      <c r="BX2026">
        <f t="shared" si="141"/>
        <v>0.60748217536470928</v>
      </c>
      <c r="BZ2026">
        <f>IF($BZ$6="","",IF(ISERROR(INDEX([3]Base!$A$2:$C$207,MATCH($BZ$6,[3]Base!$A$2:$A$207,0),2))=TRUE,"CABLE INCONNU",(INDEX([3]Base!$A$2:$C$207,MATCH($BZ$6,[3]Base!$A$2:$A$207,0),3))))</f>
        <v>19.600000000000001</v>
      </c>
      <c r="CB2026">
        <f>IF($BZ$6="","",IF(ISERROR(INDEX([3]Base!$A$2:$C$207,MATCH($BZ$6,[3]Base!$A$2:$A$207,0),2))=TRUE,"CABLE INCONNU",(INDEX([3]Base!$A$2:$C$207,MATCH($BZ$6,[3]Base!$A$2:$A$207,0),2))))</f>
        <v>0.627</v>
      </c>
      <c r="CG202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BORD'!$B$13:$B$2000,0),9)))*T2026/$P$18)</f>
        <v>406.35042202010396</v>
      </c>
      <c r="CI2026">
        <f>'[3]TABLEAU DE BORD'!B2024</f>
        <v>0</v>
      </c>
      <c r="CJ2026">
        <f>'[3]TABLEAU DE BORD'!E2024-'[3]TABLEAU DE BORD'!C2024</f>
        <v>0</v>
      </c>
      <c r="CL2026">
        <f>'[3]TABLEAU DE BORD'!H2024</f>
        <v>0</v>
      </c>
      <c r="CM2026">
        <f>'[3]TABLEAU DE BORD'!K2024-'[3]TABLEAU DE BORD'!I2024</f>
        <v>0</v>
      </c>
    </row>
    <row r="2027" spans="72:91" x14ac:dyDescent="0.25">
      <c r="BT202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BORD'!$B$13:$B$2000,0),11))*T2027/INDEX('[3]TABLEAU DE BORD'!$B$13:$R$2000,MATCH('Formalisme RTE'!$H$2,'[3]TABLEAU DE BORD'!$B$13:$B$2000,0),12)</f>
        <v>3.102830965870556</v>
      </c>
      <c r="BU2027">
        <f t="shared" si="142"/>
        <v>0</v>
      </c>
      <c r="BX2027">
        <f t="shared" si="141"/>
        <v>0.60748217536470928</v>
      </c>
      <c r="BZ2027">
        <f>IF($BZ$6="","",IF(ISERROR(INDEX([3]Base!$A$2:$C$207,MATCH($BZ$6,[3]Base!$A$2:$A$207,0),2))=TRUE,"CABLE INCONNU",(INDEX([3]Base!$A$2:$C$207,MATCH($BZ$6,[3]Base!$A$2:$A$207,0),3))))</f>
        <v>19.600000000000001</v>
      </c>
      <c r="CB2027">
        <f>IF($BZ$6="","",IF(ISERROR(INDEX([3]Base!$A$2:$C$207,MATCH($BZ$6,[3]Base!$A$2:$A$207,0),2))=TRUE,"CABLE INCONNU",(INDEX([3]Base!$A$2:$C$207,MATCH($BZ$6,[3]Base!$A$2:$A$207,0),2))))</f>
        <v>0.627</v>
      </c>
      <c r="CG202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BORD'!$B$13:$B$2000,0),9)))*T2027/$P$18)</f>
        <v>406.35042202010396</v>
      </c>
      <c r="CI2027">
        <f>'[3]TABLEAU DE BORD'!B2025</f>
        <v>0</v>
      </c>
      <c r="CJ2027">
        <f>'[3]TABLEAU DE BORD'!E2025-'[3]TABLEAU DE BORD'!C2025</f>
        <v>0</v>
      </c>
      <c r="CL2027">
        <f>'[3]TABLEAU DE BORD'!H2025</f>
        <v>0</v>
      </c>
      <c r="CM2027">
        <f>'[3]TABLEAU DE BORD'!K2025-'[3]TABLEAU DE BORD'!I2025</f>
        <v>0</v>
      </c>
    </row>
    <row r="2028" spans="72:91" x14ac:dyDescent="0.25">
      <c r="BT202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BORD'!$B$13:$B$2000,0),11))*T2028/INDEX('[3]TABLEAU DE BORD'!$B$13:$R$2000,MATCH('Formalisme RTE'!$H$2,'[3]TABLEAU DE BORD'!$B$13:$B$2000,0),12)</f>
        <v>3.102830965870556</v>
      </c>
      <c r="BU2028">
        <f t="shared" si="142"/>
        <v>0</v>
      </c>
      <c r="BX2028">
        <f t="shared" si="141"/>
        <v>0.60748217536470928</v>
      </c>
      <c r="BZ2028">
        <f>IF($BZ$6="","",IF(ISERROR(INDEX([3]Base!$A$2:$C$207,MATCH($BZ$6,[3]Base!$A$2:$A$207,0),2))=TRUE,"CABLE INCONNU",(INDEX([3]Base!$A$2:$C$207,MATCH($BZ$6,[3]Base!$A$2:$A$207,0),3))))</f>
        <v>19.600000000000001</v>
      </c>
      <c r="CB2028">
        <f>IF($BZ$6="","",IF(ISERROR(INDEX([3]Base!$A$2:$C$207,MATCH($BZ$6,[3]Base!$A$2:$A$207,0),2))=TRUE,"CABLE INCONNU",(INDEX([3]Base!$A$2:$C$207,MATCH($BZ$6,[3]Base!$A$2:$A$207,0),2))))</f>
        <v>0.627</v>
      </c>
      <c r="CG202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BORD'!$B$13:$B$2000,0),9)))*T2028/$P$18)</f>
        <v>406.35042202010396</v>
      </c>
      <c r="CI2028">
        <f>'[3]TABLEAU DE BORD'!B2026</f>
        <v>0</v>
      </c>
      <c r="CJ2028">
        <f>'[3]TABLEAU DE BORD'!E2026-'[3]TABLEAU DE BORD'!C2026</f>
        <v>0</v>
      </c>
      <c r="CL2028">
        <f>'[3]TABLEAU DE BORD'!H2026</f>
        <v>0</v>
      </c>
      <c r="CM2028">
        <f>'[3]TABLEAU DE BORD'!K2026-'[3]TABLEAU DE BORD'!I2026</f>
        <v>0</v>
      </c>
    </row>
    <row r="2029" spans="72:91" x14ac:dyDescent="0.25">
      <c r="BT202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BORD'!$B$13:$B$2000,0),11))*T2029/INDEX('[3]TABLEAU DE BORD'!$B$13:$R$2000,MATCH('Formalisme RTE'!$H$2,'[3]TABLEAU DE BORD'!$B$13:$B$2000,0),12)</f>
        <v>3.102830965870556</v>
      </c>
      <c r="BU2029">
        <f t="shared" si="142"/>
        <v>0</v>
      </c>
      <c r="BX2029">
        <f t="shared" si="141"/>
        <v>0.60748217536470928</v>
      </c>
      <c r="BZ2029">
        <f>IF($BZ$6="","",IF(ISERROR(INDEX([3]Base!$A$2:$C$207,MATCH($BZ$6,[3]Base!$A$2:$A$207,0),2))=TRUE,"CABLE INCONNU",(INDEX([3]Base!$A$2:$C$207,MATCH($BZ$6,[3]Base!$A$2:$A$207,0),3))))</f>
        <v>19.600000000000001</v>
      </c>
      <c r="CB2029">
        <f>IF($BZ$6="","",IF(ISERROR(INDEX([3]Base!$A$2:$C$207,MATCH($BZ$6,[3]Base!$A$2:$A$207,0),2))=TRUE,"CABLE INCONNU",(INDEX([3]Base!$A$2:$C$207,MATCH($BZ$6,[3]Base!$A$2:$A$207,0),2))))</f>
        <v>0.627</v>
      </c>
      <c r="CG202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BORD'!$B$13:$B$2000,0),9)))*T2029/$P$18)</f>
        <v>406.35042202010396</v>
      </c>
      <c r="CI2029">
        <f>'[3]TABLEAU DE BORD'!B2027</f>
        <v>0</v>
      </c>
      <c r="CJ2029">
        <f>'[3]TABLEAU DE BORD'!E2027-'[3]TABLEAU DE BORD'!C2027</f>
        <v>0</v>
      </c>
      <c r="CL2029">
        <f>'[3]TABLEAU DE BORD'!H2027</f>
        <v>0</v>
      </c>
      <c r="CM2029">
        <f>'[3]TABLEAU DE BORD'!K2027-'[3]TABLEAU DE BORD'!I2027</f>
        <v>0</v>
      </c>
    </row>
    <row r="2030" spans="72:91" x14ac:dyDescent="0.25">
      <c r="BT203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BORD'!$B$13:$B$2000,0),11))*T2030/INDEX('[3]TABLEAU DE BORD'!$B$13:$R$2000,MATCH('Formalisme RTE'!$H$2,'[3]TABLEAU DE BORD'!$B$13:$B$2000,0),12)</f>
        <v>3.102830965870556</v>
      </c>
      <c r="BU2030">
        <f t="shared" si="142"/>
        <v>0</v>
      </c>
      <c r="BX2030">
        <f t="shared" si="141"/>
        <v>0.60748217536470928</v>
      </c>
      <c r="BZ2030">
        <f>IF($BZ$6="","",IF(ISERROR(INDEX([3]Base!$A$2:$C$207,MATCH($BZ$6,[3]Base!$A$2:$A$207,0),2))=TRUE,"CABLE INCONNU",(INDEX([3]Base!$A$2:$C$207,MATCH($BZ$6,[3]Base!$A$2:$A$207,0),3))))</f>
        <v>19.600000000000001</v>
      </c>
      <c r="CB2030">
        <f>IF($BZ$6="","",IF(ISERROR(INDEX([3]Base!$A$2:$C$207,MATCH($BZ$6,[3]Base!$A$2:$A$207,0),2))=TRUE,"CABLE INCONNU",(INDEX([3]Base!$A$2:$C$207,MATCH($BZ$6,[3]Base!$A$2:$A$207,0),2))))</f>
        <v>0.627</v>
      </c>
      <c r="CG203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BORD'!$B$13:$B$2000,0),9)))*T2030/$P$18)</f>
        <v>406.35042202010396</v>
      </c>
      <c r="CI2030">
        <f>'[3]TABLEAU DE BORD'!B2028</f>
        <v>0</v>
      </c>
      <c r="CJ2030">
        <f>'[3]TABLEAU DE BORD'!E2028-'[3]TABLEAU DE BORD'!C2028</f>
        <v>0</v>
      </c>
      <c r="CL2030">
        <f>'[3]TABLEAU DE BORD'!H2028</f>
        <v>0</v>
      </c>
      <c r="CM2030">
        <f>'[3]TABLEAU DE BORD'!K2028-'[3]TABLEAU DE BORD'!I2028</f>
        <v>0</v>
      </c>
    </row>
    <row r="2031" spans="72:91" x14ac:dyDescent="0.25">
      <c r="BT203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BORD'!$B$13:$B$2000,0),11))*T2031/INDEX('[3]TABLEAU DE BORD'!$B$13:$R$2000,MATCH('Formalisme RTE'!$H$2,'[3]TABLEAU DE BORD'!$B$13:$B$2000,0),12)</f>
        <v>3.102830965870556</v>
      </c>
      <c r="BU2031">
        <f t="shared" si="142"/>
        <v>0</v>
      </c>
      <c r="BX2031">
        <f t="shared" si="141"/>
        <v>0.60748217536470928</v>
      </c>
      <c r="BZ2031">
        <f>IF($BZ$6="","",IF(ISERROR(INDEX([3]Base!$A$2:$C$207,MATCH($BZ$6,[3]Base!$A$2:$A$207,0),2))=TRUE,"CABLE INCONNU",(INDEX([3]Base!$A$2:$C$207,MATCH($BZ$6,[3]Base!$A$2:$A$207,0),3))))</f>
        <v>19.600000000000001</v>
      </c>
      <c r="CB2031">
        <f>IF($BZ$6="","",IF(ISERROR(INDEX([3]Base!$A$2:$C$207,MATCH($BZ$6,[3]Base!$A$2:$A$207,0),2))=TRUE,"CABLE INCONNU",(INDEX([3]Base!$A$2:$C$207,MATCH($BZ$6,[3]Base!$A$2:$A$207,0),2))))</f>
        <v>0.627</v>
      </c>
      <c r="CG203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BORD'!$B$13:$B$2000,0),9)))*T2031/$P$18)</f>
        <v>406.35042202010396</v>
      </c>
      <c r="CI2031">
        <f>'[3]TABLEAU DE BORD'!B2029</f>
        <v>0</v>
      </c>
      <c r="CJ2031">
        <f>'[3]TABLEAU DE BORD'!E2029-'[3]TABLEAU DE BORD'!C2029</f>
        <v>0</v>
      </c>
      <c r="CL2031">
        <f>'[3]TABLEAU DE BORD'!H2029</f>
        <v>0</v>
      </c>
      <c r="CM2031">
        <f>'[3]TABLEAU DE BORD'!K2029-'[3]TABLEAU DE BORD'!I2029</f>
        <v>0</v>
      </c>
    </row>
    <row r="2032" spans="72:91" x14ac:dyDescent="0.25">
      <c r="BT203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BORD'!$B$13:$B$2000,0),11))*T2032/INDEX('[3]TABLEAU DE BORD'!$B$13:$R$2000,MATCH('Formalisme RTE'!$H$2,'[3]TABLEAU DE BORD'!$B$13:$B$2000,0),12)</f>
        <v>3.102830965870556</v>
      </c>
      <c r="BU2032">
        <f t="shared" si="142"/>
        <v>0</v>
      </c>
      <c r="BX2032">
        <f t="shared" si="141"/>
        <v>0.60748217536470928</v>
      </c>
      <c r="BZ2032">
        <f>IF($BZ$6="","",IF(ISERROR(INDEX([3]Base!$A$2:$C$207,MATCH($BZ$6,[3]Base!$A$2:$A$207,0),2))=TRUE,"CABLE INCONNU",(INDEX([3]Base!$A$2:$C$207,MATCH($BZ$6,[3]Base!$A$2:$A$207,0),3))))</f>
        <v>19.600000000000001</v>
      </c>
      <c r="CB2032">
        <f>IF($BZ$6="","",IF(ISERROR(INDEX([3]Base!$A$2:$C$207,MATCH($BZ$6,[3]Base!$A$2:$A$207,0),2))=TRUE,"CABLE INCONNU",(INDEX([3]Base!$A$2:$C$207,MATCH($BZ$6,[3]Base!$A$2:$A$207,0),2))))</f>
        <v>0.627</v>
      </c>
      <c r="CG203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BORD'!$B$13:$B$2000,0),9)))*T2032/$P$18)</f>
        <v>406.35042202010396</v>
      </c>
      <c r="CI2032">
        <f>'[3]TABLEAU DE BORD'!B2030</f>
        <v>0</v>
      </c>
      <c r="CJ2032">
        <f>'[3]TABLEAU DE BORD'!E2030-'[3]TABLEAU DE BORD'!C2030</f>
        <v>0</v>
      </c>
      <c r="CL2032">
        <f>'[3]TABLEAU DE BORD'!H2030</f>
        <v>0</v>
      </c>
      <c r="CM2032">
        <f>'[3]TABLEAU DE BORD'!K2030-'[3]TABLEAU DE BORD'!I2030</f>
        <v>0</v>
      </c>
    </row>
    <row r="2033" spans="72:91" x14ac:dyDescent="0.25">
      <c r="BT203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BORD'!$B$13:$B$2000,0),11))*T2033/INDEX('[3]TABLEAU DE BORD'!$B$13:$R$2000,MATCH('Formalisme RTE'!$H$2,'[3]TABLEAU DE BORD'!$B$13:$B$2000,0),12)</f>
        <v>3.102830965870556</v>
      </c>
      <c r="BU2033">
        <f t="shared" si="142"/>
        <v>0</v>
      </c>
      <c r="BX2033">
        <f t="shared" si="141"/>
        <v>0.60748217536470928</v>
      </c>
      <c r="BZ2033">
        <f>IF($BZ$6="","",IF(ISERROR(INDEX([3]Base!$A$2:$C$207,MATCH($BZ$6,[3]Base!$A$2:$A$207,0),2))=TRUE,"CABLE INCONNU",(INDEX([3]Base!$A$2:$C$207,MATCH($BZ$6,[3]Base!$A$2:$A$207,0),3))))</f>
        <v>19.600000000000001</v>
      </c>
      <c r="CB2033">
        <f>IF($BZ$6="","",IF(ISERROR(INDEX([3]Base!$A$2:$C$207,MATCH($BZ$6,[3]Base!$A$2:$A$207,0),2))=TRUE,"CABLE INCONNU",(INDEX([3]Base!$A$2:$C$207,MATCH($BZ$6,[3]Base!$A$2:$A$207,0),2))))</f>
        <v>0.627</v>
      </c>
      <c r="CG203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BORD'!$B$13:$B$2000,0),9)))*T2033/$P$18)</f>
        <v>406.35042202010396</v>
      </c>
      <c r="CI2033">
        <f>'[3]TABLEAU DE BORD'!B2031</f>
        <v>0</v>
      </c>
      <c r="CJ2033">
        <f>'[3]TABLEAU DE BORD'!E2031-'[3]TABLEAU DE BORD'!C2031</f>
        <v>0</v>
      </c>
      <c r="CL2033">
        <f>'[3]TABLEAU DE BORD'!H2031</f>
        <v>0</v>
      </c>
      <c r="CM2033">
        <f>'[3]TABLEAU DE BORD'!K2031-'[3]TABLEAU DE BORD'!I2031</f>
        <v>0</v>
      </c>
    </row>
    <row r="2034" spans="72:91" x14ac:dyDescent="0.25">
      <c r="BT203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BORD'!$B$13:$B$2000,0),11))*T2034/INDEX('[3]TABLEAU DE BORD'!$B$13:$R$2000,MATCH('Formalisme RTE'!$H$2,'[3]TABLEAU DE BORD'!$B$13:$B$2000,0),12)</f>
        <v>3.102830965870556</v>
      </c>
      <c r="BU2034">
        <f t="shared" si="142"/>
        <v>0</v>
      </c>
      <c r="BX2034">
        <f t="shared" si="141"/>
        <v>0.60748217536470928</v>
      </c>
      <c r="BZ2034">
        <f>IF($BZ$6="","",IF(ISERROR(INDEX([3]Base!$A$2:$C$207,MATCH($BZ$6,[3]Base!$A$2:$A$207,0),2))=TRUE,"CABLE INCONNU",(INDEX([3]Base!$A$2:$C$207,MATCH($BZ$6,[3]Base!$A$2:$A$207,0),3))))</f>
        <v>19.600000000000001</v>
      </c>
      <c r="CB2034">
        <f>IF($BZ$6="","",IF(ISERROR(INDEX([3]Base!$A$2:$C$207,MATCH($BZ$6,[3]Base!$A$2:$A$207,0),2))=TRUE,"CABLE INCONNU",(INDEX([3]Base!$A$2:$C$207,MATCH($BZ$6,[3]Base!$A$2:$A$207,0),2))))</f>
        <v>0.627</v>
      </c>
      <c r="CG203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BORD'!$B$13:$B$2000,0),9)))*T2034/$P$18)</f>
        <v>406.35042202010396</v>
      </c>
      <c r="CI2034">
        <f>'[3]TABLEAU DE BORD'!B2032</f>
        <v>0</v>
      </c>
      <c r="CJ2034">
        <f>'[3]TABLEAU DE BORD'!E2032-'[3]TABLEAU DE BORD'!C2032</f>
        <v>0</v>
      </c>
      <c r="CL2034">
        <f>'[3]TABLEAU DE BORD'!H2032</f>
        <v>0</v>
      </c>
      <c r="CM2034">
        <f>'[3]TABLEAU DE BORD'!K2032-'[3]TABLEAU DE BORD'!I2032</f>
        <v>0</v>
      </c>
    </row>
    <row r="2035" spans="72:91" x14ac:dyDescent="0.25">
      <c r="BT203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BORD'!$B$13:$B$2000,0),11))*T2035/INDEX('[3]TABLEAU DE BORD'!$B$13:$R$2000,MATCH('Formalisme RTE'!$H$2,'[3]TABLEAU DE BORD'!$B$13:$B$2000,0),12)</f>
        <v>3.102830965870556</v>
      </c>
      <c r="BU2035">
        <f t="shared" si="142"/>
        <v>0</v>
      </c>
      <c r="BX2035">
        <f t="shared" si="141"/>
        <v>0.60748217536470928</v>
      </c>
      <c r="BZ2035">
        <f>IF($BZ$6="","",IF(ISERROR(INDEX([3]Base!$A$2:$C$207,MATCH($BZ$6,[3]Base!$A$2:$A$207,0),2))=TRUE,"CABLE INCONNU",(INDEX([3]Base!$A$2:$C$207,MATCH($BZ$6,[3]Base!$A$2:$A$207,0),3))))</f>
        <v>19.600000000000001</v>
      </c>
      <c r="CB2035">
        <f>IF($BZ$6="","",IF(ISERROR(INDEX([3]Base!$A$2:$C$207,MATCH($BZ$6,[3]Base!$A$2:$A$207,0),2))=TRUE,"CABLE INCONNU",(INDEX([3]Base!$A$2:$C$207,MATCH($BZ$6,[3]Base!$A$2:$A$207,0),2))))</f>
        <v>0.627</v>
      </c>
      <c r="CG203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BORD'!$B$13:$B$2000,0),9)))*T2035/$P$18)</f>
        <v>406.35042202010396</v>
      </c>
      <c r="CI2035">
        <f>'[3]TABLEAU DE BORD'!B2033</f>
        <v>0</v>
      </c>
      <c r="CJ2035">
        <f>'[3]TABLEAU DE BORD'!E2033-'[3]TABLEAU DE BORD'!C2033</f>
        <v>0</v>
      </c>
      <c r="CL2035">
        <f>'[3]TABLEAU DE BORD'!H2033</f>
        <v>0</v>
      </c>
      <c r="CM2035">
        <f>'[3]TABLEAU DE BORD'!K2033-'[3]TABLEAU DE BORD'!I2033</f>
        <v>0</v>
      </c>
    </row>
    <row r="2036" spans="72:91" x14ac:dyDescent="0.25">
      <c r="BT203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BORD'!$B$13:$B$2000,0),11))*T2036/INDEX('[3]TABLEAU DE BORD'!$B$13:$R$2000,MATCH('Formalisme RTE'!$H$2,'[3]TABLEAU DE BORD'!$B$13:$B$2000,0),12)</f>
        <v>3.102830965870556</v>
      </c>
      <c r="BU2036">
        <f t="shared" si="142"/>
        <v>0</v>
      </c>
      <c r="BX2036">
        <f t="shared" si="141"/>
        <v>0.60748217536470928</v>
      </c>
      <c r="BZ2036">
        <f>IF($BZ$6="","",IF(ISERROR(INDEX([3]Base!$A$2:$C$207,MATCH($BZ$6,[3]Base!$A$2:$A$207,0),2))=TRUE,"CABLE INCONNU",(INDEX([3]Base!$A$2:$C$207,MATCH($BZ$6,[3]Base!$A$2:$A$207,0),3))))</f>
        <v>19.600000000000001</v>
      </c>
      <c r="CB2036">
        <f>IF($BZ$6="","",IF(ISERROR(INDEX([3]Base!$A$2:$C$207,MATCH($BZ$6,[3]Base!$A$2:$A$207,0),2))=TRUE,"CABLE INCONNU",(INDEX([3]Base!$A$2:$C$207,MATCH($BZ$6,[3]Base!$A$2:$A$207,0),2))))</f>
        <v>0.627</v>
      </c>
      <c r="CG203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BORD'!$B$13:$B$2000,0),9)))*T2036/$P$18)</f>
        <v>406.35042202010396</v>
      </c>
      <c r="CI2036">
        <f>'[3]TABLEAU DE BORD'!B2034</f>
        <v>0</v>
      </c>
      <c r="CJ2036">
        <f>'[3]TABLEAU DE BORD'!E2034-'[3]TABLEAU DE BORD'!C2034</f>
        <v>0</v>
      </c>
      <c r="CL2036">
        <f>'[3]TABLEAU DE BORD'!H2034</f>
        <v>0</v>
      </c>
      <c r="CM2036">
        <f>'[3]TABLEAU DE BORD'!K2034-'[3]TABLEAU DE BORD'!I2034</f>
        <v>0</v>
      </c>
    </row>
    <row r="2037" spans="72:91" x14ac:dyDescent="0.25">
      <c r="BT203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BORD'!$B$13:$B$2000,0),11))*T2037/INDEX('[3]TABLEAU DE BORD'!$B$13:$R$2000,MATCH('Formalisme RTE'!$H$2,'[3]TABLEAU DE BORD'!$B$13:$B$2000,0),12)</f>
        <v>3.102830965870556</v>
      </c>
      <c r="BU2037">
        <f t="shared" si="142"/>
        <v>0</v>
      </c>
      <c r="BX2037">
        <f t="shared" si="141"/>
        <v>0.60748217536470928</v>
      </c>
      <c r="BZ2037">
        <f>IF($BZ$6="","",IF(ISERROR(INDEX([3]Base!$A$2:$C$207,MATCH($BZ$6,[3]Base!$A$2:$A$207,0),2))=TRUE,"CABLE INCONNU",(INDEX([3]Base!$A$2:$C$207,MATCH($BZ$6,[3]Base!$A$2:$A$207,0),3))))</f>
        <v>19.600000000000001</v>
      </c>
      <c r="CB2037">
        <f>IF($BZ$6="","",IF(ISERROR(INDEX([3]Base!$A$2:$C$207,MATCH($BZ$6,[3]Base!$A$2:$A$207,0),2))=TRUE,"CABLE INCONNU",(INDEX([3]Base!$A$2:$C$207,MATCH($BZ$6,[3]Base!$A$2:$A$207,0),2))))</f>
        <v>0.627</v>
      </c>
      <c r="CG203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BORD'!$B$13:$B$2000,0),9)))*T2037/$P$18)</f>
        <v>406.35042202010396</v>
      </c>
      <c r="CI2037">
        <f>'[3]TABLEAU DE BORD'!B2035</f>
        <v>0</v>
      </c>
      <c r="CJ2037">
        <f>'[3]TABLEAU DE BORD'!E2035-'[3]TABLEAU DE BORD'!C2035</f>
        <v>0</v>
      </c>
      <c r="CL2037">
        <f>'[3]TABLEAU DE BORD'!H2035</f>
        <v>0</v>
      </c>
      <c r="CM2037">
        <f>'[3]TABLEAU DE BORD'!K2035-'[3]TABLEAU DE BORD'!I2035</f>
        <v>0</v>
      </c>
    </row>
    <row r="2038" spans="72:91" x14ac:dyDescent="0.25">
      <c r="BT203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BORD'!$B$13:$B$2000,0),11))*T2038/INDEX('[3]TABLEAU DE BORD'!$B$13:$R$2000,MATCH('Formalisme RTE'!$H$2,'[3]TABLEAU DE BORD'!$B$13:$B$2000,0),12)</f>
        <v>3.102830965870556</v>
      </c>
      <c r="BU2038">
        <f t="shared" si="142"/>
        <v>0</v>
      </c>
      <c r="BX2038">
        <f t="shared" si="141"/>
        <v>0.60748217536470928</v>
      </c>
      <c r="BZ2038">
        <f>IF($BZ$6="","",IF(ISERROR(INDEX([3]Base!$A$2:$C$207,MATCH($BZ$6,[3]Base!$A$2:$A$207,0),2))=TRUE,"CABLE INCONNU",(INDEX([3]Base!$A$2:$C$207,MATCH($BZ$6,[3]Base!$A$2:$A$207,0),3))))</f>
        <v>19.600000000000001</v>
      </c>
      <c r="CB2038">
        <f>IF($BZ$6="","",IF(ISERROR(INDEX([3]Base!$A$2:$C$207,MATCH($BZ$6,[3]Base!$A$2:$A$207,0),2))=TRUE,"CABLE INCONNU",(INDEX([3]Base!$A$2:$C$207,MATCH($BZ$6,[3]Base!$A$2:$A$207,0),2))))</f>
        <v>0.627</v>
      </c>
      <c r="CG203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BORD'!$B$13:$B$2000,0),9)))*T2038/$P$18)</f>
        <v>406.35042202010396</v>
      </c>
      <c r="CI2038">
        <f>'[3]TABLEAU DE BORD'!B2036</f>
        <v>0</v>
      </c>
      <c r="CJ2038">
        <f>'[3]TABLEAU DE BORD'!E2036-'[3]TABLEAU DE BORD'!C2036</f>
        <v>0</v>
      </c>
      <c r="CL2038">
        <f>'[3]TABLEAU DE BORD'!H2036</f>
        <v>0</v>
      </c>
      <c r="CM2038">
        <f>'[3]TABLEAU DE BORD'!K2036-'[3]TABLEAU DE BORD'!I2036</f>
        <v>0</v>
      </c>
    </row>
    <row r="2039" spans="72:91" x14ac:dyDescent="0.25">
      <c r="BT203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BORD'!$B$13:$B$2000,0),11))*T2039/INDEX('[3]TABLEAU DE BORD'!$B$13:$R$2000,MATCH('Formalisme RTE'!$H$2,'[3]TABLEAU DE BORD'!$B$13:$B$2000,0),12)</f>
        <v>3.102830965870556</v>
      </c>
      <c r="BU2039">
        <f t="shared" si="142"/>
        <v>0</v>
      </c>
      <c r="BX2039">
        <f t="shared" si="141"/>
        <v>0.60748217536470928</v>
      </c>
      <c r="BZ2039">
        <f>IF($BZ$6="","",IF(ISERROR(INDEX([3]Base!$A$2:$C$207,MATCH($BZ$6,[3]Base!$A$2:$A$207,0),2))=TRUE,"CABLE INCONNU",(INDEX([3]Base!$A$2:$C$207,MATCH($BZ$6,[3]Base!$A$2:$A$207,0),3))))</f>
        <v>19.600000000000001</v>
      </c>
      <c r="CB2039">
        <f>IF($BZ$6="","",IF(ISERROR(INDEX([3]Base!$A$2:$C$207,MATCH($BZ$6,[3]Base!$A$2:$A$207,0),2))=TRUE,"CABLE INCONNU",(INDEX([3]Base!$A$2:$C$207,MATCH($BZ$6,[3]Base!$A$2:$A$207,0),2))))</f>
        <v>0.627</v>
      </c>
      <c r="CG203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BORD'!$B$13:$B$2000,0),9)))*T2039/$P$18)</f>
        <v>406.35042202010396</v>
      </c>
      <c r="CI2039">
        <f>'[3]TABLEAU DE BORD'!B2037</f>
        <v>0</v>
      </c>
      <c r="CJ2039">
        <f>'[3]TABLEAU DE BORD'!E2037-'[3]TABLEAU DE BORD'!C2037</f>
        <v>0</v>
      </c>
      <c r="CL2039">
        <f>'[3]TABLEAU DE BORD'!H2037</f>
        <v>0</v>
      </c>
      <c r="CM2039">
        <f>'[3]TABLEAU DE BORD'!K2037-'[3]TABLEAU DE BORD'!I2037</f>
        <v>0</v>
      </c>
    </row>
    <row r="2040" spans="72:91" x14ac:dyDescent="0.25">
      <c r="BT204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BORD'!$B$13:$B$2000,0),11))*T2040/INDEX('[3]TABLEAU DE BORD'!$B$13:$R$2000,MATCH('Formalisme RTE'!$H$2,'[3]TABLEAU DE BORD'!$B$13:$B$2000,0),12)</f>
        <v>3.102830965870556</v>
      </c>
      <c r="BU2040">
        <f t="shared" si="142"/>
        <v>0</v>
      </c>
      <c r="BX2040">
        <f t="shared" si="141"/>
        <v>0.60748217536470928</v>
      </c>
      <c r="BZ2040">
        <f>IF($BZ$6="","",IF(ISERROR(INDEX([3]Base!$A$2:$C$207,MATCH($BZ$6,[3]Base!$A$2:$A$207,0),2))=TRUE,"CABLE INCONNU",(INDEX([3]Base!$A$2:$C$207,MATCH($BZ$6,[3]Base!$A$2:$A$207,0),3))))</f>
        <v>19.600000000000001</v>
      </c>
      <c r="CB2040">
        <f>IF($BZ$6="","",IF(ISERROR(INDEX([3]Base!$A$2:$C$207,MATCH($BZ$6,[3]Base!$A$2:$A$207,0),2))=TRUE,"CABLE INCONNU",(INDEX([3]Base!$A$2:$C$207,MATCH($BZ$6,[3]Base!$A$2:$A$207,0),2))))</f>
        <v>0.627</v>
      </c>
      <c r="CG204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BORD'!$B$13:$B$2000,0),9)))*T2040/$P$18)</f>
        <v>406.35042202010396</v>
      </c>
      <c r="CI2040">
        <f>'[3]TABLEAU DE BORD'!B2038</f>
        <v>0</v>
      </c>
      <c r="CJ2040">
        <f>'[3]TABLEAU DE BORD'!E2038-'[3]TABLEAU DE BORD'!C2038</f>
        <v>0</v>
      </c>
      <c r="CL2040">
        <f>'[3]TABLEAU DE BORD'!H2038</f>
        <v>0</v>
      </c>
      <c r="CM2040">
        <f>'[3]TABLEAU DE BORD'!K2038-'[3]TABLEAU DE BORD'!I2038</f>
        <v>0</v>
      </c>
    </row>
    <row r="2041" spans="72:91" x14ac:dyDescent="0.25">
      <c r="BT204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BORD'!$B$13:$B$2000,0),11))*T2041/INDEX('[3]TABLEAU DE BORD'!$B$13:$R$2000,MATCH('Formalisme RTE'!$H$2,'[3]TABLEAU DE BORD'!$B$13:$B$2000,0),12)</f>
        <v>3.102830965870556</v>
      </c>
      <c r="BU2041">
        <f t="shared" si="142"/>
        <v>0</v>
      </c>
      <c r="BX2041">
        <f t="shared" si="141"/>
        <v>0.60748217536470928</v>
      </c>
      <c r="BZ2041">
        <f>IF($BZ$6="","",IF(ISERROR(INDEX([3]Base!$A$2:$C$207,MATCH($BZ$6,[3]Base!$A$2:$A$207,0),2))=TRUE,"CABLE INCONNU",(INDEX([3]Base!$A$2:$C$207,MATCH($BZ$6,[3]Base!$A$2:$A$207,0),3))))</f>
        <v>19.600000000000001</v>
      </c>
      <c r="CB2041">
        <f>IF($BZ$6="","",IF(ISERROR(INDEX([3]Base!$A$2:$C$207,MATCH($BZ$6,[3]Base!$A$2:$A$207,0),2))=TRUE,"CABLE INCONNU",(INDEX([3]Base!$A$2:$C$207,MATCH($BZ$6,[3]Base!$A$2:$A$207,0),2))))</f>
        <v>0.627</v>
      </c>
      <c r="CG204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BORD'!$B$13:$B$2000,0),9)))*T2041/$P$18)</f>
        <v>406.35042202010396</v>
      </c>
      <c r="CI2041">
        <f>'[3]TABLEAU DE BORD'!B2039</f>
        <v>0</v>
      </c>
      <c r="CJ2041">
        <f>'[3]TABLEAU DE BORD'!E2039-'[3]TABLEAU DE BORD'!C2039</f>
        <v>0</v>
      </c>
      <c r="CL2041">
        <f>'[3]TABLEAU DE BORD'!H2039</f>
        <v>0</v>
      </c>
      <c r="CM2041">
        <f>'[3]TABLEAU DE BORD'!K2039-'[3]TABLEAU DE BORD'!I2039</f>
        <v>0</v>
      </c>
    </row>
    <row r="2042" spans="72:91" x14ac:dyDescent="0.25">
      <c r="BT204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BORD'!$B$13:$B$2000,0),11))*T2042/INDEX('[3]TABLEAU DE BORD'!$B$13:$R$2000,MATCH('Formalisme RTE'!$H$2,'[3]TABLEAU DE BORD'!$B$13:$B$2000,0),12)</f>
        <v>3.102830965870556</v>
      </c>
      <c r="BU2042">
        <f t="shared" si="142"/>
        <v>0</v>
      </c>
      <c r="BX2042">
        <f t="shared" si="141"/>
        <v>0.60748217536470928</v>
      </c>
      <c r="BZ2042">
        <f>IF($BZ$6="","",IF(ISERROR(INDEX([3]Base!$A$2:$C$207,MATCH($BZ$6,[3]Base!$A$2:$A$207,0),2))=TRUE,"CABLE INCONNU",(INDEX([3]Base!$A$2:$C$207,MATCH($BZ$6,[3]Base!$A$2:$A$207,0),3))))</f>
        <v>19.600000000000001</v>
      </c>
      <c r="CB2042">
        <f>IF($BZ$6="","",IF(ISERROR(INDEX([3]Base!$A$2:$C$207,MATCH($BZ$6,[3]Base!$A$2:$A$207,0),2))=TRUE,"CABLE INCONNU",(INDEX([3]Base!$A$2:$C$207,MATCH($BZ$6,[3]Base!$A$2:$A$207,0),2))))</f>
        <v>0.627</v>
      </c>
      <c r="CG204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BORD'!$B$13:$B$2000,0),9)))*T2042/$P$18)</f>
        <v>406.35042202010396</v>
      </c>
      <c r="CI2042">
        <f>'[3]TABLEAU DE BORD'!B2040</f>
        <v>0</v>
      </c>
      <c r="CJ2042">
        <f>'[3]TABLEAU DE BORD'!E2040-'[3]TABLEAU DE BORD'!C2040</f>
        <v>0</v>
      </c>
      <c r="CL2042">
        <f>'[3]TABLEAU DE BORD'!H2040</f>
        <v>0</v>
      </c>
      <c r="CM2042">
        <f>'[3]TABLEAU DE BORD'!K2040-'[3]TABLEAU DE BORD'!I2040</f>
        <v>0</v>
      </c>
    </row>
    <row r="2043" spans="72:91" x14ac:dyDescent="0.25">
      <c r="BT20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BORD'!$B$13:$B$2000,0),11))*T2043/INDEX('[3]TABLEAU DE BORD'!$B$13:$R$2000,MATCH('Formalisme RTE'!$H$2,'[3]TABLEAU DE BORD'!$B$13:$B$2000,0),12)</f>
        <v>3.102830965870556</v>
      </c>
      <c r="BU2043">
        <f t="shared" si="142"/>
        <v>0</v>
      </c>
      <c r="BX2043">
        <f t="shared" si="141"/>
        <v>0.60748217536470928</v>
      </c>
      <c r="BZ2043">
        <f>IF($BZ$6="","",IF(ISERROR(INDEX([3]Base!$A$2:$C$207,MATCH($BZ$6,[3]Base!$A$2:$A$207,0),2))=TRUE,"CABLE INCONNU",(INDEX([3]Base!$A$2:$C$207,MATCH($BZ$6,[3]Base!$A$2:$A$207,0),3))))</f>
        <v>19.600000000000001</v>
      </c>
      <c r="CB2043">
        <f>IF($BZ$6="","",IF(ISERROR(INDEX([3]Base!$A$2:$C$207,MATCH($BZ$6,[3]Base!$A$2:$A$207,0),2))=TRUE,"CABLE INCONNU",(INDEX([3]Base!$A$2:$C$207,MATCH($BZ$6,[3]Base!$A$2:$A$207,0),2))))</f>
        <v>0.627</v>
      </c>
      <c r="CG204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BORD'!$B$13:$B$2000,0),9)))*T2043/$P$18)</f>
        <v>406.35042202010396</v>
      </c>
      <c r="CI2043">
        <f>'[3]TABLEAU DE BORD'!B2041</f>
        <v>0</v>
      </c>
      <c r="CJ2043">
        <f>'[3]TABLEAU DE BORD'!E2041-'[3]TABLEAU DE BORD'!C2041</f>
        <v>0</v>
      </c>
      <c r="CL2043">
        <f>'[3]TABLEAU DE BORD'!H2041</f>
        <v>0</v>
      </c>
      <c r="CM2043">
        <f>'[3]TABLEAU DE BORD'!K2041-'[3]TABLEAU DE BORD'!I2041</f>
        <v>0</v>
      </c>
    </row>
    <row r="2044" spans="72:91" x14ac:dyDescent="0.25">
      <c r="BT204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BORD'!$B$13:$B$2000,0),11))*T2044/INDEX('[3]TABLEAU DE BORD'!$B$13:$R$2000,MATCH('Formalisme RTE'!$H$2,'[3]TABLEAU DE BORD'!$B$13:$B$2000,0),12)</f>
        <v>3.102830965870556</v>
      </c>
      <c r="BU2044">
        <f t="shared" si="142"/>
        <v>0</v>
      </c>
      <c r="BX2044">
        <f t="shared" si="141"/>
        <v>0.60748217536470928</v>
      </c>
      <c r="BZ2044">
        <f>IF($BZ$6="","",IF(ISERROR(INDEX([3]Base!$A$2:$C$207,MATCH($BZ$6,[3]Base!$A$2:$A$207,0),2))=TRUE,"CABLE INCONNU",(INDEX([3]Base!$A$2:$C$207,MATCH($BZ$6,[3]Base!$A$2:$A$207,0),3))))</f>
        <v>19.600000000000001</v>
      </c>
      <c r="CB2044">
        <f>IF($BZ$6="","",IF(ISERROR(INDEX([3]Base!$A$2:$C$207,MATCH($BZ$6,[3]Base!$A$2:$A$207,0),2))=TRUE,"CABLE INCONNU",(INDEX([3]Base!$A$2:$C$207,MATCH($BZ$6,[3]Base!$A$2:$A$207,0),2))))</f>
        <v>0.627</v>
      </c>
      <c r="CG20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BORD'!$B$13:$B$2000,0),9)))*T2044/$P$18)</f>
        <v>406.35042202010396</v>
      </c>
      <c r="CI2044">
        <f>'[3]TABLEAU DE BORD'!B2042</f>
        <v>0</v>
      </c>
      <c r="CJ2044">
        <f>'[3]TABLEAU DE BORD'!E2042-'[3]TABLEAU DE BORD'!C2042</f>
        <v>0</v>
      </c>
      <c r="CL2044">
        <f>'[3]TABLEAU DE BORD'!H2042</f>
        <v>0</v>
      </c>
      <c r="CM2044">
        <f>'[3]TABLEAU DE BORD'!K2042-'[3]TABLEAU DE BORD'!I2042</f>
        <v>0</v>
      </c>
    </row>
    <row r="2045" spans="72:91" x14ac:dyDescent="0.25">
      <c r="BT204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BORD'!$B$13:$B$2000,0),11))*T2045/INDEX('[3]TABLEAU DE BORD'!$B$13:$R$2000,MATCH('Formalisme RTE'!$H$2,'[3]TABLEAU DE BORD'!$B$13:$B$2000,0),12)</f>
        <v>3.102830965870556</v>
      </c>
      <c r="BU2045">
        <f t="shared" si="142"/>
        <v>0</v>
      </c>
      <c r="BX2045">
        <f t="shared" si="141"/>
        <v>0.60748217536470928</v>
      </c>
      <c r="BZ2045">
        <f>IF($BZ$6="","",IF(ISERROR(INDEX([3]Base!$A$2:$C$207,MATCH($BZ$6,[3]Base!$A$2:$A$207,0),2))=TRUE,"CABLE INCONNU",(INDEX([3]Base!$A$2:$C$207,MATCH($BZ$6,[3]Base!$A$2:$A$207,0),3))))</f>
        <v>19.600000000000001</v>
      </c>
      <c r="CB2045">
        <f>IF($BZ$6="","",IF(ISERROR(INDEX([3]Base!$A$2:$C$207,MATCH($BZ$6,[3]Base!$A$2:$A$207,0),2))=TRUE,"CABLE INCONNU",(INDEX([3]Base!$A$2:$C$207,MATCH($BZ$6,[3]Base!$A$2:$A$207,0),2))))</f>
        <v>0.627</v>
      </c>
      <c r="CG20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BORD'!$B$13:$B$2000,0),9)))*T2045/$P$18)</f>
        <v>406.35042202010396</v>
      </c>
      <c r="CI2045">
        <f>'[3]TABLEAU DE BORD'!B2043</f>
        <v>0</v>
      </c>
      <c r="CJ2045">
        <f>'[3]TABLEAU DE BORD'!E2043-'[3]TABLEAU DE BORD'!C2043</f>
        <v>0</v>
      </c>
      <c r="CL2045">
        <f>'[3]TABLEAU DE BORD'!H2043</f>
        <v>0</v>
      </c>
      <c r="CM2045">
        <f>'[3]TABLEAU DE BORD'!K2043-'[3]TABLEAU DE BORD'!I2043</f>
        <v>0</v>
      </c>
    </row>
    <row r="2046" spans="72:91" x14ac:dyDescent="0.25">
      <c r="BT204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BORD'!$B$13:$B$2000,0),11))*T2046/INDEX('[3]TABLEAU DE BORD'!$B$13:$R$2000,MATCH('Formalisme RTE'!$H$2,'[3]TABLEAU DE BORD'!$B$13:$B$2000,0),12)</f>
        <v>3.102830965870556</v>
      </c>
      <c r="BU2046">
        <f t="shared" si="142"/>
        <v>0</v>
      </c>
      <c r="BX2046">
        <f t="shared" si="141"/>
        <v>0.60748217536470928</v>
      </c>
      <c r="BZ2046">
        <f>IF($BZ$6="","",IF(ISERROR(INDEX([3]Base!$A$2:$C$207,MATCH($BZ$6,[3]Base!$A$2:$A$207,0),2))=TRUE,"CABLE INCONNU",(INDEX([3]Base!$A$2:$C$207,MATCH($BZ$6,[3]Base!$A$2:$A$207,0),3))))</f>
        <v>19.600000000000001</v>
      </c>
      <c r="CB2046">
        <f>IF($BZ$6="","",IF(ISERROR(INDEX([3]Base!$A$2:$C$207,MATCH($BZ$6,[3]Base!$A$2:$A$207,0),2))=TRUE,"CABLE INCONNU",(INDEX([3]Base!$A$2:$C$207,MATCH($BZ$6,[3]Base!$A$2:$A$207,0),2))))</f>
        <v>0.627</v>
      </c>
      <c r="CG20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BORD'!$B$13:$B$2000,0),9)))*T2046/$P$18)</f>
        <v>406.35042202010396</v>
      </c>
      <c r="CI2046">
        <f>'[3]TABLEAU DE BORD'!B2044</f>
        <v>0</v>
      </c>
      <c r="CJ2046">
        <f>'[3]TABLEAU DE BORD'!E2044-'[3]TABLEAU DE BORD'!C2044</f>
        <v>0</v>
      </c>
      <c r="CL2046">
        <f>'[3]TABLEAU DE BORD'!H2044</f>
        <v>0</v>
      </c>
      <c r="CM2046">
        <f>'[3]TABLEAU DE BORD'!K2044-'[3]TABLEAU DE BORD'!I2044</f>
        <v>0</v>
      </c>
    </row>
    <row r="2047" spans="72:91" x14ac:dyDescent="0.25">
      <c r="BT204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BORD'!$B$13:$B$2000,0),11))*T2047/INDEX('[3]TABLEAU DE BORD'!$B$13:$R$2000,MATCH('Formalisme RTE'!$H$2,'[3]TABLEAU DE BORD'!$B$13:$B$2000,0),12)</f>
        <v>3.102830965870556</v>
      </c>
      <c r="BU2047">
        <f t="shared" si="142"/>
        <v>0</v>
      </c>
      <c r="BX2047">
        <f t="shared" si="141"/>
        <v>0.60748217536470928</v>
      </c>
      <c r="BZ2047">
        <f>IF($BZ$6="","",IF(ISERROR(INDEX([3]Base!$A$2:$C$207,MATCH($BZ$6,[3]Base!$A$2:$A$207,0),2))=TRUE,"CABLE INCONNU",(INDEX([3]Base!$A$2:$C$207,MATCH($BZ$6,[3]Base!$A$2:$A$207,0),3))))</f>
        <v>19.600000000000001</v>
      </c>
      <c r="CB2047">
        <f>IF($BZ$6="","",IF(ISERROR(INDEX([3]Base!$A$2:$C$207,MATCH($BZ$6,[3]Base!$A$2:$A$207,0),2))=TRUE,"CABLE INCONNU",(INDEX([3]Base!$A$2:$C$207,MATCH($BZ$6,[3]Base!$A$2:$A$207,0),2))))</f>
        <v>0.627</v>
      </c>
      <c r="CG20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BORD'!$B$13:$B$2000,0),9)))*T2047/$P$18)</f>
        <v>406.35042202010396</v>
      </c>
      <c r="CI2047">
        <f>'[3]TABLEAU DE BORD'!B2045</f>
        <v>0</v>
      </c>
      <c r="CJ2047">
        <f>'[3]TABLEAU DE BORD'!E2045-'[3]TABLEAU DE BORD'!C2045</f>
        <v>0</v>
      </c>
      <c r="CL2047">
        <f>'[3]TABLEAU DE BORD'!H2045</f>
        <v>0</v>
      </c>
      <c r="CM2047">
        <f>'[3]TABLEAU DE BORD'!K2045-'[3]TABLEAU DE BORD'!I2045</f>
        <v>0</v>
      </c>
    </row>
    <row r="2048" spans="72:91" x14ac:dyDescent="0.25">
      <c r="BT204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BORD'!$B$13:$B$2000,0),11))*T2048/INDEX('[3]TABLEAU DE BORD'!$B$13:$R$2000,MATCH('Formalisme RTE'!$H$2,'[3]TABLEAU DE BORD'!$B$13:$B$2000,0),12)</f>
        <v>3.102830965870556</v>
      </c>
      <c r="BU2048">
        <f t="shared" si="142"/>
        <v>0</v>
      </c>
      <c r="BX2048">
        <f t="shared" si="141"/>
        <v>0.60748217536470928</v>
      </c>
      <c r="BZ2048">
        <f>IF($BZ$6="","",IF(ISERROR(INDEX([3]Base!$A$2:$C$207,MATCH($BZ$6,[3]Base!$A$2:$A$207,0),2))=TRUE,"CABLE INCONNU",(INDEX([3]Base!$A$2:$C$207,MATCH($BZ$6,[3]Base!$A$2:$A$207,0),3))))</f>
        <v>19.600000000000001</v>
      </c>
      <c r="CB2048">
        <f>IF($BZ$6="","",IF(ISERROR(INDEX([3]Base!$A$2:$C$207,MATCH($BZ$6,[3]Base!$A$2:$A$207,0),2))=TRUE,"CABLE INCONNU",(INDEX([3]Base!$A$2:$C$207,MATCH($BZ$6,[3]Base!$A$2:$A$207,0),2))))</f>
        <v>0.627</v>
      </c>
      <c r="CG20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BORD'!$B$13:$B$2000,0),9)))*T2048/$P$18)</f>
        <v>406.35042202010396</v>
      </c>
      <c r="CI2048">
        <f>'[3]TABLEAU DE BORD'!B2046</f>
        <v>0</v>
      </c>
      <c r="CJ2048">
        <f>'[3]TABLEAU DE BORD'!E2046-'[3]TABLEAU DE BORD'!C2046</f>
        <v>0</v>
      </c>
      <c r="CL2048">
        <f>'[3]TABLEAU DE BORD'!H2046</f>
        <v>0</v>
      </c>
      <c r="CM2048">
        <f>'[3]TABLEAU DE BORD'!K2046-'[3]TABLEAU DE BORD'!I2046</f>
        <v>0</v>
      </c>
    </row>
    <row r="2049" spans="72:91" x14ac:dyDescent="0.25">
      <c r="BT204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BORD'!$B$13:$B$2000,0),11))*T2049/INDEX('[3]TABLEAU DE BORD'!$B$13:$R$2000,MATCH('Formalisme RTE'!$H$2,'[3]TABLEAU DE BORD'!$B$13:$B$2000,0),12)</f>
        <v>3.102830965870556</v>
      </c>
      <c r="BU2049">
        <f t="shared" si="142"/>
        <v>0</v>
      </c>
      <c r="BX2049">
        <f t="shared" si="141"/>
        <v>0.60748217536470928</v>
      </c>
      <c r="BZ2049">
        <f>IF($BZ$6="","",IF(ISERROR(INDEX([3]Base!$A$2:$C$207,MATCH($BZ$6,[3]Base!$A$2:$A$207,0),2))=TRUE,"CABLE INCONNU",(INDEX([3]Base!$A$2:$C$207,MATCH($BZ$6,[3]Base!$A$2:$A$207,0),3))))</f>
        <v>19.600000000000001</v>
      </c>
      <c r="CB2049">
        <f>IF($BZ$6="","",IF(ISERROR(INDEX([3]Base!$A$2:$C$207,MATCH($BZ$6,[3]Base!$A$2:$A$207,0),2))=TRUE,"CABLE INCONNU",(INDEX([3]Base!$A$2:$C$207,MATCH($BZ$6,[3]Base!$A$2:$A$207,0),2))))</f>
        <v>0.627</v>
      </c>
      <c r="CG20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BORD'!$B$13:$B$2000,0),9)))*T2049/$P$18)</f>
        <v>406.35042202010396</v>
      </c>
      <c r="CI2049">
        <f>'[3]TABLEAU DE BORD'!B2047</f>
        <v>0</v>
      </c>
      <c r="CJ2049">
        <f>'[3]TABLEAU DE BORD'!E2047-'[3]TABLEAU DE BORD'!C2047</f>
        <v>0</v>
      </c>
      <c r="CL2049">
        <f>'[3]TABLEAU DE BORD'!H2047</f>
        <v>0</v>
      </c>
      <c r="CM2049">
        <f>'[3]TABLEAU DE BORD'!K2047-'[3]TABLEAU DE BORD'!I2047</f>
        <v>0</v>
      </c>
    </row>
    <row r="2050" spans="72:91" x14ac:dyDescent="0.25">
      <c r="BT205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BORD'!$B$13:$B$2000,0),11))*T2050/INDEX('[3]TABLEAU DE BORD'!$B$13:$R$2000,MATCH('Formalisme RTE'!$H$2,'[3]TABLEAU DE BORD'!$B$13:$B$2000,0),12)</f>
        <v>3.102830965870556</v>
      </c>
      <c r="BU2050">
        <f t="shared" si="142"/>
        <v>0</v>
      </c>
      <c r="BX2050">
        <f t="shared" si="141"/>
        <v>0.60748217536470928</v>
      </c>
      <c r="BZ2050">
        <f>IF($BZ$6="","",IF(ISERROR(INDEX([3]Base!$A$2:$C$207,MATCH($BZ$6,[3]Base!$A$2:$A$207,0),2))=TRUE,"CABLE INCONNU",(INDEX([3]Base!$A$2:$C$207,MATCH($BZ$6,[3]Base!$A$2:$A$207,0),3))))</f>
        <v>19.600000000000001</v>
      </c>
      <c r="CB2050">
        <f>IF($BZ$6="","",IF(ISERROR(INDEX([3]Base!$A$2:$C$207,MATCH($BZ$6,[3]Base!$A$2:$A$207,0),2))=TRUE,"CABLE INCONNU",(INDEX([3]Base!$A$2:$C$207,MATCH($BZ$6,[3]Base!$A$2:$A$207,0),2))))</f>
        <v>0.627</v>
      </c>
      <c r="CG20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BORD'!$B$13:$B$2000,0),9)))*T2050/$P$18)</f>
        <v>406.35042202010396</v>
      </c>
      <c r="CI2050">
        <f>'[3]TABLEAU DE BORD'!B2048</f>
        <v>0</v>
      </c>
      <c r="CJ2050">
        <f>'[3]TABLEAU DE BORD'!E2048-'[3]TABLEAU DE BORD'!C2048</f>
        <v>0</v>
      </c>
      <c r="CL2050">
        <f>'[3]TABLEAU DE BORD'!H2048</f>
        <v>0</v>
      </c>
      <c r="CM2050">
        <f>'[3]TABLEAU DE BORD'!K2048-'[3]TABLEAU DE BORD'!I2048</f>
        <v>0</v>
      </c>
    </row>
    <row r="2051" spans="72:91" x14ac:dyDescent="0.25">
      <c r="BT205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BORD'!$B$13:$B$2000,0),11))*T2051/INDEX('[3]TABLEAU DE BORD'!$B$13:$R$2000,MATCH('Formalisme RTE'!$H$2,'[3]TABLEAU DE BORD'!$B$13:$B$2000,0),12)</f>
        <v>3.102830965870556</v>
      </c>
      <c r="BU2051">
        <f t="shared" si="142"/>
        <v>0</v>
      </c>
      <c r="BX2051">
        <f t="shared" si="141"/>
        <v>0.60748217536470928</v>
      </c>
      <c r="BZ2051">
        <f>IF($BZ$6="","",IF(ISERROR(INDEX([3]Base!$A$2:$C$207,MATCH($BZ$6,[3]Base!$A$2:$A$207,0),2))=TRUE,"CABLE INCONNU",(INDEX([3]Base!$A$2:$C$207,MATCH($BZ$6,[3]Base!$A$2:$A$207,0),3))))</f>
        <v>19.600000000000001</v>
      </c>
      <c r="CB2051">
        <f>IF($BZ$6="","",IF(ISERROR(INDEX([3]Base!$A$2:$C$207,MATCH($BZ$6,[3]Base!$A$2:$A$207,0),2))=TRUE,"CABLE INCONNU",(INDEX([3]Base!$A$2:$C$207,MATCH($BZ$6,[3]Base!$A$2:$A$207,0),2))))</f>
        <v>0.627</v>
      </c>
      <c r="CG20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BORD'!$B$13:$B$2000,0),9)))*T2051/$P$18)</f>
        <v>406.35042202010396</v>
      </c>
      <c r="CI2051">
        <f>'[3]TABLEAU DE BORD'!B2049</f>
        <v>0</v>
      </c>
      <c r="CJ2051">
        <f>'[3]TABLEAU DE BORD'!E2049-'[3]TABLEAU DE BORD'!C2049</f>
        <v>0</v>
      </c>
      <c r="CL2051">
        <f>'[3]TABLEAU DE BORD'!H2049</f>
        <v>0</v>
      </c>
      <c r="CM2051">
        <f>'[3]TABLEAU DE BORD'!K2049-'[3]TABLEAU DE BORD'!I2049</f>
        <v>0</v>
      </c>
    </row>
    <row r="2052" spans="72:91" x14ac:dyDescent="0.25">
      <c r="BT205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BORD'!$B$13:$B$2000,0),11))*T2052/INDEX('[3]TABLEAU DE BORD'!$B$13:$R$2000,MATCH('Formalisme RTE'!$H$2,'[3]TABLEAU DE BORD'!$B$13:$B$2000,0),12)</f>
        <v>3.102830965870556</v>
      </c>
      <c r="BU2052">
        <f t="shared" si="142"/>
        <v>0</v>
      </c>
      <c r="BX2052">
        <f t="shared" si="141"/>
        <v>0.60748217536470928</v>
      </c>
      <c r="BZ2052">
        <f>IF($BZ$6="","",IF(ISERROR(INDEX([3]Base!$A$2:$C$207,MATCH($BZ$6,[3]Base!$A$2:$A$207,0),2))=TRUE,"CABLE INCONNU",(INDEX([3]Base!$A$2:$C$207,MATCH($BZ$6,[3]Base!$A$2:$A$207,0),3))))</f>
        <v>19.600000000000001</v>
      </c>
      <c r="CB2052">
        <f>IF($BZ$6="","",IF(ISERROR(INDEX([3]Base!$A$2:$C$207,MATCH($BZ$6,[3]Base!$A$2:$A$207,0),2))=TRUE,"CABLE INCONNU",(INDEX([3]Base!$A$2:$C$207,MATCH($BZ$6,[3]Base!$A$2:$A$207,0),2))))</f>
        <v>0.627</v>
      </c>
      <c r="CG20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BORD'!$B$13:$B$2000,0),9)))*T2052/$P$18)</f>
        <v>406.35042202010396</v>
      </c>
      <c r="CI2052">
        <f>'[3]TABLEAU DE BORD'!B2050</f>
        <v>0</v>
      </c>
      <c r="CJ2052">
        <f>'[3]TABLEAU DE BORD'!E2050-'[3]TABLEAU DE BORD'!C2050</f>
        <v>0</v>
      </c>
      <c r="CL2052">
        <f>'[3]TABLEAU DE BORD'!H2050</f>
        <v>0</v>
      </c>
      <c r="CM2052">
        <f>'[3]TABLEAU DE BORD'!K2050-'[3]TABLEAU DE BORD'!I2050</f>
        <v>0</v>
      </c>
    </row>
    <row r="2053" spans="72:91" x14ac:dyDescent="0.25">
      <c r="BT205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BORD'!$B$13:$B$2000,0),11))*T2053/INDEX('[3]TABLEAU DE BORD'!$B$13:$R$2000,MATCH('Formalisme RTE'!$H$2,'[3]TABLEAU DE BORD'!$B$13:$B$2000,0),12)</f>
        <v>3.102830965870556</v>
      </c>
      <c r="BU2053">
        <f t="shared" si="142"/>
        <v>0</v>
      </c>
      <c r="BX2053">
        <f t="shared" si="141"/>
        <v>0.60748217536470928</v>
      </c>
      <c r="BZ2053">
        <f>IF($BZ$6="","",IF(ISERROR(INDEX([3]Base!$A$2:$C$207,MATCH($BZ$6,[3]Base!$A$2:$A$207,0),2))=TRUE,"CABLE INCONNU",(INDEX([3]Base!$A$2:$C$207,MATCH($BZ$6,[3]Base!$A$2:$A$207,0),3))))</f>
        <v>19.600000000000001</v>
      </c>
      <c r="CB2053">
        <f>IF($BZ$6="","",IF(ISERROR(INDEX([3]Base!$A$2:$C$207,MATCH($BZ$6,[3]Base!$A$2:$A$207,0),2))=TRUE,"CABLE INCONNU",(INDEX([3]Base!$A$2:$C$207,MATCH($BZ$6,[3]Base!$A$2:$A$207,0),2))))</f>
        <v>0.627</v>
      </c>
      <c r="CG20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BORD'!$B$13:$B$2000,0),9)))*T2053/$P$18)</f>
        <v>406.35042202010396</v>
      </c>
      <c r="CI2053">
        <f>'[3]TABLEAU DE BORD'!B2051</f>
        <v>0</v>
      </c>
      <c r="CJ2053">
        <f>'[3]TABLEAU DE BORD'!E2051-'[3]TABLEAU DE BORD'!C2051</f>
        <v>0</v>
      </c>
      <c r="CL2053">
        <f>'[3]TABLEAU DE BORD'!H2051</f>
        <v>0</v>
      </c>
      <c r="CM2053">
        <f>'[3]TABLEAU DE BORD'!K2051-'[3]TABLEAU DE BORD'!I2051</f>
        <v>0</v>
      </c>
    </row>
    <row r="2054" spans="72:91" x14ac:dyDescent="0.25">
      <c r="BT205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BORD'!$B$13:$B$2000,0),11))*T2054/INDEX('[3]TABLEAU DE BORD'!$B$13:$R$2000,MATCH('Formalisme RTE'!$H$2,'[3]TABLEAU DE BORD'!$B$13:$B$2000,0),12)</f>
        <v>3.102830965870556</v>
      </c>
      <c r="BU2054">
        <f t="shared" si="142"/>
        <v>0</v>
      </c>
      <c r="BX2054">
        <f t="shared" si="141"/>
        <v>0.60748217536470928</v>
      </c>
      <c r="BZ2054">
        <f>IF($BZ$6="","",IF(ISERROR(INDEX([3]Base!$A$2:$C$207,MATCH($BZ$6,[3]Base!$A$2:$A$207,0),2))=TRUE,"CABLE INCONNU",(INDEX([3]Base!$A$2:$C$207,MATCH($BZ$6,[3]Base!$A$2:$A$207,0),3))))</f>
        <v>19.600000000000001</v>
      </c>
      <c r="CB2054">
        <f>IF($BZ$6="","",IF(ISERROR(INDEX([3]Base!$A$2:$C$207,MATCH($BZ$6,[3]Base!$A$2:$A$207,0),2))=TRUE,"CABLE INCONNU",(INDEX([3]Base!$A$2:$C$207,MATCH($BZ$6,[3]Base!$A$2:$A$207,0),2))))</f>
        <v>0.627</v>
      </c>
      <c r="CG20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BORD'!$B$13:$B$2000,0),9)))*T2054/$P$18)</f>
        <v>406.35042202010396</v>
      </c>
      <c r="CI2054">
        <f>'[3]TABLEAU DE BORD'!B2052</f>
        <v>0</v>
      </c>
      <c r="CJ2054">
        <f>'[3]TABLEAU DE BORD'!E2052-'[3]TABLEAU DE BORD'!C2052</f>
        <v>0</v>
      </c>
      <c r="CL2054">
        <f>'[3]TABLEAU DE BORD'!H2052</f>
        <v>0</v>
      </c>
      <c r="CM2054">
        <f>'[3]TABLEAU DE BORD'!K2052-'[3]TABLEAU DE BORD'!I2052</f>
        <v>0</v>
      </c>
    </row>
    <row r="2055" spans="72:91" x14ac:dyDescent="0.25">
      <c r="BT205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BORD'!$B$13:$B$2000,0),11))*T2055/INDEX('[3]TABLEAU DE BORD'!$B$13:$R$2000,MATCH('Formalisme RTE'!$H$2,'[3]TABLEAU DE BORD'!$B$13:$B$2000,0),12)</f>
        <v>3.102830965870556</v>
      </c>
      <c r="BU2055">
        <f t="shared" si="142"/>
        <v>0</v>
      </c>
      <c r="BX2055">
        <f t="shared" si="141"/>
        <v>0.60748217536470928</v>
      </c>
      <c r="BZ2055">
        <f>IF($BZ$6="","",IF(ISERROR(INDEX([3]Base!$A$2:$C$207,MATCH($BZ$6,[3]Base!$A$2:$A$207,0),2))=TRUE,"CABLE INCONNU",(INDEX([3]Base!$A$2:$C$207,MATCH($BZ$6,[3]Base!$A$2:$A$207,0),3))))</f>
        <v>19.600000000000001</v>
      </c>
      <c r="CB2055">
        <f>IF($BZ$6="","",IF(ISERROR(INDEX([3]Base!$A$2:$C$207,MATCH($BZ$6,[3]Base!$A$2:$A$207,0),2))=TRUE,"CABLE INCONNU",(INDEX([3]Base!$A$2:$C$207,MATCH($BZ$6,[3]Base!$A$2:$A$207,0),2))))</f>
        <v>0.627</v>
      </c>
      <c r="CG20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BORD'!$B$13:$B$2000,0),9)))*T2055/$P$18)</f>
        <v>406.35042202010396</v>
      </c>
      <c r="CI2055">
        <f>'[3]TABLEAU DE BORD'!B2053</f>
        <v>0</v>
      </c>
      <c r="CJ2055">
        <f>'[3]TABLEAU DE BORD'!E2053-'[3]TABLEAU DE BORD'!C2053</f>
        <v>0</v>
      </c>
      <c r="CL2055">
        <f>'[3]TABLEAU DE BORD'!H2053</f>
        <v>0</v>
      </c>
      <c r="CM2055">
        <f>'[3]TABLEAU DE BORD'!K2053-'[3]TABLEAU DE BORD'!I2053</f>
        <v>0</v>
      </c>
    </row>
    <row r="2056" spans="72:91" x14ac:dyDescent="0.25">
      <c r="BT205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BORD'!$B$13:$B$2000,0),11))*T2056/INDEX('[3]TABLEAU DE BORD'!$B$13:$R$2000,MATCH('Formalisme RTE'!$H$2,'[3]TABLEAU DE BORD'!$B$13:$B$2000,0),12)</f>
        <v>3.102830965870556</v>
      </c>
      <c r="BU2056">
        <f t="shared" si="142"/>
        <v>0</v>
      </c>
      <c r="BX2056">
        <f t="shared" si="141"/>
        <v>0.60748217536470928</v>
      </c>
      <c r="BZ2056">
        <f>IF($BZ$6="","",IF(ISERROR(INDEX([3]Base!$A$2:$C$207,MATCH($BZ$6,[3]Base!$A$2:$A$207,0),2))=TRUE,"CABLE INCONNU",(INDEX([3]Base!$A$2:$C$207,MATCH($BZ$6,[3]Base!$A$2:$A$207,0),3))))</f>
        <v>19.600000000000001</v>
      </c>
      <c r="CB2056">
        <f>IF($BZ$6="","",IF(ISERROR(INDEX([3]Base!$A$2:$C$207,MATCH($BZ$6,[3]Base!$A$2:$A$207,0),2))=TRUE,"CABLE INCONNU",(INDEX([3]Base!$A$2:$C$207,MATCH($BZ$6,[3]Base!$A$2:$A$207,0),2))))</f>
        <v>0.627</v>
      </c>
      <c r="CG20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BORD'!$B$13:$B$2000,0),9)))*T2056/$P$18)</f>
        <v>406.35042202010396</v>
      </c>
      <c r="CI2056">
        <f>'[3]TABLEAU DE BORD'!B2054</f>
        <v>0</v>
      </c>
      <c r="CJ2056">
        <f>'[3]TABLEAU DE BORD'!E2054-'[3]TABLEAU DE BORD'!C2054</f>
        <v>0</v>
      </c>
      <c r="CL2056">
        <f>'[3]TABLEAU DE BORD'!H2054</f>
        <v>0</v>
      </c>
      <c r="CM2056">
        <f>'[3]TABLEAU DE BORD'!K2054-'[3]TABLEAU DE BORD'!I2054</f>
        <v>0</v>
      </c>
    </row>
    <row r="2057" spans="72:91" x14ac:dyDescent="0.25">
      <c r="BT205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BORD'!$B$13:$B$2000,0),11))*T2057/INDEX('[3]TABLEAU DE BORD'!$B$13:$R$2000,MATCH('Formalisme RTE'!$H$2,'[3]TABLEAU DE BORD'!$B$13:$B$2000,0),12)</f>
        <v>3.102830965870556</v>
      </c>
      <c r="BU2057">
        <f t="shared" si="142"/>
        <v>0</v>
      </c>
      <c r="BX2057">
        <f t="shared" si="141"/>
        <v>0.60748217536470928</v>
      </c>
      <c r="BZ2057">
        <f>IF($BZ$6="","",IF(ISERROR(INDEX([3]Base!$A$2:$C$207,MATCH($BZ$6,[3]Base!$A$2:$A$207,0),2))=TRUE,"CABLE INCONNU",(INDEX([3]Base!$A$2:$C$207,MATCH($BZ$6,[3]Base!$A$2:$A$207,0),3))))</f>
        <v>19.600000000000001</v>
      </c>
      <c r="CB2057">
        <f>IF($BZ$6="","",IF(ISERROR(INDEX([3]Base!$A$2:$C$207,MATCH($BZ$6,[3]Base!$A$2:$A$207,0),2))=TRUE,"CABLE INCONNU",(INDEX([3]Base!$A$2:$C$207,MATCH($BZ$6,[3]Base!$A$2:$A$207,0),2))))</f>
        <v>0.627</v>
      </c>
      <c r="CG20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BORD'!$B$13:$B$2000,0),9)))*T2057/$P$18)</f>
        <v>406.35042202010396</v>
      </c>
      <c r="CI2057">
        <f>'[3]TABLEAU DE BORD'!B2055</f>
        <v>0</v>
      </c>
      <c r="CJ2057">
        <f>'[3]TABLEAU DE BORD'!E2055-'[3]TABLEAU DE BORD'!C2055</f>
        <v>0</v>
      </c>
      <c r="CL2057">
        <f>'[3]TABLEAU DE BORD'!H2055</f>
        <v>0</v>
      </c>
      <c r="CM2057">
        <f>'[3]TABLEAU DE BORD'!K2055-'[3]TABLEAU DE BORD'!I2055</f>
        <v>0</v>
      </c>
    </row>
    <row r="2058" spans="72:91" x14ac:dyDescent="0.25">
      <c r="BT205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BORD'!$B$13:$B$2000,0),11))*T2058/INDEX('[3]TABLEAU DE BORD'!$B$13:$R$2000,MATCH('Formalisme RTE'!$H$2,'[3]TABLEAU DE BORD'!$B$13:$B$2000,0),12)</f>
        <v>3.102830965870556</v>
      </c>
      <c r="BU2058">
        <f t="shared" si="142"/>
        <v>0</v>
      </c>
      <c r="BX2058">
        <f t="shared" si="141"/>
        <v>0.60748217536470928</v>
      </c>
      <c r="BZ2058">
        <f>IF($BZ$6="","",IF(ISERROR(INDEX([3]Base!$A$2:$C$207,MATCH($BZ$6,[3]Base!$A$2:$A$207,0),2))=TRUE,"CABLE INCONNU",(INDEX([3]Base!$A$2:$C$207,MATCH($BZ$6,[3]Base!$A$2:$A$207,0),3))))</f>
        <v>19.600000000000001</v>
      </c>
      <c r="CB2058">
        <f>IF($BZ$6="","",IF(ISERROR(INDEX([3]Base!$A$2:$C$207,MATCH($BZ$6,[3]Base!$A$2:$A$207,0),2))=TRUE,"CABLE INCONNU",(INDEX([3]Base!$A$2:$C$207,MATCH($BZ$6,[3]Base!$A$2:$A$207,0),2))))</f>
        <v>0.627</v>
      </c>
      <c r="CG20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BORD'!$B$13:$B$2000,0),9)))*T2058/$P$18)</f>
        <v>406.35042202010396</v>
      </c>
      <c r="CI2058">
        <f>'[3]TABLEAU DE BORD'!B2056</f>
        <v>0</v>
      </c>
      <c r="CJ2058">
        <f>'[3]TABLEAU DE BORD'!E2056-'[3]TABLEAU DE BORD'!C2056</f>
        <v>0</v>
      </c>
      <c r="CL2058">
        <f>'[3]TABLEAU DE BORD'!H2056</f>
        <v>0</v>
      </c>
      <c r="CM2058">
        <f>'[3]TABLEAU DE BORD'!K2056-'[3]TABLEAU DE BORD'!I2056</f>
        <v>0</v>
      </c>
    </row>
    <row r="2059" spans="72:91" x14ac:dyDescent="0.25">
      <c r="BT205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BORD'!$B$13:$B$2000,0),11))*T2059/INDEX('[3]TABLEAU DE BORD'!$B$13:$R$2000,MATCH('Formalisme RTE'!$H$2,'[3]TABLEAU DE BORD'!$B$13:$B$2000,0),12)</f>
        <v>3.102830965870556</v>
      </c>
      <c r="BU2059">
        <f t="shared" si="142"/>
        <v>0</v>
      </c>
      <c r="BX2059">
        <f t="shared" si="141"/>
        <v>0.60748217536470928</v>
      </c>
      <c r="BZ2059">
        <f>IF($BZ$6="","",IF(ISERROR(INDEX([3]Base!$A$2:$C$207,MATCH($BZ$6,[3]Base!$A$2:$A$207,0),2))=TRUE,"CABLE INCONNU",(INDEX([3]Base!$A$2:$C$207,MATCH($BZ$6,[3]Base!$A$2:$A$207,0),3))))</f>
        <v>19.600000000000001</v>
      </c>
      <c r="CB2059">
        <f>IF($BZ$6="","",IF(ISERROR(INDEX([3]Base!$A$2:$C$207,MATCH($BZ$6,[3]Base!$A$2:$A$207,0),2))=TRUE,"CABLE INCONNU",(INDEX([3]Base!$A$2:$C$207,MATCH($BZ$6,[3]Base!$A$2:$A$207,0),2))))</f>
        <v>0.627</v>
      </c>
      <c r="CG20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BORD'!$B$13:$B$2000,0),9)))*T2059/$P$18)</f>
        <v>406.35042202010396</v>
      </c>
      <c r="CI2059">
        <f>'[3]TABLEAU DE BORD'!B2057</f>
        <v>0</v>
      </c>
      <c r="CJ2059">
        <f>'[3]TABLEAU DE BORD'!E2057-'[3]TABLEAU DE BORD'!C2057</f>
        <v>0</v>
      </c>
      <c r="CL2059">
        <f>'[3]TABLEAU DE BORD'!H2057</f>
        <v>0</v>
      </c>
      <c r="CM2059">
        <f>'[3]TABLEAU DE BORD'!K2057-'[3]TABLEAU DE BORD'!I2057</f>
        <v>0</v>
      </c>
    </row>
    <row r="2060" spans="72:91" x14ac:dyDescent="0.25">
      <c r="BT206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BORD'!$B$13:$B$2000,0),11))*T2060/INDEX('[3]TABLEAU DE BORD'!$B$13:$R$2000,MATCH('Formalisme RTE'!$H$2,'[3]TABLEAU DE BORD'!$B$13:$B$2000,0),12)</f>
        <v>3.102830965870556</v>
      </c>
      <c r="BU2060">
        <f t="shared" si="142"/>
        <v>0</v>
      </c>
      <c r="BX2060">
        <f t="shared" si="141"/>
        <v>0.60748217536470928</v>
      </c>
      <c r="BZ2060">
        <f>IF($BZ$6="","",IF(ISERROR(INDEX([3]Base!$A$2:$C$207,MATCH($BZ$6,[3]Base!$A$2:$A$207,0),2))=TRUE,"CABLE INCONNU",(INDEX([3]Base!$A$2:$C$207,MATCH($BZ$6,[3]Base!$A$2:$A$207,0),3))))</f>
        <v>19.600000000000001</v>
      </c>
      <c r="CB2060">
        <f>IF($BZ$6="","",IF(ISERROR(INDEX([3]Base!$A$2:$C$207,MATCH($BZ$6,[3]Base!$A$2:$A$207,0),2))=TRUE,"CABLE INCONNU",(INDEX([3]Base!$A$2:$C$207,MATCH($BZ$6,[3]Base!$A$2:$A$207,0),2))))</f>
        <v>0.627</v>
      </c>
      <c r="CG20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BORD'!$B$13:$B$2000,0),9)))*T2060/$P$18)</f>
        <v>406.35042202010396</v>
      </c>
      <c r="CI2060">
        <f>'[3]TABLEAU DE BORD'!B2058</f>
        <v>0</v>
      </c>
      <c r="CJ2060">
        <f>'[3]TABLEAU DE BORD'!E2058-'[3]TABLEAU DE BORD'!C2058</f>
        <v>0</v>
      </c>
      <c r="CL2060">
        <f>'[3]TABLEAU DE BORD'!H2058</f>
        <v>0</v>
      </c>
      <c r="CM2060">
        <f>'[3]TABLEAU DE BORD'!K2058-'[3]TABLEAU DE BORD'!I2058</f>
        <v>0</v>
      </c>
    </row>
    <row r="2061" spans="72:91" x14ac:dyDescent="0.25">
      <c r="BT206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BORD'!$B$13:$B$2000,0),11))*T2061/INDEX('[3]TABLEAU DE BORD'!$B$13:$R$2000,MATCH('Formalisme RTE'!$H$2,'[3]TABLEAU DE BORD'!$B$13:$B$2000,0),12)</f>
        <v>3.102830965870556</v>
      </c>
      <c r="BU2061">
        <f t="shared" si="142"/>
        <v>0</v>
      </c>
      <c r="BX2061">
        <f t="shared" si="141"/>
        <v>0.60748217536470928</v>
      </c>
      <c r="BZ2061">
        <f>IF($BZ$6="","",IF(ISERROR(INDEX([3]Base!$A$2:$C$207,MATCH($BZ$6,[3]Base!$A$2:$A$207,0),2))=TRUE,"CABLE INCONNU",(INDEX([3]Base!$A$2:$C$207,MATCH($BZ$6,[3]Base!$A$2:$A$207,0),3))))</f>
        <v>19.600000000000001</v>
      </c>
      <c r="CB2061">
        <f>IF($BZ$6="","",IF(ISERROR(INDEX([3]Base!$A$2:$C$207,MATCH($BZ$6,[3]Base!$A$2:$A$207,0),2))=TRUE,"CABLE INCONNU",(INDEX([3]Base!$A$2:$C$207,MATCH($BZ$6,[3]Base!$A$2:$A$207,0),2))))</f>
        <v>0.627</v>
      </c>
      <c r="CG20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BORD'!$B$13:$B$2000,0),9)))*T2061/$P$18)</f>
        <v>406.35042202010396</v>
      </c>
      <c r="CI2061">
        <f>'[3]TABLEAU DE BORD'!B2059</f>
        <v>0</v>
      </c>
      <c r="CJ2061">
        <f>'[3]TABLEAU DE BORD'!E2059-'[3]TABLEAU DE BORD'!C2059</f>
        <v>0</v>
      </c>
      <c r="CL2061">
        <f>'[3]TABLEAU DE BORD'!H2059</f>
        <v>0</v>
      </c>
      <c r="CM2061">
        <f>'[3]TABLEAU DE BORD'!K2059-'[3]TABLEAU DE BORD'!I2059</f>
        <v>0</v>
      </c>
    </row>
    <row r="2062" spans="72:91" x14ac:dyDescent="0.25">
      <c r="BT206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BORD'!$B$13:$B$2000,0),11))*T2062/INDEX('[3]TABLEAU DE BORD'!$B$13:$R$2000,MATCH('Formalisme RTE'!$H$2,'[3]TABLEAU DE BORD'!$B$13:$B$2000,0),12)</f>
        <v>3.102830965870556</v>
      </c>
      <c r="BU2062">
        <f t="shared" si="142"/>
        <v>0</v>
      </c>
      <c r="BX2062">
        <f t="shared" si="141"/>
        <v>0.60748217536470928</v>
      </c>
      <c r="BZ2062">
        <f>IF($BZ$6="","",IF(ISERROR(INDEX([3]Base!$A$2:$C$207,MATCH($BZ$6,[3]Base!$A$2:$A$207,0),2))=TRUE,"CABLE INCONNU",(INDEX([3]Base!$A$2:$C$207,MATCH($BZ$6,[3]Base!$A$2:$A$207,0),3))))</f>
        <v>19.600000000000001</v>
      </c>
      <c r="CB2062">
        <f>IF($BZ$6="","",IF(ISERROR(INDEX([3]Base!$A$2:$C$207,MATCH($BZ$6,[3]Base!$A$2:$A$207,0),2))=TRUE,"CABLE INCONNU",(INDEX([3]Base!$A$2:$C$207,MATCH($BZ$6,[3]Base!$A$2:$A$207,0),2))))</f>
        <v>0.627</v>
      </c>
      <c r="CG20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BORD'!$B$13:$B$2000,0),9)))*T2062/$P$18)</f>
        <v>406.35042202010396</v>
      </c>
      <c r="CI2062">
        <f>'[3]TABLEAU DE BORD'!B2060</f>
        <v>0</v>
      </c>
      <c r="CJ2062">
        <f>'[3]TABLEAU DE BORD'!E2060-'[3]TABLEAU DE BORD'!C2060</f>
        <v>0</v>
      </c>
      <c r="CL2062">
        <f>'[3]TABLEAU DE BORD'!H2060</f>
        <v>0</v>
      </c>
      <c r="CM2062">
        <f>'[3]TABLEAU DE BORD'!K2060-'[3]TABLEAU DE BORD'!I2060</f>
        <v>0</v>
      </c>
    </row>
    <row r="2063" spans="72:91" x14ac:dyDescent="0.25">
      <c r="BT206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BORD'!$B$13:$B$2000,0),11))*T2063/INDEX('[3]TABLEAU DE BORD'!$B$13:$R$2000,MATCH('Formalisme RTE'!$H$2,'[3]TABLEAU DE BORD'!$B$13:$B$2000,0),12)</f>
        <v>3.102830965870556</v>
      </c>
      <c r="BU2063">
        <f t="shared" si="142"/>
        <v>0</v>
      </c>
      <c r="BX2063">
        <f t="shared" si="141"/>
        <v>0.60748217536470928</v>
      </c>
      <c r="BZ2063">
        <f>IF($BZ$6="","",IF(ISERROR(INDEX([3]Base!$A$2:$C$207,MATCH($BZ$6,[3]Base!$A$2:$A$207,0),2))=TRUE,"CABLE INCONNU",(INDEX([3]Base!$A$2:$C$207,MATCH($BZ$6,[3]Base!$A$2:$A$207,0),3))))</f>
        <v>19.600000000000001</v>
      </c>
      <c r="CB2063">
        <f>IF($BZ$6="","",IF(ISERROR(INDEX([3]Base!$A$2:$C$207,MATCH($BZ$6,[3]Base!$A$2:$A$207,0),2))=TRUE,"CABLE INCONNU",(INDEX([3]Base!$A$2:$C$207,MATCH($BZ$6,[3]Base!$A$2:$A$207,0),2))))</f>
        <v>0.627</v>
      </c>
      <c r="CG20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BORD'!$B$13:$B$2000,0),9)))*T2063/$P$18)</f>
        <v>406.35042202010396</v>
      </c>
      <c r="CI2063">
        <f>'[3]TABLEAU DE BORD'!B2061</f>
        <v>0</v>
      </c>
      <c r="CJ2063">
        <f>'[3]TABLEAU DE BORD'!E2061-'[3]TABLEAU DE BORD'!C2061</f>
        <v>0</v>
      </c>
      <c r="CL2063">
        <f>'[3]TABLEAU DE BORD'!H2061</f>
        <v>0</v>
      </c>
      <c r="CM2063">
        <f>'[3]TABLEAU DE BORD'!K2061-'[3]TABLEAU DE BORD'!I2061</f>
        <v>0</v>
      </c>
    </row>
    <row r="2064" spans="72:91" x14ac:dyDescent="0.25">
      <c r="BT206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BORD'!$B$13:$B$2000,0),11))*T2064/INDEX('[3]TABLEAU DE BORD'!$B$13:$R$2000,MATCH('Formalisme RTE'!$H$2,'[3]TABLEAU DE BORD'!$B$13:$B$2000,0),12)</f>
        <v>3.102830965870556</v>
      </c>
      <c r="BU2064">
        <f t="shared" si="142"/>
        <v>0</v>
      </c>
      <c r="BX2064">
        <f>SQRT(1-(1/(SQRT((CB2064*0.981)^2+(($B$30/10)*BZ2064*0.001)^2)/(CB2064*0.981))^2))</f>
        <v>0.60748217536470928</v>
      </c>
      <c r="BZ2064">
        <f>IF($BZ$6="","",IF(ISERROR(INDEX([3]Base!$A$2:$C$207,MATCH($BZ$6,[3]Base!$A$2:$A$207,0),2))=TRUE,"CABLE INCONNU",(INDEX([3]Base!$A$2:$C$207,MATCH($BZ$6,[3]Base!$A$2:$A$207,0),3))))</f>
        <v>19.600000000000001</v>
      </c>
      <c r="CB2064">
        <f>IF($BZ$6="","",IF(ISERROR(INDEX([3]Base!$A$2:$C$207,MATCH($BZ$6,[3]Base!$A$2:$A$207,0),2))=TRUE,"CABLE INCONNU",(INDEX([3]Base!$A$2:$C$207,MATCH($BZ$6,[3]Base!$A$2:$A$207,0),2))))</f>
        <v>0.627</v>
      </c>
      <c r="CG20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BORD'!$B$13:$B$2000,0),9)))*T2064/$P$18)</f>
        <v>406.35042202010396</v>
      </c>
      <c r="CI2064">
        <f>'[3]TABLEAU DE BORD'!B2062</f>
        <v>0</v>
      </c>
      <c r="CJ2064">
        <f>'[3]TABLEAU DE BORD'!E2062-'[3]TABLEAU DE BORD'!C2062</f>
        <v>0</v>
      </c>
      <c r="CL2064">
        <f>'[3]TABLEAU DE BORD'!H2062</f>
        <v>0</v>
      </c>
      <c r="CM2064">
        <f>'[3]TABLEAU DE BORD'!K2062-'[3]TABLEAU DE BORD'!I2062</f>
        <v>0</v>
      </c>
    </row>
    <row r="2065" spans="72:91" x14ac:dyDescent="0.25">
      <c r="BT206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BORD'!$B$13:$B$2000,0),11))*T2065/INDEX('[3]TABLEAU DE BORD'!$B$13:$R$2000,MATCH('Formalisme RTE'!$H$2,'[3]TABLEAU DE BORD'!$B$13:$B$2000,0),12)</f>
        <v>3.102830965870556</v>
      </c>
      <c r="BU2065">
        <f t="shared" si="142"/>
        <v>0</v>
      </c>
      <c r="BX2065">
        <f t="shared" ref="BX2065:BX2128" si="143">SQRT(1-(1/(SQRT((CB2065*0.981)^2+(($B$30/10)*BZ2065*0.001)^2)/(CB2065*0.981))^2))</f>
        <v>0.60748217536470928</v>
      </c>
      <c r="BZ2065">
        <f>IF($BZ$6="","",IF(ISERROR(INDEX([3]Base!$A$2:$C$207,MATCH($BZ$6,[3]Base!$A$2:$A$207,0),2))=TRUE,"CABLE INCONNU",(INDEX([3]Base!$A$2:$C$207,MATCH($BZ$6,[3]Base!$A$2:$A$207,0),3))))</f>
        <v>19.600000000000001</v>
      </c>
      <c r="CB2065">
        <f>IF($BZ$6="","",IF(ISERROR(INDEX([3]Base!$A$2:$C$207,MATCH($BZ$6,[3]Base!$A$2:$A$207,0),2))=TRUE,"CABLE INCONNU",(INDEX([3]Base!$A$2:$C$207,MATCH($BZ$6,[3]Base!$A$2:$A$207,0),2))))</f>
        <v>0.627</v>
      </c>
      <c r="CG20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BORD'!$B$13:$B$2000,0),9)))*T2065/$P$18)</f>
        <v>406.35042202010396</v>
      </c>
      <c r="CI2065">
        <f>'[3]TABLEAU DE BORD'!B2063</f>
        <v>0</v>
      </c>
      <c r="CJ2065">
        <f>'[3]TABLEAU DE BORD'!E2063-'[3]TABLEAU DE BORD'!C2063</f>
        <v>0</v>
      </c>
      <c r="CL2065">
        <f>'[3]TABLEAU DE BORD'!H2063</f>
        <v>0</v>
      </c>
      <c r="CM2065">
        <f>'[3]TABLEAU DE BORD'!K2063-'[3]TABLEAU DE BORD'!I2063</f>
        <v>0</v>
      </c>
    </row>
    <row r="2066" spans="72:91" x14ac:dyDescent="0.25">
      <c r="BT206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BORD'!$B$13:$B$2000,0),11))*T2066/INDEX('[3]TABLEAU DE BORD'!$B$13:$R$2000,MATCH('Formalisme RTE'!$H$2,'[3]TABLEAU DE BORD'!$B$13:$B$2000,0),12)</f>
        <v>3.102830965870556</v>
      </c>
      <c r="BU2066">
        <f t="shared" ref="BU2066:BU2129" si="144">BX2066*CD2066</f>
        <v>0</v>
      </c>
      <c r="BX2066">
        <f t="shared" si="143"/>
        <v>0.60748217536470928</v>
      </c>
      <c r="BZ2066">
        <f>IF($BZ$6="","",IF(ISERROR(INDEX([3]Base!$A$2:$C$207,MATCH($BZ$6,[3]Base!$A$2:$A$207,0),2))=TRUE,"CABLE INCONNU",(INDEX([3]Base!$A$2:$C$207,MATCH($BZ$6,[3]Base!$A$2:$A$207,0),3))))</f>
        <v>19.600000000000001</v>
      </c>
      <c r="CB2066">
        <f>IF($BZ$6="","",IF(ISERROR(INDEX([3]Base!$A$2:$C$207,MATCH($BZ$6,[3]Base!$A$2:$A$207,0),2))=TRUE,"CABLE INCONNU",(INDEX([3]Base!$A$2:$C$207,MATCH($BZ$6,[3]Base!$A$2:$A$207,0),2))))</f>
        <v>0.627</v>
      </c>
      <c r="CG20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BORD'!$B$13:$B$2000,0),9)))*T2066/$P$18)</f>
        <v>406.35042202010396</v>
      </c>
      <c r="CI2066">
        <f>'[3]TABLEAU DE BORD'!B2064</f>
        <v>0</v>
      </c>
      <c r="CJ2066">
        <f>'[3]TABLEAU DE BORD'!E2064-'[3]TABLEAU DE BORD'!C2064</f>
        <v>0</v>
      </c>
      <c r="CL2066">
        <f>'[3]TABLEAU DE BORD'!H2064</f>
        <v>0</v>
      </c>
      <c r="CM2066">
        <f>'[3]TABLEAU DE BORD'!K2064-'[3]TABLEAU DE BORD'!I2064</f>
        <v>0</v>
      </c>
    </row>
    <row r="2067" spans="72:91" x14ac:dyDescent="0.25">
      <c r="BT206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BORD'!$B$13:$B$2000,0),11))*T2067/INDEX('[3]TABLEAU DE BORD'!$B$13:$R$2000,MATCH('Formalisme RTE'!$H$2,'[3]TABLEAU DE BORD'!$B$13:$B$2000,0),12)</f>
        <v>3.102830965870556</v>
      </c>
      <c r="BU2067">
        <f t="shared" si="144"/>
        <v>0</v>
      </c>
      <c r="BX2067">
        <f t="shared" si="143"/>
        <v>0.60748217536470928</v>
      </c>
      <c r="BZ2067">
        <f>IF($BZ$6="","",IF(ISERROR(INDEX([3]Base!$A$2:$C$207,MATCH($BZ$6,[3]Base!$A$2:$A$207,0),2))=TRUE,"CABLE INCONNU",(INDEX([3]Base!$A$2:$C$207,MATCH($BZ$6,[3]Base!$A$2:$A$207,0),3))))</f>
        <v>19.600000000000001</v>
      </c>
      <c r="CB2067">
        <f>IF($BZ$6="","",IF(ISERROR(INDEX([3]Base!$A$2:$C$207,MATCH($BZ$6,[3]Base!$A$2:$A$207,0),2))=TRUE,"CABLE INCONNU",(INDEX([3]Base!$A$2:$C$207,MATCH($BZ$6,[3]Base!$A$2:$A$207,0),2))))</f>
        <v>0.627</v>
      </c>
      <c r="CG20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BORD'!$B$13:$B$2000,0),9)))*T2067/$P$18)</f>
        <v>406.35042202010396</v>
      </c>
      <c r="CI2067">
        <f>'[3]TABLEAU DE BORD'!B2065</f>
        <v>0</v>
      </c>
      <c r="CJ2067">
        <f>'[3]TABLEAU DE BORD'!E2065-'[3]TABLEAU DE BORD'!C2065</f>
        <v>0</v>
      </c>
      <c r="CL2067">
        <f>'[3]TABLEAU DE BORD'!H2065</f>
        <v>0</v>
      </c>
      <c r="CM2067">
        <f>'[3]TABLEAU DE BORD'!K2065-'[3]TABLEAU DE BORD'!I2065</f>
        <v>0</v>
      </c>
    </row>
    <row r="2068" spans="72:91" x14ac:dyDescent="0.25">
      <c r="BT206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BORD'!$B$13:$B$2000,0),11))*T2068/INDEX('[3]TABLEAU DE BORD'!$B$13:$R$2000,MATCH('Formalisme RTE'!$H$2,'[3]TABLEAU DE BORD'!$B$13:$B$2000,0),12)</f>
        <v>3.102830965870556</v>
      </c>
      <c r="BU2068">
        <f t="shared" si="144"/>
        <v>0</v>
      </c>
      <c r="BX2068">
        <f t="shared" si="143"/>
        <v>0.60748217536470928</v>
      </c>
      <c r="BZ2068">
        <f>IF($BZ$6="","",IF(ISERROR(INDEX([3]Base!$A$2:$C$207,MATCH($BZ$6,[3]Base!$A$2:$A$207,0),2))=TRUE,"CABLE INCONNU",(INDEX([3]Base!$A$2:$C$207,MATCH($BZ$6,[3]Base!$A$2:$A$207,0),3))))</f>
        <v>19.600000000000001</v>
      </c>
      <c r="CB2068">
        <f>IF($BZ$6="","",IF(ISERROR(INDEX([3]Base!$A$2:$C$207,MATCH($BZ$6,[3]Base!$A$2:$A$207,0),2))=TRUE,"CABLE INCONNU",(INDEX([3]Base!$A$2:$C$207,MATCH($BZ$6,[3]Base!$A$2:$A$207,0),2))))</f>
        <v>0.627</v>
      </c>
      <c r="CG20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BORD'!$B$13:$B$2000,0),9)))*T2068/$P$18)</f>
        <v>406.35042202010396</v>
      </c>
      <c r="CI2068">
        <f>'[3]TABLEAU DE BORD'!B2066</f>
        <v>0</v>
      </c>
      <c r="CJ2068">
        <f>'[3]TABLEAU DE BORD'!E2066-'[3]TABLEAU DE BORD'!C2066</f>
        <v>0</v>
      </c>
      <c r="CL2068">
        <f>'[3]TABLEAU DE BORD'!H2066</f>
        <v>0</v>
      </c>
      <c r="CM2068">
        <f>'[3]TABLEAU DE BORD'!K2066-'[3]TABLEAU DE BORD'!I2066</f>
        <v>0</v>
      </c>
    </row>
    <row r="2069" spans="72:91" x14ac:dyDescent="0.25">
      <c r="BT206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BORD'!$B$13:$B$2000,0),11))*T2069/INDEX('[3]TABLEAU DE BORD'!$B$13:$R$2000,MATCH('Formalisme RTE'!$H$2,'[3]TABLEAU DE BORD'!$B$13:$B$2000,0),12)</f>
        <v>3.102830965870556</v>
      </c>
      <c r="BU2069">
        <f t="shared" si="144"/>
        <v>0</v>
      </c>
      <c r="BX2069">
        <f t="shared" si="143"/>
        <v>0.60748217536470928</v>
      </c>
      <c r="BZ2069">
        <f>IF($BZ$6="","",IF(ISERROR(INDEX([3]Base!$A$2:$C$207,MATCH($BZ$6,[3]Base!$A$2:$A$207,0),2))=TRUE,"CABLE INCONNU",(INDEX([3]Base!$A$2:$C$207,MATCH($BZ$6,[3]Base!$A$2:$A$207,0),3))))</f>
        <v>19.600000000000001</v>
      </c>
      <c r="CB2069">
        <f>IF($BZ$6="","",IF(ISERROR(INDEX([3]Base!$A$2:$C$207,MATCH($BZ$6,[3]Base!$A$2:$A$207,0),2))=TRUE,"CABLE INCONNU",(INDEX([3]Base!$A$2:$C$207,MATCH($BZ$6,[3]Base!$A$2:$A$207,0),2))))</f>
        <v>0.627</v>
      </c>
      <c r="CG20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BORD'!$B$13:$B$2000,0),9)))*T2069/$P$18)</f>
        <v>406.35042202010396</v>
      </c>
      <c r="CI2069">
        <f>'[3]TABLEAU DE BORD'!B2067</f>
        <v>0</v>
      </c>
      <c r="CJ2069">
        <f>'[3]TABLEAU DE BORD'!E2067-'[3]TABLEAU DE BORD'!C2067</f>
        <v>0</v>
      </c>
      <c r="CL2069">
        <f>'[3]TABLEAU DE BORD'!H2067</f>
        <v>0</v>
      </c>
      <c r="CM2069">
        <f>'[3]TABLEAU DE BORD'!K2067-'[3]TABLEAU DE BORD'!I2067</f>
        <v>0</v>
      </c>
    </row>
    <row r="2070" spans="72:91" x14ac:dyDescent="0.25">
      <c r="BT207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BORD'!$B$13:$B$2000,0),11))*T2070/INDEX('[3]TABLEAU DE BORD'!$B$13:$R$2000,MATCH('Formalisme RTE'!$H$2,'[3]TABLEAU DE BORD'!$B$13:$B$2000,0),12)</f>
        <v>3.102830965870556</v>
      </c>
      <c r="BU2070">
        <f t="shared" si="144"/>
        <v>0</v>
      </c>
      <c r="BX2070">
        <f t="shared" si="143"/>
        <v>0.60748217536470928</v>
      </c>
      <c r="BZ2070">
        <f>IF($BZ$6="","",IF(ISERROR(INDEX([3]Base!$A$2:$C$207,MATCH($BZ$6,[3]Base!$A$2:$A$207,0),2))=TRUE,"CABLE INCONNU",(INDEX([3]Base!$A$2:$C$207,MATCH($BZ$6,[3]Base!$A$2:$A$207,0),3))))</f>
        <v>19.600000000000001</v>
      </c>
      <c r="CB2070">
        <f>IF($BZ$6="","",IF(ISERROR(INDEX([3]Base!$A$2:$C$207,MATCH($BZ$6,[3]Base!$A$2:$A$207,0),2))=TRUE,"CABLE INCONNU",(INDEX([3]Base!$A$2:$C$207,MATCH($BZ$6,[3]Base!$A$2:$A$207,0),2))))</f>
        <v>0.627</v>
      </c>
      <c r="CG20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BORD'!$B$13:$B$2000,0),9)))*T2070/$P$18)</f>
        <v>406.35042202010396</v>
      </c>
      <c r="CI2070">
        <f>'[3]TABLEAU DE BORD'!B2068</f>
        <v>0</v>
      </c>
      <c r="CJ2070">
        <f>'[3]TABLEAU DE BORD'!E2068-'[3]TABLEAU DE BORD'!C2068</f>
        <v>0</v>
      </c>
      <c r="CL2070">
        <f>'[3]TABLEAU DE BORD'!H2068</f>
        <v>0</v>
      </c>
      <c r="CM2070">
        <f>'[3]TABLEAU DE BORD'!K2068-'[3]TABLEAU DE BORD'!I2068</f>
        <v>0</v>
      </c>
    </row>
    <row r="2071" spans="72:91" x14ac:dyDescent="0.25">
      <c r="BT207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BORD'!$B$13:$B$2000,0),11))*T2071/INDEX('[3]TABLEAU DE BORD'!$B$13:$R$2000,MATCH('Formalisme RTE'!$H$2,'[3]TABLEAU DE BORD'!$B$13:$B$2000,0),12)</f>
        <v>3.102830965870556</v>
      </c>
      <c r="BU2071">
        <f t="shared" si="144"/>
        <v>0</v>
      </c>
      <c r="BX2071">
        <f t="shared" si="143"/>
        <v>0.60748217536470928</v>
      </c>
      <c r="BZ2071">
        <f>IF($BZ$6="","",IF(ISERROR(INDEX([3]Base!$A$2:$C$207,MATCH($BZ$6,[3]Base!$A$2:$A$207,0),2))=TRUE,"CABLE INCONNU",(INDEX([3]Base!$A$2:$C$207,MATCH($BZ$6,[3]Base!$A$2:$A$207,0),3))))</f>
        <v>19.600000000000001</v>
      </c>
      <c r="CB2071">
        <f>IF($BZ$6="","",IF(ISERROR(INDEX([3]Base!$A$2:$C$207,MATCH($BZ$6,[3]Base!$A$2:$A$207,0),2))=TRUE,"CABLE INCONNU",(INDEX([3]Base!$A$2:$C$207,MATCH($BZ$6,[3]Base!$A$2:$A$207,0),2))))</f>
        <v>0.627</v>
      </c>
      <c r="CG20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BORD'!$B$13:$B$2000,0),9)))*T2071/$P$18)</f>
        <v>406.35042202010396</v>
      </c>
      <c r="CI2071">
        <f>'[3]TABLEAU DE BORD'!B2069</f>
        <v>0</v>
      </c>
      <c r="CJ2071">
        <f>'[3]TABLEAU DE BORD'!E2069-'[3]TABLEAU DE BORD'!C2069</f>
        <v>0</v>
      </c>
      <c r="CL2071">
        <f>'[3]TABLEAU DE BORD'!H2069</f>
        <v>0</v>
      </c>
      <c r="CM2071">
        <f>'[3]TABLEAU DE BORD'!K2069-'[3]TABLEAU DE BORD'!I2069</f>
        <v>0</v>
      </c>
    </row>
    <row r="2072" spans="72:91" x14ac:dyDescent="0.25">
      <c r="BT207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BORD'!$B$13:$B$2000,0),11))*T2072/INDEX('[3]TABLEAU DE BORD'!$B$13:$R$2000,MATCH('Formalisme RTE'!$H$2,'[3]TABLEAU DE BORD'!$B$13:$B$2000,0),12)</f>
        <v>3.102830965870556</v>
      </c>
      <c r="BU2072">
        <f t="shared" si="144"/>
        <v>0</v>
      </c>
      <c r="BX2072">
        <f t="shared" si="143"/>
        <v>0.60748217536470928</v>
      </c>
      <c r="BZ2072">
        <f>IF($BZ$6="","",IF(ISERROR(INDEX([3]Base!$A$2:$C$207,MATCH($BZ$6,[3]Base!$A$2:$A$207,0),2))=TRUE,"CABLE INCONNU",(INDEX([3]Base!$A$2:$C$207,MATCH($BZ$6,[3]Base!$A$2:$A$207,0),3))))</f>
        <v>19.600000000000001</v>
      </c>
      <c r="CB2072">
        <f>IF($BZ$6="","",IF(ISERROR(INDEX([3]Base!$A$2:$C$207,MATCH($BZ$6,[3]Base!$A$2:$A$207,0),2))=TRUE,"CABLE INCONNU",(INDEX([3]Base!$A$2:$C$207,MATCH($BZ$6,[3]Base!$A$2:$A$207,0),2))))</f>
        <v>0.627</v>
      </c>
      <c r="CG20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BORD'!$B$13:$B$2000,0),9)))*T2072/$P$18)</f>
        <v>406.35042202010396</v>
      </c>
      <c r="CI2072">
        <f>'[3]TABLEAU DE BORD'!B2070</f>
        <v>0</v>
      </c>
      <c r="CJ2072">
        <f>'[3]TABLEAU DE BORD'!E2070-'[3]TABLEAU DE BORD'!C2070</f>
        <v>0</v>
      </c>
      <c r="CL2072">
        <f>'[3]TABLEAU DE BORD'!H2070</f>
        <v>0</v>
      </c>
      <c r="CM2072">
        <f>'[3]TABLEAU DE BORD'!K2070-'[3]TABLEAU DE BORD'!I2070</f>
        <v>0</v>
      </c>
    </row>
    <row r="2073" spans="72:91" x14ac:dyDescent="0.25">
      <c r="BT207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BORD'!$B$13:$B$2000,0),11))*T2073/INDEX('[3]TABLEAU DE BORD'!$B$13:$R$2000,MATCH('Formalisme RTE'!$H$2,'[3]TABLEAU DE BORD'!$B$13:$B$2000,0),12)</f>
        <v>3.102830965870556</v>
      </c>
      <c r="BU2073">
        <f t="shared" si="144"/>
        <v>0</v>
      </c>
      <c r="BX2073">
        <f t="shared" si="143"/>
        <v>0.60748217536470928</v>
      </c>
      <c r="BZ2073">
        <f>IF($BZ$6="","",IF(ISERROR(INDEX([3]Base!$A$2:$C$207,MATCH($BZ$6,[3]Base!$A$2:$A$207,0),2))=TRUE,"CABLE INCONNU",(INDEX([3]Base!$A$2:$C$207,MATCH($BZ$6,[3]Base!$A$2:$A$207,0),3))))</f>
        <v>19.600000000000001</v>
      </c>
      <c r="CB2073">
        <f>IF($BZ$6="","",IF(ISERROR(INDEX([3]Base!$A$2:$C$207,MATCH($BZ$6,[3]Base!$A$2:$A$207,0),2))=TRUE,"CABLE INCONNU",(INDEX([3]Base!$A$2:$C$207,MATCH($BZ$6,[3]Base!$A$2:$A$207,0),2))))</f>
        <v>0.627</v>
      </c>
      <c r="CG20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BORD'!$B$13:$B$2000,0),9)))*T2073/$P$18)</f>
        <v>406.35042202010396</v>
      </c>
      <c r="CI2073">
        <f>'[3]TABLEAU DE BORD'!B2071</f>
        <v>0</v>
      </c>
      <c r="CJ2073">
        <f>'[3]TABLEAU DE BORD'!E2071-'[3]TABLEAU DE BORD'!C2071</f>
        <v>0</v>
      </c>
      <c r="CL2073">
        <f>'[3]TABLEAU DE BORD'!H2071</f>
        <v>0</v>
      </c>
      <c r="CM2073">
        <f>'[3]TABLEAU DE BORD'!K2071-'[3]TABLEAU DE BORD'!I2071</f>
        <v>0</v>
      </c>
    </row>
    <row r="2074" spans="72:91" x14ac:dyDescent="0.25">
      <c r="BT207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BORD'!$B$13:$B$2000,0),11))*T2074/INDEX('[3]TABLEAU DE BORD'!$B$13:$R$2000,MATCH('Formalisme RTE'!$H$2,'[3]TABLEAU DE BORD'!$B$13:$B$2000,0),12)</f>
        <v>3.102830965870556</v>
      </c>
      <c r="BU2074">
        <f t="shared" si="144"/>
        <v>0</v>
      </c>
      <c r="BX2074">
        <f t="shared" si="143"/>
        <v>0.60748217536470928</v>
      </c>
      <c r="BZ2074">
        <f>IF($BZ$6="","",IF(ISERROR(INDEX([3]Base!$A$2:$C$207,MATCH($BZ$6,[3]Base!$A$2:$A$207,0),2))=TRUE,"CABLE INCONNU",(INDEX([3]Base!$A$2:$C$207,MATCH($BZ$6,[3]Base!$A$2:$A$207,0),3))))</f>
        <v>19.600000000000001</v>
      </c>
      <c r="CB2074">
        <f>IF($BZ$6="","",IF(ISERROR(INDEX([3]Base!$A$2:$C$207,MATCH($BZ$6,[3]Base!$A$2:$A$207,0),2))=TRUE,"CABLE INCONNU",(INDEX([3]Base!$A$2:$C$207,MATCH($BZ$6,[3]Base!$A$2:$A$207,0),2))))</f>
        <v>0.627</v>
      </c>
      <c r="CG20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BORD'!$B$13:$B$2000,0),9)))*T2074/$P$18)</f>
        <v>406.35042202010396</v>
      </c>
      <c r="CI2074">
        <f>'[3]TABLEAU DE BORD'!B2072</f>
        <v>0</v>
      </c>
      <c r="CJ2074">
        <f>'[3]TABLEAU DE BORD'!E2072-'[3]TABLEAU DE BORD'!C2072</f>
        <v>0</v>
      </c>
      <c r="CL2074">
        <f>'[3]TABLEAU DE BORD'!H2072</f>
        <v>0</v>
      </c>
      <c r="CM2074">
        <f>'[3]TABLEAU DE BORD'!K2072-'[3]TABLEAU DE BORD'!I2072</f>
        <v>0</v>
      </c>
    </row>
    <row r="2075" spans="72:91" x14ac:dyDescent="0.25">
      <c r="BT207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BORD'!$B$13:$B$2000,0),11))*T2075/INDEX('[3]TABLEAU DE BORD'!$B$13:$R$2000,MATCH('Formalisme RTE'!$H$2,'[3]TABLEAU DE BORD'!$B$13:$B$2000,0),12)</f>
        <v>3.102830965870556</v>
      </c>
      <c r="BU2075">
        <f t="shared" si="144"/>
        <v>0</v>
      </c>
      <c r="BX2075">
        <f t="shared" si="143"/>
        <v>0.60748217536470928</v>
      </c>
      <c r="BZ2075">
        <f>IF($BZ$6="","",IF(ISERROR(INDEX([3]Base!$A$2:$C$207,MATCH($BZ$6,[3]Base!$A$2:$A$207,0),2))=TRUE,"CABLE INCONNU",(INDEX([3]Base!$A$2:$C$207,MATCH($BZ$6,[3]Base!$A$2:$A$207,0),3))))</f>
        <v>19.600000000000001</v>
      </c>
      <c r="CB2075">
        <f>IF($BZ$6="","",IF(ISERROR(INDEX([3]Base!$A$2:$C$207,MATCH($BZ$6,[3]Base!$A$2:$A$207,0),2))=TRUE,"CABLE INCONNU",(INDEX([3]Base!$A$2:$C$207,MATCH($BZ$6,[3]Base!$A$2:$A$207,0),2))))</f>
        <v>0.627</v>
      </c>
      <c r="CG20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BORD'!$B$13:$B$2000,0),9)))*T2075/$P$18)</f>
        <v>406.35042202010396</v>
      </c>
      <c r="CI2075">
        <f>'[3]TABLEAU DE BORD'!B2073</f>
        <v>0</v>
      </c>
      <c r="CJ2075">
        <f>'[3]TABLEAU DE BORD'!E2073-'[3]TABLEAU DE BORD'!C2073</f>
        <v>0</v>
      </c>
      <c r="CL2075">
        <f>'[3]TABLEAU DE BORD'!H2073</f>
        <v>0</v>
      </c>
      <c r="CM2075">
        <f>'[3]TABLEAU DE BORD'!K2073-'[3]TABLEAU DE BORD'!I2073</f>
        <v>0</v>
      </c>
    </row>
    <row r="2076" spans="72:91" x14ac:dyDescent="0.25">
      <c r="BT207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BORD'!$B$13:$B$2000,0),11))*T2076/INDEX('[3]TABLEAU DE BORD'!$B$13:$R$2000,MATCH('Formalisme RTE'!$H$2,'[3]TABLEAU DE BORD'!$B$13:$B$2000,0),12)</f>
        <v>3.102830965870556</v>
      </c>
      <c r="BU2076">
        <f t="shared" si="144"/>
        <v>0</v>
      </c>
      <c r="BX2076">
        <f t="shared" si="143"/>
        <v>0.60748217536470928</v>
      </c>
      <c r="BZ2076">
        <f>IF($BZ$6="","",IF(ISERROR(INDEX([3]Base!$A$2:$C$207,MATCH($BZ$6,[3]Base!$A$2:$A$207,0),2))=TRUE,"CABLE INCONNU",(INDEX([3]Base!$A$2:$C$207,MATCH($BZ$6,[3]Base!$A$2:$A$207,0),3))))</f>
        <v>19.600000000000001</v>
      </c>
      <c r="CB2076">
        <f>IF($BZ$6="","",IF(ISERROR(INDEX([3]Base!$A$2:$C$207,MATCH($BZ$6,[3]Base!$A$2:$A$207,0),2))=TRUE,"CABLE INCONNU",(INDEX([3]Base!$A$2:$C$207,MATCH($BZ$6,[3]Base!$A$2:$A$207,0),2))))</f>
        <v>0.627</v>
      </c>
      <c r="CG20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BORD'!$B$13:$B$2000,0),9)))*T2076/$P$18)</f>
        <v>406.35042202010396</v>
      </c>
      <c r="CI2076">
        <f>'[3]TABLEAU DE BORD'!B2074</f>
        <v>0</v>
      </c>
      <c r="CJ2076">
        <f>'[3]TABLEAU DE BORD'!E2074-'[3]TABLEAU DE BORD'!C2074</f>
        <v>0</v>
      </c>
      <c r="CL2076">
        <f>'[3]TABLEAU DE BORD'!H2074</f>
        <v>0</v>
      </c>
      <c r="CM2076">
        <f>'[3]TABLEAU DE BORD'!K2074-'[3]TABLEAU DE BORD'!I2074</f>
        <v>0</v>
      </c>
    </row>
    <row r="2077" spans="72:91" x14ac:dyDescent="0.25">
      <c r="BT207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BORD'!$B$13:$B$2000,0),11))*T2077/INDEX('[3]TABLEAU DE BORD'!$B$13:$R$2000,MATCH('Formalisme RTE'!$H$2,'[3]TABLEAU DE BORD'!$B$13:$B$2000,0),12)</f>
        <v>3.102830965870556</v>
      </c>
      <c r="BU2077">
        <f t="shared" si="144"/>
        <v>0</v>
      </c>
      <c r="BX2077">
        <f t="shared" si="143"/>
        <v>0.60748217536470928</v>
      </c>
      <c r="BZ2077">
        <f>IF($BZ$6="","",IF(ISERROR(INDEX([3]Base!$A$2:$C$207,MATCH($BZ$6,[3]Base!$A$2:$A$207,0),2))=TRUE,"CABLE INCONNU",(INDEX([3]Base!$A$2:$C$207,MATCH($BZ$6,[3]Base!$A$2:$A$207,0),3))))</f>
        <v>19.600000000000001</v>
      </c>
      <c r="CB2077">
        <f>IF($BZ$6="","",IF(ISERROR(INDEX([3]Base!$A$2:$C$207,MATCH($BZ$6,[3]Base!$A$2:$A$207,0),2))=TRUE,"CABLE INCONNU",(INDEX([3]Base!$A$2:$C$207,MATCH($BZ$6,[3]Base!$A$2:$A$207,0),2))))</f>
        <v>0.627</v>
      </c>
      <c r="CG20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BORD'!$B$13:$B$2000,0),9)))*T2077/$P$18)</f>
        <v>406.35042202010396</v>
      </c>
      <c r="CI2077">
        <f>'[3]TABLEAU DE BORD'!B2075</f>
        <v>0</v>
      </c>
      <c r="CJ2077">
        <f>'[3]TABLEAU DE BORD'!E2075-'[3]TABLEAU DE BORD'!C2075</f>
        <v>0</v>
      </c>
      <c r="CL2077">
        <f>'[3]TABLEAU DE BORD'!H2075</f>
        <v>0</v>
      </c>
      <c r="CM2077">
        <f>'[3]TABLEAU DE BORD'!K2075-'[3]TABLEAU DE BORD'!I2075</f>
        <v>0</v>
      </c>
    </row>
    <row r="2078" spans="72:91" x14ac:dyDescent="0.25">
      <c r="BT207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BORD'!$B$13:$B$2000,0),11))*T2078/INDEX('[3]TABLEAU DE BORD'!$B$13:$R$2000,MATCH('Formalisme RTE'!$H$2,'[3]TABLEAU DE BORD'!$B$13:$B$2000,0),12)</f>
        <v>3.102830965870556</v>
      </c>
      <c r="BU2078">
        <f t="shared" si="144"/>
        <v>0</v>
      </c>
      <c r="BX2078">
        <f t="shared" si="143"/>
        <v>0.60748217536470928</v>
      </c>
      <c r="BZ2078">
        <f>IF($BZ$6="","",IF(ISERROR(INDEX([3]Base!$A$2:$C$207,MATCH($BZ$6,[3]Base!$A$2:$A$207,0),2))=TRUE,"CABLE INCONNU",(INDEX([3]Base!$A$2:$C$207,MATCH($BZ$6,[3]Base!$A$2:$A$207,0),3))))</f>
        <v>19.600000000000001</v>
      </c>
      <c r="CB2078">
        <f>IF($BZ$6="","",IF(ISERROR(INDEX([3]Base!$A$2:$C$207,MATCH($BZ$6,[3]Base!$A$2:$A$207,0),2))=TRUE,"CABLE INCONNU",(INDEX([3]Base!$A$2:$C$207,MATCH($BZ$6,[3]Base!$A$2:$A$207,0),2))))</f>
        <v>0.627</v>
      </c>
      <c r="CG20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BORD'!$B$13:$B$2000,0),9)))*T2078/$P$18)</f>
        <v>406.35042202010396</v>
      </c>
      <c r="CI2078">
        <f>'[3]TABLEAU DE BORD'!B2076</f>
        <v>0</v>
      </c>
      <c r="CJ2078">
        <f>'[3]TABLEAU DE BORD'!E2076-'[3]TABLEAU DE BORD'!C2076</f>
        <v>0</v>
      </c>
      <c r="CL2078">
        <f>'[3]TABLEAU DE BORD'!H2076</f>
        <v>0</v>
      </c>
      <c r="CM2078">
        <f>'[3]TABLEAU DE BORD'!K2076-'[3]TABLEAU DE BORD'!I2076</f>
        <v>0</v>
      </c>
    </row>
    <row r="2079" spans="72:91" x14ac:dyDescent="0.25">
      <c r="BT207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BORD'!$B$13:$B$2000,0),11))*T2079/INDEX('[3]TABLEAU DE BORD'!$B$13:$R$2000,MATCH('Formalisme RTE'!$H$2,'[3]TABLEAU DE BORD'!$B$13:$B$2000,0),12)</f>
        <v>3.102830965870556</v>
      </c>
      <c r="BU2079">
        <f t="shared" si="144"/>
        <v>0</v>
      </c>
      <c r="BX2079">
        <f t="shared" si="143"/>
        <v>0.60748217536470928</v>
      </c>
      <c r="BZ2079">
        <f>IF($BZ$6="","",IF(ISERROR(INDEX([3]Base!$A$2:$C$207,MATCH($BZ$6,[3]Base!$A$2:$A$207,0),2))=TRUE,"CABLE INCONNU",(INDEX([3]Base!$A$2:$C$207,MATCH($BZ$6,[3]Base!$A$2:$A$207,0),3))))</f>
        <v>19.600000000000001</v>
      </c>
      <c r="CB2079">
        <f>IF($BZ$6="","",IF(ISERROR(INDEX([3]Base!$A$2:$C$207,MATCH($BZ$6,[3]Base!$A$2:$A$207,0),2))=TRUE,"CABLE INCONNU",(INDEX([3]Base!$A$2:$C$207,MATCH($BZ$6,[3]Base!$A$2:$A$207,0),2))))</f>
        <v>0.627</v>
      </c>
      <c r="CG20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BORD'!$B$13:$B$2000,0),9)))*T2079/$P$18)</f>
        <v>406.35042202010396</v>
      </c>
      <c r="CI2079">
        <f>'[3]TABLEAU DE BORD'!B2077</f>
        <v>0</v>
      </c>
      <c r="CJ2079">
        <f>'[3]TABLEAU DE BORD'!E2077-'[3]TABLEAU DE BORD'!C2077</f>
        <v>0</v>
      </c>
      <c r="CL2079">
        <f>'[3]TABLEAU DE BORD'!H2077</f>
        <v>0</v>
      </c>
      <c r="CM2079">
        <f>'[3]TABLEAU DE BORD'!K2077-'[3]TABLEAU DE BORD'!I2077</f>
        <v>0</v>
      </c>
    </row>
    <row r="2080" spans="72:91" x14ac:dyDescent="0.25">
      <c r="BT208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BORD'!$B$13:$B$2000,0),11))*T2080/INDEX('[3]TABLEAU DE BORD'!$B$13:$R$2000,MATCH('Formalisme RTE'!$H$2,'[3]TABLEAU DE BORD'!$B$13:$B$2000,0),12)</f>
        <v>3.102830965870556</v>
      </c>
      <c r="BU2080">
        <f t="shared" si="144"/>
        <v>0</v>
      </c>
      <c r="BX2080">
        <f t="shared" si="143"/>
        <v>0.60748217536470928</v>
      </c>
      <c r="BZ2080">
        <f>IF($BZ$6="","",IF(ISERROR(INDEX([3]Base!$A$2:$C$207,MATCH($BZ$6,[3]Base!$A$2:$A$207,0),2))=TRUE,"CABLE INCONNU",(INDEX([3]Base!$A$2:$C$207,MATCH($BZ$6,[3]Base!$A$2:$A$207,0),3))))</f>
        <v>19.600000000000001</v>
      </c>
      <c r="CB2080">
        <f>IF($BZ$6="","",IF(ISERROR(INDEX([3]Base!$A$2:$C$207,MATCH($BZ$6,[3]Base!$A$2:$A$207,0),2))=TRUE,"CABLE INCONNU",(INDEX([3]Base!$A$2:$C$207,MATCH($BZ$6,[3]Base!$A$2:$A$207,0),2))))</f>
        <v>0.627</v>
      </c>
      <c r="CG20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BORD'!$B$13:$B$2000,0),9)))*T2080/$P$18)</f>
        <v>406.35042202010396</v>
      </c>
      <c r="CI2080">
        <f>'[3]TABLEAU DE BORD'!B2078</f>
        <v>0</v>
      </c>
      <c r="CJ2080">
        <f>'[3]TABLEAU DE BORD'!E2078-'[3]TABLEAU DE BORD'!C2078</f>
        <v>0</v>
      </c>
      <c r="CL2080">
        <f>'[3]TABLEAU DE BORD'!H2078</f>
        <v>0</v>
      </c>
      <c r="CM2080">
        <f>'[3]TABLEAU DE BORD'!K2078-'[3]TABLEAU DE BORD'!I2078</f>
        <v>0</v>
      </c>
    </row>
    <row r="2081" spans="72:91" x14ac:dyDescent="0.25">
      <c r="BT208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BORD'!$B$13:$B$2000,0),11))*T2081/INDEX('[3]TABLEAU DE BORD'!$B$13:$R$2000,MATCH('Formalisme RTE'!$H$2,'[3]TABLEAU DE BORD'!$B$13:$B$2000,0),12)</f>
        <v>3.102830965870556</v>
      </c>
      <c r="BU2081">
        <f t="shared" si="144"/>
        <v>0</v>
      </c>
      <c r="BX2081">
        <f t="shared" si="143"/>
        <v>0.60748217536470928</v>
      </c>
      <c r="BZ2081">
        <f>IF($BZ$6="","",IF(ISERROR(INDEX([3]Base!$A$2:$C$207,MATCH($BZ$6,[3]Base!$A$2:$A$207,0),2))=TRUE,"CABLE INCONNU",(INDEX([3]Base!$A$2:$C$207,MATCH($BZ$6,[3]Base!$A$2:$A$207,0),3))))</f>
        <v>19.600000000000001</v>
      </c>
      <c r="CB2081">
        <f>IF($BZ$6="","",IF(ISERROR(INDEX([3]Base!$A$2:$C$207,MATCH($BZ$6,[3]Base!$A$2:$A$207,0),2))=TRUE,"CABLE INCONNU",(INDEX([3]Base!$A$2:$C$207,MATCH($BZ$6,[3]Base!$A$2:$A$207,0),2))))</f>
        <v>0.627</v>
      </c>
      <c r="CG20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BORD'!$B$13:$B$2000,0),9)))*T2081/$P$18)</f>
        <v>406.35042202010396</v>
      </c>
      <c r="CI2081">
        <f>'[3]TABLEAU DE BORD'!B2079</f>
        <v>0</v>
      </c>
      <c r="CJ2081">
        <f>'[3]TABLEAU DE BORD'!E2079-'[3]TABLEAU DE BORD'!C2079</f>
        <v>0</v>
      </c>
      <c r="CL2081">
        <f>'[3]TABLEAU DE BORD'!H2079</f>
        <v>0</v>
      </c>
      <c r="CM2081">
        <f>'[3]TABLEAU DE BORD'!K2079-'[3]TABLEAU DE BORD'!I2079</f>
        <v>0</v>
      </c>
    </row>
    <row r="2082" spans="72:91" x14ac:dyDescent="0.25">
      <c r="BT208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BORD'!$B$13:$B$2000,0),11))*T2082/INDEX('[3]TABLEAU DE BORD'!$B$13:$R$2000,MATCH('Formalisme RTE'!$H$2,'[3]TABLEAU DE BORD'!$B$13:$B$2000,0),12)</f>
        <v>3.102830965870556</v>
      </c>
      <c r="BU2082">
        <f t="shared" si="144"/>
        <v>0</v>
      </c>
      <c r="BX2082">
        <f t="shared" si="143"/>
        <v>0.60748217536470928</v>
      </c>
      <c r="BZ2082">
        <f>IF($BZ$6="","",IF(ISERROR(INDEX([3]Base!$A$2:$C$207,MATCH($BZ$6,[3]Base!$A$2:$A$207,0),2))=TRUE,"CABLE INCONNU",(INDEX([3]Base!$A$2:$C$207,MATCH($BZ$6,[3]Base!$A$2:$A$207,0),3))))</f>
        <v>19.600000000000001</v>
      </c>
      <c r="CB2082">
        <f>IF($BZ$6="","",IF(ISERROR(INDEX([3]Base!$A$2:$C$207,MATCH($BZ$6,[3]Base!$A$2:$A$207,0),2))=TRUE,"CABLE INCONNU",(INDEX([3]Base!$A$2:$C$207,MATCH($BZ$6,[3]Base!$A$2:$A$207,0),2))))</f>
        <v>0.627</v>
      </c>
      <c r="CG20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BORD'!$B$13:$B$2000,0),9)))*T2082/$P$18)</f>
        <v>406.35042202010396</v>
      </c>
      <c r="CI2082">
        <f>'[3]TABLEAU DE BORD'!B2080</f>
        <v>0</v>
      </c>
      <c r="CJ2082">
        <f>'[3]TABLEAU DE BORD'!E2080-'[3]TABLEAU DE BORD'!C2080</f>
        <v>0</v>
      </c>
      <c r="CL2082">
        <f>'[3]TABLEAU DE BORD'!H2080</f>
        <v>0</v>
      </c>
      <c r="CM2082">
        <f>'[3]TABLEAU DE BORD'!K2080-'[3]TABLEAU DE BORD'!I2080</f>
        <v>0</v>
      </c>
    </row>
    <row r="2083" spans="72:91" x14ac:dyDescent="0.25">
      <c r="BT208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BORD'!$B$13:$B$2000,0),11))*T2083/INDEX('[3]TABLEAU DE BORD'!$B$13:$R$2000,MATCH('Formalisme RTE'!$H$2,'[3]TABLEAU DE BORD'!$B$13:$B$2000,0),12)</f>
        <v>3.102830965870556</v>
      </c>
      <c r="BU2083">
        <f t="shared" si="144"/>
        <v>0</v>
      </c>
      <c r="BX2083">
        <f t="shared" si="143"/>
        <v>0.60748217536470928</v>
      </c>
      <c r="BZ2083">
        <f>IF($BZ$6="","",IF(ISERROR(INDEX([3]Base!$A$2:$C$207,MATCH($BZ$6,[3]Base!$A$2:$A$207,0),2))=TRUE,"CABLE INCONNU",(INDEX([3]Base!$A$2:$C$207,MATCH($BZ$6,[3]Base!$A$2:$A$207,0),3))))</f>
        <v>19.600000000000001</v>
      </c>
      <c r="CB2083">
        <f>IF($BZ$6="","",IF(ISERROR(INDEX([3]Base!$A$2:$C$207,MATCH($BZ$6,[3]Base!$A$2:$A$207,0),2))=TRUE,"CABLE INCONNU",(INDEX([3]Base!$A$2:$C$207,MATCH($BZ$6,[3]Base!$A$2:$A$207,0),2))))</f>
        <v>0.627</v>
      </c>
      <c r="CG20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BORD'!$B$13:$B$2000,0),9)))*T2083/$P$18)</f>
        <v>406.35042202010396</v>
      </c>
      <c r="CI2083">
        <f>'[3]TABLEAU DE BORD'!B2081</f>
        <v>0</v>
      </c>
      <c r="CJ2083">
        <f>'[3]TABLEAU DE BORD'!E2081-'[3]TABLEAU DE BORD'!C2081</f>
        <v>0</v>
      </c>
      <c r="CL2083">
        <f>'[3]TABLEAU DE BORD'!H2081</f>
        <v>0</v>
      </c>
      <c r="CM2083">
        <f>'[3]TABLEAU DE BORD'!K2081-'[3]TABLEAU DE BORD'!I2081</f>
        <v>0</v>
      </c>
    </row>
    <row r="2084" spans="72:91" x14ac:dyDescent="0.25">
      <c r="BT208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BORD'!$B$13:$B$2000,0),11))*T2084/INDEX('[3]TABLEAU DE BORD'!$B$13:$R$2000,MATCH('Formalisme RTE'!$H$2,'[3]TABLEAU DE BORD'!$B$13:$B$2000,0),12)</f>
        <v>3.102830965870556</v>
      </c>
      <c r="BU2084">
        <f t="shared" si="144"/>
        <v>0</v>
      </c>
      <c r="BX2084">
        <f t="shared" si="143"/>
        <v>0.60748217536470928</v>
      </c>
      <c r="BZ2084">
        <f>IF($BZ$6="","",IF(ISERROR(INDEX([3]Base!$A$2:$C$207,MATCH($BZ$6,[3]Base!$A$2:$A$207,0),2))=TRUE,"CABLE INCONNU",(INDEX([3]Base!$A$2:$C$207,MATCH($BZ$6,[3]Base!$A$2:$A$207,0),3))))</f>
        <v>19.600000000000001</v>
      </c>
      <c r="CB2084">
        <f>IF($BZ$6="","",IF(ISERROR(INDEX([3]Base!$A$2:$C$207,MATCH($BZ$6,[3]Base!$A$2:$A$207,0),2))=TRUE,"CABLE INCONNU",(INDEX([3]Base!$A$2:$C$207,MATCH($BZ$6,[3]Base!$A$2:$A$207,0),2))))</f>
        <v>0.627</v>
      </c>
      <c r="CG20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BORD'!$B$13:$B$2000,0),9)))*T2084/$P$18)</f>
        <v>406.35042202010396</v>
      </c>
      <c r="CI2084">
        <f>'[3]TABLEAU DE BORD'!B2082</f>
        <v>0</v>
      </c>
      <c r="CJ2084">
        <f>'[3]TABLEAU DE BORD'!E2082-'[3]TABLEAU DE BORD'!C2082</f>
        <v>0</v>
      </c>
      <c r="CL2084">
        <f>'[3]TABLEAU DE BORD'!H2082</f>
        <v>0</v>
      </c>
      <c r="CM2084">
        <f>'[3]TABLEAU DE BORD'!K2082-'[3]TABLEAU DE BORD'!I2082</f>
        <v>0</v>
      </c>
    </row>
    <row r="2085" spans="72:91" x14ac:dyDescent="0.25">
      <c r="BT208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BORD'!$B$13:$B$2000,0),11))*T2085/INDEX('[3]TABLEAU DE BORD'!$B$13:$R$2000,MATCH('Formalisme RTE'!$H$2,'[3]TABLEAU DE BORD'!$B$13:$B$2000,0),12)</f>
        <v>3.102830965870556</v>
      </c>
      <c r="BU2085">
        <f t="shared" si="144"/>
        <v>0</v>
      </c>
      <c r="BX2085">
        <f t="shared" si="143"/>
        <v>0.60748217536470928</v>
      </c>
      <c r="BZ2085">
        <f>IF($BZ$6="","",IF(ISERROR(INDEX([3]Base!$A$2:$C$207,MATCH($BZ$6,[3]Base!$A$2:$A$207,0),2))=TRUE,"CABLE INCONNU",(INDEX([3]Base!$A$2:$C$207,MATCH($BZ$6,[3]Base!$A$2:$A$207,0),3))))</f>
        <v>19.600000000000001</v>
      </c>
      <c r="CB2085">
        <f>IF($BZ$6="","",IF(ISERROR(INDEX([3]Base!$A$2:$C$207,MATCH($BZ$6,[3]Base!$A$2:$A$207,0),2))=TRUE,"CABLE INCONNU",(INDEX([3]Base!$A$2:$C$207,MATCH($BZ$6,[3]Base!$A$2:$A$207,0),2))))</f>
        <v>0.627</v>
      </c>
      <c r="CG20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BORD'!$B$13:$B$2000,0),9)))*T2085/$P$18)</f>
        <v>406.35042202010396</v>
      </c>
      <c r="CI2085">
        <f>'[3]TABLEAU DE BORD'!B2083</f>
        <v>0</v>
      </c>
      <c r="CJ2085">
        <f>'[3]TABLEAU DE BORD'!E2083-'[3]TABLEAU DE BORD'!C2083</f>
        <v>0</v>
      </c>
      <c r="CL2085">
        <f>'[3]TABLEAU DE BORD'!H2083</f>
        <v>0</v>
      </c>
      <c r="CM2085">
        <f>'[3]TABLEAU DE BORD'!K2083-'[3]TABLEAU DE BORD'!I2083</f>
        <v>0</v>
      </c>
    </row>
    <row r="2086" spans="72:91" x14ac:dyDescent="0.25">
      <c r="BT208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BORD'!$B$13:$B$2000,0),11))*T2086/INDEX('[3]TABLEAU DE BORD'!$B$13:$R$2000,MATCH('Formalisme RTE'!$H$2,'[3]TABLEAU DE BORD'!$B$13:$B$2000,0),12)</f>
        <v>3.102830965870556</v>
      </c>
      <c r="BU2086">
        <f t="shared" si="144"/>
        <v>0</v>
      </c>
      <c r="BX2086">
        <f t="shared" si="143"/>
        <v>0.60748217536470928</v>
      </c>
      <c r="BZ2086">
        <f>IF($BZ$6="","",IF(ISERROR(INDEX([3]Base!$A$2:$C$207,MATCH($BZ$6,[3]Base!$A$2:$A$207,0),2))=TRUE,"CABLE INCONNU",(INDEX([3]Base!$A$2:$C$207,MATCH($BZ$6,[3]Base!$A$2:$A$207,0),3))))</f>
        <v>19.600000000000001</v>
      </c>
      <c r="CB2086">
        <f>IF($BZ$6="","",IF(ISERROR(INDEX([3]Base!$A$2:$C$207,MATCH($BZ$6,[3]Base!$A$2:$A$207,0),2))=TRUE,"CABLE INCONNU",(INDEX([3]Base!$A$2:$C$207,MATCH($BZ$6,[3]Base!$A$2:$A$207,0),2))))</f>
        <v>0.627</v>
      </c>
      <c r="CG20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BORD'!$B$13:$B$2000,0),9)))*T2086/$P$18)</f>
        <v>406.35042202010396</v>
      </c>
      <c r="CI2086">
        <f>'[3]TABLEAU DE BORD'!B2084</f>
        <v>0</v>
      </c>
      <c r="CJ2086">
        <f>'[3]TABLEAU DE BORD'!E2084-'[3]TABLEAU DE BORD'!C2084</f>
        <v>0</v>
      </c>
      <c r="CL2086">
        <f>'[3]TABLEAU DE BORD'!H2084</f>
        <v>0</v>
      </c>
      <c r="CM2086">
        <f>'[3]TABLEAU DE BORD'!K2084-'[3]TABLEAU DE BORD'!I2084</f>
        <v>0</v>
      </c>
    </row>
    <row r="2087" spans="72:91" x14ac:dyDescent="0.25">
      <c r="BT208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BORD'!$B$13:$B$2000,0),11))*T2087/INDEX('[3]TABLEAU DE BORD'!$B$13:$R$2000,MATCH('Formalisme RTE'!$H$2,'[3]TABLEAU DE BORD'!$B$13:$B$2000,0),12)</f>
        <v>3.102830965870556</v>
      </c>
      <c r="BU2087">
        <f t="shared" si="144"/>
        <v>0</v>
      </c>
      <c r="BX2087">
        <f t="shared" si="143"/>
        <v>0.60748217536470928</v>
      </c>
      <c r="BZ2087">
        <f>IF($BZ$6="","",IF(ISERROR(INDEX([3]Base!$A$2:$C$207,MATCH($BZ$6,[3]Base!$A$2:$A$207,0),2))=TRUE,"CABLE INCONNU",(INDEX([3]Base!$A$2:$C$207,MATCH($BZ$6,[3]Base!$A$2:$A$207,0),3))))</f>
        <v>19.600000000000001</v>
      </c>
      <c r="CB2087">
        <f>IF($BZ$6="","",IF(ISERROR(INDEX([3]Base!$A$2:$C$207,MATCH($BZ$6,[3]Base!$A$2:$A$207,0),2))=TRUE,"CABLE INCONNU",(INDEX([3]Base!$A$2:$C$207,MATCH($BZ$6,[3]Base!$A$2:$A$207,0),2))))</f>
        <v>0.627</v>
      </c>
      <c r="CG20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BORD'!$B$13:$B$2000,0),9)))*T2087/$P$18)</f>
        <v>406.35042202010396</v>
      </c>
      <c r="CI2087">
        <f>'[3]TABLEAU DE BORD'!B2085</f>
        <v>0</v>
      </c>
      <c r="CJ2087">
        <f>'[3]TABLEAU DE BORD'!E2085-'[3]TABLEAU DE BORD'!C2085</f>
        <v>0</v>
      </c>
      <c r="CL2087">
        <f>'[3]TABLEAU DE BORD'!H2085</f>
        <v>0</v>
      </c>
      <c r="CM2087">
        <f>'[3]TABLEAU DE BORD'!K2085-'[3]TABLEAU DE BORD'!I2085</f>
        <v>0</v>
      </c>
    </row>
    <row r="2088" spans="72:91" x14ac:dyDescent="0.25">
      <c r="BT208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BORD'!$B$13:$B$2000,0),11))*T2088/INDEX('[3]TABLEAU DE BORD'!$B$13:$R$2000,MATCH('Formalisme RTE'!$H$2,'[3]TABLEAU DE BORD'!$B$13:$B$2000,0),12)</f>
        <v>3.102830965870556</v>
      </c>
      <c r="BU2088">
        <f t="shared" si="144"/>
        <v>0</v>
      </c>
      <c r="BX2088">
        <f t="shared" si="143"/>
        <v>0.60748217536470928</v>
      </c>
      <c r="BZ2088">
        <f>IF($BZ$6="","",IF(ISERROR(INDEX([3]Base!$A$2:$C$207,MATCH($BZ$6,[3]Base!$A$2:$A$207,0),2))=TRUE,"CABLE INCONNU",(INDEX([3]Base!$A$2:$C$207,MATCH($BZ$6,[3]Base!$A$2:$A$207,0),3))))</f>
        <v>19.600000000000001</v>
      </c>
      <c r="CB2088">
        <f>IF($BZ$6="","",IF(ISERROR(INDEX([3]Base!$A$2:$C$207,MATCH($BZ$6,[3]Base!$A$2:$A$207,0),2))=TRUE,"CABLE INCONNU",(INDEX([3]Base!$A$2:$C$207,MATCH($BZ$6,[3]Base!$A$2:$A$207,0),2))))</f>
        <v>0.627</v>
      </c>
      <c r="CG20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BORD'!$B$13:$B$2000,0),9)))*T2088/$P$18)</f>
        <v>406.35042202010396</v>
      </c>
      <c r="CI2088">
        <f>'[3]TABLEAU DE BORD'!B2086</f>
        <v>0</v>
      </c>
      <c r="CJ2088">
        <f>'[3]TABLEAU DE BORD'!E2086-'[3]TABLEAU DE BORD'!C2086</f>
        <v>0</v>
      </c>
      <c r="CL2088">
        <f>'[3]TABLEAU DE BORD'!H2086</f>
        <v>0</v>
      </c>
      <c r="CM2088">
        <f>'[3]TABLEAU DE BORD'!K2086-'[3]TABLEAU DE BORD'!I2086</f>
        <v>0</v>
      </c>
    </row>
    <row r="2089" spans="72:91" x14ac:dyDescent="0.25">
      <c r="BT208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BORD'!$B$13:$B$2000,0),11))*T2089/INDEX('[3]TABLEAU DE BORD'!$B$13:$R$2000,MATCH('Formalisme RTE'!$H$2,'[3]TABLEAU DE BORD'!$B$13:$B$2000,0),12)</f>
        <v>3.102830965870556</v>
      </c>
      <c r="BU2089">
        <f t="shared" si="144"/>
        <v>0</v>
      </c>
      <c r="BX2089">
        <f t="shared" si="143"/>
        <v>0.60748217536470928</v>
      </c>
      <c r="BZ2089">
        <f>IF($BZ$6="","",IF(ISERROR(INDEX([3]Base!$A$2:$C$207,MATCH($BZ$6,[3]Base!$A$2:$A$207,0),2))=TRUE,"CABLE INCONNU",(INDEX([3]Base!$A$2:$C$207,MATCH($BZ$6,[3]Base!$A$2:$A$207,0),3))))</f>
        <v>19.600000000000001</v>
      </c>
      <c r="CB2089">
        <f>IF($BZ$6="","",IF(ISERROR(INDEX([3]Base!$A$2:$C$207,MATCH($BZ$6,[3]Base!$A$2:$A$207,0),2))=TRUE,"CABLE INCONNU",(INDEX([3]Base!$A$2:$C$207,MATCH($BZ$6,[3]Base!$A$2:$A$207,0),2))))</f>
        <v>0.627</v>
      </c>
      <c r="CG20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BORD'!$B$13:$B$2000,0),9)))*T2089/$P$18)</f>
        <v>406.35042202010396</v>
      </c>
      <c r="CI2089">
        <f>'[3]TABLEAU DE BORD'!B2087</f>
        <v>0</v>
      </c>
      <c r="CJ2089">
        <f>'[3]TABLEAU DE BORD'!E2087-'[3]TABLEAU DE BORD'!C2087</f>
        <v>0</v>
      </c>
      <c r="CL2089">
        <f>'[3]TABLEAU DE BORD'!H2087</f>
        <v>0</v>
      </c>
      <c r="CM2089">
        <f>'[3]TABLEAU DE BORD'!K2087-'[3]TABLEAU DE BORD'!I2087</f>
        <v>0</v>
      </c>
    </row>
    <row r="2090" spans="72:91" x14ac:dyDescent="0.25">
      <c r="BT209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BORD'!$B$13:$B$2000,0),11))*T2090/INDEX('[3]TABLEAU DE BORD'!$B$13:$R$2000,MATCH('Formalisme RTE'!$H$2,'[3]TABLEAU DE BORD'!$B$13:$B$2000,0),12)</f>
        <v>3.102830965870556</v>
      </c>
      <c r="BU2090">
        <f t="shared" si="144"/>
        <v>0</v>
      </c>
      <c r="BX2090">
        <f t="shared" si="143"/>
        <v>0.60748217536470928</v>
      </c>
      <c r="BZ2090">
        <f>IF($BZ$6="","",IF(ISERROR(INDEX([3]Base!$A$2:$C$207,MATCH($BZ$6,[3]Base!$A$2:$A$207,0),2))=TRUE,"CABLE INCONNU",(INDEX([3]Base!$A$2:$C$207,MATCH($BZ$6,[3]Base!$A$2:$A$207,0),3))))</f>
        <v>19.600000000000001</v>
      </c>
      <c r="CB2090">
        <f>IF($BZ$6="","",IF(ISERROR(INDEX([3]Base!$A$2:$C$207,MATCH($BZ$6,[3]Base!$A$2:$A$207,0),2))=TRUE,"CABLE INCONNU",(INDEX([3]Base!$A$2:$C$207,MATCH($BZ$6,[3]Base!$A$2:$A$207,0),2))))</f>
        <v>0.627</v>
      </c>
      <c r="CG20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BORD'!$B$13:$B$2000,0),9)))*T2090/$P$18)</f>
        <v>406.35042202010396</v>
      </c>
      <c r="CI2090">
        <f>'[3]TABLEAU DE BORD'!B2088</f>
        <v>0</v>
      </c>
      <c r="CJ2090">
        <f>'[3]TABLEAU DE BORD'!E2088-'[3]TABLEAU DE BORD'!C2088</f>
        <v>0</v>
      </c>
      <c r="CL2090">
        <f>'[3]TABLEAU DE BORD'!H2088</f>
        <v>0</v>
      </c>
      <c r="CM2090">
        <f>'[3]TABLEAU DE BORD'!K2088-'[3]TABLEAU DE BORD'!I2088</f>
        <v>0</v>
      </c>
    </row>
    <row r="2091" spans="72:91" x14ac:dyDescent="0.25">
      <c r="BT209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BORD'!$B$13:$B$2000,0),11))*T2091/INDEX('[3]TABLEAU DE BORD'!$B$13:$R$2000,MATCH('Formalisme RTE'!$H$2,'[3]TABLEAU DE BORD'!$B$13:$B$2000,0),12)</f>
        <v>3.102830965870556</v>
      </c>
      <c r="BU2091">
        <f t="shared" si="144"/>
        <v>0</v>
      </c>
      <c r="BX2091">
        <f t="shared" si="143"/>
        <v>0.60748217536470928</v>
      </c>
      <c r="BZ2091">
        <f>IF($BZ$6="","",IF(ISERROR(INDEX([3]Base!$A$2:$C$207,MATCH($BZ$6,[3]Base!$A$2:$A$207,0),2))=TRUE,"CABLE INCONNU",(INDEX([3]Base!$A$2:$C$207,MATCH($BZ$6,[3]Base!$A$2:$A$207,0),3))))</f>
        <v>19.600000000000001</v>
      </c>
      <c r="CB2091">
        <f>IF($BZ$6="","",IF(ISERROR(INDEX([3]Base!$A$2:$C$207,MATCH($BZ$6,[3]Base!$A$2:$A$207,0),2))=TRUE,"CABLE INCONNU",(INDEX([3]Base!$A$2:$C$207,MATCH($BZ$6,[3]Base!$A$2:$A$207,0),2))))</f>
        <v>0.627</v>
      </c>
      <c r="CG20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BORD'!$B$13:$B$2000,0),9)))*T2091/$P$18)</f>
        <v>406.35042202010396</v>
      </c>
      <c r="CI2091">
        <f>'[3]TABLEAU DE BORD'!B2089</f>
        <v>0</v>
      </c>
      <c r="CJ2091">
        <f>'[3]TABLEAU DE BORD'!E2089-'[3]TABLEAU DE BORD'!C2089</f>
        <v>0</v>
      </c>
      <c r="CL2091">
        <f>'[3]TABLEAU DE BORD'!H2089</f>
        <v>0</v>
      </c>
      <c r="CM2091">
        <f>'[3]TABLEAU DE BORD'!K2089-'[3]TABLEAU DE BORD'!I2089</f>
        <v>0</v>
      </c>
    </row>
    <row r="2092" spans="72:91" x14ac:dyDescent="0.25">
      <c r="BT209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BORD'!$B$13:$B$2000,0),11))*T2092/INDEX('[3]TABLEAU DE BORD'!$B$13:$R$2000,MATCH('Formalisme RTE'!$H$2,'[3]TABLEAU DE BORD'!$B$13:$B$2000,0),12)</f>
        <v>3.102830965870556</v>
      </c>
      <c r="BU2092">
        <f t="shared" si="144"/>
        <v>0</v>
      </c>
      <c r="BX2092">
        <f t="shared" si="143"/>
        <v>0.60748217536470928</v>
      </c>
      <c r="BZ2092">
        <f>IF($BZ$6="","",IF(ISERROR(INDEX([3]Base!$A$2:$C$207,MATCH($BZ$6,[3]Base!$A$2:$A$207,0),2))=TRUE,"CABLE INCONNU",(INDEX([3]Base!$A$2:$C$207,MATCH($BZ$6,[3]Base!$A$2:$A$207,0),3))))</f>
        <v>19.600000000000001</v>
      </c>
      <c r="CB2092">
        <f>IF($BZ$6="","",IF(ISERROR(INDEX([3]Base!$A$2:$C$207,MATCH($BZ$6,[3]Base!$A$2:$A$207,0),2))=TRUE,"CABLE INCONNU",(INDEX([3]Base!$A$2:$C$207,MATCH($BZ$6,[3]Base!$A$2:$A$207,0),2))))</f>
        <v>0.627</v>
      </c>
      <c r="CG20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BORD'!$B$13:$B$2000,0),9)))*T2092/$P$18)</f>
        <v>406.35042202010396</v>
      </c>
      <c r="CI2092">
        <f>'[3]TABLEAU DE BORD'!B2090</f>
        <v>0</v>
      </c>
      <c r="CJ2092">
        <f>'[3]TABLEAU DE BORD'!E2090-'[3]TABLEAU DE BORD'!C2090</f>
        <v>0</v>
      </c>
      <c r="CL2092">
        <f>'[3]TABLEAU DE BORD'!H2090</f>
        <v>0</v>
      </c>
      <c r="CM2092">
        <f>'[3]TABLEAU DE BORD'!K2090-'[3]TABLEAU DE BORD'!I2090</f>
        <v>0</v>
      </c>
    </row>
    <row r="2093" spans="72:91" x14ac:dyDescent="0.25">
      <c r="BT209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BORD'!$B$13:$B$2000,0),11))*T2093/INDEX('[3]TABLEAU DE BORD'!$B$13:$R$2000,MATCH('Formalisme RTE'!$H$2,'[3]TABLEAU DE BORD'!$B$13:$B$2000,0),12)</f>
        <v>3.102830965870556</v>
      </c>
      <c r="BU2093">
        <f t="shared" si="144"/>
        <v>0</v>
      </c>
      <c r="BX2093">
        <f t="shared" si="143"/>
        <v>0.60748217536470928</v>
      </c>
      <c r="BZ2093">
        <f>IF($BZ$6="","",IF(ISERROR(INDEX([3]Base!$A$2:$C$207,MATCH($BZ$6,[3]Base!$A$2:$A$207,0),2))=TRUE,"CABLE INCONNU",(INDEX([3]Base!$A$2:$C$207,MATCH($BZ$6,[3]Base!$A$2:$A$207,0),3))))</f>
        <v>19.600000000000001</v>
      </c>
      <c r="CB2093">
        <f>IF($BZ$6="","",IF(ISERROR(INDEX([3]Base!$A$2:$C$207,MATCH($BZ$6,[3]Base!$A$2:$A$207,0),2))=TRUE,"CABLE INCONNU",(INDEX([3]Base!$A$2:$C$207,MATCH($BZ$6,[3]Base!$A$2:$A$207,0),2))))</f>
        <v>0.627</v>
      </c>
      <c r="CG20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BORD'!$B$13:$B$2000,0),9)))*T2093/$P$18)</f>
        <v>406.35042202010396</v>
      </c>
      <c r="CI2093">
        <f>'[3]TABLEAU DE BORD'!B2091</f>
        <v>0</v>
      </c>
      <c r="CJ2093">
        <f>'[3]TABLEAU DE BORD'!E2091-'[3]TABLEAU DE BORD'!C2091</f>
        <v>0</v>
      </c>
      <c r="CL2093">
        <f>'[3]TABLEAU DE BORD'!H2091</f>
        <v>0</v>
      </c>
      <c r="CM2093">
        <f>'[3]TABLEAU DE BORD'!K2091-'[3]TABLEAU DE BORD'!I2091</f>
        <v>0</v>
      </c>
    </row>
    <row r="2094" spans="72:91" x14ac:dyDescent="0.25">
      <c r="BT209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BORD'!$B$13:$B$2000,0),11))*T2094/INDEX('[3]TABLEAU DE BORD'!$B$13:$R$2000,MATCH('Formalisme RTE'!$H$2,'[3]TABLEAU DE BORD'!$B$13:$B$2000,0),12)</f>
        <v>3.102830965870556</v>
      </c>
      <c r="BU2094">
        <f t="shared" si="144"/>
        <v>0</v>
      </c>
      <c r="BX2094">
        <f t="shared" si="143"/>
        <v>0.60748217536470928</v>
      </c>
      <c r="BZ2094">
        <f>IF($BZ$6="","",IF(ISERROR(INDEX([3]Base!$A$2:$C$207,MATCH($BZ$6,[3]Base!$A$2:$A$207,0),2))=TRUE,"CABLE INCONNU",(INDEX([3]Base!$A$2:$C$207,MATCH($BZ$6,[3]Base!$A$2:$A$207,0),3))))</f>
        <v>19.600000000000001</v>
      </c>
      <c r="CB2094">
        <f>IF($BZ$6="","",IF(ISERROR(INDEX([3]Base!$A$2:$C$207,MATCH($BZ$6,[3]Base!$A$2:$A$207,0),2))=TRUE,"CABLE INCONNU",(INDEX([3]Base!$A$2:$C$207,MATCH($BZ$6,[3]Base!$A$2:$A$207,0),2))))</f>
        <v>0.627</v>
      </c>
      <c r="CG20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BORD'!$B$13:$B$2000,0),9)))*T2094/$P$18)</f>
        <v>406.35042202010396</v>
      </c>
      <c r="CI2094">
        <f>'[3]TABLEAU DE BORD'!B2092</f>
        <v>0</v>
      </c>
      <c r="CJ2094">
        <f>'[3]TABLEAU DE BORD'!E2092-'[3]TABLEAU DE BORD'!C2092</f>
        <v>0</v>
      </c>
      <c r="CL2094">
        <f>'[3]TABLEAU DE BORD'!H2092</f>
        <v>0</v>
      </c>
      <c r="CM2094">
        <f>'[3]TABLEAU DE BORD'!K2092-'[3]TABLEAU DE BORD'!I2092</f>
        <v>0</v>
      </c>
    </row>
    <row r="2095" spans="72:91" x14ac:dyDescent="0.25">
      <c r="BT209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BORD'!$B$13:$B$2000,0),11))*T2095/INDEX('[3]TABLEAU DE BORD'!$B$13:$R$2000,MATCH('Formalisme RTE'!$H$2,'[3]TABLEAU DE BORD'!$B$13:$B$2000,0),12)</f>
        <v>3.102830965870556</v>
      </c>
      <c r="BU2095">
        <f t="shared" si="144"/>
        <v>0</v>
      </c>
      <c r="BX2095">
        <f t="shared" si="143"/>
        <v>0.60748217536470928</v>
      </c>
      <c r="BZ2095">
        <f>IF($BZ$6="","",IF(ISERROR(INDEX([3]Base!$A$2:$C$207,MATCH($BZ$6,[3]Base!$A$2:$A$207,0),2))=TRUE,"CABLE INCONNU",(INDEX([3]Base!$A$2:$C$207,MATCH($BZ$6,[3]Base!$A$2:$A$207,0),3))))</f>
        <v>19.600000000000001</v>
      </c>
      <c r="CB2095">
        <f>IF($BZ$6="","",IF(ISERROR(INDEX([3]Base!$A$2:$C$207,MATCH($BZ$6,[3]Base!$A$2:$A$207,0),2))=TRUE,"CABLE INCONNU",(INDEX([3]Base!$A$2:$C$207,MATCH($BZ$6,[3]Base!$A$2:$A$207,0),2))))</f>
        <v>0.627</v>
      </c>
      <c r="CG20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BORD'!$B$13:$B$2000,0),9)))*T2095/$P$18)</f>
        <v>406.35042202010396</v>
      </c>
      <c r="CI2095">
        <f>'[3]TABLEAU DE BORD'!B2093</f>
        <v>0</v>
      </c>
      <c r="CJ2095">
        <f>'[3]TABLEAU DE BORD'!E2093-'[3]TABLEAU DE BORD'!C2093</f>
        <v>0</v>
      </c>
      <c r="CL2095">
        <f>'[3]TABLEAU DE BORD'!H2093</f>
        <v>0</v>
      </c>
      <c r="CM2095">
        <f>'[3]TABLEAU DE BORD'!K2093-'[3]TABLEAU DE BORD'!I2093</f>
        <v>0</v>
      </c>
    </row>
    <row r="2096" spans="72:91" x14ac:dyDescent="0.25">
      <c r="BT209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BORD'!$B$13:$B$2000,0),11))*T2096/INDEX('[3]TABLEAU DE BORD'!$B$13:$R$2000,MATCH('Formalisme RTE'!$H$2,'[3]TABLEAU DE BORD'!$B$13:$B$2000,0),12)</f>
        <v>3.102830965870556</v>
      </c>
      <c r="BU2096">
        <f t="shared" si="144"/>
        <v>0</v>
      </c>
      <c r="BX2096">
        <f t="shared" si="143"/>
        <v>0.60748217536470928</v>
      </c>
      <c r="BZ2096">
        <f>IF($BZ$6="","",IF(ISERROR(INDEX([3]Base!$A$2:$C$207,MATCH($BZ$6,[3]Base!$A$2:$A$207,0),2))=TRUE,"CABLE INCONNU",(INDEX([3]Base!$A$2:$C$207,MATCH($BZ$6,[3]Base!$A$2:$A$207,0),3))))</f>
        <v>19.600000000000001</v>
      </c>
      <c r="CB2096">
        <f>IF($BZ$6="","",IF(ISERROR(INDEX([3]Base!$A$2:$C$207,MATCH($BZ$6,[3]Base!$A$2:$A$207,0),2))=TRUE,"CABLE INCONNU",(INDEX([3]Base!$A$2:$C$207,MATCH($BZ$6,[3]Base!$A$2:$A$207,0),2))))</f>
        <v>0.627</v>
      </c>
      <c r="CG20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BORD'!$B$13:$B$2000,0),9)))*T2096/$P$18)</f>
        <v>406.35042202010396</v>
      </c>
      <c r="CI2096">
        <f>'[3]TABLEAU DE BORD'!B2094</f>
        <v>0</v>
      </c>
      <c r="CJ2096">
        <f>'[3]TABLEAU DE BORD'!E2094-'[3]TABLEAU DE BORD'!C2094</f>
        <v>0</v>
      </c>
      <c r="CL2096">
        <f>'[3]TABLEAU DE BORD'!H2094</f>
        <v>0</v>
      </c>
      <c r="CM2096">
        <f>'[3]TABLEAU DE BORD'!K2094-'[3]TABLEAU DE BORD'!I2094</f>
        <v>0</v>
      </c>
    </row>
    <row r="2097" spans="72:91" x14ac:dyDescent="0.25">
      <c r="BT209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BORD'!$B$13:$B$2000,0),11))*T2097/INDEX('[3]TABLEAU DE BORD'!$B$13:$R$2000,MATCH('Formalisme RTE'!$H$2,'[3]TABLEAU DE BORD'!$B$13:$B$2000,0),12)</f>
        <v>3.102830965870556</v>
      </c>
      <c r="BU2097">
        <f t="shared" si="144"/>
        <v>0</v>
      </c>
      <c r="BX2097">
        <f t="shared" si="143"/>
        <v>0.60748217536470928</v>
      </c>
      <c r="BZ2097">
        <f>IF($BZ$6="","",IF(ISERROR(INDEX([3]Base!$A$2:$C$207,MATCH($BZ$6,[3]Base!$A$2:$A$207,0),2))=TRUE,"CABLE INCONNU",(INDEX([3]Base!$A$2:$C$207,MATCH($BZ$6,[3]Base!$A$2:$A$207,0),3))))</f>
        <v>19.600000000000001</v>
      </c>
      <c r="CB2097">
        <f>IF($BZ$6="","",IF(ISERROR(INDEX([3]Base!$A$2:$C$207,MATCH($BZ$6,[3]Base!$A$2:$A$207,0),2))=TRUE,"CABLE INCONNU",(INDEX([3]Base!$A$2:$C$207,MATCH($BZ$6,[3]Base!$A$2:$A$207,0),2))))</f>
        <v>0.627</v>
      </c>
      <c r="CG20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BORD'!$B$13:$B$2000,0),9)))*T2097/$P$18)</f>
        <v>406.35042202010396</v>
      </c>
      <c r="CI2097">
        <f>'[3]TABLEAU DE BORD'!B2095</f>
        <v>0</v>
      </c>
      <c r="CJ2097">
        <f>'[3]TABLEAU DE BORD'!E2095-'[3]TABLEAU DE BORD'!C2095</f>
        <v>0</v>
      </c>
      <c r="CL2097">
        <f>'[3]TABLEAU DE BORD'!H2095</f>
        <v>0</v>
      </c>
      <c r="CM2097">
        <f>'[3]TABLEAU DE BORD'!K2095-'[3]TABLEAU DE BORD'!I2095</f>
        <v>0</v>
      </c>
    </row>
    <row r="2098" spans="72:91" x14ac:dyDescent="0.25">
      <c r="BT209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BORD'!$B$13:$B$2000,0),11))*T2098/INDEX('[3]TABLEAU DE BORD'!$B$13:$R$2000,MATCH('Formalisme RTE'!$H$2,'[3]TABLEAU DE BORD'!$B$13:$B$2000,0),12)</f>
        <v>3.102830965870556</v>
      </c>
      <c r="BU2098">
        <f t="shared" si="144"/>
        <v>0</v>
      </c>
      <c r="BX2098">
        <f t="shared" si="143"/>
        <v>0.60748217536470928</v>
      </c>
      <c r="BZ2098">
        <f>IF($BZ$6="","",IF(ISERROR(INDEX([3]Base!$A$2:$C$207,MATCH($BZ$6,[3]Base!$A$2:$A$207,0),2))=TRUE,"CABLE INCONNU",(INDEX([3]Base!$A$2:$C$207,MATCH($BZ$6,[3]Base!$A$2:$A$207,0),3))))</f>
        <v>19.600000000000001</v>
      </c>
      <c r="CB2098">
        <f>IF($BZ$6="","",IF(ISERROR(INDEX([3]Base!$A$2:$C$207,MATCH($BZ$6,[3]Base!$A$2:$A$207,0),2))=TRUE,"CABLE INCONNU",(INDEX([3]Base!$A$2:$C$207,MATCH($BZ$6,[3]Base!$A$2:$A$207,0),2))))</f>
        <v>0.627</v>
      </c>
      <c r="CG20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BORD'!$B$13:$B$2000,0),9)))*T2098/$P$18)</f>
        <v>406.35042202010396</v>
      </c>
      <c r="CI2098">
        <f>'[3]TABLEAU DE BORD'!B2096</f>
        <v>0</v>
      </c>
      <c r="CJ2098">
        <f>'[3]TABLEAU DE BORD'!E2096-'[3]TABLEAU DE BORD'!C2096</f>
        <v>0</v>
      </c>
      <c r="CL2098">
        <f>'[3]TABLEAU DE BORD'!H2096</f>
        <v>0</v>
      </c>
      <c r="CM2098">
        <f>'[3]TABLEAU DE BORD'!K2096-'[3]TABLEAU DE BORD'!I2096</f>
        <v>0</v>
      </c>
    </row>
    <row r="2099" spans="72:91" x14ac:dyDescent="0.25">
      <c r="BT209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BORD'!$B$13:$B$2000,0),11))*T2099/INDEX('[3]TABLEAU DE BORD'!$B$13:$R$2000,MATCH('Formalisme RTE'!$H$2,'[3]TABLEAU DE BORD'!$B$13:$B$2000,0),12)</f>
        <v>3.102830965870556</v>
      </c>
      <c r="BU2099">
        <f t="shared" si="144"/>
        <v>0</v>
      </c>
      <c r="BX2099">
        <f t="shared" si="143"/>
        <v>0.60748217536470928</v>
      </c>
      <c r="BZ2099">
        <f>IF($BZ$6="","",IF(ISERROR(INDEX([3]Base!$A$2:$C$207,MATCH($BZ$6,[3]Base!$A$2:$A$207,0),2))=TRUE,"CABLE INCONNU",(INDEX([3]Base!$A$2:$C$207,MATCH($BZ$6,[3]Base!$A$2:$A$207,0),3))))</f>
        <v>19.600000000000001</v>
      </c>
      <c r="CB2099">
        <f>IF($BZ$6="","",IF(ISERROR(INDEX([3]Base!$A$2:$C$207,MATCH($BZ$6,[3]Base!$A$2:$A$207,0),2))=TRUE,"CABLE INCONNU",(INDEX([3]Base!$A$2:$C$207,MATCH($BZ$6,[3]Base!$A$2:$A$207,0),2))))</f>
        <v>0.627</v>
      </c>
      <c r="CG20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BORD'!$B$13:$B$2000,0),9)))*T2099/$P$18)</f>
        <v>406.35042202010396</v>
      </c>
      <c r="CI2099">
        <f>'[3]TABLEAU DE BORD'!B2097</f>
        <v>0</v>
      </c>
      <c r="CJ2099">
        <f>'[3]TABLEAU DE BORD'!E2097-'[3]TABLEAU DE BORD'!C2097</f>
        <v>0</v>
      </c>
      <c r="CL2099">
        <f>'[3]TABLEAU DE BORD'!H2097</f>
        <v>0</v>
      </c>
      <c r="CM2099">
        <f>'[3]TABLEAU DE BORD'!K2097-'[3]TABLEAU DE BORD'!I2097</f>
        <v>0</v>
      </c>
    </row>
    <row r="2100" spans="72:91" x14ac:dyDescent="0.25">
      <c r="BT210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BORD'!$B$13:$B$2000,0),11))*T2100/INDEX('[3]TABLEAU DE BORD'!$B$13:$R$2000,MATCH('Formalisme RTE'!$H$2,'[3]TABLEAU DE BORD'!$B$13:$B$2000,0),12)</f>
        <v>3.102830965870556</v>
      </c>
      <c r="BU2100">
        <f t="shared" si="144"/>
        <v>0</v>
      </c>
      <c r="BX2100">
        <f t="shared" si="143"/>
        <v>0.60748217536470928</v>
      </c>
      <c r="BZ2100">
        <f>IF($BZ$6="","",IF(ISERROR(INDEX([3]Base!$A$2:$C$207,MATCH($BZ$6,[3]Base!$A$2:$A$207,0),2))=TRUE,"CABLE INCONNU",(INDEX([3]Base!$A$2:$C$207,MATCH($BZ$6,[3]Base!$A$2:$A$207,0),3))))</f>
        <v>19.600000000000001</v>
      </c>
      <c r="CB2100">
        <f>IF($BZ$6="","",IF(ISERROR(INDEX([3]Base!$A$2:$C$207,MATCH($BZ$6,[3]Base!$A$2:$A$207,0),2))=TRUE,"CABLE INCONNU",(INDEX([3]Base!$A$2:$C$207,MATCH($BZ$6,[3]Base!$A$2:$A$207,0),2))))</f>
        <v>0.627</v>
      </c>
      <c r="CG21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BORD'!$B$13:$B$2000,0),9)))*T2100/$P$18)</f>
        <v>406.35042202010396</v>
      </c>
      <c r="CI2100">
        <f>'[3]TABLEAU DE BORD'!B2098</f>
        <v>0</v>
      </c>
      <c r="CJ2100">
        <f>'[3]TABLEAU DE BORD'!E2098-'[3]TABLEAU DE BORD'!C2098</f>
        <v>0</v>
      </c>
      <c r="CL2100">
        <f>'[3]TABLEAU DE BORD'!H2098</f>
        <v>0</v>
      </c>
      <c r="CM2100">
        <f>'[3]TABLEAU DE BORD'!K2098-'[3]TABLEAU DE BORD'!I2098</f>
        <v>0</v>
      </c>
    </row>
    <row r="2101" spans="72:91" x14ac:dyDescent="0.25">
      <c r="BT210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BORD'!$B$13:$B$2000,0),11))*T2101/INDEX('[3]TABLEAU DE BORD'!$B$13:$R$2000,MATCH('Formalisme RTE'!$H$2,'[3]TABLEAU DE BORD'!$B$13:$B$2000,0),12)</f>
        <v>3.102830965870556</v>
      </c>
      <c r="BU2101">
        <f t="shared" si="144"/>
        <v>0</v>
      </c>
      <c r="BX2101">
        <f t="shared" si="143"/>
        <v>0.60748217536470928</v>
      </c>
      <c r="BZ2101">
        <f>IF($BZ$6="","",IF(ISERROR(INDEX([3]Base!$A$2:$C$207,MATCH($BZ$6,[3]Base!$A$2:$A$207,0),2))=TRUE,"CABLE INCONNU",(INDEX([3]Base!$A$2:$C$207,MATCH($BZ$6,[3]Base!$A$2:$A$207,0),3))))</f>
        <v>19.600000000000001</v>
      </c>
      <c r="CB2101">
        <f>IF($BZ$6="","",IF(ISERROR(INDEX([3]Base!$A$2:$C$207,MATCH($BZ$6,[3]Base!$A$2:$A$207,0),2))=TRUE,"CABLE INCONNU",(INDEX([3]Base!$A$2:$C$207,MATCH($BZ$6,[3]Base!$A$2:$A$207,0),2))))</f>
        <v>0.627</v>
      </c>
      <c r="CG21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BORD'!$B$13:$B$2000,0),9)))*T2101/$P$18)</f>
        <v>406.35042202010396</v>
      </c>
      <c r="CI2101">
        <f>'[3]TABLEAU DE BORD'!B2099</f>
        <v>0</v>
      </c>
      <c r="CJ2101">
        <f>'[3]TABLEAU DE BORD'!E2099-'[3]TABLEAU DE BORD'!C2099</f>
        <v>0</v>
      </c>
      <c r="CL2101">
        <f>'[3]TABLEAU DE BORD'!H2099</f>
        <v>0</v>
      </c>
      <c r="CM2101">
        <f>'[3]TABLEAU DE BORD'!K2099-'[3]TABLEAU DE BORD'!I2099</f>
        <v>0</v>
      </c>
    </row>
    <row r="2102" spans="72:91" x14ac:dyDescent="0.25">
      <c r="BT210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BORD'!$B$13:$B$2000,0),11))*T2102/INDEX('[3]TABLEAU DE BORD'!$B$13:$R$2000,MATCH('Formalisme RTE'!$H$2,'[3]TABLEAU DE BORD'!$B$13:$B$2000,0),12)</f>
        <v>3.102830965870556</v>
      </c>
      <c r="BU2102">
        <f t="shared" si="144"/>
        <v>0</v>
      </c>
      <c r="BX2102">
        <f t="shared" si="143"/>
        <v>0.60748217536470928</v>
      </c>
      <c r="BZ2102">
        <f>IF($BZ$6="","",IF(ISERROR(INDEX([3]Base!$A$2:$C$207,MATCH($BZ$6,[3]Base!$A$2:$A$207,0),2))=TRUE,"CABLE INCONNU",(INDEX([3]Base!$A$2:$C$207,MATCH($BZ$6,[3]Base!$A$2:$A$207,0),3))))</f>
        <v>19.600000000000001</v>
      </c>
      <c r="CB2102">
        <f>IF($BZ$6="","",IF(ISERROR(INDEX([3]Base!$A$2:$C$207,MATCH($BZ$6,[3]Base!$A$2:$A$207,0),2))=TRUE,"CABLE INCONNU",(INDEX([3]Base!$A$2:$C$207,MATCH($BZ$6,[3]Base!$A$2:$A$207,0),2))))</f>
        <v>0.627</v>
      </c>
      <c r="CG21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BORD'!$B$13:$B$2000,0),9)))*T2102/$P$18)</f>
        <v>406.35042202010396</v>
      </c>
      <c r="CI2102">
        <f>'[3]TABLEAU DE BORD'!B2100</f>
        <v>0</v>
      </c>
      <c r="CJ2102">
        <f>'[3]TABLEAU DE BORD'!E2100-'[3]TABLEAU DE BORD'!C2100</f>
        <v>0</v>
      </c>
      <c r="CL2102">
        <f>'[3]TABLEAU DE BORD'!H2100</f>
        <v>0</v>
      </c>
      <c r="CM2102">
        <f>'[3]TABLEAU DE BORD'!K2100-'[3]TABLEAU DE BORD'!I2100</f>
        <v>0</v>
      </c>
    </row>
    <row r="2103" spans="72:91" x14ac:dyDescent="0.25">
      <c r="BT210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BORD'!$B$13:$B$2000,0),11))*T2103/INDEX('[3]TABLEAU DE BORD'!$B$13:$R$2000,MATCH('Formalisme RTE'!$H$2,'[3]TABLEAU DE BORD'!$B$13:$B$2000,0),12)</f>
        <v>3.102830965870556</v>
      </c>
      <c r="BU2103">
        <f t="shared" si="144"/>
        <v>0</v>
      </c>
      <c r="BX2103">
        <f t="shared" si="143"/>
        <v>0.60748217536470928</v>
      </c>
      <c r="BZ2103">
        <f>IF($BZ$6="","",IF(ISERROR(INDEX([3]Base!$A$2:$C$207,MATCH($BZ$6,[3]Base!$A$2:$A$207,0),2))=TRUE,"CABLE INCONNU",(INDEX([3]Base!$A$2:$C$207,MATCH($BZ$6,[3]Base!$A$2:$A$207,0),3))))</f>
        <v>19.600000000000001</v>
      </c>
      <c r="CB2103">
        <f>IF($BZ$6="","",IF(ISERROR(INDEX([3]Base!$A$2:$C$207,MATCH($BZ$6,[3]Base!$A$2:$A$207,0),2))=TRUE,"CABLE INCONNU",(INDEX([3]Base!$A$2:$C$207,MATCH($BZ$6,[3]Base!$A$2:$A$207,0),2))))</f>
        <v>0.627</v>
      </c>
      <c r="CG21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BORD'!$B$13:$B$2000,0),9)))*T2103/$P$18)</f>
        <v>406.35042202010396</v>
      </c>
      <c r="CI2103">
        <f>'[3]TABLEAU DE BORD'!B2101</f>
        <v>0</v>
      </c>
      <c r="CJ2103">
        <f>'[3]TABLEAU DE BORD'!E2101-'[3]TABLEAU DE BORD'!C2101</f>
        <v>0</v>
      </c>
      <c r="CL2103">
        <f>'[3]TABLEAU DE BORD'!H2101</f>
        <v>0</v>
      </c>
      <c r="CM2103">
        <f>'[3]TABLEAU DE BORD'!K2101-'[3]TABLEAU DE BORD'!I2101</f>
        <v>0</v>
      </c>
    </row>
    <row r="2104" spans="72:91" x14ac:dyDescent="0.25">
      <c r="BT210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BORD'!$B$13:$B$2000,0),11))*T2104/INDEX('[3]TABLEAU DE BORD'!$B$13:$R$2000,MATCH('Formalisme RTE'!$H$2,'[3]TABLEAU DE BORD'!$B$13:$B$2000,0),12)</f>
        <v>3.102830965870556</v>
      </c>
      <c r="BU2104">
        <f t="shared" si="144"/>
        <v>0</v>
      </c>
      <c r="BX2104">
        <f t="shared" si="143"/>
        <v>0.60748217536470928</v>
      </c>
      <c r="BZ2104">
        <f>IF($BZ$6="","",IF(ISERROR(INDEX([3]Base!$A$2:$C$207,MATCH($BZ$6,[3]Base!$A$2:$A$207,0),2))=TRUE,"CABLE INCONNU",(INDEX([3]Base!$A$2:$C$207,MATCH($BZ$6,[3]Base!$A$2:$A$207,0),3))))</f>
        <v>19.600000000000001</v>
      </c>
      <c r="CB2104">
        <f>IF($BZ$6="","",IF(ISERROR(INDEX([3]Base!$A$2:$C$207,MATCH($BZ$6,[3]Base!$A$2:$A$207,0),2))=TRUE,"CABLE INCONNU",(INDEX([3]Base!$A$2:$C$207,MATCH($BZ$6,[3]Base!$A$2:$A$207,0),2))))</f>
        <v>0.627</v>
      </c>
      <c r="CG21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BORD'!$B$13:$B$2000,0),9)))*T2104/$P$18)</f>
        <v>406.35042202010396</v>
      </c>
      <c r="CI2104">
        <f>'[3]TABLEAU DE BORD'!B2102</f>
        <v>0</v>
      </c>
      <c r="CJ2104">
        <f>'[3]TABLEAU DE BORD'!E2102-'[3]TABLEAU DE BORD'!C2102</f>
        <v>0</v>
      </c>
      <c r="CL2104">
        <f>'[3]TABLEAU DE BORD'!H2102</f>
        <v>0</v>
      </c>
      <c r="CM2104">
        <f>'[3]TABLEAU DE BORD'!K2102-'[3]TABLEAU DE BORD'!I2102</f>
        <v>0</v>
      </c>
    </row>
    <row r="2105" spans="72:91" x14ac:dyDescent="0.25">
      <c r="BT210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BORD'!$B$13:$B$2000,0),11))*T2105/INDEX('[3]TABLEAU DE BORD'!$B$13:$R$2000,MATCH('Formalisme RTE'!$H$2,'[3]TABLEAU DE BORD'!$B$13:$B$2000,0),12)</f>
        <v>3.102830965870556</v>
      </c>
      <c r="BU2105">
        <f t="shared" si="144"/>
        <v>0</v>
      </c>
      <c r="BX2105">
        <f t="shared" si="143"/>
        <v>0.60748217536470928</v>
      </c>
      <c r="BZ2105">
        <f>IF($BZ$6="","",IF(ISERROR(INDEX([3]Base!$A$2:$C$207,MATCH($BZ$6,[3]Base!$A$2:$A$207,0),2))=TRUE,"CABLE INCONNU",(INDEX([3]Base!$A$2:$C$207,MATCH($BZ$6,[3]Base!$A$2:$A$207,0),3))))</f>
        <v>19.600000000000001</v>
      </c>
      <c r="CB2105">
        <f>IF($BZ$6="","",IF(ISERROR(INDEX([3]Base!$A$2:$C$207,MATCH($BZ$6,[3]Base!$A$2:$A$207,0),2))=TRUE,"CABLE INCONNU",(INDEX([3]Base!$A$2:$C$207,MATCH($BZ$6,[3]Base!$A$2:$A$207,0),2))))</f>
        <v>0.627</v>
      </c>
      <c r="CG21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BORD'!$B$13:$B$2000,0),9)))*T2105/$P$18)</f>
        <v>406.35042202010396</v>
      </c>
      <c r="CI2105">
        <f>'[3]TABLEAU DE BORD'!B2103</f>
        <v>0</v>
      </c>
      <c r="CJ2105">
        <f>'[3]TABLEAU DE BORD'!E2103-'[3]TABLEAU DE BORD'!C2103</f>
        <v>0</v>
      </c>
      <c r="CL2105">
        <f>'[3]TABLEAU DE BORD'!H2103</f>
        <v>0</v>
      </c>
      <c r="CM2105">
        <f>'[3]TABLEAU DE BORD'!K2103-'[3]TABLEAU DE BORD'!I2103</f>
        <v>0</v>
      </c>
    </row>
    <row r="2106" spans="72:91" x14ac:dyDescent="0.25">
      <c r="BT210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BORD'!$B$13:$B$2000,0),11))*T2106/INDEX('[3]TABLEAU DE BORD'!$B$13:$R$2000,MATCH('Formalisme RTE'!$H$2,'[3]TABLEAU DE BORD'!$B$13:$B$2000,0),12)</f>
        <v>3.102830965870556</v>
      </c>
      <c r="BU2106">
        <f t="shared" si="144"/>
        <v>0</v>
      </c>
      <c r="BX2106">
        <f t="shared" si="143"/>
        <v>0.60748217536470928</v>
      </c>
      <c r="BZ2106">
        <f>IF($BZ$6="","",IF(ISERROR(INDEX([3]Base!$A$2:$C$207,MATCH($BZ$6,[3]Base!$A$2:$A$207,0),2))=TRUE,"CABLE INCONNU",(INDEX([3]Base!$A$2:$C$207,MATCH($BZ$6,[3]Base!$A$2:$A$207,0),3))))</f>
        <v>19.600000000000001</v>
      </c>
      <c r="CB2106">
        <f>IF($BZ$6="","",IF(ISERROR(INDEX([3]Base!$A$2:$C$207,MATCH($BZ$6,[3]Base!$A$2:$A$207,0),2))=TRUE,"CABLE INCONNU",(INDEX([3]Base!$A$2:$C$207,MATCH($BZ$6,[3]Base!$A$2:$A$207,0),2))))</f>
        <v>0.627</v>
      </c>
      <c r="CG210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BORD'!$B$13:$B$2000,0),9)))*T2106/$P$18)</f>
        <v>406.35042202010396</v>
      </c>
      <c r="CI2106">
        <f>'[3]TABLEAU DE BORD'!B2104</f>
        <v>0</v>
      </c>
      <c r="CJ2106">
        <f>'[3]TABLEAU DE BORD'!E2104-'[3]TABLEAU DE BORD'!C2104</f>
        <v>0</v>
      </c>
      <c r="CL2106">
        <f>'[3]TABLEAU DE BORD'!H2104</f>
        <v>0</v>
      </c>
      <c r="CM2106">
        <f>'[3]TABLEAU DE BORD'!K2104-'[3]TABLEAU DE BORD'!I2104</f>
        <v>0</v>
      </c>
    </row>
    <row r="2107" spans="72:91" x14ac:dyDescent="0.25">
      <c r="BT210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BORD'!$B$13:$B$2000,0),11))*T2107/INDEX('[3]TABLEAU DE BORD'!$B$13:$R$2000,MATCH('Formalisme RTE'!$H$2,'[3]TABLEAU DE BORD'!$B$13:$B$2000,0),12)</f>
        <v>3.102830965870556</v>
      </c>
      <c r="BU2107">
        <f t="shared" si="144"/>
        <v>0</v>
      </c>
      <c r="BX2107">
        <f t="shared" si="143"/>
        <v>0.60748217536470928</v>
      </c>
      <c r="BZ2107">
        <f>IF($BZ$6="","",IF(ISERROR(INDEX([3]Base!$A$2:$C$207,MATCH($BZ$6,[3]Base!$A$2:$A$207,0),2))=TRUE,"CABLE INCONNU",(INDEX([3]Base!$A$2:$C$207,MATCH($BZ$6,[3]Base!$A$2:$A$207,0),3))))</f>
        <v>19.600000000000001</v>
      </c>
      <c r="CB2107">
        <f>IF($BZ$6="","",IF(ISERROR(INDEX([3]Base!$A$2:$C$207,MATCH($BZ$6,[3]Base!$A$2:$A$207,0),2))=TRUE,"CABLE INCONNU",(INDEX([3]Base!$A$2:$C$207,MATCH($BZ$6,[3]Base!$A$2:$A$207,0),2))))</f>
        <v>0.627</v>
      </c>
      <c r="CG210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BORD'!$B$13:$B$2000,0),9)))*T2107/$P$18)</f>
        <v>406.35042202010396</v>
      </c>
      <c r="CI2107">
        <f>'[3]TABLEAU DE BORD'!B2105</f>
        <v>0</v>
      </c>
      <c r="CJ2107">
        <f>'[3]TABLEAU DE BORD'!E2105-'[3]TABLEAU DE BORD'!C2105</f>
        <v>0</v>
      </c>
      <c r="CL2107">
        <f>'[3]TABLEAU DE BORD'!H2105</f>
        <v>0</v>
      </c>
      <c r="CM2107">
        <f>'[3]TABLEAU DE BORD'!K2105-'[3]TABLEAU DE BORD'!I2105</f>
        <v>0</v>
      </c>
    </row>
    <row r="2108" spans="72:91" x14ac:dyDescent="0.25">
      <c r="BT210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BORD'!$B$13:$B$2000,0),11))*T2108/INDEX('[3]TABLEAU DE BORD'!$B$13:$R$2000,MATCH('Formalisme RTE'!$H$2,'[3]TABLEAU DE BORD'!$B$13:$B$2000,0),12)</f>
        <v>3.102830965870556</v>
      </c>
      <c r="BU2108">
        <f t="shared" si="144"/>
        <v>0</v>
      </c>
      <c r="BX2108">
        <f t="shared" si="143"/>
        <v>0.60748217536470928</v>
      </c>
      <c r="BZ2108">
        <f>IF($BZ$6="","",IF(ISERROR(INDEX([3]Base!$A$2:$C$207,MATCH($BZ$6,[3]Base!$A$2:$A$207,0),2))=TRUE,"CABLE INCONNU",(INDEX([3]Base!$A$2:$C$207,MATCH($BZ$6,[3]Base!$A$2:$A$207,0),3))))</f>
        <v>19.600000000000001</v>
      </c>
      <c r="CB2108">
        <f>IF($BZ$6="","",IF(ISERROR(INDEX([3]Base!$A$2:$C$207,MATCH($BZ$6,[3]Base!$A$2:$A$207,0),2))=TRUE,"CABLE INCONNU",(INDEX([3]Base!$A$2:$C$207,MATCH($BZ$6,[3]Base!$A$2:$A$207,0),2))))</f>
        <v>0.627</v>
      </c>
      <c r="CG210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BORD'!$B$13:$B$2000,0),9)))*T2108/$P$18)</f>
        <v>406.35042202010396</v>
      </c>
      <c r="CI2108">
        <f>'[3]TABLEAU DE BORD'!B2106</f>
        <v>0</v>
      </c>
      <c r="CJ2108">
        <f>'[3]TABLEAU DE BORD'!E2106-'[3]TABLEAU DE BORD'!C2106</f>
        <v>0</v>
      </c>
      <c r="CL2108">
        <f>'[3]TABLEAU DE BORD'!H2106</f>
        <v>0</v>
      </c>
      <c r="CM2108">
        <f>'[3]TABLEAU DE BORD'!K2106-'[3]TABLEAU DE BORD'!I2106</f>
        <v>0</v>
      </c>
    </row>
    <row r="2109" spans="72:91" x14ac:dyDescent="0.25">
      <c r="BT210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BORD'!$B$13:$B$2000,0),11))*T2109/INDEX('[3]TABLEAU DE BORD'!$B$13:$R$2000,MATCH('Formalisme RTE'!$H$2,'[3]TABLEAU DE BORD'!$B$13:$B$2000,0),12)</f>
        <v>3.102830965870556</v>
      </c>
      <c r="BU2109">
        <f t="shared" si="144"/>
        <v>0</v>
      </c>
      <c r="BX2109">
        <f t="shared" si="143"/>
        <v>0.60748217536470928</v>
      </c>
      <c r="BZ2109">
        <f>IF($BZ$6="","",IF(ISERROR(INDEX([3]Base!$A$2:$C$207,MATCH($BZ$6,[3]Base!$A$2:$A$207,0),2))=TRUE,"CABLE INCONNU",(INDEX([3]Base!$A$2:$C$207,MATCH($BZ$6,[3]Base!$A$2:$A$207,0),3))))</f>
        <v>19.600000000000001</v>
      </c>
      <c r="CB2109">
        <f>IF($BZ$6="","",IF(ISERROR(INDEX([3]Base!$A$2:$C$207,MATCH($BZ$6,[3]Base!$A$2:$A$207,0),2))=TRUE,"CABLE INCONNU",(INDEX([3]Base!$A$2:$C$207,MATCH($BZ$6,[3]Base!$A$2:$A$207,0),2))))</f>
        <v>0.627</v>
      </c>
      <c r="CG210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BORD'!$B$13:$B$2000,0),9)))*T2109/$P$18)</f>
        <v>406.35042202010396</v>
      </c>
      <c r="CI2109">
        <f>'[3]TABLEAU DE BORD'!B2107</f>
        <v>0</v>
      </c>
      <c r="CJ2109">
        <f>'[3]TABLEAU DE BORD'!E2107-'[3]TABLEAU DE BORD'!C2107</f>
        <v>0</v>
      </c>
      <c r="CL2109">
        <f>'[3]TABLEAU DE BORD'!H2107</f>
        <v>0</v>
      </c>
      <c r="CM2109">
        <f>'[3]TABLEAU DE BORD'!K2107-'[3]TABLEAU DE BORD'!I2107</f>
        <v>0</v>
      </c>
    </row>
    <row r="2110" spans="72:91" x14ac:dyDescent="0.25">
      <c r="BT211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BORD'!$B$13:$B$2000,0),11))*T2110/INDEX('[3]TABLEAU DE BORD'!$B$13:$R$2000,MATCH('Formalisme RTE'!$H$2,'[3]TABLEAU DE BORD'!$B$13:$B$2000,0),12)</f>
        <v>3.102830965870556</v>
      </c>
      <c r="BU2110">
        <f t="shared" si="144"/>
        <v>0</v>
      </c>
      <c r="BX2110">
        <f t="shared" si="143"/>
        <v>0.60748217536470928</v>
      </c>
      <c r="BZ2110">
        <f>IF($BZ$6="","",IF(ISERROR(INDEX([3]Base!$A$2:$C$207,MATCH($BZ$6,[3]Base!$A$2:$A$207,0),2))=TRUE,"CABLE INCONNU",(INDEX([3]Base!$A$2:$C$207,MATCH($BZ$6,[3]Base!$A$2:$A$207,0),3))))</f>
        <v>19.600000000000001</v>
      </c>
      <c r="CB2110">
        <f>IF($BZ$6="","",IF(ISERROR(INDEX([3]Base!$A$2:$C$207,MATCH($BZ$6,[3]Base!$A$2:$A$207,0),2))=TRUE,"CABLE INCONNU",(INDEX([3]Base!$A$2:$C$207,MATCH($BZ$6,[3]Base!$A$2:$A$207,0),2))))</f>
        <v>0.627</v>
      </c>
      <c r="CG211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BORD'!$B$13:$B$2000,0),9)))*T2110/$P$18)</f>
        <v>406.35042202010396</v>
      </c>
      <c r="CI2110">
        <f>'[3]TABLEAU DE BORD'!B2108</f>
        <v>0</v>
      </c>
      <c r="CJ2110">
        <f>'[3]TABLEAU DE BORD'!E2108-'[3]TABLEAU DE BORD'!C2108</f>
        <v>0</v>
      </c>
      <c r="CL2110">
        <f>'[3]TABLEAU DE BORD'!H2108</f>
        <v>0</v>
      </c>
      <c r="CM2110">
        <f>'[3]TABLEAU DE BORD'!K2108-'[3]TABLEAU DE BORD'!I2108</f>
        <v>0</v>
      </c>
    </row>
    <row r="2111" spans="72:91" x14ac:dyDescent="0.25">
      <c r="BT211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BORD'!$B$13:$B$2000,0),11))*T2111/INDEX('[3]TABLEAU DE BORD'!$B$13:$R$2000,MATCH('Formalisme RTE'!$H$2,'[3]TABLEAU DE BORD'!$B$13:$B$2000,0),12)</f>
        <v>3.102830965870556</v>
      </c>
      <c r="BU2111">
        <f t="shared" si="144"/>
        <v>0</v>
      </c>
      <c r="BX2111">
        <f t="shared" si="143"/>
        <v>0.60748217536470928</v>
      </c>
      <c r="BZ2111">
        <f>IF($BZ$6="","",IF(ISERROR(INDEX([3]Base!$A$2:$C$207,MATCH($BZ$6,[3]Base!$A$2:$A$207,0),2))=TRUE,"CABLE INCONNU",(INDEX([3]Base!$A$2:$C$207,MATCH($BZ$6,[3]Base!$A$2:$A$207,0),3))))</f>
        <v>19.600000000000001</v>
      </c>
      <c r="CB2111">
        <f>IF($BZ$6="","",IF(ISERROR(INDEX([3]Base!$A$2:$C$207,MATCH($BZ$6,[3]Base!$A$2:$A$207,0),2))=TRUE,"CABLE INCONNU",(INDEX([3]Base!$A$2:$C$207,MATCH($BZ$6,[3]Base!$A$2:$A$207,0),2))))</f>
        <v>0.627</v>
      </c>
      <c r="CG211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BORD'!$B$13:$B$2000,0),9)))*T2111/$P$18)</f>
        <v>406.35042202010396</v>
      </c>
      <c r="CI2111">
        <f>'[3]TABLEAU DE BORD'!B2109</f>
        <v>0</v>
      </c>
      <c r="CJ2111">
        <f>'[3]TABLEAU DE BORD'!E2109-'[3]TABLEAU DE BORD'!C2109</f>
        <v>0</v>
      </c>
      <c r="CL2111">
        <f>'[3]TABLEAU DE BORD'!H2109</f>
        <v>0</v>
      </c>
      <c r="CM2111">
        <f>'[3]TABLEAU DE BORD'!K2109-'[3]TABLEAU DE BORD'!I2109</f>
        <v>0</v>
      </c>
    </row>
    <row r="2112" spans="72:91" x14ac:dyDescent="0.25">
      <c r="BT211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BORD'!$B$13:$B$2000,0),11))*T2112/INDEX('[3]TABLEAU DE BORD'!$B$13:$R$2000,MATCH('Formalisme RTE'!$H$2,'[3]TABLEAU DE BORD'!$B$13:$B$2000,0),12)</f>
        <v>3.102830965870556</v>
      </c>
      <c r="BU2112">
        <f t="shared" si="144"/>
        <v>0</v>
      </c>
      <c r="BX2112">
        <f t="shared" si="143"/>
        <v>0.60748217536470928</v>
      </c>
      <c r="BZ2112">
        <f>IF($BZ$6="","",IF(ISERROR(INDEX([3]Base!$A$2:$C$207,MATCH($BZ$6,[3]Base!$A$2:$A$207,0),2))=TRUE,"CABLE INCONNU",(INDEX([3]Base!$A$2:$C$207,MATCH($BZ$6,[3]Base!$A$2:$A$207,0),3))))</f>
        <v>19.600000000000001</v>
      </c>
      <c r="CB2112">
        <f>IF($BZ$6="","",IF(ISERROR(INDEX([3]Base!$A$2:$C$207,MATCH($BZ$6,[3]Base!$A$2:$A$207,0),2))=TRUE,"CABLE INCONNU",(INDEX([3]Base!$A$2:$C$207,MATCH($BZ$6,[3]Base!$A$2:$A$207,0),2))))</f>
        <v>0.627</v>
      </c>
      <c r="CG211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BORD'!$B$13:$B$2000,0),9)))*T2112/$P$18)</f>
        <v>406.35042202010396</v>
      </c>
      <c r="CI2112">
        <f>'[3]TABLEAU DE BORD'!B2110</f>
        <v>0</v>
      </c>
      <c r="CJ2112">
        <f>'[3]TABLEAU DE BORD'!E2110-'[3]TABLEAU DE BORD'!C2110</f>
        <v>0</v>
      </c>
      <c r="CL2112">
        <f>'[3]TABLEAU DE BORD'!H2110</f>
        <v>0</v>
      </c>
      <c r="CM2112">
        <f>'[3]TABLEAU DE BORD'!K2110-'[3]TABLEAU DE BORD'!I2110</f>
        <v>0</v>
      </c>
    </row>
    <row r="2113" spans="72:91" x14ac:dyDescent="0.25">
      <c r="BT211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BORD'!$B$13:$B$2000,0),11))*T2113/INDEX('[3]TABLEAU DE BORD'!$B$13:$R$2000,MATCH('Formalisme RTE'!$H$2,'[3]TABLEAU DE BORD'!$B$13:$B$2000,0),12)</f>
        <v>3.102830965870556</v>
      </c>
      <c r="BU2113">
        <f t="shared" si="144"/>
        <v>0</v>
      </c>
      <c r="BX2113">
        <f t="shared" si="143"/>
        <v>0.60748217536470928</v>
      </c>
      <c r="BZ2113">
        <f>IF($BZ$6="","",IF(ISERROR(INDEX([3]Base!$A$2:$C$207,MATCH($BZ$6,[3]Base!$A$2:$A$207,0),2))=TRUE,"CABLE INCONNU",(INDEX([3]Base!$A$2:$C$207,MATCH($BZ$6,[3]Base!$A$2:$A$207,0),3))))</f>
        <v>19.600000000000001</v>
      </c>
      <c r="CB2113">
        <f>IF($BZ$6="","",IF(ISERROR(INDEX([3]Base!$A$2:$C$207,MATCH($BZ$6,[3]Base!$A$2:$A$207,0),2))=TRUE,"CABLE INCONNU",(INDEX([3]Base!$A$2:$C$207,MATCH($BZ$6,[3]Base!$A$2:$A$207,0),2))))</f>
        <v>0.627</v>
      </c>
      <c r="CG211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BORD'!$B$13:$B$2000,0),9)))*T2113/$P$18)</f>
        <v>406.35042202010396</v>
      </c>
      <c r="CI2113">
        <f>'[3]TABLEAU DE BORD'!B2111</f>
        <v>0</v>
      </c>
      <c r="CJ2113">
        <f>'[3]TABLEAU DE BORD'!E2111-'[3]TABLEAU DE BORD'!C2111</f>
        <v>0</v>
      </c>
      <c r="CL2113">
        <f>'[3]TABLEAU DE BORD'!H2111</f>
        <v>0</v>
      </c>
      <c r="CM2113">
        <f>'[3]TABLEAU DE BORD'!K2111-'[3]TABLEAU DE BORD'!I2111</f>
        <v>0</v>
      </c>
    </row>
    <row r="2114" spans="72:91" x14ac:dyDescent="0.25">
      <c r="BT211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BORD'!$B$13:$B$2000,0),11))*T2114/INDEX('[3]TABLEAU DE BORD'!$B$13:$R$2000,MATCH('Formalisme RTE'!$H$2,'[3]TABLEAU DE BORD'!$B$13:$B$2000,0),12)</f>
        <v>3.102830965870556</v>
      </c>
      <c r="BU2114">
        <f t="shared" si="144"/>
        <v>0</v>
      </c>
      <c r="BX2114">
        <f t="shared" si="143"/>
        <v>0.60748217536470928</v>
      </c>
      <c r="BZ2114">
        <f>IF($BZ$6="","",IF(ISERROR(INDEX([3]Base!$A$2:$C$207,MATCH($BZ$6,[3]Base!$A$2:$A$207,0),2))=TRUE,"CABLE INCONNU",(INDEX([3]Base!$A$2:$C$207,MATCH($BZ$6,[3]Base!$A$2:$A$207,0),3))))</f>
        <v>19.600000000000001</v>
      </c>
      <c r="CB2114">
        <f>IF($BZ$6="","",IF(ISERROR(INDEX([3]Base!$A$2:$C$207,MATCH($BZ$6,[3]Base!$A$2:$A$207,0),2))=TRUE,"CABLE INCONNU",(INDEX([3]Base!$A$2:$C$207,MATCH($BZ$6,[3]Base!$A$2:$A$207,0),2))))</f>
        <v>0.627</v>
      </c>
      <c r="CG211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BORD'!$B$13:$B$2000,0),9)))*T2114/$P$18)</f>
        <v>406.35042202010396</v>
      </c>
      <c r="CI2114">
        <f>'[3]TABLEAU DE BORD'!B2112</f>
        <v>0</v>
      </c>
      <c r="CJ2114">
        <f>'[3]TABLEAU DE BORD'!E2112-'[3]TABLEAU DE BORD'!C2112</f>
        <v>0</v>
      </c>
      <c r="CL2114">
        <f>'[3]TABLEAU DE BORD'!H2112</f>
        <v>0</v>
      </c>
      <c r="CM2114">
        <f>'[3]TABLEAU DE BORD'!K2112-'[3]TABLEAU DE BORD'!I2112</f>
        <v>0</v>
      </c>
    </row>
    <row r="2115" spans="72:91" x14ac:dyDescent="0.25">
      <c r="BT211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BORD'!$B$13:$B$2000,0),11))*T2115/INDEX('[3]TABLEAU DE BORD'!$B$13:$R$2000,MATCH('Formalisme RTE'!$H$2,'[3]TABLEAU DE BORD'!$B$13:$B$2000,0),12)</f>
        <v>3.102830965870556</v>
      </c>
      <c r="BU2115">
        <f t="shared" si="144"/>
        <v>0</v>
      </c>
      <c r="BX2115">
        <f t="shared" si="143"/>
        <v>0.60748217536470928</v>
      </c>
      <c r="BZ2115">
        <f>IF($BZ$6="","",IF(ISERROR(INDEX([3]Base!$A$2:$C$207,MATCH($BZ$6,[3]Base!$A$2:$A$207,0),2))=TRUE,"CABLE INCONNU",(INDEX([3]Base!$A$2:$C$207,MATCH($BZ$6,[3]Base!$A$2:$A$207,0),3))))</f>
        <v>19.600000000000001</v>
      </c>
      <c r="CB2115">
        <f>IF($BZ$6="","",IF(ISERROR(INDEX([3]Base!$A$2:$C$207,MATCH($BZ$6,[3]Base!$A$2:$A$207,0),2))=TRUE,"CABLE INCONNU",(INDEX([3]Base!$A$2:$C$207,MATCH($BZ$6,[3]Base!$A$2:$A$207,0),2))))</f>
        <v>0.627</v>
      </c>
      <c r="CG211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BORD'!$B$13:$B$2000,0),9)))*T2115/$P$18)</f>
        <v>406.35042202010396</v>
      </c>
      <c r="CI2115">
        <f>'[3]TABLEAU DE BORD'!B2113</f>
        <v>0</v>
      </c>
      <c r="CJ2115">
        <f>'[3]TABLEAU DE BORD'!E2113-'[3]TABLEAU DE BORD'!C2113</f>
        <v>0</v>
      </c>
      <c r="CL2115">
        <f>'[3]TABLEAU DE BORD'!H2113</f>
        <v>0</v>
      </c>
      <c r="CM2115">
        <f>'[3]TABLEAU DE BORD'!K2113-'[3]TABLEAU DE BORD'!I2113</f>
        <v>0</v>
      </c>
    </row>
    <row r="2116" spans="72:91" x14ac:dyDescent="0.25">
      <c r="BT211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BORD'!$B$13:$B$2000,0),11))*T2116/INDEX('[3]TABLEAU DE BORD'!$B$13:$R$2000,MATCH('Formalisme RTE'!$H$2,'[3]TABLEAU DE BORD'!$B$13:$B$2000,0),12)</f>
        <v>3.102830965870556</v>
      </c>
      <c r="BU2116">
        <f t="shared" si="144"/>
        <v>0</v>
      </c>
      <c r="BX2116">
        <f t="shared" si="143"/>
        <v>0.60748217536470928</v>
      </c>
      <c r="BZ2116">
        <f>IF($BZ$6="","",IF(ISERROR(INDEX([3]Base!$A$2:$C$207,MATCH($BZ$6,[3]Base!$A$2:$A$207,0),2))=TRUE,"CABLE INCONNU",(INDEX([3]Base!$A$2:$C$207,MATCH($BZ$6,[3]Base!$A$2:$A$207,0),3))))</f>
        <v>19.600000000000001</v>
      </c>
      <c r="CB2116">
        <f>IF($BZ$6="","",IF(ISERROR(INDEX([3]Base!$A$2:$C$207,MATCH($BZ$6,[3]Base!$A$2:$A$207,0),2))=TRUE,"CABLE INCONNU",(INDEX([3]Base!$A$2:$C$207,MATCH($BZ$6,[3]Base!$A$2:$A$207,0),2))))</f>
        <v>0.627</v>
      </c>
      <c r="CG21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BORD'!$B$13:$B$2000,0),9)))*T2116/$P$18)</f>
        <v>406.35042202010396</v>
      </c>
      <c r="CI2116">
        <f>'[3]TABLEAU DE BORD'!B2114</f>
        <v>0</v>
      </c>
      <c r="CJ2116">
        <f>'[3]TABLEAU DE BORD'!E2114-'[3]TABLEAU DE BORD'!C2114</f>
        <v>0</v>
      </c>
      <c r="CL2116">
        <f>'[3]TABLEAU DE BORD'!H2114</f>
        <v>0</v>
      </c>
      <c r="CM2116">
        <f>'[3]TABLEAU DE BORD'!K2114-'[3]TABLEAU DE BORD'!I2114</f>
        <v>0</v>
      </c>
    </row>
    <row r="2117" spans="72:91" x14ac:dyDescent="0.25">
      <c r="BT211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BORD'!$B$13:$B$2000,0),11))*T2117/INDEX('[3]TABLEAU DE BORD'!$B$13:$R$2000,MATCH('Formalisme RTE'!$H$2,'[3]TABLEAU DE BORD'!$B$13:$B$2000,0),12)</f>
        <v>3.102830965870556</v>
      </c>
      <c r="BU2117">
        <f t="shared" si="144"/>
        <v>0</v>
      </c>
      <c r="BX2117">
        <f t="shared" si="143"/>
        <v>0.60748217536470928</v>
      </c>
      <c r="BZ2117">
        <f>IF($BZ$6="","",IF(ISERROR(INDEX([3]Base!$A$2:$C$207,MATCH($BZ$6,[3]Base!$A$2:$A$207,0),2))=TRUE,"CABLE INCONNU",(INDEX([3]Base!$A$2:$C$207,MATCH($BZ$6,[3]Base!$A$2:$A$207,0),3))))</f>
        <v>19.600000000000001</v>
      </c>
      <c r="CB2117">
        <f>IF($BZ$6="","",IF(ISERROR(INDEX([3]Base!$A$2:$C$207,MATCH($BZ$6,[3]Base!$A$2:$A$207,0),2))=TRUE,"CABLE INCONNU",(INDEX([3]Base!$A$2:$C$207,MATCH($BZ$6,[3]Base!$A$2:$A$207,0),2))))</f>
        <v>0.627</v>
      </c>
      <c r="CG21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BORD'!$B$13:$B$2000,0),9)))*T2117/$P$18)</f>
        <v>406.35042202010396</v>
      </c>
      <c r="CI2117">
        <f>'[3]TABLEAU DE BORD'!B2115</f>
        <v>0</v>
      </c>
      <c r="CJ2117">
        <f>'[3]TABLEAU DE BORD'!E2115-'[3]TABLEAU DE BORD'!C2115</f>
        <v>0</v>
      </c>
      <c r="CL2117">
        <f>'[3]TABLEAU DE BORD'!H2115</f>
        <v>0</v>
      </c>
      <c r="CM2117">
        <f>'[3]TABLEAU DE BORD'!K2115-'[3]TABLEAU DE BORD'!I2115</f>
        <v>0</v>
      </c>
    </row>
    <row r="2118" spans="72:91" x14ac:dyDescent="0.25">
      <c r="BT211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BORD'!$B$13:$B$2000,0),11))*T2118/INDEX('[3]TABLEAU DE BORD'!$B$13:$R$2000,MATCH('Formalisme RTE'!$H$2,'[3]TABLEAU DE BORD'!$B$13:$B$2000,0),12)</f>
        <v>3.102830965870556</v>
      </c>
      <c r="BU2118">
        <f t="shared" si="144"/>
        <v>0</v>
      </c>
      <c r="BX2118">
        <f t="shared" si="143"/>
        <v>0.60748217536470928</v>
      </c>
      <c r="BZ2118">
        <f>IF($BZ$6="","",IF(ISERROR(INDEX([3]Base!$A$2:$C$207,MATCH($BZ$6,[3]Base!$A$2:$A$207,0),2))=TRUE,"CABLE INCONNU",(INDEX([3]Base!$A$2:$C$207,MATCH($BZ$6,[3]Base!$A$2:$A$207,0),3))))</f>
        <v>19.600000000000001</v>
      </c>
      <c r="CB2118">
        <f>IF($BZ$6="","",IF(ISERROR(INDEX([3]Base!$A$2:$C$207,MATCH($BZ$6,[3]Base!$A$2:$A$207,0),2))=TRUE,"CABLE INCONNU",(INDEX([3]Base!$A$2:$C$207,MATCH($BZ$6,[3]Base!$A$2:$A$207,0),2))))</f>
        <v>0.627</v>
      </c>
      <c r="CG21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BORD'!$B$13:$B$2000,0),9)))*T2118/$P$18)</f>
        <v>406.35042202010396</v>
      </c>
      <c r="CI2118">
        <f>'[3]TABLEAU DE BORD'!B2116</f>
        <v>0</v>
      </c>
      <c r="CJ2118">
        <f>'[3]TABLEAU DE BORD'!E2116-'[3]TABLEAU DE BORD'!C2116</f>
        <v>0</v>
      </c>
      <c r="CL2118">
        <f>'[3]TABLEAU DE BORD'!H2116</f>
        <v>0</v>
      </c>
      <c r="CM2118">
        <f>'[3]TABLEAU DE BORD'!K2116-'[3]TABLEAU DE BORD'!I2116</f>
        <v>0</v>
      </c>
    </row>
    <row r="2119" spans="72:91" x14ac:dyDescent="0.25">
      <c r="BT211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BORD'!$B$13:$B$2000,0),11))*T2119/INDEX('[3]TABLEAU DE BORD'!$B$13:$R$2000,MATCH('Formalisme RTE'!$H$2,'[3]TABLEAU DE BORD'!$B$13:$B$2000,0),12)</f>
        <v>3.102830965870556</v>
      </c>
      <c r="BU2119">
        <f t="shared" si="144"/>
        <v>0</v>
      </c>
      <c r="BX2119">
        <f t="shared" si="143"/>
        <v>0.60748217536470928</v>
      </c>
      <c r="BZ2119">
        <f>IF($BZ$6="","",IF(ISERROR(INDEX([3]Base!$A$2:$C$207,MATCH($BZ$6,[3]Base!$A$2:$A$207,0),2))=TRUE,"CABLE INCONNU",(INDEX([3]Base!$A$2:$C$207,MATCH($BZ$6,[3]Base!$A$2:$A$207,0),3))))</f>
        <v>19.600000000000001</v>
      </c>
      <c r="CB2119">
        <f>IF($BZ$6="","",IF(ISERROR(INDEX([3]Base!$A$2:$C$207,MATCH($BZ$6,[3]Base!$A$2:$A$207,0),2))=TRUE,"CABLE INCONNU",(INDEX([3]Base!$A$2:$C$207,MATCH($BZ$6,[3]Base!$A$2:$A$207,0),2))))</f>
        <v>0.627</v>
      </c>
      <c r="CG21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BORD'!$B$13:$B$2000,0),9)))*T2119/$P$18)</f>
        <v>406.35042202010396</v>
      </c>
      <c r="CI2119">
        <f>'[3]TABLEAU DE BORD'!B2117</f>
        <v>0</v>
      </c>
      <c r="CJ2119">
        <f>'[3]TABLEAU DE BORD'!E2117-'[3]TABLEAU DE BORD'!C2117</f>
        <v>0</v>
      </c>
      <c r="CL2119">
        <f>'[3]TABLEAU DE BORD'!H2117</f>
        <v>0</v>
      </c>
      <c r="CM2119">
        <f>'[3]TABLEAU DE BORD'!K2117-'[3]TABLEAU DE BORD'!I2117</f>
        <v>0</v>
      </c>
    </row>
    <row r="2120" spans="72:91" x14ac:dyDescent="0.25">
      <c r="BT212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BORD'!$B$13:$B$2000,0),11))*T2120/INDEX('[3]TABLEAU DE BORD'!$B$13:$R$2000,MATCH('Formalisme RTE'!$H$2,'[3]TABLEAU DE BORD'!$B$13:$B$2000,0),12)</f>
        <v>3.102830965870556</v>
      </c>
      <c r="BU2120">
        <f t="shared" si="144"/>
        <v>0</v>
      </c>
      <c r="BX2120">
        <f t="shared" si="143"/>
        <v>0.60748217536470928</v>
      </c>
      <c r="BZ2120">
        <f>IF($BZ$6="","",IF(ISERROR(INDEX([3]Base!$A$2:$C$207,MATCH($BZ$6,[3]Base!$A$2:$A$207,0),2))=TRUE,"CABLE INCONNU",(INDEX([3]Base!$A$2:$C$207,MATCH($BZ$6,[3]Base!$A$2:$A$207,0),3))))</f>
        <v>19.600000000000001</v>
      </c>
      <c r="CB2120">
        <f>IF($BZ$6="","",IF(ISERROR(INDEX([3]Base!$A$2:$C$207,MATCH($BZ$6,[3]Base!$A$2:$A$207,0),2))=TRUE,"CABLE INCONNU",(INDEX([3]Base!$A$2:$C$207,MATCH($BZ$6,[3]Base!$A$2:$A$207,0),2))))</f>
        <v>0.627</v>
      </c>
      <c r="CG21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BORD'!$B$13:$B$2000,0),9)))*T2120/$P$18)</f>
        <v>406.35042202010396</v>
      </c>
      <c r="CI2120">
        <f>'[3]TABLEAU DE BORD'!B2118</f>
        <v>0</v>
      </c>
      <c r="CJ2120">
        <f>'[3]TABLEAU DE BORD'!E2118-'[3]TABLEAU DE BORD'!C2118</f>
        <v>0</v>
      </c>
      <c r="CL2120">
        <f>'[3]TABLEAU DE BORD'!H2118</f>
        <v>0</v>
      </c>
      <c r="CM2120">
        <f>'[3]TABLEAU DE BORD'!K2118-'[3]TABLEAU DE BORD'!I2118</f>
        <v>0</v>
      </c>
    </row>
    <row r="2121" spans="72:91" x14ac:dyDescent="0.25">
      <c r="BT212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BORD'!$B$13:$B$2000,0),11))*T2121/INDEX('[3]TABLEAU DE BORD'!$B$13:$R$2000,MATCH('Formalisme RTE'!$H$2,'[3]TABLEAU DE BORD'!$B$13:$B$2000,0),12)</f>
        <v>3.102830965870556</v>
      </c>
      <c r="BU2121">
        <f t="shared" si="144"/>
        <v>0</v>
      </c>
      <c r="BX2121">
        <f t="shared" si="143"/>
        <v>0.60748217536470928</v>
      </c>
      <c r="BZ2121">
        <f>IF($BZ$6="","",IF(ISERROR(INDEX([3]Base!$A$2:$C$207,MATCH($BZ$6,[3]Base!$A$2:$A$207,0),2))=TRUE,"CABLE INCONNU",(INDEX([3]Base!$A$2:$C$207,MATCH($BZ$6,[3]Base!$A$2:$A$207,0),3))))</f>
        <v>19.600000000000001</v>
      </c>
      <c r="CB2121">
        <f>IF($BZ$6="","",IF(ISERROR(INDEX([3]Base!$A$2:$C$207,MATCH($BZ$6,[3]Base!$A$2:$A$207,0),2))=TRUE,"CABLE INCONNU",(INDEX([3]Base!$A$2:$C$207,MATCH($BZ$6,[3]Base!$A$2:$A$207,0),2))))</f>
        <v>0.627</v>
      </c>
      <c r="CG21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BORD'!$B$13:$B$2000,0),9)))*T2121/$P$18)</f>
        <v>406.35042202010396</v>
      </c>
      <c r="CI2121">
        <f>'[3]TABLEAU DE BORD'!B2119</f>
        <v>0</v>
      </c>
      <c r="CJ2121">
        <f>'[3]TABLEAU DE BORD'!E2119-'[3]TABLEAU DE BORD'!C2119</f>
        <v>0</v>
      </c>
      <c r="CL2121">
        <f>'[3]TABLEAU DE BORD'!H2119</f>
        <v>0</v>
      </c>
      <c r="CM2121">
        <f>'[3]TABLEAU DE BORD'!K2119-'[3]TABLEAU DE BORD'!I2119</f>
        <v>0</v>
      </c>
    </row>
    <row r="2122" spans="72:91" x14ac:dyDescent="0.25">
      <c r="BT212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BORD'!$B$13:$B$2000,0),11))*T2122/INDEX('[3]TABLEAU DE BORD'!$B$13:$R$2000,MATCH('Formalisme RTE'!$H$2,'[3]TABLEAU DE BORD'!$B$13:$B$2000,0),12)</f>
        <v>3.102830965870556</v>
      </c>
      <c r="BU2122">
        <f t="shared" si="144"/>
        <v>0</v>
      </c>
      <c r="BX2122">
        <f t="shared" si="143"/>
        <v>0.60748217536470928</v>
      </c>
      <c r="BZ2122">
        <f>IF($BZ$6="","",IF(ISERROR(INDEX([3]Base!$A$2:$C$207,MATCH($BZ$6,[3]Base!$A$2:$A$207,0),2))=TRUE,"CABLE INCONNU",(INDEX([3]Base!$A$2:$C$207,MATCH($BZ$6,[3]Base!$A$2:$A$207,0),3))))</f>
        <v>19.600000000000001</v>
      </c>
      <c r="CB2122">
        <f>IF($BZ$6="","",IF(ISERROR(INDEX([3]Base!$A$2:$C$207,MATCH($BZ$6,[3]Base!$A$2:$A$207,0),2))=TRUE,"CABLE INCONNU",(INDEX([3]Base!$A$2:$C$207,MATCH($BZ$6,[3]Base!$A$2:$A$207,0),2))))</f>
        <v>0.627</v>
      </c>
      <c r="CG21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BORD'!$B$13:$B$2000,0),9)))*T2122/$P$18)</f>
        <v>406.35042202010396</v>
      </c>
      <c r="CI2122">
        <f>'[3]TABLEAU DE BORD'!B2120</f>
        <v>0</v>
      </c>
      <c r="CJ2122">
        <f>'[3]TABLEAU DE BORD'!E2120-'[3]TABLEAU DE BORD'!C2120</f>
        <v>0</v>
      </c>
      <c r="CL2122">
        <f>'[3]TABLEAU DE BORD'!H2120</f>
        <v>0</v>
      </c>
      <c r="CM2122">
        <f>'[3]TABLEAU DE BORD'!K2120-'[3]TABLEAU DE BORD'!I2120</f>
        <v>0</v>
      </c>
    </row>
    <row r="2123" spans="72:91" x14ac:dyDescent="0.25">
      <c r="BT212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BORD'!$B$13:$B$2000,0),11))*T2123/INDEX('[3]TABLEAU DE BORD'!$B$13:$R$2000,MATCH('Formalisme RTE'!$H$2,'[3]TABLEAU DE BORD'!$B$13:$B$2000,0),12)</f>
        <v>3.102830965870556</v>
      </c>
      <c r="BU2123">
        <f t="shared" si="144"/>
        <v>0</v>
      </c>
      <c r="BX2123">
        <f t="shared" si="143"/>
        <v>0.60748217536470928</v>
      </c>
      <c r="BZ2123">
        <f>IF($BZ$6="","",IF(ISERROR(INDEX([3]Base!$A$2:$C$207,MATCH($BZ$6,[3]Base!$A$2:$A$207,0),2))=TRUE,"CABLE INCONNU",(INDEX([3]Base!$A$2:$C$207,MATCH($BZ$6,[3]Base!$A$2:$A$207,0),3))))</f>
        <v>19.600000000000001</v>
      </c>
      <c r="CB2123">
        <f>IF($BZ$6="","",IF(ISERROR(INDEX([3]Base!$A$2:$C$207,MATCH($BZ$6,[3]Base!$A$2:$A$207,0),2))=TRUE,"CABLE INCONNU",(INDEX([3]Base!$A$2:$C$207,MATCH($BZ$6,[3]Base!$A$2:$A$207,0),2))))</f>
        <v>0.627</v>
      </c>
      <c r="CG21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BORD'!$B$13:$B$2000,0),9)))*T2123/$P$18)</f>
        <v>406.35042202010396</v>
      </c>
      <c r="CI2123">
        <f>'[3]TABLEAU DE BORD'!B2121</f>
        <v>0</v>
      </c>
      <c r="CJ2123">
        <f>'[3]TABLEAU DE BORD'!E2121-'[3]TABLEAU DE BORD'!C2121</f>
        <v>0</v>
      </c>
      <c r="CL2123">
        <f>'[3]TABLEAU DE BORD'!H2121</f>
        <v>0</v>
      </c>
      <c r="CM2123">
        <f>'[3]TABLEAU DE BORD'!K2121-'[3]TABLEAU DE BORD'!I2121</f>
        <v>0</v>
      </c>
    </row>
    <row r="2124" spans="72:91" x14ac:dyDescent="0.25">
      <c r="BT212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BORD'!$B$13:$B$2000,0),11))*T2124/INDEX('[3]TABLEAU DE BORD'!$B$13:$R$2000,MATCH('Formalisme RTE'!$H$2,'[3]TABLEAU DE BORD'!$B$13:$B$2000,0),12)</f>
        <v>3.102830965870556</v>
      </c>
      <c r="BU2124">
        <f t="shared" si="144"/>
        <v>0</v>
      </c>
      <c r="BX2124">
        <f t="shared" si="143"/>
        <v>0.60748217536470928</v>
      </c>
      <c r="BZ2124">
        <f>IF($BZ$6="","",IF(ISERROR(INDEX([3]Base!$A$2:$C$207,MATCH($BZ$6,[3]Base!$A$2:$A$207,0),2))=TRUE,"CABLE INCONNU",(INDEX([3]Base!$A$2:$C$207,MATCH($BZ$6,[3]Base!$A$2:$A$207,0),3))))</f>
        <v>19.600000000000001</v>
      </c>
      <c r="CB2124">
        <f>IF($BZ$6="","",IF(ISERROR(INDEX([3]Base!$A$2:$C$207,MATCH($BZ$6,[3]Base!$A$2:$A$207,0),2))=TRUE,"CABLE INCONNU",(INDEX([3]Base!$A$2:$C$207,MATCH($BZ$6,[3]Base!$A$2:$A$207,0),2))))</f>
        <v>0.627</v>
      </c>
      <c r="CG212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BORD'!$B$13:$B$2000,0),9)))*T2124/$P$18)</f>
        <v>406.35042202010396</v>
      </c>
      <c r="CI2124">
        <f>'[3]TABLEAU DE BORD'!B2122</f>
        <v>0</v>
      </c>
      <c r="CJ2124">
        <f>'[3]TABLEAU DE BORD'!E2122-'[3]TABLEAU DE BORD'!C2122</f>
        <v>0</v>
      </c>
      <c r="CL2124">
        <f>'[3]TABLEAU DE BORD'!H2122</f>
        <v>0</v>
      </c>
      <c r="CM2124">
        <f>'[3]TABLEAU DE BORD'!K2122-'[3]TABLEAU DE BORD'!I2122</f>
        <v>0</v>
      </c>
    </row>
    <row r="2125" spans="72:91" x14ac:dyDescent="0.25">
      <c r="BT212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BORD'!$B$13:$B$2000,0),11))*T2125/INDEX('[3]TABLEAU DE BORD'!$B$13:$R$2000,MATCH('Formalisme RTE'!$H$2,'[3]TABLEAU DE BORD'!$B$13:$B$2000,0),12)</f>
        <v>3.102830965870556</v>
      </c>
      <c r="BU2125">
        <f t="shared" si="144"/>
        <v>0</v>
      </c>
      <c r="BX2125">
        <f t="shared" si="143"/>
        <v>0.60748217536470928</v>
      </c>
      <c r="BZ2125">
        <f>IF($BZ$6="","",IF(ISERROR(INDEX([3]Base!$A$2:$C$207,MATCH($BZ$6,[3]Base!$A$2:$A$207,0),2))=TRUE,"CABLE INCONNU",(INDEX([3]Base!$A$2:$C$207,MATCH($BZ$6,[3]Base!$A$2:$A$207,0),3))))</f>
        <v>19.600000000000001</v>
      </c>
      <c r="CB2125">
        <f>IF($BZ$6="","",IF(ISERROR(INDEX([3]Base!$A$2:$C$207,MATCH($BZ$6,[3]Base!$A$2:$A$207,0),2))=TRUE,"CABLE INCONNU",(INDEX([3]Base!$A$2:$C$207,MATCH($BZ$6,[3]Base!$A$2:$A$207,0),2))))</f>
        <v>0.627</v>
      </c>
      <c r="CG212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BORD'!$B$13:$B$2000,0),9)))*T2125/$P$18)</f>
        <v>406.35042202010396</v>
      </c>
      <c r="CI2125">
        <f>'[3]TABLEAU DE BORD'!B2123</f>
        <v>0</v>
      </c>
      <c r="CJ2125">
        <f>'[3]TABLEAU DE BORD'!E2123-'[3]TABLEAU DE BORD'!C2123</f>
        <v>0</v>
      </c>
      <c r="CL2125">
        <f>'[3]TABLEAU DE BORD'!H2123</f>
        <v>0</v>
      </c>
      <c r="CM2125">
        <f>'[3]TABLEAU DE BORD'!K2123-'[3]TABLEAU DE BORD'!I2123</f>
        <v>0</v>
      </c>
    </row>
    <row r="2126" spans="72:91" x14ac:dyDescent="0.25">
      <c r="BT212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BORD'!$B$13:$B$2000,0),11))*T2126/INDEX('[3]TABLEAU DE BORD'!$B$13:$R$2000,MATCH('Formalisme RTE'!$H$2,'[3]TABLEAU DE BORD'!$B$13:$B$2000,0),12)</f>
        <v>3.102830965870556</v>
      </c>
      <c r="BU2126">
        <f t="shared" si="144"/>
        <v>0</v>
      </c>
      <c r="BX2126">
        <f t="shared" si="143"/>
        <v>0.60748217536470928</v>
      </c>
      <c r="BZ2126">
        <f>IF($BZ$6="","",IF(ISERROR(INDEX([3]Base!$A$2:$C$207,MATCH($BZ$6,[3]Base!$A$2:$A$207,0),2))=TRUE,"CABLE INCONNU",(INDEX([3]Base!$A$2:$C$207,MATCH($BZ$6,[3]Base!$A$2:$A$207,0),3))))</f>
        <v>19.600000000000001</v>
      </c>
      <c r="CB2126">
        <f>IF($BZ$6="","",IF(ISERROR(INDEX([3]Base!$A$2:$C$207,MATCH($BZ$6,[3]Base!$A$2:$A$207,0),2))=TRUE,"CABLE INCONNU",(INDEX([3]Base!$A$2:$C$207,MATCH($BZ$6,[3]Base!$A$2:$A$207,0),2))))</f>
        <v>0.627</v>
      </c>
      <c r="CG212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BORD'!$B$13:$B$2000,0),9)))*T2126/$P$18)</f>
        <v>406.35042202010396</v>
      </c>
      <c r="CI2126">
        <f>'[3]TABLEAU DE BORD'!B2124</f>
        <v>0</v>
      </c>
      <c r="CJ2126">
        <f>'[3]TABLEAU DE BORD'!E2124-'[3]TABLEAU DE BORD'!C2124</f>
        <v>0</v>
      </c>
      <c r="CL2126">
        <f>'[3]TABLEAU DE BORD'!H2124</f>
        <v>0</v>
      </c>
      <c r="CM2126">
        <f>'[3]TABLEAU DE BORD'!K2124-'[3]TABLEAU DE BORD'!I2124</f>
        <v>0</v>
      </c>
    </row>
    <row r="2127" spans="72:91" x14ac:dyDescent="0.25">
      <c r="BT212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BORD'!$B$13:$B$2000,0),11))*T2127/INDEX('[3]TABLEAU DE BORD'!$B$13:$R$2000,MATCH('Formalisme RTE'!$H$2,'[3]TABLEAU DE BORD'!$B$13:$B$2000,0),12)</f>
        <v>3.102830965870556</v>
      </c>
      <c r="BU2127">
        <f t="shared" si="144"/>
        <v>0</v>
      </c>
      <c r="BX2127">
        <f t="shared" si="143"/>
        <v>0.60748217536470928</v>
      </c>
      <c r="BZ2127">
        <f>IF($BZ$6="","",IF(ISERROR(INDEX([3]Base!$A$2:$C$207,MATCH($BZ$6,[3]Base!$A$2:$A$207,0),2))=TRUE,"CABLE INCONNU",(INDEX([3]Base!$A$2:$C$207,MATCH($BZ$6,[3]Base!$A$2:$A$207,0),3))))</f>
        <v>19.600000000000001</v>
      </c>
      <c r="CB2127">
        <f>IF($BZ$6="","",IF(ISERROR(INDEX([3]Base!$A$2:$C$207,MATCH($BZ$6,[3]Base!$A$2:$A$207,0),2))=TRUE,"CABLE INCONNU",(INDEX([3]Base!$A$2:$C$207,MATCH($BZ$6,[3]Base!$A$2:$A$207,0),2))))</f>
        <v>0.627</v>
      </c>
      <c r="CG212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BORD'!$B$13:$B$2000,0),9)))*T2127/$P$18)</f>
        <v>406.35042202010396</v>
      </c>
      <c r="CI2127">
        <f>'[3]TABLEAU DE BORD'!B2125</f>
        <v>0</v>
      </c>
      <c r="CJ2127">
        <f>'[3]TABLEAU DE BORD'!E2125-'[3]TABLEAU DE BORD'!C2125</f>
        <v>0</v>
      </c>
      <c r="CL2127">
        <f>'[3]TABLEAU DE BORD'!H2125</f>
        <v>0</v>
      </c>
      <c r="CM2127">
        <f>'[3]TABLEAU DE BORD'!K2125-'[3]TABLEAU DE BORD'!I2125</f>
        <v>0</v>
      </c>
    </row>
    <row r="2128" spans="72:91" x14ac:dyDescent="0.25">
      <c r="BT212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BORD'!$B$13:$B$2000,0),11))*T2128/INDEX('[3]TABLEAU DE BORD'!$B$13:$R$2000,MATCH('Formalisme RTE'!$H$2,'[3]TABLEAU DE BORD'!$B$13:$B$2000,0),12)</f>
        <v>3.102830965870556</v>
      </c>
      <c r="BU2128">
        <f t="shared" si="144"/>
        <v>0</v>
      </c>
      <c r="BX2128">
        <f t="shared" si="143"/>
        <v>0.60748217536470928</v>
      </c>
      <c r="BZ2128">
        <f>IF($BZ$6="","",IF(ISERROR(INDEX([3]Base!$A$2:$C$207,MATCH($BZ$6,[3]Base!$A$2:$A$207,0),2))=TRUE,"CABLE INCONNU",(INDEX([3]Base!$A$2:$C$207,MATCH($BZ$6,[3]Base!$A$2:$A$207,0),3))))</f>
        <v>19.600000000000001</v>
      </c>
      <c r="CB2128">
        <f>IF($BZ$6="","",IF(ISERROR(INDEX([3]Base!$A$2:$C$207,MATCH($BZ$6,[3]Base!$A$2:$A$207,0),2))=TRUE,"CABLE INCONNU",(INDEX([3]Base!$A$2:$C$207,MATCH($BZ$6,[3]Base!$A$2:$A$207,0),2))))</f>
        <v>0.627</v>
      </c>
      <c r="CG212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BORD'!$B$13:$B$2000,0),9)))*T2128/$P$18)</f>
        <v>406.35042202010396</v>
      </c>
      <c r="CI2128">
        <f>'[3]TABLEAU DE BORD'!B2126</f>
        <v>0</v>
      </c>
      <c r="CJ2128">
        <f>'[3]TABLEAU DE BORD'!E2126-'[3]TABLEAU DE BORD'!C2126</f>
        <v>0</v>
      </c>
      <c r="CL2128">
        <f>'[3]TABLEAU DE BORD'!H2126</f>
        <v>0</v>
      </c>
      <c r="CM2128">
        <f>'[3]TABLEAU DE BORD'!K2126-'[3]TABLEAU DE BORD'!I2126</f>
        <v>0</v>
      </c>
    </row>
    <row r="2129" spans="72:91" x14ac:dyDescent="0.25">
      <c r="BT212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BORD'!$B$13:$B$2000,0),11))*T2129/INDEX('[3]TABLEAU DE BORD'!$B$13:$R$2000,MATCH('Formalisme RTE'!$H$2,'[3]TABLEAU DE BORD'!$B$13:$B$2000,0),12)</f>
        <v>3.102830965870556</v>
      </c>
      <c r="BU2129">
        <f t="shared" si="144"/>
        <v>0</v>
      </c>
      <c r="BX2129">
        <f t="shared" ref="BX2129:BX2192" si="145">SQRT(1-(1/(SQRT((CB2129*0.981)^2+(($B$30/10)*BZ2129*0.001)^2)/(CB2129*0.981))^2))</f>
        <v>0.60748217536470928</v>
      </c>
      <c r="BZ2129">
        <f>IF($BZ$6="","",IF(ISERROR(INDEX([3]Base!$A$2:$C$207,MATCH($BZ$6,[3]Base!$A$2:$A$207,0),2))=TRUE,"CABLE INCONNU",(INDEX([3]Base!$A$2:$C$207,MATCH($BZ$6,[3]Base!$A$2:$A$207,0),3))))</f>
        <v>19.600000000000001</v>
      </c>
      <c r="CB2129">
        <f>IF($BZ$6="","",IF(ISERROR(INDEX([3]Base!$A$2:$C$207,MATCH($BZ$6,[3]Base!$A$2:$A$207,0),2))=TRUE,"CABLE INCONNU",(INDEX([3]Base!$A$2:$C$207,MATCH($BZ$6,[3]Base!$A$2:$A$207,0),2))))</f>
        <v>0.627</v>
      </c>
      <c r="CG212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BORD'!$B$13:$B$2000,0),9)))*T2129/$P$18)</f>
        <v>406.35042202010396</v>
      </c>
      <c r="CI2129">
        <f>'[3]TABLEAU DE BORD'!B2127</f>
        <v>0</v>
      </c>
      <c r="CJ2129">
        <f>'[3]TABLEAU DE BORD'!E2127-'[3]TABLEAU DE BORD'!C2127</f>
        <v>0</v>
      </c>
      <c r="CL2129">
        <f>'[3]TABLEAU DE BORD'!H2127</f>
        <v>0</v>
      </c>
      <c r="CM2129">
        <f>'[3]TABLEAU DE BORD'!K2127-'[3]TABLEAU DE BORD'!I2127</f>
        <v>0</v>
      </c>
    </row>
    <row r="2130" spans="72:91" x14ac:dyDescent="0.25">
      <c r="BT213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BORD'!$B$13:$B$2000,0),11))*T2130/INDEX('[3]TABLEAU DE BORD'!$B$13:$R$2000,MATCH('Formalisme RTE'!$H$2,'[3]TABLEAU DE BORD'!$B$13:$B$2000,0),12)</f>
        <v>3.102830965870556</v>
      </c>
      <c r="BU2130">
        <f t="shared" ref="BU2130:BU2176" si="146">BX2130*CD2130</f>
        <v>0</v>
      </c>
      <c r="BX2130">
        <f t="shared" si="145"/>
        <v>0.60748217536470928</v>
      </c>
      <c r="BZ2130">
        <f>IF($BZ$6="","",IF(ISERROR(INDEX([3]Base!$A$2:$C$207,MATCH($BZ$6,[3]Base!$A$2:$A$207,0),2))=TRUE,"CABLE INCONNU",(INDEX([3]Base!$A$2:$C$207,MATCH($BZ$6,[3]Base!$A$2:$A$207,0),3))))</f>
        <v>19.600000000000001</v>
      </c>
      <c r="CB2130">
        <f>IF($BZ$6="","",IF(ISERROR(INDEX([3]Base!$A$2:$C$207,MATCH($BZ$6,[3]Base!$A$2:$A$207,0),2))=TRUE,"CABLE INCONNU",(INDEX([3]Base!$A$2:$C$207,MATCH($BZ$6,[3]Base!$A$2:$A$207,0),2))))</f>
        <v>0.627</v>
      </c>
      <c r="CG213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BORD'!$B$13:$B$2000,0),9)))*T2130/$P$18)</f>
        <v>406.35042202010396</v>
      </c>
      <c r="CI2130">
        <f>'[3]TABLEAU DE BORD'!B2128</f>
        <v>0</v>
      </c>
      <c r="CJ2130">
        <f>'[3]TABLEAU DE BORD'!E2128-'[3]TABLEAU DE BORD'!C2128</f>
        <v>0</v>
      </c>
      <c r="CL2130">
        <f>'[3]TABLEAU DE BORD'!H2128</f>
        <v>0</v>
      </c>
      <c r="CM2130">
        <f>'[3]TABLEAU DE BORD'!K2128-'[3]TABLEAU DE BORD'!I2128</f>
        <v>0</v>
      </c>
    </row>
    <row r="2131" spans="72:91" x14ac:dyDescent="0.25">
      <c r="BT213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BORD'!$B$13:$B$2000,0),11))*T2131/INDEX('[3]TABLEAU DE BORD'!$B$13:$R$2000,MATCH('Formalisme RTE'!$H$2,'[3]TABLEAU DE BORD'!$B$13:$B$2000,0),12)</f>
        <v>3.102830965870556</v>
      </c>
      <c r="BU2131">
        <f t="shared" si="146"/>
        <v>0</v>
      </c>
      <c r="BX2131">
        <f t="shared" si="145"/>
        <v>0.60748217536470928</v>
      </c>
      <c r="BZ2131">
        <f>IF($BZ$6="","",IF(ISERROR(INDEX([3]Base!$A$2:$C$207,MATCH($BZ$6,[3]Base!$A$2:$A$207,0),2))=TRUE,"CABLE INCONNU",(INDEX([3]Base!$A$2:$C$207,MATCH($BZ$6,[3]Base!$A$2:$A$207,0),3))))</f>
        <v>19.600000000000001</v>
      </c>
      <c r="CB2131">
        <f>IF($BZ$6="","",IF(ISERROR(INDEX([3]Base!$A$2:$C$207,MATCH($BZ$6,[3]Base!$A$2:$A$207,0),2))=TRUE,"CABLE INCONNU",(INDEX([3]Base!$A$2:$C$207,MATCH($BZ$6,[3]Base!$A$2:$A$207,0),2))))</f>
        <v>0.627</v>
      </c>
      <c r="CG213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BORD'!$B$13:$B$2000,0),9)))*T2131/$P$18)</f>
        <v>406.35042202010396</v>
      </c>
      <c r="CI2131">
        <f>'[3]TABLEAU DE BORD'!B2129</f>
        <v>0</v>
      </c>
      <c r="CJ2131">
        <f>'[3]TABLEAU DE BORD'!E2129-'[3]TABLEAU DE BORD'!C2129</f>
        <v>0</v>
      </c>
      <c r="CL2131">
        <f>'[3]TABLEAU DE BORD'!H2129</f>
        <v>0</v>
      </c>
      <c r="CM2131">
        <f>'[3]TABLEAU DE BORD'!K2129-'[3]TABLEAU DE BORD'!I2129</f>
        <v>0</v>
      </c>
    </row>
    <row r="2132" spans="72:91" x14ac:dyDescent="0.25">
      <c r="BT213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BORD'!$B$13:$B$2000,0),11))*T2132/INDEX('[3]TABLEAU DE BORD'!$B$13:$R$2000,MATCH('Formalisme RTE'!$H$2,'[3]TABLEAU DE BORD'!$B$13:$B$2000,0),12)</f>
        <v>3.102830965870556</v>
      </c>
      <c r="BU2132">
        <f t="shared" si="146"/>
        <v>0</v>
      </c>
      <c r="BX2132">
        <f t="shared" si="145"/>
        <v>0.60748217536470928</v>
      </c>
      <c r="BZ2132">
        <f>IF($BZ$6="","",IF(ISERROR(INDEX([3]Base!$A$2:$C$207,MATCH($BZ$6,[3]Base!$A$2:$A$207,0),2))=TRUE,"CABLE INCONNU",(INDEX([3]Base!$A$2:$C$207,MATCH($BZ$6,[3]Base!$A$2:$A$207,0),3))))</f>
        <v>19.600000000000001</v>
      </c>
      <c r="CB2132">
        <f>IF($BZ$6="","",IF(ISERROR(INDEX([3]Base!$A$2:$C$207,MATCH($BZ$6,[3]Base!$A$2:$A$207,0),2))=TRUE,"CABLE INCONNU",(INDEX([3]Base!$A$2:$C$207,MATCH($BZ$6,[3]Base!$A$2:$A$207,0),2))))</f>
        <v>0.627</v>
      </c>
      <c r="CG213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BORD'!$B$13:$B$2000,0),9)))*T2132/$P$18)</f>
        <v>406.35042202010396</v>
      </c>
      <c r="CI2132">
        <f>'[3]TABLEAU DE BORD'!B2130</f>
        <v>0</v>
      </c>
      <c r="CJ2132">
        <f>'[3]TABLEAU DE BORD'!E2130-'[3]TABLEAU DE BORD'!C2130</f>
        <v>0</v>
      </c>
      <c r="CL2132">
        <f>'[3]TABLEAU DE BORD'!H2130</f>
        <v>0</v>
      </c>
      <c r="CM2132">
        <f>'[3]TABLEAU DE BORD'!K2130-'[3]TABLEAU DE BORD'!I2130</f>
        <v>0</v>
      </c>
    </row>
    <row r="2133" spans="72:91" x14ac:dyDescent="0.25">
      <c r="BT213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BORD'!$B$13:$B$2000,0),11))*T2133/INDEX('[3]TABLEAU DE BORD'!$B$13:$R$2000,MATCH('Formalisme RTE'!$H$2,'[3]TABLEAU DE BORD'!$B$13:$B$2000,0),12)</f>
        <v>3.102830965870556</v>
      </c>
      <c r="BU2133">
        <f t="shared" si="146"/>
        <v>0</v>
      </c>
      <c r="BX2133">
        <f t="shared" si="145"/>
        <v>0.60748217536470928</v>
      </c>
      <c r="BZ2133">
        <f>IF($BZ$6="","",IF(ISERROR(INDEX([3]Base!$A$2:$C$207,MATCH($BZ$6,[3]Base!$A$2:$A$207,0),2))=TRUE,"CABLE INCONNU",(INDEX([3]Base!$A$2:$C$207,MATCH($BZ$6,[3]Base!$A$2:$A$207,0),3))))</f>
        <v>19.600000000000001</v>
      </c>
      <c r="CB2133">
        <f>IF($BZ$6="","",IF(ISERROR(INDEX([3]Base!$A$2:$C$207,MATCH($BZ$6,[3]Base!$A$2:$A$207,0),2))=TRUE,"CABLE INCONNU",(INDEX([3]Base!$A$2:$C$207,MATCH($BZ$6,[3]Base!$A$2:$A$207,0),2))))</f>
        <v>0.627</v>
      </c>
      <c r="CG213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BORD'!$B$13:$B$2000,0),9)))*T2133/$P$18)</f>
        <v>406.35042202010396</v>
      </c>
      <c r="CI2133">
        <f>'[3]TABLEAU DE BORD'!B2131</f>
        <v>0</v>
      </c>
      <c r="CJ2133">
        <f>'[3]TABLEAU DE BORD'!E2131-'[3]TABLEAU DE BORD'!C2131</f>
        <v>0</v>
      </c>
      <c r="CL2133">
        <f>'[3]TABLEAU DE BORD'!H2131</f>
        <v>0</v>
      </c>
      <c r="CM2133">
        <f>'[3]TABLEAU DE BORD'!K2131-'[3]TABLEAU DE BORD'!I2131</f>
        <v>0</v>
      </c>
    </row>
    <row r="2134" spans="72:91" x14ac:dyDescent="0.25">
      <c r="BT213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BORD'!$B$13:$B$2000,0),11))*T2134/INDEX('[3]TABLEAU DE BORD'!$B$13:$R$2000,MATCH('Formalisme RTE'!$H$2,'[3]TABLEAU DE BORD'!$B$13:$B$2000,0),12)</f>
        <v>3.102830965870556</v>
      </c>
      <c r="BU2134">
        <f t="shared" si="146"/>
        <v>0</v>
      </c>
      <c r="BX2134">
        <f t="shared" si="145"/>
        <v>0.60748217536470928</v>
      </c>
      <c r="BZ2134">
        <f>IF($BZ$6="","",IF(ISERROR(INDEX([3]Base!$A$2:$C$207,MATCH($BZ$6,[3]Base!$A$2:$A$207,0),2))=TRUE,"CABLE INCONNU",(INDEX([3]Base!$A$2:$C$207,MATCH($BZ$6,[3]Base!$A$2:$A$207,0),3))))</f>
        <v>19.600000000000001</v>
      </c>
      <c r="CB2134">
        <f>IF($BZ$6="","",IF(ISERROR(INDEX([3]Base!$A$2:$C$207,MATCH($BZ$6,[3]Base!$A$2:$A$207,0),2))=TRUE,"CABLE INCONNU",(INDEX([3]Base!$A$2:$C$207,MATCH($BZ$6,[3]Base!$A$2:$A$207,0),2))))</f>
        <v>0.627</v>
      </c>
      <c r="CG213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BORD'!$B$13:$B$2000,0),9)))*T2134/$P$18)</f>
        <v>406.35042202010396</v>
      </c>
      <c r="CI2134">
        <f>'[3]TABLEAU DE BORD'!B2132</f>
        <v>0</v>
      </c>
      <c r="CJ2134">
        <f>'[3]TABLEAU DE BORD'!E2132-'[3]TABLEAU DE BORD'!C2132</f>
        <v>0</v>
      </c>
      <c r="CL2134">
        <f>'[3]TABLEAU DE BORD'!H2132</f>
        <v>0</v>
      </c>
      <c r="CM2134">
        <f>'[3]TABLEAU DE BORD'!K2132-'[3]TABLEAU DE BORD'!I2132</f>
        <v>0</v>
      </c>
    </row>
    <row r="2135" spans="72:91" x14ac:dyDescent="0.25">
      <c r="BT213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BORD'!$B$13:$B$2000,0),11))*T2135/INDEX('[3]TABLEAU DE BORD'!$B$13:$R$2000,MATCH('Formalisme RTE'!$H$2,'[3]TABLEAU DE BORD'!$B$13:$B$2000,0),12)</f>
        <v>3.102830965870556</v>
      </c>
      <c r="BU2135">
        <f t="shared" si="146"/>
        <v>0</v>
      </c>
      <c r="BX2135">
        <f t="shared" si="145"/>
        <v>0.60748217536470928</v>
      </c>
      <c r="BZ2135">
        <f>IF($BZ$6="","",IF(ISERROR(INDEX([3]Base!$A$2:$C$207,MATCH($BZ$6,[3]Base!$A$2:$A$207,0),2))=TRUE,"CABLE INCONNU",(INDEX([3]Base!$A$2:$C$207,MATCH($BZ$6,[3]Base!$A$2:$A$207,0),3))))</f>
        <v>19.600000000000001</v>
      </c>
      <c r="CB2135">
        <f>IF($BZ$6="","",IF(ISERROR(INDEX([3]Base!$A$2:$C$207,MATCH($BZ$6,[3]Base!$A$2:$A$207,0),2))=TRUE,"CABLE INCONNU",(INDEX([3]Base!$A$2:$C$207,MATCH($BZ$6,[3]Base!$A$2:$A$207,0),2))))</f>
        <v>0.627</v>
      </c>
      <c r="CG213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BORD'!$B$13:$B$2000,0),9)))*T2135/$P$18)</f>
        <v>406.35042202010396</v>
      </c>
      <c r="CI2135">
        <f>'[3]TABLEAU DE BORD'!B2133</f>
        <v>0</v>
      </c>
      <c r="CJ2135">
        <f>'[3]TABLEAU DE BORD'!E2133-'[3]TABLEAU DE BORD'!C2133</f>
        <v>0</v>
      </c>
      <c r="CL2135">
        <f>'[3]TABLEAU DE BORD'!H2133</f>
        <v>0</v>
      </c>
      <c r="CM2135">
        <f>'[3]TABLEAU DE BORD'!K2133-'[3]TABLEAU DE BORD'!I2133</f>
        <v>0</v>
      </c>
    </row>
    <row r="2136" spans="72:91" x14ac:dyDescent="0.25">
      <c r="BT213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BORD'!$B$13:$B$2000,0),11))*T2136/INDEX('[3]TABLEAU DE BORD'!$B$13:$R$2000,MATCH('Formalisme RTE'!$H$2,'[3]TABLEAU DE BORD'!$B$13:$B$2000,0),12)</f>
        <v>3.102830965870556</v>
      </c>
      <c r="BU2136">
        <f t="shared" si="146"/>
        <v>0</v>
      </c>
      <c r="BX2136">
        <f t="shared" si="145"/>
        <v>0.60748217536470928</v>
      </c>
      <c r="BZ2136">
        <f>IF($BZ$6="","",IF(ISERROR(INDEX([3]Base!$A$2:$C$207,MATCH($BZ$6,[3]Base!$A$2:$A$207,0),2))=TRUE,"CABLE INCONNU",(INDEX([3]Base!$A$2:$C$207,MATCH($BZ$6,[3]Base!$A$2:$A$207,0),3))))</f>
        <v>19.600000000000001</v>
      </c>
      <c r="CB2136">
        <f>IF($BZ$6="","",IF(ISERROR(INDEX([3]Base!$A$2:$C$207,MATCH($BZ$6,[3]Base!$A$2:$A$207,0),2))=TRUE,"CABLE INCONNU",(INDEX([3]Base!$A$2:$C$207,MATCH($BZ$6,[3]Base!$A$2:$A$207,0),2))))</f>
        <v>0.627</v>
      </c>
      <c r="CG213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BORD'!$B$13:$B$2000,0),9)))*T2136/$P$18)</f>
        <v>406.35042202010396</v>
      </c>
      <c r="CI2136">
        <f>'[3]TABLEAU DE BORD'!B2134</f>
        <v>0</v>
      </c>
      <c r="CJ2136">
        <f>'[3]TABLEAU DE BORD'!E2134-'[3]TABLEAU DE BORD'!C2134</f>
        <v>0</v>
      </c>
      <c r="CL2136">
        <f>'[3]TABLEAU DE BORD'!H2134</f>
        <v>0</v>
      </c>
      <c r="CM2136">
        <f>'[3]TABLEAU DE BORD'!K2134-'[3]TABLEAU DE BORD'!I2134</f>
        <v>0</v>
      </c>
    </row>
    <row r="2137" spans="72:91" x14ac:dyDescent="0.25">
      <c r="BT213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BORD'!$B$13:$B$2000,0),11))*T2137/INDEX('[3]TABLEAU DE BORD'!$B$13:$R$2000,MATCH('Formalisme RTE'!$H$2,'[3]TABLEAU DE BORD'!$B$13:$B$2000,0),12)</f>
        <v>3.102830965870556</v>
      </c>
      <c r="BU2137">
        <f t="shared" si="146"/>
        <v>0</v>
      </c>
      <c r="BX2137">
        <f t="shared" si="145"/>
        <v>0.60748217536470928</v>
      </c>
      <c r="BZ2137">
        <f>IF($BZ$6="","",IF(ISERROR(INDEX([3]Base!$A$2:$C$207,MATCH($BZ$6,[3]Base!$A$2:$A$207,0),2))=TRUE,"CABLE INCONNU",(INDEX([3]Base!$A$2:$C$207,MATCH($BZ$6,[3]Base!$A$2:$A$207,0),3))))</f>
        <v>19.600000000000001</v>
      </c>
      <c r="CB2137">
        <f>IF($BZ$6="","",IF(ISERROR(INDEX([3]Base!$A$2:$C$207,MATCH($BZ$6,[3]Base!$A$2:$A$207,0),2))=TRUE,"CABLE INCONNU",(INDEX([3]Base!$A$2:$C$207,MATCH($BZ$6,[3]Base!$A$2:$A$207,0),2))))</f>
        <v>0.627</v>
      </c>
      <c r="CG213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BORD'!$B$13:$B$2000,0),9)))*T2137/$P$18)</f>
        <v>406.35042202010396</v>
      </c>
      <c r="CI2137">
        <f>'[3]TABLEAU DE BORD'!B2135</f>
        <v>0</v>
      </c>
      <c r="CJ2137">
        <f>'[3]TABLEAU DE BORD'!E2135-'[3]TABLEAU DE BORD'!C2135</f>
        <v>0</v>
      </c>
      <c r="CL2137">
        <f>'[3]TABLEAU DE BORD'!H2135</f>
        <v>0</v>
      </c>
      <c r="CM2137">
        <f>'[3]TABLEAU DE BORD'!K2135-'[3]TABLEAU DE BORD'!I2135</f>
        <v>0</v>
      </c>
    </row>
    <row r="2138" spans="72:91" x14ac:dyDescent="0.25">
      <c r="BT213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BORD'!$B$13:$B$2000,0),11))*T2138/INDEX('[3]TABLEAU DE BORD'!$B$13:$R$2000,MATCH('Formalisme RTE'!$H$2,'[3]TABLEAU DE BORD'!$B$13:$B$2000,0),12)</f>
        <v>3.102830965870556</v>
      </c>
      <c r="BU2138">
        <f t="shared" si="146"/>
        <v>0</v>
      </c>
      <c r="BX2138">
        <f t="shared" si="145"/>
        <v>0.60748217536470928</v>
      </c>
      <c r="BZ2138">
        <f>IF($BZ$6="","",IF(ISERROR(INDEX([3]Base!$A$2:$C$207,MATCH($BZ$6,[3]Base!$A$2:$A$207,0),2))=TRUE,"CABLE INCONNU",(INDEX([3]Base!$A$2:$C$207,MATCH($BZ$6,[3]Base!$A$2:$A$207,0),3))))</f>
        <v>19.600000000000001</v>
      </c>
      <c r="CB2138">
        <f>IF($BZ$6="","",IF(ISERROR(INDEX([3]Base!$A$2:$C$207,MATCH($BZ$6,[3]Base!$A$2:$A$207,0),2))=TRUE,"CABLE INCONNU",(INDEX([3]Base!$A$2:$C$207,MATCH($BZ$6,[3]Base!$A$2:$A$207,0),2))))</f>
        <v>0.627</v>
      </c>
      <c r="CG213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BORD'!$B$13:$B$2000,0),9)))*T2138/$P$18)</f>
        <v>406.35042202010396</v>
      </c>
      <c r="CI2138">
        <f>'[3]TABLEAU DE BORD'!B2136</f>
        <v>0</v>
      </c>
      <c r="CJ2138">
        <f>'[3]TABLEAU DE BORD'!E2136-'[3]TABLEAU DE BORD'!C2136</f>
        <v>0</v>
      </c>
      <c r="CL2138">
        <f>'[3]TABLEAU DE BORD'!H2136</f>
        <v>0</v>
      </c>
      <c r="CM2138">
        <f>'[3]TABLEAU DE BORD'!K2136-'[3]TABLEAU DE BORD'!I2136</f>
        <v>0</v>
      </c>
    </row>
    <row r="2139" spans="72:91" x14ac:dyDescent="0.25">
      <c r="BT213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BORD'!$B$13:$B$2000,0),11))*T2139/INDEX('[3]TABLEAU DE BORD'!$B$13:$R$2000,MATCH('Formalisme RTE'!$H$2,'[3]TABLEAU DE BORD'!$B$13:$B$2000,0),12)</f>
        <v>3.102830965870556</v>
      </c>
      <c r="BU2139">
        <f t="shared" si="146"/>
        <v>0</v>
      </c>
      <c r="BX2139">
        <f t="shared" si="145"/>
        <v>0.60748217536470928</v>
      </c>
      <c r="BZ2139">
        <f>IF($BZ$6="","",IF(ISERROR(INDEX([3]Base!$A$2:$C$207,MATCH($BZ$6,[3]Base!$A$2:$A$207,0),2))=TRUE,"CABLE INCONNU",(INDEX([3]Base!$A$2:$C$207,MATCH($BZ$6,[3]Base!$A$2:$A$207,0),3))))</f>
        <v>19.600000000000001</v>
      </c>
      <c r="CB2139">
        <f>IF($BZ$6="","",IF(ISERROR(INDEX([3]Base!$A$2:$C$207,MATCH($BZ$6,[3]Base!$A$2:$A$207,0),2))=TRUE,"CABLE INCONNU",(INDEX([3]Base!$A$2:$C$207,MATCH($BZ$6,[3]Base!$A$2:$A$207,0),2))))</f>
        <v>0.627</v>
      </c>
      <c r="CG213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BORD'!$B$13:$B$2000,0),9)))*T2139/$P$18)</f>
        <v>406.35042202010396</v>
      </c>
      <c r="CI2139">
        <f>'[3]TABLEAU DE BORD'!B2137</f>
        <v>0</v>
      </c>
      <c r="CJ2139">
        <f>'[3]TABLEAU DE BORD'!E2137-'[3]TABLEAU DE BORD'!C2137</f>
        <v>0</v>
      </c>
      <c r="CL2139">
        <f>'[3]TABLEAU DE BORD'!H2137</f>
        <v>0</v>
      </c>
      <c r="CM2139">
        <f>'[3]TABLEAU DE BORD'!K2137-'[3]TABLEAU DE BORD'!I2137</f>
        <v>0</v>
      </c>
    </row>
    <row r="2140" spans="72:91" x14ac:dyDescent="0.25">
      <c r="BT214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BORD'!$B$13:$B$2000,0),11))*T2140/INDEX('[3]TABLEAU DE BORD'!$B$13:$R$2000,MATCH('Formalisme RTE'!$H$2,'[3]TABLEAU DE BORD'!$B$13:$B$2000,0),12)</f>
        <v>3.102830965870556</v>
      </c>
      <c r="BU2140">
        <f t="shared" si="146"/>
        <v>0</v>
      </c>
      <c r="BX2140">
        <f t="shared" si="145"/>
        <v>0.60748217536470928</v>
      </c>
      <c r="BZ2140">
        <f>IF($BZ$6="","",IF(ISERROR(INDEX([3]Base!$A$2:$C$207,MATCH($BZ$6,[3]Base!$A$2:$A$207,0),2))=TRUE,"CABLE INCONNU",(INDEX([3]Base!$A$2:$C$207,MATCH($BZ$6,[3]Base!$A$2:$A$207,0),3))))</f>
        <v>19.600000000000001</v>
      </c>
      <c r="CB2140">
        <f>IF($BZ$6="","",IF(ISERROR(INDEX([3]Base!$A$2:$C$207,MATCH($BZ$6,[3]Base!$A$2:$A$207,0),2))=TRUE,"CABLE INCONNU",(INDEX([3]Base!$A$2:$C$207,MATCH($BZ$6,[3]Base!$A$2:$A$207,0),2))))</f>
        <v>0.627</v>
      </c>
      <c r="CG214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BORD'!$B$13:$B$2000,0),9)))*T2140/$P$18)</f>
        <v>406.35042202010396</v>
      </c>
      <c r="CI2140">
        <f>'[3]TABLEAU DE BORD'!B2138</f>
        <v>0</v>
      </c>
      <c r="CJ2140">
        <f>'[3]TABLEAU DE BORD'!E2138-'[3]TABLEAU DE BORD'!C2138</f>
        <v>0</v>
      </c>
      <c r="CL2140">
        <f>'[3]TABLEAU DE BORD'!H2138</f>
        <v>0</v>
      </c>
      <c r="CM2140">
        <f>'[3]TABLEAU DE BORD'!K2138-'[3]TABLEAU DE BORD'!I2138</f>
        <v>0</v>
      </c>
    </row>
    <row r="2141" spans="72:91" x14ac:dyDescent="0.25">
      <c r="BT214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BORD'!$B$13:$B$2000,0),11))*T2141/INDEX('[3]TABLEAU DE BORD'!$B$13:$R$2000,MATCH('Formalisme RTE'!$H$2,'[3]TABLEAU DE BORD'!$B$13:$B$2000,0),12)</f>
        <v>3.102830965870556</v>
      </c>
      <c r="BU2141">
        <f t="shared" si="146"/>
        <v>0</v>
      </c>
      <c r="BX2141">
        <f t="shared" si="145"/>
        <v>0.60748217536470928</v>
      </c>
      <c r="BZ2141">
        <f>IF($BZ$6="","",IF(ISERROR(INDEX([3]Base!$A$2:$C$207,MATCH($BZ$6,[3]Base!$A$2:$A$207,0),2))=TRUE,"CABLE INCONNU",(INDEX([3]Base!$A$2:$C$207,MATCH($BZ$6,[3]Base!$A$2:$A$207,0),3))))</f>
        <v>19.600000000000001</v>
      </c>
      <c r="CB2141">
        <f>IF($BZ$6="","",IF(ISERROR(INDEX([3]Base!$A$2:$C$207,MATCH($BZ$6,[3]Base!$A$2:$A$207,0),2))=TRUE,"CABLE INCONNU",(INDEX([3]Base!$A$2:$C$207,MATCH($BZ$6,[3]Base!$A$2:$A$207,0),2))))</f>
        <v>0.627</v>
      </c>
      <c r="CG214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BORD'!$B$13:$B$2000,0),9)))*T2141/$P$18)</f>
        <v>406.35042202010396</v>
      </c>
      <c r="CI2141">
        <f>'[3]TABLEAU DE BORD'!B2139</f>
        <v>0</v>
      </c>
      <c r="CJ2141">
        <f>'[3]TABLEAU DE BORD'!E2139-'[3]TABLEAU DE BORD'!C2139</f>
        <v>0</v>
      </c>
      <c r="CL2141">
        <f>'[3]TABLEAU DE BORD'!H2139</f>
        <v>0</v>
      </c>
      <c r="CM2141">
        <f>'[3]TABLEAU DE BORD'!K2139-'[3]TABLEAU DE BORD'!I2139</f>
        <v>0</v>
      </c>
    </row>
    <row r="2142" spans="72:91" x14ac:dyDescent="0.25">
      <c r="BT214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BORD'!$B$13:$B$2000,0),11))*T2142/INDEX('[3]TABLEAU DE BORD'!$B$13:$R$2000,MATCH('Formalisme RTE'!$H$2,'[3]TABLEAU DE BORD'!$B$13:$B$2000,0),12)</f>
        <v>3.102830965870556</v>
      </c>
      <c r="BU2142">
        <f t="shared" si="146"/>
        <v>0</v>
      </c>
      <c r="BX2142">
        <f t="shared" si="145"/>
        <v>0.60748217536470928</v>
      </c>
      <c r="BZ2142">
        <f>IF($BZ$6="","",IF(ISERROR(INDEX([3]Base!$A$2:$C$207,MATCH($BZ$6,[3]Base!$A$2:$A$207,0),2))=TRUE,"CABLE INCONNU",(INDEX([3]Base!$A$2:$C$207,MATCH($BZ$6,[3]Base!$A$2:$A$207,0),3))))</f>
        <v>19.600000000000001</v>
      </c>
      <c r="CB2142">
        <f>IF($BZ$6="","",IF(ISERROR(INDEX([3]Base!$A$2:$C$207,MATCH($BZ$6,[3]Base!$A$2:$A$207,0),2))=TRUE,"CABLE INCONNU",(INDEX([3]Base!$A$2:$C$207,MATCH($BZ$6,[3]Base!$A$2:$A$207,0),2))))</f>
        <v>0.627</v>
      </c>
      <c r="CG214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BORD'!$B$13:$B$2000,0),9)))*T2142/$P$18)</f>
        <v>406.35042202010396</v>
      </c>
      <c r="CI2142">
        <f>'[3]TABLEAU DE BORD'!B2140</f>
        <v>0</v>
      </c>
      <c r="CJ2142">
        <f>'[3]TABLEAU DE BORD'!E2140-'[3]TABLEAU DE BORD'!C2140</f>
        <v>0</v>
      </c>
      <c r="CL2142">
        <f>'[3]TABLEAU DE BORD'!H2140</f>
        <v>0</v>
      </c>
      <c r="CM2142">
        <f>'[3]TABLEAU DE BORD'!K2140-'[3]TABLEAU DE BORD'!I2140</f>
        <v>0</v>
      </c>
    </row>
    <row r="2143" spans="72:91" x14ac:dyDescent="0.25">
      <c r="BT21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BORD'!$B$13:$B$2000,0),11))*T2143/INDEX('[3]TABLEAU DE BORD'!$B$13:$R$2000,MATCH('Formalisme RTE'!$H$2,'[3]TABLEAU DE BORD'!$B$13:$B$2000,0),12)</f>
        <v>3.102830965870556</v>
      </c>
      <c r="BU2143">
        <f t="shared" si="146"/>
        <v>0</v>
      </c>
      <c r="BX2143">
        <f t="shared" si="145"/>
        <v>0.60748217536470928</v>
      </c>
      <c r="BZ2143">
        <f>IF($BZ$6="","",IF(ISERROR(INDEX([3]Base!$A$2:$C$207,MATCH($BZ$6,[3]Base!$A$2:$A$207,0),2))=TRUE,"CABLE INCONNU",(INDEX([3]Base!$A$2:$C$207,MATCH($BZ$6,[3]Base!$A$2:$A$207,0),3))))</f>
        <v>19.600000000000001</v>
      </c>
      <c r="CB2143">
        <f>IF($BZ$6="","",IF(ISERROR(INDEX([3]Base!$A$2:$C$207,MATCH($BZ$6,[3]Base!$A$2:$A$207,0),2))=TRUE,"CABLE INCONNU",(INDEX([3]Base!$A$2:$C$207,MATCH($BZ$6,[3]Base!$A$2:$A$207,0),2))))</f>
        <v>0.627</v>
      </c>
      <c r="CG214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BORD'!$B$13:$B$2000,0),9)))*T2143/$P$18)</f>
        <v>406.35042202010396</v>
      </c>
      <c r="CI2143">
        <f>'[3]TABLEAU DE BORD'!B2141</f>
        <v>0</v>
      </c>
      <c r="CJ2143">
        <f>'[3]TABLEAU DE BORD'!E2141-'[3]TABLEAU DE BORD'!C2141</f>
        <v>0</v>
      </c>
      <c r="CL2143">
        <f>'[3]TABLEAU DE BORD'!H2141</f>
        <v>0</v>
      </c>
      <c r="CM2143">
        <f>'[3]TABLEAU DE BORD'!K2141-'[3]TABLEAU DE BORD'!I2141</f>
        <v>0</v>
      </c>
    </row>
    <row r="2144" spans="72:91" x14ac:dyDescent="0.25">
      <c r="BT214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BORD'!$B$13:$B$2000,0),11))*T2144/INDEX('[3]TABLEAU DE BORD'!$B$13:$R$2000,MATCH('Formalisme RTE'!$H$2,'[3]TABLEAU DE BORD'!$B$13:$B$2000,0),12)</f>
        <v>3.102830965870556</v>
      </c>
      <c r="BU2144">
        <f t="shared" si="146"/>
        <v>0</v>
      </c>
      <c r="BX2144">
        <f t="shared" si="145"/>
        <v>0.60748217536470928</v>
      </c>
      <c r="BZ2144">
        <f>IF($BZ$6="","",IF(ISERROR(INDEX([3]Base!$A$2:$C$207,MATCH($BZ$6,[3]Base!$A$2:$A$207,0),2))=TRUE,"CABLE INCONNU",(INDEX([3]Base!$A$2:$C$207,MATCH($BZ$6,[3]Base!$A$2:$A$207,0),3))))</f>
        <v>19.600000000000001</v>
      </c>
      <c r="CB2144">
        <f>IF($BZ$6="","",IF(ISERROR(INDEX([3]Base!$A$2:$C$207,MATCH($BZ$6,[3]Base!$A$2:$A$207,0),2))=TRUE,"CABLE INCONNU",(INDEX([3]Base!$A$2:$C$207,MATCH($BZ$6,[3]Base!$A$2:$A$207,0),2))))</f>
        <v>0.627</v>
      </c>
      <c r="CG21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BORD'!$B$13:$B$2000,0),9)))*T2144/$P$18)</f>
        <v>406.35042202010396</v>
      </c>
      <c r="CI2144">
        <f>'[3]TABLEAU DE BORD'!B2142</f>
        <v>0</v>
      </c>
      <c r="CJ2144">
        <f>'[3]TABLEAU DE BORD'!E2142-'[3]TABLEAU DE BORD'!C2142</f>
        <v>0</v>
      </c>
      <c r="CL2144">
        <f>'[3]TABLEAU DE BORD'!H2142</f>
        <v>0</v>
      </c>
      <c r="CM2144">
        <f>'[3]TABLEAU DE BORD'!K2142-'[3]TABLEAU DE BORD'!I2142</f>
        <v>0</v>
      </c>
    </row>
    <row r="2145" spans="72:91" x14ac:dyDescent="0.25">
      <c r="BT214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BORD'!$B$13:$B$2000,0),11))*T2145/INDEX('[3]TABLEAU DE BORD'!$B$13:$R$2000,MATCH('Formalisme RTE'!$H$2,'[3]TABLEAU DE BORD'!$B$13:$B$2000,0),12)</f>
        <v>3.102830965870556</v>
      </c>
      <c r="BU2145">
        <f t="shared" si="146"/>
        <v>0</v>
      </c>
      <c r="BX2145">
        <f t="shared" si="145"/>
        <v>0.60748217536470928</v>
      </c>
      <c r="BZ2145">
        <f>IF($BZ$6="","",IF(ISERROR(INDEX([3]Base!$A$2:$C$207,MATCH($BZ$6,[3]Base!$A$2:$A$207,0),2))=TRUE,"CABLE INCONNU",(INDEX([3]Base!$A$2:$C$207,MATCH($BZ$6,[3]Base!$A$2:$A$207,0),3))))</f>
        <v>19.600000000000001</v>
      </c>
      <c r="CB2145">
        <f>IF($BZ$6="","",IF(ISERROR(INDEX([3]Base!$A$2:$C$207,MATCH($BZ$6,[3]Base!$A$2:$A$207,0),2))=TRUE,"CABLE INCONNU",(INDEX([3]Base!$A$2:$C$207,MATCH($BZ$6,[3]Base!$A$2:$A$207,0),2))))</f>
        <v>0.627</v>
      </c>
      <c r="CG21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BORD'!$B$13:$B$2000,0),9)))*T2145/$P$18)</f>
        <v>406.35042202010396</v>
      </c>
      <c r="CI2145">
        <f>'[3]TABLEAU DE BORD'!B2143</f>
        <v>0</v>
      </c>
      <c r="CJ2145">
        <f>'[3]TABLEAU DE BORD'!E2143-'[3]TABLEAU DE BORD'!C2143</f>
        <v>0</v>
      </c>
      <c r="CL2145">
        <f>'[3]TABLEAU DE BORD'!H2143</f>
        <v>0</v>
      </c>
      <c r="CM2145">
        <f>'[3]TABLEAU DE BORD'!K2143-'[3]TABLEAU DE BORD'!I2143</f>
        <v>0</v>
      </c>
    </row>
    <row r="2146" spans="72:91" x14ac:dyDescent="0.25">
      <c r="BT214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BORD'!$B$13:$B$2000,0),11))*T2146/INDEX('[3]TABLEAU DE BORD'!$B$13:$R$2000,MATCH('Formalisme RTE'!$H$2,'[3]TABLEAU DE BORD'!$B$13:$B$2000,0),12)</f>
        <v>3.102830965870556</v>
      </c>
      <c r="BU2146">
        <f t="shared" si="146"/>
        <v>0</v>
      </c>
      <c r="BX2146">
        <f t="shared" si="145"/>
        <v>0.60748217536470928</v>
      </c>
      <c r="BZ2146">
        <f>IF($BZ$6="","",IF(ISERROR(INDEX([3]Base!$A$2:$C$207,MATCH($BZ$6,[3]Base!$A$2:$A$207,0),2))=TRUE,"CABLE INCONNU",(INDEX([3]Base!$A$2:$C$207,MATCH($BZ$6,[3]Base!$A$2:$A$207,0),3))))</f>
        <v>19.600000000000001</v>
      </c>
      <c r="CB2146">
        <f>IF($BZ$6="","",IF(ISERROR(INDEX([3]Base!$A$2:$C$207,MATCH($BZ$6,[3]Base!$A$2:$A$207,0),2))=TRUE,"CABLE INCONNU",(INDEX([3]Base!$A$2:$C$207,MATCH($BZ$6,[3]Base!$A$2:$A$207,0),2))))</f>
        <v>0.627</v>
      </c>
      <c r="CG21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BORD'!$B$13:$B$2000,0),9)))*T2146/$P$18)</f>
        <v>406.35042202010396</v>
      </c>
      <c r="CI2146">
        <f>'[3]TABLEAU DE BORD'!B2144</f>
        <v>0</v>
      </c>
      <c r="CJ2146">
        <f>'[3]TABLEAU DE BORD'!E2144-'[3]TABLEAU DE BORD'!C2144</f>
        <v>0</v>
      </c>
      <c r="CL2146">
        <f>'[3]TABLEAU DE BORD'!H2144</f>
        <v>0</v>
      </c>
      <c r="CM2146">
        <f>'[3]TABLEAU DE BORD'!K2144-'[3]TABLEAU DE BORD'!I2144</f>
        <v>0</v>
      </c>
    </row>
    <row r="2147" spans="72:91" x14ac:dyDescent="0.25">
      <c r="BT214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BORD'!$B$13:$B$2000,0),11))*T2147/INDEX('[3]TABLEAU DE BORD'!$B$13:$R$2000,MATCH('Formalisme RTE'!$H$2,'[3]TABLEAU DE BORD'!$B$13:$B$2000,0),12)</f>
        <v>3.102830965870556</v>
      </c>
      <c r="BU2147">
        <f t="shared" si="146"/>
        <v>0</v>
      </c>
      <c r="BX2147">
        <f t="shared" si="145"/>
        <v>0.60748217536470928</v>
      </c>
      <c r="BZ2147">
        <f>IF($BZ$6="","",IF(ISERROR(INDEX([3]Base!$A$2:$C$207,MATCH($BZ$6,[3]Base!$A$2:$A$207,0),2))=TRUE,"CABLE INCONNU",(INDEX([3]Base!$A$2:$C$207,MATCH($BZ$6,[3]Base!$A$2:$A$207,0),3))))</f>
        <v>19.600000000000001</v>
      </c>
      <c r="CB2147">
        <f>IF($BZ$6="","",IF(ISERROR(INDEX([3]Base!$A$2:$C$207,MATCH($BZ$6,[3]Base!$A$2:$A$207,0),2))=TRUE,"CABLE INCONNU",(INDEX([3]Base!$A$2:$C$207,MATCH($BZ$6,[3]Base!$A$2:$A$207,0),2))))</f>
        <v>0.627</v>
      </c>
      <c r="CG21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BORD'!$B$13:$B$2000,0),9)))*T2147/$P$18)</f>
        <v>406.35042202010396</v>
      </c>
      <c r="CI2147">
        <f>'[3]TABLEAU DE BORD'!B2145</f>
        <v>0</v>
      </c>
      <c r="CJ2147">
        <f>'[3]TABLEAU DE BORD'!E2145-'[3]TABLEAU DE BORD'!C2145</f>
        <v>0</v>
      </c>
      <c r="CL2147">
        <f>'[3]TABLEAU DE BORD'!H2145</f>
        <v>0</v>
      </c>
      <c r="CM2147">
        <f>'[3]TABLEAU DE BORD'!K2145-'[3]TABLEAU DE BORD'!I2145</f>
        <v>0</v>
      </c>
    </row>
    <row r="2148" spans="72:91" x14ac:dyDescent="0.25">
      <c r="BT214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BORD'!$B$13:$B$2000,0),11))*T2148/INDEX('[3]TABLEAU DE BORD'!$B$13:$R$2000,MATCH('Formalisme RTE'!$H$2,'[3]TABLEAU DE BORD'!$B$13:$B$2000,0),12)</f>
        <v>3.102830965870556</v>
      </c>
      <c r="BU2148">
        <f t="shared" si="146"/>
        <v>0</v>
      </c>
      <c r="BX2148">
        <f t="shared" si="145"/>
        <v>0.60748217536470928</v>
      </c>
      <c r="BZ2148">
        <f>IF($BZ$6="","",IF(ISERROR(INDEX([3]Base!$A$2:$C$207,MATCH($BZ$6,[3]Base!$A$2:$A$207,0),2))=TRUE,"CABLE INCONNU",(INDEX([3]Base!$A$2:$C$207,MATCH($BZ$6,[3]Base!$A$2:$A$207,0),3))))</f>
        <v>19.600000000000001</v>
      </c>
      <c r="CB2148">
        <f>IF($BZ$6="","",IF(ISERROR(INDEX([3]Base!$A$2:$C$207,MATCH($BZ$6,[3]Base!$A$2:$A$207,0),2))=TRUE,"CABLE INCONNU",(INDEX([3]Base!$A$2:$C$207,MATCH($BZ$6,[3]Base!$A$2:$A$207,0),2))))</f>
        <v>0.627</v>
      </c>
      <c r="CG21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BORD'!$B$13:$B$2000,0),9)))*T2148/$P$18)</f>
        <v>406.35042202010396</v>
      </c>
      <c r="CI2148">
        <f>'[3]TABLEAU DE BORD'!B2146</f>
        <v>0</v>
      </c>
      <c r="CJ2148">
        <f>'[3]TABLEAU DE BORD'!E2146-'[3]TABLEAU DE BORD'!C2146</f>
        <v>0</v>
      </c>
      <c r="CL2148">
        <f>'[3]TABLEAU DE BORD'!H2146</f>
        <v>0</v>
      </c>
      <c r="CM2148">
        <f>'[3]TABLEAU DE BORD'!K2146-'[3]TABLEAU DE BORD'!I2146</f>
        <v>0</v>
      </c>
    </row>
    <row r="2149" spans="72:91" x14ac:dyDescent="0.25">
      <c r="BT214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BORD'!$B$13:$B$2000,0),11))*T2149/INDEX('[3]TABLEAU DE BORD'!$B$13:$R$2000,MATCH('Formalisme RTE'!$H$2,'[3]TABLEAU DE BORD'!$B$13:$B$2000,0),12)</f>
        <v>3.102830965870556</v>
      </c>
      <c r="BU2149">
        <f t="shared" si="146"/>
        <v>0</v>
      </c>
      <c r="BX2149">
        <f t="shared" si="145"/>
        <v>0.60748217536470928</v>
      </c>
      <c r="BZ2149">
        <f>IF($BZ$6="","",IF(ISERROR(INDEX([3]Base!$A$2:$C$207,MATCH($BZ$6,[3]Base!$A$2:$A$207,0),2))=TRUE,"CABLE INCONNU",(INDEX([3]Base!$A$2:$C$207,MATCH($BZ$6,[3]Base!$A$2:$A$207,0),3))))</f>
        <v>19.600000000000001</v>
      </c>
      <c r="CB2149">
        <f>IF($BZ$6="","",IF(ISERROR(INDEX([3]Base!$A$2:$C$207,MATCH($BZ$6,[3]Base!$A$2:$A$207,0),2))=TRUE,"CABLE INCONNU",(INDEX([3]Base!$A$2:$C$207,MATCH($BZ$6,[3]Base!$A$2:$A$207,0),2))))</f>
        <v>0.627</v>
      </c>
      <c r="CG21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BORD'!$B$13:$B$2000,0),9)))*T2149/$P$18)</f>
        <v>406.35042202010396</v>
      </c>
      <c r="CI2149">
        <f>'[3]TABLEAU DE BORD'!B2147</f>
        <v>0</v>
      </c>
      <c r="CJ2149">
        <f>'[3]TABLEAU DE BORD'!E2147-'[3]TABLEAU DE BORD'!C2147</f>
        <v>0</v>
      </c>
      <c r="CL2149">
        <f>'[3]TABLEAU DE BORD'!H2147</f>
        <v>0</v>
      </c>
      <c r="CM2149">
        <f>'[3]TABLEAU DE BORD'!K2147-'[3]TABLEAU DE BORD'!I2147</f>
        <v>0</v>
      </c>
    </row>
    <row r="2150" spans="72:91" x14ac:dyDescent="0.25">
      <c r="BT215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BORD'!$B$13:$B$2000,0),11))*T2150/INDEX('[3]TABLEAU DE BORD'!$B$13:$R$2000,MATCH('Formalisme RTE'!$H$2,'[3]TABLEAU DE BORD'!$B$13:$B$2000,0),12)</f>
        <v>3.102830965870556</v>
      </c>
      <c r="BU2150">
        <f t="shared" si="146"/>
        <v>0</v>
      </c>
      <c r="BX2150">
        <f t="shared" si="145"/>
        <v>0.60748217536470928</v>
      </c>
      <c r="BZ2150">
        <f>IF($BZ$6="","",IF(ISERROR(INDEX([3]Base!$A$2:$C$207,MATCH($BZ$6,[3]Base!$A$2:$A$207,0),2))=TRUE,"CABLE INCONNU",(INDEX([3]Base!$A$2:$C$207,MATCH($BZ$6,[3]Base!$A$2:$A$207,0),3))))</f>
        <v>19.600000000000001</v>
      </c>
      <c r="CB2150">
        <f>IF($BZ$6="","",IF(ISERROR(INDEX([3]Base!$A$2:$C$207,MATCH($BZ$6,[3]Base!$A$2:$A$207,0),2))=TRUE,"CABLE INCONNU",(INDEX([3]Base!$A$2:$C$207,MATCH($BZ$6,[3]Base!$A$2:$A$207,0),2))))</f>
        <v>0.627</v>
      </c>
      <c r="CG21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BORD'!$B$13:$B$2000,0),9)))*T2150/$P$18)</f>
        <v>406.35042202010396</v>
      </c>
      <c r="CI2150">
        <f>'[3]TABLEAU DE BORD'!B2148</f>
        <v>0</v>
      </c>
      <c r="CJ2150">
        <f>'[3]TABLEAU DE BORD'!E2148-'[3]TABLEAU DE BORD'!C2148</f>
        <v>0</v>
      </c>
      <c r="CL2150">
        <f>'[3]TABLEAU DE BORD'!H2148</f>
        <v>0</v>
      </c>
      <c r="CM2150">
        <f>'[3]TABLEAU DE BORD'!K2148-'[3]TABLEAU DE BORD'!I2148</f>
        <v>0</v>
      </c>
    </row>
    <row r="2151" spans="72:91" x14ac:dyDescent="0.25">
      <c r="BT215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BORD'!$B$13:$B$2000,0),11))*T2151/INDEX('[3]TABLEAU DE BORD'!$B$13:$R$2000,MATCH('Formalisme RTE'!$H$2,'[3]TABLEAU DE BORD'!$B$13:$B$2000,0),12)</f>
        <v>3.102830965870556</v>
      </c>
      <c r="BU2151">
        <f t="shared" si="146"/>
        <v>0</v>
      </c>
      <c r="BX2151">
        <f t="shared" si="145"/>
        <v>0.60748217536470928</v>
      </c>
      <c r="BZ2151">
        <f>IF($BZ$6="","",IF(ISERROR(INDEX([3]Base!$A$2:$C$207,MATCH($BZ$6,[3]Base!$A$2:$A$207,0),2))=TRUE,"CABLE INCONNU",(INDEX([3]Base!$A$2:$C$207,MATCH($BZ$6,[3]Base!$A$2:$A$207,0),3))))</f>
        <v>19.600000000000001</v>
      </c>
      <c r="CB2151">
        <f>IF($BZ$6="","",IF(ISERROR(INDEX([3]Base!$A$2:$C$207,MATCH($BZ$6,[3]Base!$A$2:$A$207,0),2))=TRUE,"CABLE INCONNU",(INDEX([3]Base!$A$2:$C$207,MATCH($BZ$6,[3]Base!$A$2:$A$207,0),2))))</f>
        <v>0.627</v>
      </c>
      <c r="CG21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BORD'!$B$13:$B$2000,0),9)))*T2151/$P$18)</f>
        <v>406.35042202010396</v>
      </c>
      <c r="CI2151">
        <f>'[3]TABLEAU DE BORD'!B2149</f>
        <v>0</v>
      </c>
      <c r="CJ2151">
        <f>'[3]TABLEAU DE BORD'!E2149-'[3]TABLEAU DE BORD'!C2149</f>
        <v>0</v>
      </c>
      <c r="CL2151">
        <f>'[3]TABLEAU DE BORD'!H2149</f>
        <v>0</v>
      </c>
      <c r="CM2151">
        <f>'[3]TABLEAU DE BORD'!K2149-'[3]TABLEAU DE BORD'!I2149</f>
        <v>0</v>
      </c>
    </row>
    <row r="2152" spans="72:91" x14ac:dyDescent="0.25">
      <c r="BT215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BORD'!$B$13:$B$2000,0),11))*T2152/INDEX('[3]TABLEAU DE BORD'!$B$13:$R$2000,MATCH('Formalisme RTE'!$H$2,'[3]TABLEAU DE BORD'!$B$13:$B$2000,0),12)</f>
        <v>3.102830965870556</v>
      </c>
      <c r="BU2152">
        <f t="shared" si="146"/>
        <v>0</v>
      </c>
      <c r="BX2152">
        <f t="shared" si="145"/>
        <v>0.60748217536470928</v>
      </c>
      <c r="BZ2152">
        <f>IF($BZ$6="","",IF(ISERROR(INDEX([3]Base!$A$2:$C$207,MATCH($BZ$6,[3]Base!$A$2:$A$207,0),2))=TRUE,"CABLE INCONNU",(INDEX([3]Base!$A$2:$C$207,MATCH($BZ$6,[3]Base!$A$2:$A$207,0),3))))</f>
        <v>19.600000000000001</v>
      </c>
      <c r="CB2152">
        <f>IF($BZ$6="","",IF(ISERROR(INDEX([3]Base!$A$2:$C$207,MATCH($BZ$6,[3]Base!$A$2:$A$207,0),2))=TRUE,"CABLE INCONNU",(INDEX([3]Base!$A$2:$C$207,MATCH($BZ$6,[3]Base!$A$2:$A$207,0),2))))</f>
        <v>0.627</v>
      </c>
      <c r="CG21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BORD'!$B$13:$B$2000,0),9)))*T2152/$P$18)</f>
        <v>406.35042202010396</v>
      </c>
      <c r="CI2152">
        <f>'[3]TABLEAU DE BORD'!B2150</f>
        <v>0</v>
      </c>
      <c r="CJ2152">
        <f>'[3]TABLEAU DE BORD'!E2150-'[3]TABLEAU DE BORD'!C2150</f>
        <v>0</v>
      </c>
      <c r="CL2152">
        <f>'[3]TABLEAU DE BORD'!H2150</f>
        <v>0</v>
      </c>
      <c r="CM2152">
        <f>'[3]TABLEAU DE BORD'!K2150-'[3]TABLEAU DE BORD'!I2150</f>
        <v>0</v>
      </c>
    </row>
    <row r="2153" spans="72:91" x14ac:dyDescent="0.25">
      <c r="BT215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BORD'!$B$13:$B$2000,0),11))*T2153/INDEX('[3]TABLEAU DE BORD'!$B$13:$R$2000,MATCH('Formalisme RTE'!$H$2,'[3]TABLEAU DE BORD'!$B$13:$B$2000,0),12)</f>
        <v>3.102830965870556</v>
      </c>
      <c r="BU2153">
        <f t="shared" si="146"/>
        <v>0</v>
      </c>
      <c r="BX2153">
        <f t="shared" si="145"/>
        <v>0.60748217536470928</v>
      </c>
      <c r="BZ2153">
        <f>IF($BZ$6="","",IF(ISERROR(INDEX([3]Base!$A$2:$C$207,MATCH($BZ$6,[3]Base!$A$2:$A$207,0),2))=TRUE,"CABLE INCONNU",(INDEX([3]Base!$A$2:$C$207,MATCH($BZ$6,[3]Base!$A$2:$A$207,0),3))))</f>
        <v>19.600000000000001</v>
      </c>
      <c r="CB2153">
        <f>IF($BZ$6="","",IF(ISERROR(INDEX([3]Base!$A$2:$C$207,MATCH($BZ$6,[3]Base!$A$2:$A$207,0),2))=TRUE,"CABLE INCONNU",(INDEX([3]Base!$A$2:$C$207,MATCH($BZ$6,[3]Base!$A$2:$A$207,0),2))))</f>
        <v>0.627</v>
      </c>
      <c r="CG21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BORD'!$B$13:$B$2000,0),9)))*T2153/$P$18)</f>
        <v>406.35042202010396</v>
      </c>
      <c r="CI2153">
        <f>'[3]TABLEAU DE BORD'!B2151</f>
        <v>0</v>
      </c>
      <c r="CJ2153">
        <f>'[3]TABLEAU DE BORD'!E2151-'[3]TABLEAU DE BORD'!C2151</f>
        <v>0</v>
      </c>
      <c r="CL2153">
        <f>'[3]TABLEAU DE BORD'!H2151</f>
        <v>0</v>
      </c>
      <c r="CM2153">
        <f>'[3]TABLEAU DE BORD'!K2151-'[3]TABLEAU DE BORD'!I2151</f>
        <v>0</v>
      </c>
    </row>
    <row r="2154" spans="72:91" x14ac:dyDescent="0.25">
      <c r="BT215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BORD'!$B$13:$B$2000,0),11))*T2154/INDEX('[3]TABLEAU DE BORD'!$B$13:$R$2000,MATCH('Formalisme RTE'!$H$2,'[3]TABLEAU DE BORD'!$B$13:$B$2000,0),12)</f>
        <v>3.102830965870556</v>
      </c>
      <c r="BU2154">
        <f t="shared" si="146"/>
        <v>0</v>
      </c>
      <c r="BX2154">
        <f t="shared" si="145"/>
        <v>0.60748217536470928</v>
      </c>
      <c r="BZ2154">
        <f>IF($BZ$6="","",IF(ISERROR(INDEX([3]Base!$A$2:$C$207,MATCH($BZ$6,[3]Base!$A$2:$A$207,0),2))=TRUE,"CABLE INCONNU",(INDEX([3]Base!$A$2:$C$207,MATCH($BZ$6,[3]Base!$A$2:$A$207,0),3))))</f>
        <v>19.600000000000001</v>
      </c>
      <c r="CB2154">
        <f>IF($BZ$6="","",IF(ISERROR(INDEX([3]Base!$A$2:$C$207,MATCH($BZ$6,[3]Base!$A$2:$A$207,0),2))=TRUE,"CABLE INCONNU",(INDEX([3]Base!$A$2:$C$207,MATCH($BZ$6,[3]Base!$A$2:$A$207,0),2))))</f>
        <v>0.627</v>
      </c>
      <c r="CG21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BORD'!$B$13:$B$2000,0),9)))*T2154/$P$18)</f>
        <v>406.35042202010396</v>
      </c>
      <c r="CI2154">
        <f>'[3]TABLEAU DE BORD'!B2152</f>
        <v>0</v>
      </c>
      <c r="CJ2154">
        <f>'[3]TABLEAU DE BORD'!E2152-'[3]TABLEAU DE BORD'!C2152</f>
        <v>0</v>
      </c>
      <c r="CL2154">
        <f>'[3]TABLEAU DE BORD'!H2152</f>
        <v>0</v>
      </c>
      <c r="CM2154">
        <f>'[3]TABLEAU DE BORD'!K2152-'[3]TABLEAU DE BORD'!I2152</f>
        <v>0</v>
      </c>
    </row>
    <row r="2155" spans="72:91" x14ac:dyDescent="0.25">
      <c r="BT215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BORD'!$B$13:$B$2000,0),11))*T2155/INDEX('[3]TABLEAU DE BORD'!$B$13:$R$2000,MATCH('Formalisme RTE'!$H$2,'[3]TABLEAU DE BORD'!$B$13:$B$2000,0),12)</f>
        <v>3.102830965870556</v>
      </c>
      <c r="BU2155">
        <f t="shared" si="146"/>
        <v>0</v>
      </c>
      <c r="BX2155">
        <f t="shared" si="145"/>
        <v>0.60748217536470928</v>
      </c>
      <c r="BZ2155">
        <f>IF($BZ$6="","",IF(ISERROR(INDEX([3]Base!$A$2:$C$207,MATCH($BZ$6,[3]Base!$A$2:$A$207,0),2))=TRUE,"CABLE INCONNU",(INDEX([3]Base!$A$2:$C$207,MATCH($BZ$6,[3]Base!$A$2:$A$207,0),3))))</f>
        <v>19.600000000000001</v>
      </c>
      <c r="CB2155">
        <f>IF($BZ$6="","",IF(ISERROR(INDEX([3]Base!$A$2:$C$207,MATCH($BZ$6,[3]Base!$A$2:$A$207,0),2))=TRUE,"CABLE INCONNU",(INDEX([3]Base!$A$2:$C$207,MATCH($BZ$6,[3]Base!$A$2:$A$207,0),2))))</f>
        <v>0.627</v>
      </c>
      <c r="CG21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BORD'!$B$13:$B$2000,0),9)))*T2155/$P$18)</f>
        <v>406.35042202010396</v>
      </c>
      <c r="CI2155">
        <f>'[3]TABLEAU DE BORD'!B2153</f>
        <v>0</v>
      </c>
      <c r="CJ2155">
        <f>'[3]TABLEAU DE BORD'!E2153-'[3]TABLEAU DE BORD'!C2153</f>
        <v>0</v>
      </c>
      <c r="CL2155">
        <f>'[3]TABLEAU DE BORD'!H2153</f>
        <v>0</v>
      </c>
      <c r="CM2155">
        <f>'[3]TABLEAU DE BORD'!K2153-'[3]TABLEAU DE BORD'!I2153</f>
        <v>0</v>
      </c>
    </row>
    <row r="2156" spans="72:91" x14ac:dyDescent="0.25">
      <c r="BT215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BORD'!$B$13:$B$2000,0),11))*T2156/INDEX('[3]TABLEAU DE BORD'!$B$13:$R$2000,MATCH('Formalisme RTE'!$H$2,'[3]TABLEAU DE BORD'!$B$13:$B$2000,0),12)</f>
        <v>3.102830965870556</v>
      </c>
      <c r="BU2156">
        <f t="shared" si="146"/>
        <v>0</v>
      </c>
      <c r="BX2156">
        <f t="shared" si="145"/>
        <v>0.60748217536470928</v>
      </c>
      <c r="BZ2156">
        <f>IF($BZ$6="","",IF(ISERROR(INDEX([3]Base!$A$2:$C$207,MATCH($BZ$6,[3]Base!$A$2:$A$207,0),2))=TRUE,"CABLE INCONNU",(INDEX([3]Base!$A$2:$C$207,MATCH($BZ$6,[3]Base!$A$2:$A$207,0),3))))</f>
        <v>19.600000000000001</v>
      </c>
      <c r="CB2156">
        <f>IF($BZ$6="","",IF(ISERROR(INDEX([3]Base!$A$2:$C$207,MATCH($BZ$6,[3]Base!$A$2:$A$207,0),2))=TRUE,"CABLE INCONNU",(INDEX([3]Base!$A$2:$C$207,MATCH($BZ$6,[3]Base!$A$2:$A$207,0),2))))</f>
        <v>0.627</v>
      </c>
      <c r="CG21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BORD'!$B$13:$B$2000,0),9)))*T2156/$P$18)</f>
        <v>406.35042202010396</v>
      </c>
      <c r="CI2156">
        <f>'[3]TABLEAU DE BORD'!B2154</f>
        <v>0</v>
      </c>
      <c r="CJ2156">
        <f>'[3]TABLEAU DE BORD'!E2154-'[3]TABLEAU DE BORD'!C2154</f>
        <v>0</v>
      </c>
      <c r="CL2156">
        <f>'[3]TABLEAU DE BORD'!H2154</f>
        <v>0</v>
      </c>
      <c r="CM2156">
        <f>'[3]TABLEAU DE BORD'!K2154-'[3]TABLEAU DE BORD'!I2154</f>
        <v>0</v>
      </c>
    </row>
    <row r="2157" spans="72:91" x14ac:dyDescent="0.25">
      <c r="BT215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BORD'!$B$13:$B$2000,0),11))*T2157/INDEX('[3]TABLEAU DE BORD'!$B$13:$R$2000,MATCH('Formalisme RTE'!$H$2,'[3]TABLEAU DE BORD'!$B$13:$B$2000,0),12)</f>
        <v>3.102830965870556</v>
      </c>
      <c r="BU2157">
        <f t="shared" si="146"/>
        <v>0</v>
      </c>
      <c r="BX2157">
        <f t="shared" si="145"/>
        <v>0.60748217536470928</v>
      </c>
      <c r="BZ2157">
        <f>IF($BZ$6="","",IF(ISERROR(INDEX([3]Base!$A$2:$C$207,MATCH($BZ$6,[3]Base!$A$2:$A$207,0),2))=TRUE,"CABLE INCONNU",(INDEX([3]Base!$A$2:$C$207,MATCH($BZ$6,[3]Base!$A$2:$A$207,0),3))))</f>
        <v>19.600000000000001</v>
      </c>
      <c r="CB2157">
        <f>IF($BZ$6="","",IF(ISERROR(INDEX([3]Base!$A$2:$C$207,MATCH($BZ$6,[3]Base!$A$2:$A$207,0),2))=TRUE,"CABLE INCONNU",(INDEX([3]Base!$A$2:$C$207,MATCH($BZ$6,[3]Base!$A$2:$A$207,0),2))))</f>
        <v>0.627</v>
      </c>
      <c r="CG21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BORD'!$B$13:$B$2000,0),9)))*T2157/$P$18)</f>
        <v>406.35042202010396</v>
      </c>
      <c r="CI2157">
        <f>'[3]TABLEAU DE BORD'!B2155</f>
        <v>0</v>
      </c>
      <c r="CJ2157">
        <f>'[3]TABLEAU DE BORD'!E2155-'[3]TABLEAU DE BORD'!C2155</f>
        <v>0</v>
      </c>
      <c r="CL2157">
        <f>'[3]TABLEAU DE BORD'!H2155</f>
        <v>0</v>
      </c>
      <c r="CM2157">
        <f>'[3]TABLEAU DE BORD'!K2155-'[3]TABLEAU DE BORD'!I2155</f>
        <v>0</v>
      </c>
    </row>
    <row r="2158" spans="72:91" x14ac:dyDescent="0.25">
      <c r="BT215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BORD'!$B$13:$B$2000,0),11))*T2158/INDEX('[3]TABLEAU DE BORD'!$B$13:$R$2000,MATCH('Formalisme RTE'!$H$2,'[3]TABLEAU DE BORD'!$B$13:$B$2000,0),12)</f>
        <v>3.102830965870556</v>
      </c>
      <c r="BU2158">
        <f t="shared" si="146"/>
        <v>0</v>
      </c>
      <c r="BX2158">
        <f t="shared" si="145"/>
        <v>0.60748217536470928</v>
      </c>
      <c r="BZ2158">
        <f>IF($BZ$6="","",IF(ISERROR(INDEX([3]Base!$A$2:$C$207,MATCH($BZ$6,[3]Base!$A$2:$A$207,0),2))=TRUE,"CABLE INCONNU",(INDEX([3]Base!$A$2:$C$207,MATCH($BZ$6,[3]Base!$A$2:$A$207,0),3))))</f>
        <v>19.600000000000001</v>
      </c>
      <c r="CB2158">
        <f>IF($BZ$6="","",IF(ISERROR(INDEX([3]Base!$A$2:$C$207,MATCH($BZ$6,[3]Base!$A$2:$A$207,0),2))=TRUE,"CABLE INCONNU",(INDEX([3]Base!$A$2:$C$207,MATCH($BZ$6,[3]Base!$A$2:$A$207,0),2))))</f>
        <v>0.627</v>
      </c>
      <c r="CG21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BORD'!$B$13:$B$2000,0),9)))*T2158/$P$18)</f>
        <v>406.35042202010396</v>
      </c>
      <c r="CI2158">
        <f>'[3]TABLEAU DE BORD'!B2156</f>
        <v>0</v>
      </c>
      <c r="CJ2158">
        <f>'[3]TABLEAU DE BORD'!E2156-'[3]TABLEAU DE BORD'!C2156</f>
        <v>0</v>
      </c>
      <c r="CL2158">
        <f>'[3]TABLEAU DE BORD'!H2156</f>
        <v>0</v>
      </c>
      <c r="CM2158">
        <f>'[3]TABLEAU DE BORD'!K2156-'[3]TABLEAU DE BORD'!I2156</f>
        <v>0</v>
      </c>
    </row>
    <row r="2159" spans="72:91" x14ac:dyDescent="0.25">
      <c r="BT215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BORD'!$B$13:$B$2000,0),11))*T2159/INDEX('[3]TABLEAU DE BORD'!$B$13:$R$2000,MATCH('Formalisme RTE'!$H$2,'[3]TABLEAU DE BORD'!$B$13:$B$2000,0),12)</f>
        <v>3.102830965870556</v>
      </c>
      <c r="BU2159">
        <f t="shared" si="146"/>
        <v>0</v>
      </c>
      <c r="BX2159">
        <f t="shared" si="145"/>
        <v>0.60748217536470928</v>
      </c>
      <c r="BZ2159">
        <f>IF($BZ$6="","",IF(ISERROR(INDEX([3]Base!$A$2:$C$207,MATCH($BZ$6,[3]Base!$A$2:$A$207,0),2))=TRUE,"CABLE INCONNU",(INDEX([3]Base!$A$2:$C$207,MATCH($BZ$6,[3]Base!$A$2:$A$207,0),3))))</f>
        <v>19.600000000000001</v>
      </c>
      <c r="CB2159">
        <f>IF($BZ$6="","",IF(ISERROR(INDEX([3]Base!$A$2:$C$207,MATCH($BZ$6,[3]Base!$A$2:$A$207,0),2))=TRUE,"CABLE INCONNU",(INDEX([3]Base!$A$2:$C$207,MATCH($BZ$6,[3]Base!$A$2:$A$207,0),2))))</f>
        <v>0.627</v>
      </c>
      <c r="CG21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BORD'!$B$13:$B$2000,0),9)))*T2159/$P$18)</f>
        <v>406.35042202010396</v>
      </c>
      <c r="CI2159">
        <f>'[3]TABLEAU DE BORD'!B2157</f>
        <v>0</v>
      </c>
      <c r="CJ2159">
        <f>'[3]TABLEAU DE BORD'!E2157-'[3]TABLEAU DE BORD'!C2157</f>
        <v>0</v>
      </c>
      <c r="CL2159">
        <f>'[3]TABLEAU DE BORD'!H2157</f>
        <v>0</v>
      </c>
      <c r="CM2159">
        <f>'[3]TABLEAU DE BORD'!K2157-'[3]TABLEAU DE BORD'!I2157</f>
        <v>0</v>
      </c>
    </row>
    <row r="2160" spans="72:91" x14ac:dyDescent="0.25">
      <c r="BT216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BORD'!$B$13:$B$2000,0),11))*T2160/INDEX('[3]TABLEAU DE BORD'!$B$13:$R$2000,MATCH('Formalisme RTE'!$H$2,'[3]TABLEAU DE BORD'!$B$13:$B$2000,0),12)</f>
        <v>3.102830965870556</v>
      </c>
      <c r="BU2160">
        <f t="shared" si="146"/>
        <v>0</v>
      </c>
      <c r="BX2160">
        <f t="shared" si="145"/>
        <v>0.60748217536470928</v>
      </c>
      <c r="BZ2160">
        <f>IF($BZ$6="","",IF(ISERROR(INDEX([3]Base!$A$2:$C$207,MATCH($BZ$6,[3]Base!$A$2:$A$207,0),2))=TRUE,"CABLE INCONNU",(INDEX([3]Base!$A$2:$C$207,MATCH($BZ$6,[3]Base!$A$2:$A$207,0),3))))</f>
        <v>19.600000000000001</v>
      </c>
      <c r="CB2160">
        <f>IF($BZ$6="","",IF(ISERROR(INDEX([3]Base!$A$2:$C$207,MATCH($BZ$6,[3]Base!$A$2:$A$207,0),2))=TRUE,"CABLE INCONNU",(INDEX([3]Base!$A$2:$C$207,MATCH($BZ$6,[3]Base!$A$2:$A$207,0),2))))</f>
        <v>0.627</v>
      </c>
      <c r="CG21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BORD'!$B$13:$B$2000,0),9)))*T2160/$P$18)</f>
        <v>406.35042202010396</v>
      </c>
      <c r="CI2160">
        <f>'[3]TABLEAU DE BORD'!B2158</f>
        <v>0</v>
      </c>
      <c r="CJ2160">
        <f>'[3]TABLEAU DE BORD'!E2158-'[3]TABLEAU DE BORD'!C2158</f>
        <v>0</v>
      </c>
      <c r="CL2160">
        <f>'[3]TABLEAU DE BORD'!H2158</f>
        <v>0</v>
      </c>
      <c r="CM2160">
        <f>'[3]TABLEAU DE BORD'!K2158-'[3]TABLEAU DE BORD'!I2158</f>
        <v>0</v>
      </c>
    </row>
    <row r="2161" spans="72:91" x14ac:dyDescent="0.25">
      <c r="BT216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BORD'!$B$13:$B$2000,0),11))*T2161/INDEX('[3]TABLEAU DE BORD'!$B$13:$R$2000,MATCH('Formalisme RTE'!$H$2,'[3]TABLEAU DE BORD'!$B$13:$B$2000,0),12)</f>
        <v>3.102830965870556</v>
      </c>
      <c r="BU2161">
        <f t="shared" si="146"/>
        <v>0</v>
      </c>
      <c r="BX2161">
        <f t="shared" si="145"/>
        <v>0.60748217536470928</v>
      </c>
      <c r="BZ2161">
        <f>IF($BZ$6="","",IF(ISERROR(INDEX([3]Base!$A$2:$C$207,MATCH($BZ$6,[3]Base!$A$2:$A$207,0),2))=TRUE,"CABLE INCONNU",(INDEX([3]Base!$A$2:$C$207,MATCH($BZ$6,[3]Base!$A$2:$A$207,0),3))))</f>
        <v>19.600000000000001</v>
      </c>
      <c r="CB2161">
        <f>IF($BZ$6="","",IF(ISERROR(INDEX([3]Base!$A$2:$C$207,MATCH($BZ$6,[3]Base!$A$2:$A$207,0),2))=TRUE,"CABLE INCONNU",(INDEX([3]Base!$A$2:$C$207,MATCH($BZ$6,[3]Base!$A$2:$A$207,0),2))))</f>
        <v>0.627</v>
      </c>
      <c r="CG21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BORD'!$B$13:$B$2000,0),9)))*T2161/$P$18)</f>
        <v>406.35042202010396</v>
      </c>
      <c r="CI2161">
        <f>'[3]TABLEAU DE BORD'!B2159</f>
        <v>0</v>
      </c>
      <c r="CJ2161">
        <f>'[3]TABLEAU DE BORD'!E2159-'[3]TABLEAU DE BORD'!C2159</f>
        <v>0</v>
      </c>
      <c r="CL2161">
        <f>'[3]TABLEAU DE BORD'!H2159</f>
        <v>0</v>
      </c>
      <c r="CM2161">
        <f>'[3]TABLEAU DE BORD'!K2159-'[3]TABLEAU DE BORD'!I2159</f>
        <v>0</v>
      </c>
    </row>
    <row r="2162" spans="72:91" x14ac:dyDescent="0.25">
      <c r="BT216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BORD'!$B$13:$B$2000,0),11))*T2162/INDEX('[3]TABLEAU DE BORD'!$B$13:$R$2000,MATCH('Formalisme RTE'!$H$2,'[3]TABLEAU DE BORD'!$B$13:$B$2000,0),12)</f>
        <v>3.102830965870556</v>
      </c>
      <c r="BU2162">
        <f t="shared" si="146"/>
        <v>0</v>
      </c>
      <c r="BX2162">
        <f t="shared" si="145"/>
        <v>0.60748217536470928</v>
      </c>
      <c r="BZ2162">
        <f>IF($BZ$6="","",IF(ISERROR(INDEX([3]Base!$A$2:$C$207,MATCH($BZ$6,[3]Base!$A$2:$A$207,0),2))=TRUE,"CABLE INCONNU",(INDEX([3]Base!$A$2:$C$207,MATCH($BZ$6,[3]Base!$A$2:$A$207,0),3))))</f>
        <v>19.600000000000001</v>
      </c>
      <c r="CB2162">
        <f>IF($BZ$6="","",IF(ISERROR(INDEX([3]Base!$A$2:$C$207,MATCH($BZ$6,[3]Base!$A$2:$A$207,0),2))=TRUE,"CABLE INCONNU",(INDEX([3]Base!$A$2:$C$207,MATCH($BZ$6,[3]Base!$A$2:$A$207,0),2))))</f>
        <v>0.627</v>
      </c>
      <c r="CG21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BORD'!$B$13:$B$2000,0),9)))*T2162/$P$18)</f>
        <v>406.35042202010396</v>
      </c>
      <c r="CI2162">
        <f>'[3]TABLEAU DE BORD'!B2160</f>
        <v>0</v>
      </c>
      <c r="CJ2162">
        <f>'[3]TABLEAU DE BORD'!E2160-'[3]TABLEAU DE BORD'!C2160</f>
        <v>0</v>
      </c>
      <c r="CL2162">
        <f>'[3]TABLEAU DE BORD'!H2160</f>
        <v>0</v>
      </c>
      <c r="CM2162">
        <f>'[3]TABLEAU DE BORD'!K2160-'[3]TABLEAU DE BORD'!I2160</f>
        <v>0</v>
      </c>
    </row>
    <row r="2163" spans="72:91" x14ac:dyDescent="0.25">
      <c r="BT216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BORD'!$B$13:$B$2000,0),11))*T2163/INDEX('[3]TABLEAU DE BORD'!$B$13:$R$2000,MATCH('Formalisme RTE'!$H$2,'[3]TABLEAU DE BORD'!$B$13:$B$2000,0),12)</f>
        <v>3.102830965870556</v>
      </c>
      <c r="BU2163">
        <f t="shared" si="146"/>
        <v>0</v>
      </c>
      <c r="BX2163">
        <f t="shared" si="145"/>
        <v>0.60748217536470928</v>
      </c>
      <c r="BZ2163">
        <f>IF($BZ$6="","",IF(ISERROR(INDEX([3]Base!$A$2:$C$207,MATCH($BZ$6,[3]Base!$A$2:$A$207,0),2))=TRUE,"CABLE INCONNU",(INDEX([3]Base!$A$2:$C$207,MATCH($BZ$6,[3]Base!$A$2:$A$207,0),3))))</f>
        <v>19.600000000000001</v>
      </c>
      <c r="CB2163">
        <f>IF($BZ$6="","",IF(ISERROR(INDEX([3]Base!$A$2:$C$207,MATCH($BZ$6,[3]Base!$A$2:$A$207,0),2))=TRUE,"CABLE INCONNU",(INDEX([3]Base!$A$2:$C$207,MATCH($BZ$6,[3]Base!$A$2:$A$207,0),2))))</f>
        <v>0.627</v>
      </c>
      <c r="CG21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BORD'!$B$13:$B$2000,0),9)))*T2163/$P$18)</f>
        <v>406.35042202010396</v>
      </c>
      <c r="CI2163">
        <f>'[3]TABLEAU DE BORD'!B2161</f>
        <v>0</v>
      </c>
      <c r="CJ2163">
        <f>'[3]TABLEAU DE BORD'!E2161-'[3]TABLEAU DE BORD'!C2161</f>
        <v>0</v>
      </c>
      <c r="CL2163">
        <f>'[3]TABLEAU DE BORD'!H2161</f>
        <v>0</v>
      </c>
      <c r="CM2163">
        <f>'[3]TABLEAU DE BORD'!K2161-'[3]TABLEAU DE BORD'!I2161</f>
        <v>0</v>
      </c>
    </row>
    <row r="2164" spans="72:91" x14ac:dyDescent="0.25">
      <c r="BT216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BORD'!$B$13:$B$2000,0),11))*T2164/INDEX('[3]TABLEAU DE BORD'!$B$13:$R$2000,MATCH('Formalisme RTE'!$H$2,'[3]TABLEAU DE BORD'!$B$13:$B$2000,0),12)</f>
        <v>3.102830965870556</v>
      </c>
      <c r="BU2164">
        <f t="shared" si="146"/>
        <v>0</v>
      </c>
      <c r="BX2164">
        <f t="shared" si="145"/>
        <v>0.60748217536470928</v>
      </c>
      <c r="BZ2164">
        <f>IF($BZ$6="","",IF(ISERROR(INDEX([3]Base!$A$2:$C$207,MATCH($BZ$6,[3]Base!$A$2:$A$207,0),2))=TRUE,"CABLE INCONNU",(INDEX([3]Base!$A$2:$C$207,MATCH($BZ$6,[3]Base!$A$2:$A$207,0),3))))</f>
        <v>19.600000000000001</v>
      </c>
      <c r="CB2164">
        <f>IF($BZ$6="","",IF(ISERROR(INDEX([3]Base!$A$2:$C$207,MATCH($BZ$6,[3]Base!$A$2:$A$207,0),2))=TRUE,"CABLE INCONNU",(INDEX([3]Base!$A$2:$C$207,MATCH($BZ$6,[3]Base!$A$2:$A$207,0),2))))</f>
        <v>0.627</v>
      </c>
      <c r="CG21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BORD'!$B$13:$B$2000,0),9)))*T2164/$P$18)</f>
        <v>406.35042202010396</v>
      </c>
      <c r="CI2164">
        <f>'[3]TABLEAU DE BORD'!B2162</f>
        <v>0</v>
      </c>
      <c r="CJ2164">
        <f>'[3]TABLEAU DE BORD'!E2162-'[3]TABLEAU DE BORD'!C2162</f>
        <v>0</v>
      </c>
      <c r="CL2164">
        <f>'[3]TABLEAU DE BORD'!H2162</f>
        <v>0</v>
      </c>
      <c r="CM2164">
        <f>'[3]TABLEAU DE BORD'!K2162-'[3]TABLEAU DE BORD'!I2162</f>
        <v>0</v>
      </c>
    </row>
    <row r="2165" spans="72:91" x14ac:dyDescent="0.25">
      <c r="BT216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BORD'!$B$13:$B$2000,0),11))*T2165/INDEX('[3]TABLEAU DE BORD'!$B$13:$R$2000,MATCH('Formalisme RTE'!$H$2,'[3]TABLEAU DE BORD'!$B$13:$B$2000,0),12)</f>
        <v>3.102830965870556</v>
      </c>
      <c r="BU2165">
        <f t="shared" si="146"/>
        <v>0</v>
      </c>
      <c r="BX2165">
        <f t="shared" si="145"/>
        <v>0.60748217536470928</v>
      </c>
      <c r="BZ2165">
        <f>IF($BZ$6="","",IF(ISERROR(INDEX([3]Base!$A$2:$C$207,MATCH($BZ$6,[3]Base!$A$2:$A$207,0),2))=TRUE,"CABLE INCONNU",(INDEX([3]Base!$A$2:$C$207,MATCH($BZ$6,[3]Base!$A$2:$A$207,0),3))))</f>
        <v>19.600000000000001</v>
      </c>
      <c r="CB2165">
        <f>IF($BZ$6="","",IF(ISERROR(INDEX([3]Base!$A$2:$C$207,MATCH($BZ$6,[3]Base!$A$2:$A$207,0),2))=TRUE,"CABLE INCONNU",(INDEX([3]Base!$A$2:$C$207,MATCH($BZ$6,[3]Base!$A$2:$A$207,0),2))))</f>
        <v>0.627</v>
      </c>
      <c r="CG21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BORD'!$B$13:$B$2000,0),9)))*T2165/$P$18)</f>
        <v>406.35042202010396</v>
      </c>
      <c r="CI2165">
        <f>'[3]TABLEAU DE BORD'!B2163</f>
        <v>0</v>
      </c>
      <c r="CJ2165">
        <f>'[3]TABLEAU DE BORD'!E2163-'[3]TABLEAU DE BORD'!C2163</f>
        <v>0</v>
      </c>
      <c r="CL2165">
        <f>'[3]TABLEAU DE BORD'!H2163</f>
        <v>0</v>
      </c>
      <c r="CM2165">
        <f>'[3]TABLEAU DE BORD'!K2163-'[3]TABLEAU DE BORD'!I2163</f>
        <v>0</v>
      </c>
    </row>
    <row r="2166" spans="72:91" x14ac:dyDescent="0.25">
      <c r="BT216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BORD'!$B$13:$B$2000,0),11))*T2166/INDEX('[3]TABLEAU DE BORD'!$B$13:$R$2000,MATCH('Formalisme RTE'!$H$2,'[3]TABLEAU DE BORD'!$B$13:$B$2000,0),12)</f>
        <v>3.102830965870556</v>
      </c>
      <c r="BU2166">
        <f t="shared" si="146"/>
        <v>0</v>
      </c>
      <c r="BX2166">
        <f t="shared" si="145"/>
        <v>0.60748217536470928</v>
      </c>
      <c r="BZ2166">
        <f>IF($BZ$6="","",IF(ISERROR(INDEX([3]Base!$A$2:$C$207,MATCH($BZ$6,[3]Base!$A$2:$A$207,0),2))=TRUE,"CABLE INCONNU",(INDEX([3]Base!$A$2:$C$207,MATCH($BZ$6,[3]Base!$A$2:$A$207,0),3))))</f>
        <v>19.600000000000001</v>
      </c>
      <c r="CB2166">
        <f>IF($BZ$6="","",IF(ISERROR(INDEX([3]Base!$A$2:$C$207,MATCH($BZ$6,[3]Base!$A$2:$A$207,0),2))=TRUE,"CABLE INCONNU",(INDEX([3]Base!$A$2:$C$207,MATCH($BZ$6,[3]Base!$A$2:$A$207,0),2))))</f>
        <v>0.627</v>
      </c>
      <c r="CG21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BORD'!$B$13:$B$2000,0),9)))*T2166/$P$18)</f>
        <v>406.35042202010396</v>
      </c>
      <c r="CI2166">
        <f>'[3]TABLEAU DE BORD'!B2164</f>
        <v>0</v>
      </c>
      <c r="CJ2166">
        <f>'[3]TABLEAU DE BORD'!E2164-'[3]TABLEAU DE BORD'!C2164</f>
        <v>0</v>
      </c>
      <c r="CL2166">
        <f>'[3]TABLEAU DE BORD'!H2164</f>
        <v>0</v>
      </c>
      <c r="CM2166">
        <f>'[3]TABLEAU DE BORD'!K2164-'[3]TABLEAU DE BORD'!I2164</f>
        <v>0</v>
      </c>
    </row>
    <row r="2167" spans="72:91" x14ac:dyDescent="0.25">
      <c r="BT216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BORD'!$B$13:$B$2000,0),11))*T2167/INDEX('[3]TABLEAU DE BORD'!$B$13:$R$2000,MATCH('Formalisme RTE'!$H$2,'[3]TABLEAU DE BORD'!$B$13:$B$2000,0),12)</f>
        <v>3.102830965870556</v>
      </c>
      <c r="BU2167">
        <f t="shared" si="146"/>
        <v>0</v>
      </c>
      <c r="BX2167">
        <f t="shared" si="145"/>
        <v>0.60748217536470928</v>
      </c>
      <c r="BZ2167">
        <f>IF($BZ$6="","",IF(ISERROR(INDEX([3]Base!$A$2:$C$207,MATCH($BZ$6,[3]Base!$A$2:$A$207,0),2))=TRUE,"CABLE INCONNU",(INDEX([3]Base!$A$2:$C$207,MATCH($BZ$6,[3]Base!$A$2:$A$207,0),3))))</f>
        <v>19.600000000000001</v>
      </c>
      <c r="CB2167">
        <f>IF($BZ$6="","",IF(ISERROR(INDEX([3]Base!$A$2:$C$207,MATCH($BZ$6,[3]Base!$A$2:$A$207,0),2))=TRUE,"CABLE INCONNU",(INDEX([3]Base!$A$2:$C$207,MATCH($BZ$6,[3]Base!$A$2:$A$207,0),2))))</f>
        <v>0.627</v>
      </c>
      <c r="CG21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BORD'!$B$13:$B$2000,0),9)))*T2167/$P$18)</f>
        <v>406.35042202010396</v>
      </c>
      <c r="CI2167">
        <f>'[3]TABLEAU DE BORD'!B2165</f>
        <v>0</v>
      </c>
      <c r="CJ2167">
        <f>'[3]TABLEAU DE BORD'!E2165-'[3]TABLEAU DE BORD'!C2165</f>
        <v>0</v>
      </c>
      <c r="CL2167">
        <f>'[3]TABLEAU DE BORD'!H2165</f>
        <v>0</v>
      </c>
      <c r="CM2167">
        <f>'[3]TABLEAU DE BORD'!K2165-'[3]TABLEAU DE BORD'!I2165</f>
        <v>0</v>
      </c>
    </row>
    <row r="2168" spans="72:91" x14ac:dyDescent="0.25">
      <c r="BT216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BORD'!$B$13:$B$2000,0),11))*T2168/INDEX('[3]TABLEAU DE BORD'!$B$13:$R$2000,MATCH('Formalisme RTE'!$H$2,'[3]TABLEAU DE BORD'!$B$13:$B$2000,0),12)</f>
        <v>3.102830965870556</v>
      </c>
      <c r="BU2168">
        <f t="shared" si="146"/>
        <v>0</v>
      </c>
      <c r="BX2168">
        <f t="shared" si="145"/>
        <v>0.60748217536470928</v>
      </c>
      <c r="BZ2168">
        <f>IF($BZ$6="","",IF(ISERROR(INDEX([3]Base!$A$2:$C$207,MATCH($BZ$6,[3]Base!$A$2:$A$207,0),2))=TRUE,"CABLE INCONNU",(INDEX([3]Base!$A$2:$C$207,MATCH($BZ$6,[3]Base!$A$2:$A$207,0),3))))</f>
        <v>19.600000000000001</v>
      </c>
      <c r="CB2168">
        <f>IF($BZ$6="","",IF(ISERROR(INDEX([3]Base!$A$2:$C$207,MATCH($BZ$6,[3]Base!$A$2:$A$207,0),2))=TRUE,"CABLE INCONNU",(INDEX([3]Base!$A$2:$C$207,MATCH($BZ$6,[3]Base!$A$2:$A$207,0),2))))</f>
        <v>0.627</v>
      </c>
      <c r="CG21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BORD'!$B$13:$B$2000,0),9)))*T2168/$P$18)</f>
        <v>406.35042202010396</v>
      </c>
      <c r="CI2168">
        <f>'[3]TABLEAU DE BORD'!B2166</f>
        <v>0</v>
      </c>
      <c r="CJ2168">
        <f>'[3]TABLEAU DE BORD'!E2166-'[3]TABLEAU DE BORD'!C2166</f>
        <v>0</v>
      </c>
      <c r="CL2168">
        <f>'[3]TABLEAU DE BORD'!H2166</f>
        <v>0</v>
      </c>
      <c r="CM2168">
        <f>'[3]TABLEAU DE BORD'!K2166-'[3]TABLEAU DE BORD'!I2166</f>
        <v>0</v>
      </c>
    </row>
    <row r="2169" spans="72:91" x14ac:dyDescent="0.25">
      <c r="BT216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BORD'!$B$13:$B$2000,0),11))*T2169/INDEX('[3]TABLEAU DE BORD'!$B$13:$R$2000,MATCH('Formalisme RTE'!$H$2,'[3]TABLEAU DE BORD'!$B$13:$B$2000,0),12)</f>
        <v>3.102830965870556</v>
      </c>
      <c r="BU2169">
        <f t="shared" si="146"/>
        <v>0</v>
      </c>
      <c r="BX2169">
        <f t="shared" si="145"/>
        <v>0.60748217536470928</v>
      </c>
      <c r="BZ2169">
        <f>IF($BZ$6="","",IF(ISERROR(INDEX([3]Base!$A$2:$C$207,MATCH($BZ$6,[3]Base!$A$2:$A$207,0),2))=TRUE,"CABLE INCONNU",(INDEX([3]Base!$A$2:$C$207,MATCH($BZ$6,[3]Base!$A$2:$A$207,0),3))))</f>
        <v>19.600000000000001</v>
      </c>
      <c r="CB2169">
        <f>IF($BZ$6="","",IF(ISERROR(INDEX([3]Base!$A$2:$C$207,MATCH($BZ$6,[3]Base!$A$2:$A$207,0),2))=TRUE,"CABLE INCONNU",(INDEX([3]Base!$A$2:$C$207,MATCH($BZ$6,[3]Base!$A$2:$A$207,0),2))))</f>
        <v>0.627</v>
      </c>
      <c r="CG21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BORD'!$B$13:$B$2000,0),9)))*T2169/$P$18)</f>
        <v>406.35042202010396</v>
      </c>
      <c r="CI2169">
        <f>'[3]TABLEAU DE BORD'!B2167</f>
        <v>0</v>
      </c>
      <c r="CJ2169">
        <f>'[3]TABLEAU DE BORD'!E2167-'[3]TABLEAU DE BORD'!C2167</f>
        <v>0</v>
      </c>
      <c r="CL2169">
        <f>'[3]TABLEAU DE BORD'!H2167</f>
        <v>0</v>
      </c>
      <c r="CM2169">
        <f>'[3]TABLEAU DE BORD'!K2167-'[3]TABLEAU DE BORD'!I2167</f>
        <v>0</v>
      </c>
    </row>
    <row r="2170" spans="72:91" x14ac:dyDescent="0.25">
      <c r="BT217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BORD'!$B$13:$B$2000,0),11))*T2170/INDEX('[3]TABLEAU DE BORD'!$B$13:$R$2000,MATCH('Formalisme RTE'!$H$2,'[3]TABLEAU DE BORD'!$B$13:$B$2000,0),12)</f>
        <v>3.102830965870556</v>
      </c>
      <c r="BU2170">
        <f t="shared" si="146"/>
        <v>0</v>
      </c>
      <c r="BX2170">
        <f t="shared" si="145"/>
        <v>0.60748217536470928</v>
      </c>
      <c r="BZ2170">
        <f>IF($BZ$6="","",IF(ISERROR(INDEX([3]Base!$A$2:$C$207,MATCH($BZ$6,[3]Base!$A$2:$A$207,0),2))=TRUE,"CABLE INCONNU",(INDEX([3]Base!$A$2:$C$207,MATCH($BZ$6,[3]Base!$A$2:$A$207,0),3))))</f>
        <v>19.600000000000001</v>
      </c>
      <c r="CB2170">
        <f>IF($BZ$6="","",IF(ISERROR(INDEX([3]Base!$A$2:$C$207,MATCH($BZ$6,[3]Base!$A$2:$A$207,0),2))=TRUE,"CABLE INCONNU",(INDEX([3]Base!$A$2:$C$207,MATCH($BZ$6,[3]Base!$A$2:$A$207,0),2))))</f>
        <v>0.627</v>
      </c>
      <c r="CG21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BORD'!$B$13:$B$2000,0),9)))*T2170/$P$18)</f>
        <v>406.35042202010396</v>
      </c>
      <c r="CI2170">
        <f>'[3]TABLEAU DE BORD'!B2168</f>
        <v>0</v>
      </c>
      <c r="CJ2170">
        <f>'[3]TABLEAU DE BORD'!E2168-'[3]TABLEAU DE BORD'!C2168</f>
        <v>0</v>
      </c>
      <c r="CL2170">
        <f>'[3]TABLEAU DE BORD'!H2168</f>
        <v>0</v>
      </c>
      <c r="CM2170">
        <f>'[3]TABLEAU DE BORD'!K2168-'[3]TABLEAU DE BORD'!I2168</f>
        <v>0</v>
      </c>
    </row>
    <row r="2171" spans="72:91" x14ac:dyDescent="0.25">
      <c r="BT217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BORD'!$B$13:$B$2000,0),11))*T2171/INDEX('[3]TABLEAU DE BORD'!$B$13:$R$2000,MATCH('Formalisme RTE'!$H$2,'[3]TABLEAU DE BORD'!$B$13:$B$2000,0),12)</f>
        <v>3.102830965870556</v>
      </c>
      <c r="BU2171">
        <f t="shared" si="146"/>
        <v>0</v>
      </c>
      <c r="BX2171">
        <f t="shared" si="145"/>
        <v>0.60748217536470928</v>
      </c>
      <c r="BZ2171">
        <f>IF($BZ$6="","",IF(ISERROR(INDEX([3]Base!$A$2:$C$207,MATCH($BZ$6,[3]Base!$A$2:$A$207,0),2))=TRUE,"CABLE INCONNU",(INDEX([3]Base!$A$2:$C$207,MATCH($BZ$6,[3]Base!$A$2:$A$207,0),3))))</f>
        <v>19.600000000000001</v>
      </c>
      <c r="CB2171">
        <f>IF($BZ$6="","",IF(ISERROR(INDEX([3]Base!$A$2:$C$207,MATCH($BZ$6,[3]Base!$A$2:$A$207,0),2))=TRUE,"CABLE INCONNU",(INDEX([3]Base!$A$2:$C$207,MATCH($BZ$6,[3]Base!$A$2:$A$207,0),2))))</f>
        <v>0.627</v>
      </c>
      <c r="CG21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BORD'!$B$13:$B$2000,0),9)))*T2171/$P$18)</f>
        <v>406.35042202010396</v>
      </c>
      <c r="CI2171">
        <f>'[3]TABLEAU DE BORD'!B2169</f>
        <v>0</v>
      </c>
      <c r="CJ2171">
        <f>'[3]TABLEAU DE BORD'!E2169-'[3]TABLEAU DE BORD'!C2169</f>
        <v>0</v>
      </c>
      <c r="CL2171">
        <f>'[3]TABLEAU DE BORD'!H2169</f>
        <v>0</v>
      </c>
      <c r="CM2171">
        <f>'[3]TABLEAU DE BORD'!K2169-'[3]TABLEAU DE BORD'!I2169</f>
        <v>0</v>
      </c>
    </row>
    <row r="2172" spans="72:91" x14ac:dyDescent="0.25">
      <c r="BT217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BORD'!$B$13:$B$2000,0),11))*T2172/INDEX('[3]TABLEAU DE BORD'!$B$13:$R$2000,MATCH('Formalisme RTE'!$H$2,'[3]TABLEAU DE BORD'!$B$13:$B$2000,0),12)</f>
        <v>3.102830965870556</v>
      </c>
      <c r="BU2172">
        <f t="shared" si="146"/>
        <v>0</v>
      </c>
      <c r="BX2172">
        <f t="shared" si="145"/>
        <v>0.60748217536470928</v>
      </c>
      <c r="BZ2172">
        <f>IF($BZ$6="","",IF(ISERROR(INDEX([3]Base!$A$2:$C$207,MATCH($BZ$6,[3]Base!$A$2:$A$207,0),2))=TRUE,"CABLE INCONNU",(INDEX([3]Base!$A$2:$C$207,MATCH($BZ$6,[3]Base!$A$2:$A$207,0),3))))</f>
        <v>19.600000000000001</v>
      </c>
      <c r="CB2172">
        <f>IF($BZ$6="","",IF(ISERROR(INDEX([3]Base!$A$2:$C$207,MATCH($BZ$6,[3]Base!$A$2:$A$207,0),2))=TRUE,"CABLE INCONNU",(INDEX([3]Base!$A$2:$C$207,MATCH($BZ$6,[3]Base!$A$2:$A$207,0),2))))</f>
        <v>0.627</v>
      </c>
      <c r="CG21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BORD'!$B$13:$B$2000,0),9)))*T2172/$P$18)</f>
        <v>406.35042202010396</v>
      </c>
      <c r="CI2172">
        <f>'[3]TABLEAU DE BORD'!B2170</f>
        <v>0</v>
      </c>
      <c r="CJ2172">
        <f>'[3]TABLEAU DE BORD'!E2170-'[3]TABLEAU DE BORD'!C2170</f>
        <v>0</v>
      </c>
      <c r="CL2172">
        <f>'[3]TABLEAU DE BORD'!H2170</f>
        <v>0</v>
      </c>
      <c r="CM2172">
        <f>'[3]TABLEAU DE BORD'!K2170-'[3]TABLEAU DE BORD'!I2170</f>
        <v>0</v>
      </c>
    </row>
    <row r="2173" spans="72:91" x14ac:dyDescent="0.25">
      <c r="BT217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BORD'!$B$13:$B$2000,0),11))*T2173/INDEX('[3]TABLEAU DE BORD'!$B$13:$R$2000,MATCH('Formalisme RTE'!$H$2,'[3]TABLEAU DE BORD'!$B$13:$B$2000,0),12)</f>
        <v>3.102830965870556</v>
      </c>
      <c r="BU2173">
        <f t="shared" si="146"/>
        <v>0</v>
      </c>
      <c r="BX2173">
        <f t="shared" si="145"/>
        <v>0.60748217536470928</v>
      </c>
      <c r="BZ2173">
        <f>IF($BZ$6="","",IF(ISERROR(INDEX([3]Base!$A$2:$C$207,MATCH($BZ$6,[3]Base!$A$2:$A$207,0),2))=TRUE,"CABLE INCONNU",(INDEX([3]Base!$A$2:$C$207,MATCH($BZ$6,[3]Base!$A$2:$A$207,0),3))))</f>
        <v>19.600000000000001</v>
      </c>
      <c r="CB2173">
        <f>IF($BZ$6="","",IF(ISERROR(INDEX([3]Base!$A$2:$C$207,MATCH($BZ$6,[3]Base!$A$2:$A$207,0),2))=TRUE,"CABLE INCONNU",(INDEX([3]Base!$A$2:$C$207,MATCH($BZ$6,[3]Base!$A$2:$A$207,0),2))))</f>
        <v>0.627</v>
      </c>
      <c r="CG21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BORD'!$B$13:$B$2000,0),9)))*T2173/$P$18)</f>
        <v>406.35042202010396</v>
      </c>
      <c r="CI2173">
        <f>'[3]TABLEAU DE BORD'!B2171</f>
        <v>0</v>
      </c>
      <c r="CJ2173">
        <f>'[3]TABLEAU DE BORD'!E2171-'[3]TABLEAU DE BORD'!C2171</f>
        <v>0</v>
      </c>
      <c r="CL2173">
        <f>'[3]TABLEAU DE BORD'!H2171</f>
        <v>0</v>
      </c>
      <c r="CM2173">
        <f>'[3]TABLEAU DE BORD'!K2171-'[3]TABLEAU DE BORD'!I2171</f>
        <v>0</v>
      </c>
    </row>
    <row r="2174" spans="72:91" x14ac:dyDescent="0.25">
      <c r="BT217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BORD'!$B$13:$B$2000,0),11))*T2174/INDEX('[3]TABLEAU DE BORD'!$B$13:$R$2000,MATCH('Formalisme RTE'!$H$2,'[3]TABLEAU DE BORD'!$B$13:$B$2000,0),12)</f>
        <v>3.102830965870556</v>
      </c>
      <c r="BU2174">
        <f t="shared" si="146"/>
        <v>0</v>
      </c>
      <c r="BX2174">
        <f t="shared" si="145"/>
        <v>0.60748217536470928</v>
      </c>
      <c r="BZ2174">
        <f>IF($BZ$6="","",IF(ISERROR(INDEX([3]Base!$A$2:$C$207,MATCH($BZ$6,[3]Base!$A$2:$A$207,0),2))=TRUE,"CABLE INCONNU",(INDEX([3]Base!$A$2:$C$207,MATCH($BZ$6,[3]Base!$A$2:$A$207,0),3))))</f>
        <v>19.600000000000001</v>
      </c>
      <c r="CB2174">
        <f>IF($BZ$6="","",IF(ISERROR(INDEX([3]Base!$A$2:$C$207,MATCH($BZ$6,[3]Base!$A$2:$A$207,0),2))=TRUE,"CABLE INCONNU",(INDEX([3]Base!$A$2:$C$207,MATCH($BZ$6,[3]Base!$A$2:$A$207,0),2))))</f>
        <v>0.627</v>
      </c>
      <c r="CG21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BORD'!$B$13:$B$2000,0),9)))*T2174/$P$18)</f>
        <v>406.35042202010396</v>
      </c>
      <c r="CI2174">
        <f>'[3]TABLEAU DE BORD'!B2172</f>
        <v>0</v>
      </c>
      <c r="CJ2174">
        <f>'[3]TABLEAU DE BORD'!E2172-'[3]TABLEAU DE BORD'!C2172</f>
        <v>0</v>
      </c>
      <c r="CL2174">
        <f>'[3]TABLEAU DE BORD'!H2172</f>
        <v>0</v>
      </c>
      <c r="CM2174">
        <f>'[3]TABLEAU DE BORD'!K2172-'[3]TABLEAU DE BORD'!I2172</f>
        <v>0</v>
      </c>
    </row>
    <row r="2175" spans="72:91" x14ac:dyDescent="0.25">
      <c r="BT217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BORD'!$B$13:$B$2000,0),11))*T2175/INDEX('[3]TABLEAU DE BORD'!$B$13:$R$2000,MATCH('Formalisme RTE'!$H$2,'[3]TABLEAU DE BORD'!$B$13:$B$2000,0),12)</f>
        <v>3.102830965870556</v>
      </c>
      <c r="BU2175">
        <f t="shared" si="146"/>
        <v>0</v>
      </c>
      <c r="BX2175">
        <f t="shared" si="145"/>
        <v>0.60748217536470928</v>
      </c>
      <c r="BZ2175">
        <f>IF($BZ$6="","",IF(ISERROR(INDEX([3]Base!$A$2:$C$207,MATCH($BZ$6,[3]Base!$A$2:$A$207,0),2))=TRUE,"CABLE INCONNU",(INDEX([3]Base!$A$2:$C$207,MATCH($BZ$6,[3]Base!$A$2:$A$207,0),3))))</f>
        <v>19.600000000000001</v>
      </c>
      <c r="CB2175">
        <f>IF($BZ$6="","",IF(ISERROR(INDEX([3]Base!$A$2:$C$207,MATCH($BZ$6,[3]Base!$A$2:$A$207,0),2))=TRUE,"CABLE INCONNU",(INDEX([3]Base!$A$2:$C$207,MATCH($BZ$6,[3]Base!$A$2:$A$207,0),2))))</f>
        <v>0.627</v>
      </c>
      <c r="CG21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BORD'!$B$13:$B$2000,0),9)))*T2175/$P$18)</f>
        <v>406.35042202010396</v>
      </c>
      <c r="CI2175">
        <f>'[3]TABLEAU DE BORD'!B2173</f>
        <v>0</v>
      </c>
      <c r="CJ2175">
        <f>'[3]TABLEAU DE BORD'!E2173-'[3]TABLEAU DE BORD'!C2173</f>
        <v>0</v>
      </c>
      <c r="CL2175">
        <f>'[3]TABLEAU DE BORD'!H2173</f>
        <v>0</v>
      </c>
      <c r="CM2175">
        <f>'[3]TABLEAU DE BORD'!K2173-'[3]TABLEAU DE BORD'!I2173</f>
        <v>0</v>
      </c>
    </row>
    <row r="2176" spans="72:91" x14ac:dyDescent="0.25">
      <c r="BT217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BORD'!$B$13:$B$2000,0),11))*T2176/INDEX('[3]TABLEAU DE BORD'!$B$13:$R$2000,MATCH('Formalisme RTE'!$H$2,'[3]TABLEAU DE BORD'!$B$13:$B$2000,0),12)</f>
        <v>3.102830965870556</v>
      </c>
      <c r="BU2176">
        <f t="shared" si="146"/>
        <v>0</v>
      </c>
      <c r="BX2176">
        <f t="shared" si="145"/>
        <v>0.60748217536470928</v>
      </c>
      <c r="BZ2176">
        <f>IF($BZ$6="","",IF(ISERROR(INDEX([3]Base!$A$2:$C$207,MATCH($BZ$6,[3]Base!$A$2:$A$207,0),2))=TRUE,"CABLE INCONNU",(INDEX([3]Base!$A$2:$C$207,MATCH($BZ$6,[3]Base!$A$2:$A$207,0),3))))</f>
        <v>19.600000000000001</v>
      </c>
      <c r="CB2176">
        <f>IF($BZ$6="","",IF(ISERROR(INDEX([3]Base!$A$2:$C$207,MATCH($BZ$6,[3]Base!$A$2:$A$207,0),2))=TRUE,"CABLE INCONNU",(INDEX([3]Base!$A$2:$C$207,MATCH($BZ$6,[3]Base!$A$2:$A$207,0),2))))</f>
        <v>0.627</v>
      </c>
      <c r="CG21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BORD'!$B$13:$B$2000,0),9)))*T2176/$P$18)</f>
        <v>406.35042202010396</v>
      </c>
      <c r="CI2176">
        <f>'[3]TABLEAU DE BORD'!B2174</f>
        <v>0</v>
      </c>
      <c r="CJ2176">
        <f>'[3]TABLEAU DE BORD'!E2174-'[3]TABLEAU DE BORD'!C2174</f>
        <v>0</v>
      </c>
      <c r="CL2176">
        <f>'[3]TABLEAU DE BORD'!H2174</f>
        <v>0</v>
      </c>
      <c r="CM2176">
        <f>'[3]TABLEAU DE BORD'!K2174-'[3]TABLEAU DE BORD'!I2174</f>
        <v>0</v>
      </c>
    </row>
    <row r="2177" spans="72:91" x14ac:dyDescent="0.25">
      <c r="BT217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BORD'!$B$13:$B$2000,0),11))*T2177/INDEX('[3]TABLEAU DE BORD'!$B$13:$R$2000,MATCH('Formalisme RTE'!$H$2,'[3]TABLEAU DE BORD'!$B$13:$B$2000,0),12)</f>
        <v>3.102830965870556</v>
      </c>
      <c r="BX2177">
        <f t="shared" si="145"/>
        <v>0.60748217536470928</v>
      </c>
      <c r="BZ2177">
        <f>IF($BZ$6="","",IF(ISERROR(INDEX([3]Base!$A$2:$C$207,MATCH($BZ$6,[3]Base!$A$2:$A$207,0),2))=TRUE,"CABLE INCONNU",(INDEX([3]Base!$A$2:$C$207,MATCH($BZ$6,[3]Base!$A$2:$A$207,0),3))))</f>
        <v>19.600000000000001</v>
      </c>
      <c r="CB2177">
        <f>IF($BZ$6="","",IF(ISERROR(INDEX([3]Base!$A$2:$C$207,MATCH($BZ$6,[3]Base!$A$2:$A$207,0),2))=TRUE,"CABLE INCONNU",(INDEX([3]Base!$A$2:$C$207,MATCH($BZ$6,[3]Base!$A$2:$A$207,0),2))))</f>
        <v>0.627</v>
      </c>
      <c r="CG21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BORD'!$B$13:$B$2000,0),9)))*T2177/$P$18)</f>
        <v>406.35042202010396</v>
      </c>
      <c r="CI2177">
        <f>'[3]TABLEAU DE BORD'!B2175</f>
        <v>0</v>
      </c>
      <c r="CJ2177">
        <f>'[3]TABLEAU DE BORD'!E2175-'[3]TABLEAU DE BORD'!C2175</f>
        <v>0</v>
      </c>
      <c r="CL2177">
        <f>'[3]TABLEAU DE BORD'!H2175</f>
        <v>0</v>
      </c>
      <c r="CM2177">
        <f>'[3]TABLEAU DE BORD'!K2175-'[3]TABLEAU DE BORD'!I2175</f>
        <v>0</v>
      </c>
    </row>
    <row r="2178" spans="72:91" x14ac:dyDescent="0.25">
      <c r="BT217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BORD'!$B$13:$B$2000,0),11))*T2178/INDEX('[3]TABLEAU DE BORD'!$B$13:$R$2000,MATCH('Formalisme RTE'!$H$2,'[3]TABLEAU DE BORD'!$B$13:$B$2000,0),12)</f>
        <v>3.102830965870556</v>
      </c>
      <c r="BX2178">
        <f t="shared" si="145"/>
        <v>0.60748217536470928</v>
      </c>
      <c r="BZ2178">
        <f>IF($BZ$6="","",IF(ISERROR(INDEX([3]Base!$A$2:$C$207,MATCH($BZ$6,[3]Base!$A$2:$A$207,0),2))=TRUE,"CABLE INCONNU",(INDEX([3]Base!$A$2:$C$207,MATCH($BZ$6,[3]Base!$A$2:$A$207,0),3))))</f>
        <v>19.600000000000001</v>
      </c>
      <c r="CB2178">
        <f>IF($BZ$6="","",IF(ISERROR(INDEX([3]Base!$A$2:$C$207,MATCH($BZ$6,[3]Base!$A$2:$A$207,0),2))=TRUE,"CABLE INCONNU",(INDEX([3]Base!$A$2:$C$207,MATCH($BZ$6,[3]Base!$A$2:$A$207,0),2))))</f>
        <v>0.627</v>
      </c>
      <c r="CG21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BORD'!$B$13:$B$2000,0),9)))*T2178/$P$18)</f>
        <v>406.35042202010396</v>
      </c>
      <c r="CI2178">
        <f>'[3]TABLEAU DE BORD'!B2176</f>
        <v>0</v>
      </c>
      <c r="CJ2178">
        <f>'[3]TABLEAU DE BORD'!E2176-'[3]TABLEAU DE BORD'!C2176</f>
        <v>0</v>
      </c>
      <c r="CL2178">
        <f>'[3]TABLEAU DE BORD'!H2176</f>
        <v>0</v>
      </c>
      <c r="CM2178">
        <f>'[3]TABLEAU DE BORD'!K2176-'[3]TABLEAU DE BORD'!I2176</f>
        <v>0</v>
      </c>
    </row>
    <row r="2179" spans="72:91" x14ac:dyDescent="0.25">
      <c r="BT217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BORD'!$B$13:$B$2000,0),11))*T2179/INDEX('[3]TABLEAU DE BORD'!$B$13:$R$2000,MATCH('Formalisme RTE'!$H$2,'[3]TABLEAU DE BORD'!$B$13:$B$2000,0),12)</f>
        <v>3.102830965870556</v>
      </c>
      <c r="BX2179">
        <f t="shared" si="145"/>
        <v>0.60748217536470928</v>
      </c>
      <c r="BZ2179">
        <f>IF($BZ$6="","",IF(ISERROR(INDEX([3]Base!$A$2:$C$207,MATCH($BZ$6,[3]Base!$A$2:$A$207,0),2))=TRUE,"CABLE INCONNU",(INDEX([3]Base!$A$2:$C$207,MATCH($BZ$6,[3]Base!$A$2:$A$207,0),3))))</f>
        <v>19.600000000000001</v>
      </c>
      <c r="CB2179">
        <f>IF($BZ$6="","",IF(ISERROR(INDEX([3]Base!$A$2:$C$207,MATCH($BZ$6,[3]Base!$A$2:$A$207,0),2))=TRUE,"CABLE INCONNU",(INDEX([3]Base!$A$2:$C$207,MATCH($BZ$6,[3]Base!$A$2:$A$207,0),2))))</f>
        <v>0.627</v>
      </c>
      <c r="CG21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BORD'!$B$13:$B$2000,0),9)))*T2179/$P$18)</f>
        <v>406.35042202010396</v>
      </c>
      <c r="CI2179">
        <f>'[3]TABLEAU DE BORD'!B2177</f>
        <v>0</v>
      </c>
      <c r="CJ2179">
        <f>'[3]TABLEAU DE BORD'!E2177-'[3]TABLEAU DE BORD'!C2177</f>
        <v>0</v>
      </c>
      <c r="CL2179">
        <f>'[3]TABLEAU DE BORD'!H2177</f>
        <v>0</v>
      </c>
      <c r="CM2179">
        <f>'[3]TABLEAU DE BORD'!K2177-'[3]TABLEAU DE BORD'!I2177</f>
        <v>0</v>
      </c>
    </row>
    <row r="2180" spans="72:91" x14ac:dyDescent="0.25">
      <c r="BT218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BORD'!$B$13:$B$2000,0),11))*T2180/INDEX('[3]TABLEAU DE BORD'!$B$13:$R$2000,MATCH('Formalisme RTE'!$H$2,'[3]TABLEAU DE BORD'!$B$13:$B$2000,0),12)</f>
        <v>3.102830965870556</v>
      </c>
      <c r="BX2180">
        <f t="shared" si="145"/>
        <v>0.60748217536470928</v>
      </c>
      <c r="BZ2180">
        <f>IF($BZ$6="","",IF(ISERROR(INDEX([3]Base!$A$2:$C$207,MATCH($BZ$6,[3]Base!$A$2:$A$207,0),2))=TRUE,"CABLE INCONNU",(INDEX([3]Base!$A$2:$C$207,MATCH($BZ$6,[3]Base!$A$2:$A$207,0),3))))</f>
        <v>19.600000000000001</v>
      </c>
      <c r="CB2180">
        <f>IF($BZ$6="","",IF(ISERROR(INDEX([3]Base!$A$2:$C$207,MATCH($BZ$6,[3]Base!$A$2:$A$207,0),2))=TRUE,"CABLE INCONNU",(INDEX([3]Base!$A$2:$C$207,MATCH($BZ$6,[3]Base!$A$2:$A$207,0),2))))</f>
        <v>0.627</v>
      </c>
      <c r="CG21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BORD'!$B$13:$B$2000,0),9)))*T2180/$P$18)</f>
        <v>406.35042202010396</v>
      </c>
      <c r="CI2180">
        <f>'[3]TABLEAU DE BORD'!B2178</f>
        <v>0</v>
      </c>
      <c r="CJ2180">
        <f>'[3]TABLEAU DE BORD'!E2178-'[3]TABLEAU DE BORD'!C2178</f>
        <v>0</v>
      </c>
      <c r="CL2180">
        <f>'[3]TABLEAU DE BORD'!H2178</f>
        <v>0</v>
      </c>
      <c r="CM2180">
        <f>'[3]TABLEAU DE BORD'!K2178-'[3]TABLEAU DE BORD'!I2178</f>
        <v>0</v>
      </c>
    </row>
    <row r="2181" spans="72:91" x14ac:dyDescent="0.25">
      <c r="BT218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BORD'!$B$13:$B$2000,0),11))*T2181/INDEX('[3]TABLEAU DE BORD'!$B$13:$R$2000,MATCH('Formalisme RTE'!$H$2,'[3]TABLEAU DE BORD'!$B$13:$B$2000,0),12)</f>
        <v>3.102830965870556</v>
      </c>
      <c r="BX2181">
        <f t="shared" si="145"/>
        <v>0.60748217536470928</v>
      </c>
      <c r="BZ2181">
        <f>IF($BZ$6="","",IF(ISERROR(INDEX([3]Base!$A$2:$C$207,MATCH($BZ$6,[3]Base!$A$2:$A$207,0),2))=TRUE,"CABLE INCONNU",(INDEX([3]Base!$A$2:$C$207,MATCH($BZ$6,[3]Base!$A$2:$A$207,0),3))))</f>
        <v>19.600000000000001</v>
      </c>
      <c r="CB2181">
        <f>IF($BZ$6="","",IF(ISERROR(INDEX([3]Base!$A$2:$C$207,MATCH($BZ$6,[3]Base!$A$2:$A$207,0),2))=TRUE,"CABLE INCONNU",(INDEX([3]Base!$A$2:$C$207,MATCH($BZ$6,[3]Base!$A$2:$A$207,0),2))))</f>
        <v>0.627</v>
      </c>
      <c r="CG21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BORD'!$B$13:$B$2000,0),9)))*T2181/$P$18)</f>
        <v>406.35042202010396</v>
      </c>
      <c r="CI2181">
        <f>'[3]TABLEAU DE BORD'!B2179</f>
        <v>0</v>
      </c>
      <c r="CJ2181">
        <f>'[3]TABLEAU DE BORD'!E2179-'[3]TABLEAU DE BORD'!C2179</f>
        <v>0</v>
      </c>
      <c r="CL2181">
        <f>'[3]TABLEAU DE BORD'!H2179</f>
        <v>0</v>
      </c>
      <c r="CM2181">
        <f>'[3]TABLEAU DE BORD'!K2179-'[3]TABLEAU DE BORD'!I2179</f>
        <v>0</v>
      </c>
    </row>
    <row r="2182" spans="72:91" x14ac:dyDescent="0.25">
      <c r="BT218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BORD'!$B$13:$B$2000,0),11))*T2182/INDEX('[3]TABLEAU DE BORD'!$B$13:$R$2000,MATCH('Formalisme RTE'!$H$2,'[3]TABLEAU DE BORD'!$B$13:$B$2000,0),12)</f>
        <v>3.102830965870556</v>
      </c>
      <c r="BX2182">
        <f t="shared" si="145"/>
        <v>0.60748217536470928</v>
      </c>
      <c r="BZ2182">
        <f>IF($BZ$6="","",IF(ISERROR(INDEX([3]Base!$A$2:$C$207,MATCH($BZ$6,[3]Base!$A$2:$A$207,0),2))=TRUE,"CABLE INCONNU",(INDEX([3]Base!$A$2:$C$207,MATCH($BZ$6,[3]Base!$A$2:$A$207,0),3))))</f>
        <v>19.600000000000001</v>
      </c>
      <c r="CB2182">
        <f>IF($BZ$6="","",IF(ISERROR(INDEX([3]Base!$A$2:$C$207,MATCH($BZ$6,[3]Base!$A$2:$A$207,0),2))=TRUE,"CABLE INCONNU",(INDEX([3]Base!$A$2:$C$207,MATCH($BZ$6,[3]Base!$A$2:$A$207,0),2))))</f>
        <v>0.627</v>
      </c>
      <c r="CG21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BORD'!$B$13:$B$2000,0),9)))*T2182/$P$18)</f>
        <v>406.35042202010396</v>
      </c>
      <c r="CI2182">
        <f>'[3]TABLEAU DE BORD'!B2180</f>
        <v>0</v>
      </c>
      <c r="CJ2182">
        <f>'[3]TABLEAU DE BORD'!E2180-'[3]TABLEAU DE BORD'!C2180</f>
        <v>0</v>
      </c>
      <c r="CL2182">
        <f>'[3]TABLEAU DE BORD'!H2180</f>
        <v>0</v>
      </c>
      <c r="CM2182">
        <f>'[3]TABLEAU DE BORD'!K2180-'[3]TABLEAU DE BORD'!I2180</f>
        <v>0</v>
      </c>
    </row>
    <row r="2183" spans="72:91" x14ac:dyDescent="0.25">
      <c r="BT218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BORD'!$B$13:$B$2000,0),11))*T2183/INDEX('[3]TABLEAU DE BORD'!$B$13:$R$2000,MATCH('Formalisme RTE'!$H$2,'[3]TABLEAU DE BORD'!$B$13:$B$2000,0),12)</f>
        <v>3.102830965870556</v>
      </c>
      <c r="BX2183">
        <f t="shared" si="145"/>
        <v>0.60748217536470928</v>
      </c>
      <c r="BZ2183">
        <f>IF($BZ$6="","",IF(ISERROR(INDEX([3]Base!$A$2:$C$207,MATCH($BZ$6,[3]Base!$A$2:$A$207,0),2))=TRUE,"CABLE INCONNU",(INDEX([3]Base!$A$2:$C$207,MATCH($BZ$6,[3]Base!$A$2:$A$207,0),3))))</f>
        <v>19.600000000000001</v>
      </c>
      <c r="CB2183">
        <f>IF($BZ$6="","",IF(ISERROR(INDEX([3]Base!$A$2:$C$207,MATCH($BZ$6,[3]Base!$A$2:$A$207,0),2))=TRUE,"CABLE INCONNU",(INDEX([3]Base!$A$2:$C$207,MATCH($BZ$6,[3]Base!$A$2:$A$207,0),2))))</f>
        <v>0.627</v>
      </c>
      <c r="CG21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BORD'!$B$13:$B$2000,0),9)))*T2183/$P$18)</f>
        <v>406.35042202010396</v>
      </c>
      <c r="CI2183">
        <f>'[3]TABLEAU DE BORD'!B2181</f>
        <v>0</v>
      </c>
      <c r="CJ2183">
        <f>'[3]TABLEAU DE BORD'!E2181-'[3]TABLEAU DE BORD'!C2181</f>
        <v>0</v>
      </c>
      <c r="CL2183">
        <f>'[3]TABLEAU DE BORD'!H2181</f>
        <v>0</v>
      </c>
      <c r="CM2183">
        <f>'[3]TABLEAU DE BORD'!K2181-'[3]TABLEAU DE BORD'!I2181</f>
        <v>0</v>
      </c>
    </row>
    <row r="2184" spans="72:91" x14ac:dyDescent="0.25">
      <c r="BT218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BORD'!$B$13:$B$2000,0),11))*T2184/INDEX('[3]TABLEAU DE BORD'!$B$13:$R$2000,MATCH('Formalisme RTE'!$H$2,'[3]TABLEAU DE BORD'!$B$13:$B$2000,0),12)</f>
        <v>3.102830965870556</v>
      </c>
      <c r="BX2184">
        <f t="shared" si="145"/>
        <v>0.60748217536470928</v>
      </c>
      <c r="BZ2184">
        <f>IF($BZ$6="","",IF(ISERROR(INDEX([3]Base!$A$2:$C$207,MATCH($BZ$6,[3]Base!$A$2:$A$207,0),2))=TRUE,"CABLE INCONNU",(INDEX([3]Base!$A$2:$C$207,MATCH($BZ$6,[3]Base!$A$2:$A$207,0),3))))</f>
        <v>19.600000000000001</v>
      </c>
      <c r="CB2184">
        <f>IF($BZ$6="","",IF(ISERROR(INDEX([3]Base!$A$2:$C$207,MATCH($BZ$6,[3]Base!$A$2:$A$207,0),2))=TRUE,"CABLE INCONNU",(INDEX([3]Base!$A$2:$C$207,MATCH($BZ$6,[3]Base!$A$2:$A$207,0),2))))</f>
        <v>0.627</v>
      </c>
      <c r="CG21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BORD'!$B$13:$B$2000,0),9)))*T2184/$P$18)</f>
        <v>406.35042202010396</v>
      </c>
      <c r="CI2184">
        <f>'[3]TABLEAU DE BORD'!B2182</f>
        <v>0</v>
      </c>
      <c r="CJ2184">
        <f>'[3]TABLEAU DE BORD'!E2182-'[3]TABLEAU DE BORD'!C2182</f>
        <v>0</v>
      </c>
      <c r="CL2184">
        <f>'[3]TABLEAU DE BORD'!H2182</f>
        <v>0</v>
      </c>
      <c r="CM2184">
        <f>'[3]TABLEAU DE BORD'!K2182-'[3]TABLEAU DE BORD'!I2182</f>
        <v>0</v>
      </c>
    </row>
    <row r="2185" spans="72:91" x14ac:dyDescent="0.25">
      <c r="BT218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BORD'!$B$13:$B$2000,0),11))*T2185/INDEX('[3]TABLEAU DE BORD'!$B$13:$R$2000,MATCH('Formalisme RTE'!$H$2,'[3]TABLEAU DE BORD'!$B$13:$B$2000,0),12)</f>
        <v>3.102830965870556</v>
      </c>
      <c r="BX2185">
        <f t="shared" si="145"/>
        <v>0.60748217536470928</v>
      </c>
      <c r="BZ2185">
        <f>IF($BZ$6="","",IF(ISERROR(INDEX([3]Base!$A$2:$C$207,MATCH($BZ$6,[3]Base!$A$2:$A$207,0),2))=TRUE,"CABLE INCONNU",(INDEX([3]Base!$A$2:$C$207,MATCH($BZ$6,[3]Base!$A$2:$A$207,0),3))))</f>
        <v>19.600000000000001</v>
      </c>
      <c r="CB2185">
        <f>IF($BZ$6="","",IF(ISERROR(INDEX([3]Base!$A$2:$C$207,MATCH($BZ$6,[3]Base!$A$2:$A$207,0),2))=TRUE,"CABLE INCONNU",(INDEX([3]Base!$A$2:$C$207,MATCH($BZ$6,[3]Base!$A$2:$A$207,0),2))))</f>
        <v>0.627</v>
      </c>
      <c r="CG21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BORD'!$B$13:$B$2000,0),9)))*T2185/$P$18)</f>
        <v>406.35042202010396</v>
      </c>
      <c r="CI2185">
        <f>'[3]TABLEAU DE BORD'!B2183</f>
        <v>0</v>
      </c>
      <c r="CJ2185">
        <f>'[3]TABLEAU DE BORD'!E2183-'[3]TABLEAU DE BORD'!C2183</f>
        <v>0</v>
      </c>
      <c r="CL2185">
        <f>'[3]TABLEAU DE BORD'!H2183</f>
        <v>0</v>
      </c>
      <c r="CM2185">
        <f>'[3]TABLEAU DE BORD'!K2183-'[3]TABLEAU DE BORD'!I2183</f>
        <v>0</v>
      </c>
    </row>
    <row r="2186" spans="72:91" x14ac:dyDescent="0.25">
      <c r="BT218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BORD'!$B$13:$B$2000,0),11))*T2186/INDEX('[3]TABLEAU DE BORD'!$B$13:$R$2000,MATCH('Formalisme RTE'!$H$2,'[3]TABLEAU DE BORD'!$B$13:$B$2000,0),12)</f>
        <v>3.102830965870556</v>
      </c>
      <c r="BX2186">
        <f t="shared" si="145"/>
        <v>0.60748217536470928</v>
      </c>
      <c r="BZ2186">
        <f>IF($BZ$6="","",IF(ISERROR(INDEX([3]Base!$A$2:$C$207,MATCH($BZ$6,[3]Base!$A$2:$A$207,0),2))=TRUE,"CABLE INCONNU",(INDEX([3]Base!$A$2:$C$207,MATCH($BZ$6,[3]Base!$A$2:$A$207,0),3))))</f>
        <v>19.600000000000001</v>
      </c>
      <c r="CB2186">
        <f>IF($BZ$6="","",IF(ISERROR(INDEX([3]Base!$A$2:$C$207,MATCH($BZ$6,[3]Base!$A$2:$A$207,0),2))=TRUE,"CABLE INCONNU",(INDEX([3]Base!$A$2:$C$207,MATCH($BZ$6,[3]Base!$A$2:$A$207,0),2))))</f>
        <v>0.627</v>
      </c>
      <c r="CG21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BORD'!$B$13:$B$2000,0),9)))*T2186/$P$18)</f>
        <v>406.35042202010396</v>
      </c>
      <c r="CI2186">
        <f>'[3]TABLEAU DE BORD'!B2184</f>
        <v>0</v>
      </c>
      <c r="CJ2186">
        <f>'[3]TABLEAU DE BORD'!E2184-'[3]TABLEAU DE BORD'!C2184</f>
        <v>0</v>
      </c>
      <c r="CL2186">
        <f>'[3]TABLEAU DE BORD'!H2184</f>
        <v>0</v>
      </c>
      <c r="CM2186">
        <f>'[3]TABLEAU DE BORD'!K2184-'[3]TABLEAU DE BORD'!I2184</f>
        <v>0</v>
      </c>
    </row>
    <row r="2187" spans="72:91" x14ac:dyDescent="0.25">
      <c r="BT218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BORD'!$B$13:$B$2000,0),11))*T2187/INDEX('[3]TABLEAU DE BORD'!$B$13:$R$2000,MATCH('Formalisme RTE'!$H$2,'[3]TABLEAU DE BORD'!$B$13:$B$2000,0),12)</f>
        <v>3.102830965870556</v>
      </c>
      <c r="BX2187">
        <f t="shared" si="145"/>
        <v>0.60748217536470928</v>
      </c>
      <c r="BZ2187">
        <f>IF($BZ$6="","",IF(ISERROR(INDEX([3]Base!$A$2:$C$207,MATCH($BZ$6,[3]Base!$A$2:$A$207,0),2))=TRUE,"CABLE INCONNU",(INDEX([3]Base!$A$2:$C$207,MATCH($BZ$6,[3]Base!$A$2:$A$207,0),3))))</f>
        <v>19.600000000000001</v>
      </c>
      <c r="CB2187">
        <f>IF($BZ$6="","",IF(ISERROR(INDEX([3]Base!$A$2:$C$207,MATCH($BZ$6,[3]Base!$A$2:$A$207,0),2))=TRUE,"CABLE INCONNU",(INDEX([3]Base!$A$2:$C$207,MATCH($BZ$6,[3]Base!$A$2:$A$207,0),2))))</f>
        <v>0.627</v>
      </c>
      <c r="CG21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BORD'!$B$13:$B$2000,0),9)))*T2187/$P$18)</f>
        <v>406.35042202010396</v>
      </c>
      <c r="CI2187">
        <f>'[3]TABLEAU DE BORD'!B2185</f>
        <v>0</v>
      </c>
      <c r="CJ2187">
        <f>'[3]TABLEAU DE BORD'!E2185-'[3]TABLEAU DE BORD'!C2185</f>
        <v>0</v>
      </c>
      <c r="CL2187">
        <f>'[3]TABLEAU DE BORD'!H2185</f>
        <v>0</v>
      </c>
      <c r="CM2187">
        <f>'[3]TABLEAU DE BORD'!K2185-'[3]TABLEAU DE BORD'!I2185</f>
        <v>0</v>
      </c>
    </row>
    <row r="2188" spans="72:91" x14ac:dyDescent="0.25">
      <c r="BT218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BORD'!$B$13:$B$2000,0),11))*T2188/INDEX('[3]TABLEAU DE BORD'!$B$13:$R$2000,MATCH('Formalisme RTE'!$H$2,'[3]TABLEAU DE BORD'!$B$13:$B$2000,0),12)</f>
        <v>3.102830965870556</v>
      </c>
      <c r="BX2188">
        <f t="shared" si="145"/>
        <v>0.60748217536470928</v>
      </c>
      <c r="BZ2188">
        <f>IF($BZ$6="","",IF(ISERROR(INDEX([3]Base!$A$2:$C$207,MATCH($BZ$6,[3]Base!$A$2:$A$207,0),2))=TRUE,"CABLE INCONNU",(INDEX([3]Base!$A$2:$C$207,MATCH($BZ$6,[3]Base!$A$2:$A$207,0),3))))</f>
        <v>19.600000000000001</v>
      </c>
      <c r="CB2188">
        <f>IF($BZ$6="","",IF(ISERROR(INDEX([3]Base!$A$2:$C$207,MATCH($BZ$6,[3]Base!$A$2:$A$207,0),2))=TRUE,"CABLE INCONNU",(INDEX([3]Base!$A$2:$C$207,MATCH($BZ$6,[3]Base!$A$2:$A$207,0),2))))</f>
        <v>0.627</v>
      </c>
      <c r="CG21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BORD'!$B$13:$B$2000,0),9)))*T2188/$P$18)</f>
        <v>406.35042202010396</v>
      </c>
      <c r="CI2188">
        <f>'[3]TABLEAU DE BORD'!B2186</f>
        <v>0</v>
      </c>
      <c r="CJ2188">
        <f>'[3]TABLEAU DE BORD'!E2186-'[3]TABLEAU DE BORD'!C2186</f>
        <v>0</v>
      </c>
      <c r="CL2188">
        <f>'[3]TABLEAU DE BORD'!H2186</f>
        <v>0</v>
      </c>
      <c r="CM2188">
        <f>'[3]TABLEAU DE BORD'!K2186-'[3]TABLEAU DE BORD'!I2186</f>
        <v>0</v>
      </c>
    </row>
    <row r="2189" spans="72:91" x14ac:dyDescent="0.25">
      <c r="BT218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BORD'!$B$13:$B$2000,0),11))*T2189/INDEX('[3]TABLEAU DE BORD'!$B$13:$R$2000,MATCH('Formalisme RTE'!$H$2,'[3]TABLEAU DE BORD'!$B$13:$B$2000,0),12)</f>
        <v>3.102830965870556</v>
      </c>
      <c r="BX2189">
        <f t="shared" si="145"/>
        <v>0.60748217536470928</v>
      </c>
      <c r="BZ2189">
        <f>IF($BZ$6="","",IF(ISERROR(INDEX([3]Base!$A$2:$C$207,MATCH($BZ$6,[3]Base!$A$2:$A$207,0),2))=TRUE,"CABLE INCONNU",(INDEX([3]Base!$A$2:$C$207,MATCH($BZ$6,[3]Base!$A$2:$A$207,0),3))))</f>
        <v>19.600000000000001</v>
      </c>
      <c r="CB2189">
        <f>IF($BZ$6="","",IF(ISERROR(INDEX([3]Base!$A$2:$C$207,MATCH($BZ$6,[3]Base!$A$2:$A$207,0),2))=TRUE,"CABLE INCONNU",(INDEX([3]Base!$A$2:$C$207,MATCH($BZ$6,[3]Base!$A$2:$A$207,0),2))))</f>
        <v>0.627</v>
      </c>
      <c r="CG21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BORD'!$B$13:$B$2000,0),9)))*T2189/$P$18)</f>
        <v>406.35042202010396</v>
      </c>
      <c r="CI2189">
        <f>'[3]TABLEAU DE BORD'!B2187</f>
        <v>0</v>
      </c>
      <c r="CJ2189">
        <f>'[3]TABLEAU DE BORD'!E2187-'[3]TABLEAU DE BORD'!C2187</f>
        <v>0</v>
      </c>
      <c r="CL2189">
        <f>'[3]TABLEAU DE BORD'!H2187</f>
        <v>0</v>
      </c>
      <c r="CM2189">
        <f>'[3]TABLEAU DE BORD'!K2187-'[3]TABLEAU DE BORD'!I2187</f>
        <v>0</v>
      </c>
    </row>
    <row r="2190" spans="72:91" x14ac:dyDescent="0.25">
      <c r="BT219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BORD'!$B$13:$B$2000,0),11))*T2190/INDEX('[3]TABLEAU DE BORD'!$B$13:$R$2000,MATCH('Formalisme RTE'!$H$2,'[3]TABLEAU DE BORD'!$B$13:$B$2000,0),12)</f>
        <v>3.102830965870556</v>
      </c>
      <c r="BX2190">
        <f t="shared" si="145"/>
        <v>0.60748217536470928</v>
      </c>
      <c r="BZ2190">
        <f>IF($BZ$6="","",IF(ISERROR(INDEX([3]Base!$A$2:$C$207,MATCH($BZ$6,[3]Base!$A$2:$A$207,0),2))=TRUE,"CABLE INCONNU",(INDEX([3]Base!$A$2:$C$207,MATCH($BZ$6,[3]Base!$A$2:$A$207,0),3))))</f>
        <v>19.600000000000001</v>
      </c>
      <c r="CB2190">
        <f>IF($BZ$6="","",IF(ISERROR(INDEX([3]Base!$A$2:$C$207,MATCH($BZ$6,[3]Base!$A$2:$A$207,0),2))=TRUE,"CABLE INCONNU",(INDEX([3]Base!$A$2:$C$207,MATCH($BZ$6,[3]Base!$A$2:$A$207,0),2))))</f>
        <v>0.627</v>
      </c>
      <c r="CG21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BORD'!$B$13:$B$2000,0),9)))*T2190/$P$18)</f>
        <v>406.35042202010396</v>
      </c>
      <c r="CI2190">
        <f>'[3]TABLEAU DE BORD'!B2188</f>
        <v>0</v>
      </c>
      <c r="CJ2190">
        <f>'[3]TABLEAU DE BORD'!E2188-'[3]TABLEAU DE BORD'!C2188</f>
        <v>0</v>
      </c>
      <c r="CL2190">
        <f>'[3]TABLEAU DE BORD'!H2188</f>
        <v>0</v>
      </c>
      <c r="CM2190">
        <f>'[3]TABLEAU DE BORD'!K2188-'[3]TABLEAU DE BORD'!I2188</f>
        <v>0</v>
      </c>
    </row>
    <row r="2191" spans="72:91" x14ac:dyDescent="0.25">
      <c r="BT219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BORD'!$B$13:$B$2000,0),11))*T2191/INDEX('[3]TABLEAU DE BORD'!$B$13:$R$2000,MATCH('Formalisme RTE'!$H$2,'[3]TABLEAU DE BORD'!$B$13:$B$2000,0),12)</f>
        <v>3.102830965870556</v>
      </c>
      <c r="BX2191">
        <f t="shared" si="145"/>
        <v>0.60748217536470928</v>
      </c>
      <c r="BZ2191">
        <f>IF($BZ$6="","",IF(ISERROR(INDEX([3]Base!$A$2:$C$207,MATCH($BZ$6,[3]Base!$A$2:$A$207,0),2))=TRUE,"CABLE INCONNU",(INDEX([3]Base!$A$2:$C$207,MATCH($BZ$6,[3]Base!$A$2:$A$207,0),3))))</f>
        <v>19.600000000000001</v>
      </c>
      <c r="CB2191">
        <f>IF($BZ$6="","",IF(ISERROR(INDEX([3]Base!$A$2:$C$207,MATCH($BZ$6,[3]Base!$A$2:$A$207,0),2))=TRUE,"CABLE INCONNU",(INDEX([3]Base!$A$2:$C$207,MATCH($BZ$6,[3]Base!$A$2:$A$207,0),2))))</f>
        <v>0.627</v>
      </c>
      <c r="CG21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BORD'!$B$13:$B$2000,0),9)))*T2191/$P$18)</f>
        <v>406.35042202010396</v>
      </c>
      <c r="CI2191">
        <f>'[3]TABLEAU DE BORD'!B2189</f>
        <v>0</v>
      </c>
      <c r="CJ2191">
        <f>'[3]TABLEAU DE BORD'!E2189-'[3]TABLEAU DE BORD'!C2189</f>
        <v>0</v>
      </c>
      <c r="CL2191">
        <f>'[3]TABLEAU DE BORD'!H2189</f>
        <v>0</v>
      </c>
      <c r="CM2191">
        <f>'[3]TABLEAU DE BORD'!K2189-'[3]TABLEAU DE BORD'!I2189</f>
        <v>0</v>
      </c>
    </row>
    <row r="2192" spans="72:91" x14ac:dyDescent="0.25">
      <c r="BT219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BORD'!$B$13:$B$2000,0),11))*T2192/INDEX('[3]TABLEAU DE BORD'!$B$13:$R$2000,MATCH('Formalisme RTE'!$H$2,'[3]TABLEAU DE BORD'!$B$13:$B$2000,0),12)</f>
        <v>3.102830965870556</v>
      </c>
      <c r="BX2192">
        <f t="shared" si="145"/>
        <v>0.60748217536470928</v>
      </c>
      <c r="BZ2192">
        <f>IF($BZ$6="","",IF(ISERROR(INDEX([3]Base!$A$2:$C$207,MATCH($BZ$6,[3]Base!$A$2:$A$207,0),2))=TRUE,"CABLE INCONNU",(INDEX([3]Base!$A$2:$C$207,MATCH($BZ$6,[3]Base!$A$2:$A$207,0),3))))</f>
        <v>19.600000000000001</v>
      </c>
      <c r="CB2192">
        <f>IF($BZ$6="","",IF(ISERROR(INDEX([3]Base!$A$2:$C$207,MATCH($BZ$6,[3]Base!$A$2:$A$207,0),2))=TRUE,"CABLE INCONNU",(INDEX([3]Base!$A$2:$C$207,MATCH($BZ$6,[3]Base!$A$2:$A$207,0),2))))</f>
        <v>0.627</v>
      </c>
      <c r="CG21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BORD'!$B$13:$B$2000,0),9)))*T2192/$P$18)</f>
        <v>406.35042202010396</v>
      </c>
      <c r="CI2192">
        <f>'[3]TABLEAU DE BORD'!B2190</f>
        <v>0</v>
      </c>
      <c r="CJ2192">
        <f>'[3]TABLEAU DE BORD'!E2190-'[3]TABLEAU DE BORD'!C2190</f>
        <v>0</v>
      </c>
      <c r="CL2192">
        <f>'[3]TABLEAU DE BORD'!H2190</f>
        <v>0</v>
      </c>
      <c r="CM2192">
        <f>'[3]TABLEAU DE BORD'!K2190-'[3]TABLEAU DE BORD'!I2190</f>
        <v>0</v>
      </c>
    </row>
    <row r="2193" spans="72:91" x14ac:dyDescent="0.25">
      <c r="BT219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BORD'!$B$13:$B$2000,0),11))*T2193/INDEX('[3]TABLEAU DE BORD'!$B$13:$R$2000,MATCH('Formalisme RTE'!$H$2,'[3]TABLEAU DE BORD'!$B$13:$B$2000,0),12)</f>
        <v>3.102830965870556</v>
      </c>
      <c r="BX2193">
        <f t="shared" ref="BX2193:BX2249" si="147">SQRT(1-(1/(SQRT((CB2193*0.981)^2+(($B$30/10)*BZ2193*0.001)^2)/(CB2193*0.981))^2))</f>
        <v>0.60748217536470928</v>
      </c>
      <c r="BZ2193">
        <f>IF($BZ$6="","",IF(ISERROR(INDEX([3]Base!$A$2:$C$207,MATCH($BZ$6,[3]Base!$A$2:$A$207,0),2))=TRUE,"CABLE INCONNU",(INDEX([3]Base!$A$2:$C$207,MATCH($BZ$6,[3]Base!$A$2:$A$207,0),3))))</f>
        <v>19.600000000000001</v>
      </c>
      <c r="CB2193">
        <f>IF($BZ$6="","",IF(ISERROR(INDEX([3]Base!$A$2:$C$207,MATCH($BZ$6,[3]Base!$A$2:$A$207,0),2))=TRUE,"CABLE INCONNU",(INDEX([3]Base!$A$2:$C$207,MATCH($BZ$6,[3]Base!$A$2:$A$207,0),2))))</f>
        <v>0.627</v>
      </c>
      <c r="CG21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BORD'!$B$13:$B$2000,0),9)))*T2193/$P$18)</f>
        <v>406.35042202010396</v>
      </c>
      <c r="CI2193">
        <f>'[3]TABLEAU DE BORD'!B2191</f>
        <v>0</v>
      </c>
      <c r="CJ2193">
        <f>'[3]TABLEAU DE BORD'!E2191-'[3]TABLEAU DE BORD'!C2191</f>
        <v>0</v>
      </c>
      <c r="CL2193">
        <f>'[3]TABLEAU DE BORD'!H2191</f>
        <v>0</v>
      </c>
      <c r="CM2193">
        <f>'[3]TABLEAU DE BORD'!K2191-'[3]TABLEAU DE BORD'!I2191</f>
        <v>0</v>
      </c>
    </row>
    <row r="2194" spans="72:91" x14ac:dyDescent="0.25">
      <c r="BT219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BORD'!$B$13:$B$2000,0),11))*T2194/INDEX('[3]TABLEAU DE BORD'!$B$13:$R$2000,MATCH('Formalisme RTE'!$H$2,'[3]TABLEAU DE BORD'!$B$13:$B$2000,0),12)</f>
        <v>3.102830965870556</v>
      </c>
      <c r="BX2194">
        <f t="shared" si="147"/>
        <v>0.60748217536470928</v>
      </c>
      <c r="BZ2194">
        <f>IF($BZ$6="","",IF(ISERROR(INDEX([3]Base!$A$2:$C$207,MATCH($BZ$6,[3]Base!$A$2:$A$207,0),2))=TRUE,"CABLE INCONNU",(INDEX([3]Base!$A$2:$C$207,MATCH($BZ$6,[3]Base!$A$2:$A$207,0),3))))</f>
        <v>19.600000000000001</v>
      </c>
      <c r="CB2194">
        <f>IF($BZ$6="","",IF(ISERROR(INDEX([3]Base!$A$2:$C$207,MATCH($BZ$6,[3]Base!$A$2:$A$207,0),2))=TRUE,"CABLE INCONNU",(INDEX([3]Base!$A$2:$C$207,MATCH($BZ$6,[3]Base!$A$2:$A$207,0),2))))</f>
        <v>0.627</v>
      </c>
      <c r="CG21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BORD'!$B$13:$B$2000,0),9)))*T2194/$P$18)</f>
        <v>406.35042202010396</v>
      </c>
      <c r="CI2194">
        <f>'[3]TABLEAU DE BORD'!B2192</f>
        <v>0</v>
      </c>
      <c r="CJ2194">
        <f>'[3]TABLEAU DE BORD'!E2192-'[3]TABLEAU DE BORD'!C2192</f>
        <v>0</v>
      </c>
      <c r="CL2194">
        <f>'[3]TABLEAU DE BORD'!H2192</f>
        <v>0</v>
      </c>
      <c r="CM2194">
        <f>'[3]TABLEAU DE BORD'!K2192-'[3]TABLEAU DE BORD'!I2192</f>
        <v>0</v>
      </c>
    </row>
    <row r="2195" spans="72:91" x14ac:dyDescent="0.25">
      <c r="BT219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BORD'!$B$13:$B$2000,0),11))*T2195/INDEX('[3]TABLEAU DE BORD'!$B$13:$R$2000,MATCH('Formalisme RTE'!$H$2,'[3]TABLEAU DE BORD'!$B$13:$B$2000,0),12)</f>
        <v>3.102830965870556</v>
      </c>
      <c r="BX2195">
        <f t="shared" si="147"/>
        <v>0.60748217536470928</v>
      </c>
      <c r="BZ2195">
        <f>IF($BZ$6="","",IF(ISERROR(INDEX([3]Base!$A$2:$C$207,MATCH($BZ$6,[3]Base!$A$2:$A$207,0),2))=TRUE,"CABLE INCONNU",(INDEX([3]Base!$A$2:$C$207,MATCH($BZ$6,[3]Base!$A$2:$A$207,0),3))))</f>
        <v>19.600000000000001</v>
      </c>
      <c r="CB2195">
        <f>IF($BZ$6="","",IF(ISERROR(INDEX([3]Base!$A$2:$C$207,MATCH($BZ$6,[3]Base!$A$2:$A$207,0),2))=TRUE,"CABLE INCONNU",(INDEX([3]Base!$A$2:$C$207,MATCH($BZ$6,[3]Base!$A$2:$A$207,0),2))))</f>
        <v>0.627</v>
      </c>
      <c r="CG21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BORD'!$B$13:$B$2000,0),9)))*T2195/$P$18)</f>
        <v>406.35042202010396</v>
      </c>
      <c r="CI2195">
        <f>'[3]TABLEAU DE BORD'!B2193</f>
        <v>0</v>
      </c>
      <c r="CJ2195">
        <f>'[3]TABLEAU DE BORD'!E2193-'[3]TABLEAU DE BORD'!C2193</f>
        <v>0</v>
      </c>
      <c r="CL2195">
        <f>'[3]TABLEAU DE BORD'!H2193</f>
        <v>0</v>
      </c>
      <c r="CM2195">
        <f>'[3]TABLEAU DE BORD'!K2193-'[3]TABLEAU DE BORD'!I2193</f>
        <v>0</v>
      </c>
    </row>
    <row r="2196" spans="72:91" x14ac:dyDescent="0.25">
      <c r="BT219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BORD'!$B$13:$B$2000,0),11))*T2196/INDEX('[3]TABLEAU DE BORD'!$B$13:$R$2000,MATCH('Formalisme RTE'!$H$2,'[3]TABLEAU DE BORD'!$B$13:$B$2000,0),12)</f>
        <v>3.102830965870556</v>
      </c>
      <c r="BX2196">
        <f t="shared" si="147"/>
        <v>0.60748217536470928</v>
      </c>
      <c r="BZ2196">
        <f>IF($BZ$6="","",IF(ISERROR(INDEX([3]Base!$A$2:$C$207,MATCH($BZ$6,[3]Base!$A$2:$A$207,0),2))=TRUE,"CABLE INCONNU",(INDEX([3]Base!$A$2:$C$207,MATCH($BZ$6,[3]Base!$A$2:$A$207,0),3))))</f>
        <v>19.600000000000001</v>
      </c>
      <c r="CB2196">
        <f>IF($BZ$6="","",IF(ISERROR(INDEX([3]Base!$A$2:$C$207,MATCH($BZ$6,[3]Base!$A$2:$A$207,0),2))=TRUE,"CABLE INCONNU",(INDEX([3]Base!$A$2:$C$207,MATCH($BZ$6,[3]Base!$A$2:$A$207,0),2))))</f>
        <v>0.627</v>
      </c>
      <c r="CG21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BORD'!$B$13:$B$2000,0),9)))*T2196/$P$18)</f>
        <v>406.35042202010396</v>
      </c>
      <c r="CI2196">
        <f>'[3]TABLEAU DE BORD'!B2194</f>
        <v>0</v>
      </c>
      <c r="CJ2196">
        <f>'[3]TABLEAU DE BORD'!E2194-'[3]TABLEAU DE BORD'!C2194</f>
        <v>0</v>
      </c>
      <c r="CL2196">
        <f>'[3]TABLEAU DE BORD'!H2194</f>
        <v>0</v>
      </c>
      <c r="CM2196">
        <f>'[3]TABLEAU DE BORD'!K2194-'[3]TABLEAU DE BORD'!I2194</f>
        <v>0</v>
      </c>
    </row>
    <row r="2197" spans="72:91" x14ac:dyDescent="0.25">
      <c r="BT219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BORD'!$B$13:$B$2000,0),11))*T2197/INDEX('[3]TABLEAU DE BORD'!$B$13:$R$2000,MATCH('Formalisme RTE'!$H$2,'[3]TABLEAU DE BORD'!$B$13:$B$2000,0),12)</f>
        <v>3.102830965870556</v>
      </c>
      <c r="BX2197">
        <f t="shared" si="147"/>
        <v>0.60748217536470928</v>
      </c>
      <c r="BZ2197">
        <f>IF($BZ$6="","",IF(ISERROR(INDEX([3]Base!$A$2:$C$207,MATCH($BZ$6,[3]Base!$A$2:$A$207,0),2))=TRUE,"CABLE INCONNU",(INDEX([3]Base!$A$2:$C$207,MATCH($BZ$6,[3]Base!$A$2:$A$207,0),3))))</f>
        <v>19.600000000000001</v>
      </c>
      <c r="CB2197">
        <f>IF($BZ$6="","",IF(ISERROR(INDEX([3]Base!$A$2:$C$207,MATCH($BZ$6,[3]Base!$A$2:$A$207,0),2))=TRUE,"CABLE INCONNU",(INDEX([3]Base!$A$2:$C$207,MATCH($BZ$6,[3]Base!$A$2:$A$207,0),2))))</f>
        <v>0.627</v>
      </c>
      <c r="CG21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BORD'!$B$13:$B$2000,0),9)))*T2197/$P$18)</f>
        <v>406.35042202010396</v>
      </c>
      <c r="CI2197">
        <f>'[3]TABLEAU DE BORD'!B2195</f>
        <v>0</v>
      </c>
      <c r="CJ2197">
        <f>'[3]TABLEAU DE BORD'!E2195-'[3]TABLEAU DE BORD'!C2195</f>
        <v>0</v>
      </c>
      <c r="CL2197">
        <f>'[3]TABLEAU DE BORD'!H2195</f>
        <v>0</v>
      </c>
      <c r="CM2197">
        <f>'[3]TABLEAU DE BORD'!K2195-'[3]TABLEAU DE BORD'!I2195</f>
        <v>0</v>
      </c>
    </row>
    <row r="2198" spans="72:91" x14ac:dyDescent="0.25">
      <c r="BT219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BORD'!$B$13:$B$2000,0),11))*T2198/INDEX('[3]TABLEAU DE BORD'!$B$13:$R$2000,MATCH('Formalisme RTE'!$H$2,'[3]TABLEAU DE BORD'!$B$13:$B$2000,0),12)</f>
        <v>3.102830965870556</v>
      </c>
      <c r="BX2198">
        <f t="shared" si="147"/>
        <v>0.60748217536470928</v>
      </c>
      <c r="BZ2198">
        <f>IF($BZ$6="","",IF(ISERROR(INDEX([3]Base!$A$2:$C$207,MATCH($BZ$6,[3]Base!$A$2:$A$207,0),2))=TRUE,"CABLE INCONNU",(INDEX([3]Base!$A$2:$C$207,MATCH($BZ$6,[3]Base!$A$2:$A$207,0),3))))</f>
        <v>19.600000000000001</v>
      </c>
      <c r="CB2198">
        <f>IF($BZ$6="","",IF(ISERROR(INDEX([3]Base!$A$2:$C$207,MATCH($BZ$6,[3]Base!$A$2:$A$207,0),2))=TRUE,"CABLE INCONNU",(INDEX([3]Base!$A$2:$C$207,MATCH($BZ$6,[3]Base!$A$2:$A$207,0),2))))</f>
        <v>0.627</v>
      </c>
      <c r="CG21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BORD'!$B$13:$B$2000,0),9)))*T2198/$P$18)</f>
        <v>406.35042202010396</v>
      </c>
      <c r="CI2198">
        <f>'[3]TABLEAU DE BORD'!B2196</f>
        <v>0</v>
      </c>
      <c r="CJ2198">
        <f>'[3]TABLEAU DE BORD'!E2196-'[3]TABLEAU DE BORD'!C2196</f>
        <v>0</v>
      </c>
      <c r="CL2198">
        <f>'[3]TABLEAU DE BORD'!H2196</f>
        <v>0</v>
      </c>
      <c r="CM2198">
        <f>'[3]TABLEAU DE BORD'!K2196-'[3]TABLEAU DE BORD'!I2196</f>
        <v>0</v>
      </c>
    </row>
    <row r="2199" spans="72:91" x14ac:dyDescent="0.25">
      <c r="BT219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BORD'!$B$13:$B$2000,0),11))*T2199/INDEX('[3]TABLEAU DE BORD'!$B$13:$R$2000,MATCH('Formalisme RTE'!$H$2,'[3]TABLEAU DE BORD'!$B$13:$B$2000,0),12)</f>
        <v>3.102830965870556</v>
      </c>
      <c r="BX2199">
        <f t="shared" si="147"/>
        <v>0.60748217536470928</v>
      </c>
      <c r="BZ2199">
        <f>IF($BZ$6="","",IF(ISERROR(INDEX([3]Base!$A$2:$C$207,MATCH($BZ$6,[3]Base!$A$2:$A$207,0),2))=TRUE,"CABLE INCONNU",(INDEX([3]Base!$A$2:$C$207,MATCH($BZ$6,[3]Base!$A$2:$A$207,0),3))))</f>
        <v>19.600000000000001</v>
      </c>
      <c r="CB2199">
        <f>IF($BZ$6="","",IF(ISERROR(INDEX([3]Base!$A$2:$C$207,MATCH($BZ$6,[3]Base!$A$2:$A$207,0),2))=TRUE,"CABLE INCONNU",(INDEX([3]Base!$A$2:$C$207,MATCH($BZ$6,[3]Base!$A$2:$A$207,0),2))))</f>
        <v>0.627</v>
      </c>
      <c r="CG21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BORD'!$B$13:$B$2000,0),9)))*T2199/$P$18)</f>
        <v>406.35042202010396</v>
      </c>
      <c r="CI2199">
        <f>'[3]TABLEAU DE BORD'!B2197</f>
        <v>0</v>
      </c>
      <c r="CJ2199">
        <f>'[3]TABLEAU DE BORD'!E2197-'[3]TABLEAU DE BORD'!C2197</f>
        <v>0</v>
      </c>
      <c r="CL2199">
        <f>'[3]TABLEAU DE BORD'!H2197</f>
        <v>0</v>
      </c>
      <c r="CM2199">
        <f>'[3]TABLEAU DE BORD'!K2197-'[3]TABLEAU DE BORD'!I2197</f>
        <v>0</v>
      </c>
    </row>
    <row r="2200" spans="72:91" x14ac:dyDescent="0.25">
      <c r="BT220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BORD'!$B$13:$B$2000,0),11))*T2200/INDEX('[3]TABLEAU DE BORD'!$B$13:$R$2000,MATCH('Formalisme RTE'!$H$2,'[3]TABLEAU DE BORD'!$B$13:$B$2000,0),12)</f>
        <v>3.102830965870556</v>
      </c>
      <c r="BX2200">
        <f t="shared" si="147"/>
        <v>0.60748217536470928</v>
      </c>
      <c r="BZ2200">
        <f>IF($BZ$6="","",IF(ISERROR(INDEX([3]Base!$A$2:$C$207,MATCH($BZ$6,[3]Base!$A$2:$A$207,0),2))=TRUE,"CABLE INCONNU",(INDEX([3]Base!$A$2:$C$207,MATCH($BZ$6,[3]Base!$A$2:$A$207,0),3))))</f>
        <v>19.600000000000001</v>
      </c>
      <c r="CB2200">
        <f>IF($BZ$6="","",IF(ISERROR(INDEX([3]Base!$A$2:$C$207,MATCH($BZ$6,[3]Base!$A$2:$A$207,0),2))=TRUE,"CABLE INCONNU",(INDEX([3]Base!$A$2:$C$207,MATCH($BZ$6,[3]Base!$A$2:$A$207,0),2))))</f>
        <v>0.627</v>
      </c>
      <c r="CG22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BORD'!$B$13:$B$2000,0),9)))*T2200/$P$18)</f>
        <v>406.35042202010396</v>
      </c>
      <c r="CI2200">
        <f>'[3]TABLEAU DE BORD'!B2198</f>
        <v>0</v>
      </c>
      <c r="CJ2200">
        <f>'[3]TABLEAU DE BORD'!E2198-'[3]TABLEAU DE BORD'!C2198</f>
        <v>0</v>
      </c>
      <c r="CL2200">
        <f>'[3]TABLEAU DE BORD'!H2198</f>
        <v>0</v>
      </c>
      <c r="CM2200">
        <f>'[3]TABLEAU DE BORD'!K2198-'[3]TABLEAU DE BORD'!I2198</f>
        <v>0</v>
      </c>
    </row>
    <row r="2201" spans="72:91" x14ac:dyDescent="0.25">
      <c r="BT220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BORD'!$B$13:$B$2000,0),11))*T2201/INDEX('[3]TABLEAU DE BORD'!$B$13:$R$2000,MATCH('Formalisme RTE'!$H$2,'[3]TABLEAU DE BORD'!$B$13:$B$2000,0),12)</f>
        <v>3.102830965870556</v>
      </c>
      <c r="BX2201">
        <f t="shared" si="147"/>
        <v>0.60748217536470928</v>
      </c>
      <c r="BZ2201">
        <f>IF($BZ$6="","",IF(ISERROR(INDEX([3]Base!$A$2:$C$207,MATCH($BZ$6,[3]Base!$A$2:$A$207,0),2))=TRUE,"CABLE INCONNU",(INDEX([3]Base!$A$2:$C$207,MATCH($BZ$6,[3]Base!$A$2:$A$207,0),3))))</f>
        <v>19.600000000000001</v>
      </c>
      <c r="CB2201">
        <f>IF($BZ$6="","",IF(ISERROR(INDEX([3]Base!$A$2:$C$207,MATCH($BZ$6,[3]Base!$A$2:$A$207,0),2))=TRUE,"CABLE INCONNU",(INDEX([3]Base!$A$2:$C$207,MATCH($BZ$6,[3]Base!$A$2:$A$207,0),2))))</f>
        <v>0.627</v>
      </c>
      <c r="CG22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BORD'!$B$13:$B$2000,0),9)))*T2201/$P$18)</f>
        <v>406.35042202010396</v>
      </c>
      <c r="CI2201">
        <f>'[3]TABLEAU DE BORD'!B2199</f>
        <v>0</v>
      </c>
      <c r="CJ2201">
        <f>'[3]TABLEAU DE BORD'!E2199-'[3]TABLEAU DE BORD'!C2199</f>
        <v>0</v>
      </c>
      <c r="CL2201">
        <f>'[3]TABLEAU DE BORD'!H2199</f>
        <v>0</v>
      </c>
      <c r="CM2201">
        <f>'[3]TABLEAU DE BORD'!K2199-'[3]TABLEAU DE BORD'!I2199</f>
        <v>0</v>
      </c>
    </row>
    <row r="2202" spans="72:91" x14ac:dyDescent="0.25">
      <c r="BT220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BORD'!$B$13:$B$2000,0),11))*T2202/INDEX('[3]TABLEAU DE BORD'!$B$13:$R$2000,MATCH('Formalisme RTE'!$H$2,'[3]TABLEAU DE BORD'!$B$13:$B$2000,0),12)</f>
        <v>3.102830965870556</v>
      </c>
      <c r="BX2202">
        <f t="shared" si="147"/>
        <v>0.60748217536470928</v>
      </c>
      <c r="BZ2202">
        <f>IF($BZ$6="","",IF(ISERROR(INDEX([3]Base!$A$2:$C$207,MATCH($BZ$6,[3]Base!$A$2:$A$207,0),2))=TRUE,"CABLE INCONNU",(INDEX([3]Base!$A$2:$C$207,MATCH($BZ$6,[3]Base!$A$2:$A$207,0),3))))</f>
        <v>19.600000000000001</v>
      </c>
      <c r="CB2202">
        <f>IF($BZ$6="","",IF(ISERROR(INDEX([3]Base!$A$2:$C$207,MATCH($BZ$6,[3]Base!$A$2:$A$207,0),2))=TRUE,"CABLE INCONNU",(INDEX([3]Base!$A$2:$C$207,MATCH($BZ$6,[3]Base!$A$2:$A$207,0),2))))</f>
        <v>0.627</v>
      </c>
      <c r="CG22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BORD'!$B$13:$B$2000,0),9)))*T2202/$P$18)</f>
        <v>406.35042202010396</v>
      </c>
      <c r="CI2202">
        <f>'[3]TABLEAU DE BORD'!B2200</f>
        <v>0</v>
      </c>
      <c r="CJ2202">
        <f>'[3]TABLEAU DE BORD'!E2200-'[3]TABLEAU DE BORD'!C2200</f>
        <v>0</v>
      </c>
      <c r="CL2202">
        <f>'[3]TABLEAU DE BORD'!H2200</f>
        <v>0</v>
      </c>
      <c r="CM2202">
        <f>'[3]TABLEAU DE BORD'!K2200-'[3]TABLEAU DE BORD'!I2200</f>
        <v>0</v>
      </c>
    </row>
    <row r="2203" spans="72:91" x14ac:dyDescent="0.25">
      <c r="BT220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BORD'!$B$13:$B$2000,0),11))*T2203/INDEX('[3]TABLEAU DE BORD'!$B$13:$R$2000,MATCH('Formalisme RTE'!$H$2,'[3]TABLEAU DE BORD'!$B$13:$B$2000,0),12)</f>
        <v>3.102830965870556</v>
      </c>
      <c r="BX2203">
        <f t="shared" si="147"/>
        <v>0.60748217536470928</v>
      </c>
      <c r="BZ2203">
        <f>IF($BZ$6="","",IF(ISERROR(INDEX([3]Base!$A$2:$C$207,MATCH($BZ$6,[3]Base!$A$2:$A$207,0),2))=TRUE,"CABLE INCONNU",(INDEX([3]Base!$A$2:$C$207,MATCH($BZ$6,[3]Base!$A$2:$A$207,0),3))))</f>
        <v>19.600000000000001</v>
      </c>
      <c r="CB2203">
        <f>IF($BZ$6="","",IF(ISERROR(INDEX([3]Base!$A$2:$C$207,MATCH($BZ$6,[3]Base!$A$2:$A$207,0),2))=TRUE,"CABLE INCONNU",(INDEX([3]Base!$A$2:$C$207,MATCH($BZ$6,[3]Base!$A$2:$A$207,0),2))))</f>
        <v>0.627</v>
      </c>
      <c r="CG22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BORD'!$B$13:$B$2000,0),9)))*T2203/$P$18)</f>
        <v>406.35042202010396</v>
      </c>
      <c r="CI2203">
        <f>'[3]TABLEAU DE BORD'!B2201</f>
        <v>0</v>
      </c>
      <c r="CJ2203">
        <f>'[3]TABLEAU DE BORD'!E2201-'[3]TABLEAU DE BORD'!C2201</f>
        <v>0</v>
      </c>
      <c r="CL2203">
        <f>'[3]TABLEAU DE BORD'!H2201</f>
        <v>0</v>
      </c>
      <c r="CM2203">
        <f>'[3]TABLEAU DE BORD'!K2201-'[3]TABLEAU DE BORD'!I2201</f>
        <v>0</v>
      </c>
    </row>
    <row r="2204" spans="72:91" x14ac:dyDescent="0.25">
      <c r="BT220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BORD'!$B$13:$B$2000,0),11))*T2204/INDEX('[3]TABLEAU DE BORD'!$B$13:$R$2000,MATCH('Formalisme RTE'!$H$2,'[3]TABLEAU DE BORD'!$B$13:$B$2000,0),12)</f>
        <v>3.102830965870556</v>
      </c>
      <c r="BX2204">
        <f t="shared" si="147"/>
        <v>0.60748217536470928</v>
      </c>
      <c r="BZ2204">
        <f>IF($BZ$6="","",IF(ISERROR(INDEX([3]Base!$A$2:$C$207,MATCH($BZ$6,[3]Base!$A$2:$A$207,0),2))=TRUE,"CABLE INCONNU",(INDEX([3]Base!$A$2:$C$207,MATCH($BZ$6,[3]Base!$A$2:$A$207,0),3))))</f>
        <v>19.600000000000001</v>
      </c>
      <c r="CB2204">
        <f>IF($BZ$6="","",IF(ISERROR(INDEX([3]Base!$A$2:$C$207,MATCH($BZ$6,[3]Base!$A$2:$A$207,0),2))=TRUE,"CABLE INCONNU",(INDEX([3]Base!$A$2:$C$207,MATCH($BZ$6,[3]Base!$A$2:$A$207,0),2))))</f>
        <v>0.627</v>
      </c>
      <c r="CG22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BORD'!$B$13:$B$2000,0),9)))*T2204/$P$18)</f>
        <v>406.35042202010396</v>
      </c>
      <c r="CI2204">
        <f>'[3]TABLEAU DE BORD'!B2202</f>
        <v>0</v>
      </c>
      <c r="CJ2204">
        <f>'[3]TABLEAU DE BORD'!E2202-'[3]TABLEAU DE BORD'!C2202</f>
        <v>0</v>
      </c>
      <c r="CL2204">
        <f>'[3]TABLEAU DE BORD'!H2202</f>
        <v>0</v>
      </c>
      <c r="CM2204">
        <f>'[3]TABLEAU DE BORD'!K2202-'[3]TABLEAU DE BORD'!I2202</f>
        <v>0</v>
      </c>
    </row>
    <row r="2205" spans="72:91" x14ac:dyDescent="0.25">
      <c r="BT220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BORD'!$B$13:$B$2000,0),11))*T2205/INDEX('[3]TABLEAU DE BORD'!$B$13:$R$2000,MATCH('Formalisme RTE'!$H$2,'[3]TABLEAU DE BORD'!$B$13:$B$2000,0),12)</f>
        <v>3.102830965870556</v>
      </c>
      <c r="BX2205">
        <f t="shared" si="147"/>
        <v>0.60748217536470928</v>
      </c>
      <c r="BZ2205">
        <f>IF($BZ$6="","",IF(ISERROR(INDEX([3]Base!$A$2:$C$207,MATCH($BZ$6,[3]Base!$A$2:$A$207,0),2))=TRUE,"CABLE INCONNU",(INDEX([3]Base!$A$2:$C$207,MATCH($BZ$6,[3]Base!$A$2:$A$207,0),3))))</f>
        <v>19.600000000000001</v>
      </c>
      <c r="CB2205">
        <f>IF($BZ$6="","",IF(ISERROR(INDEX([3]Base!$A$2:$C$207,MATCH($BZ$6,[3]Base!$A$2:$A$207,0),2))=TRUE,"CABLE INCONNU",(INDEX([3]Base!$A$2:$C$207,MATCH($BZ$6,[3]Base!$A$2:$A$207,0),2))))</f>
        <v>0.627</v>
      </c>
      <c r="CG22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BORD'!$B$13:$B$2000,0),9)))*T2205/$P$18)</f>
        <v>406.35042202010396</v>
      </c>
      <c r="CI2205">
        <f>'[3]TABLEAU DE BORD'!B2203</f>
        <v>0</v>
      </c>
      <c r="CJ2205">
        <f>'[3]TABLEAU DE BORD'!E2203-'[3]TABLEAU DE BORD'!C2203</f>
        <v>0</v>
      </c>
      <c r="CL2205">
        <f>'[3]TABLEAU DE BORD'!H2203</f>
        <v>0</v>
      </c>
      <c r="CM2205">
        <f>'[3]TABLEAU DE BORD'!K2203-'[3]TABLEAU DE BORD'!I2203</f>
        <v>0</v>
      </c>
    </row>
    <row r="2206" spans="72:91" x14ac:dyDescent="0.25">
      <c r="BT220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BORD'!$B$13:$B$2000,0),11))*T2206/INDEX('[3]TABLEAU DE BORD'!$B$13:$R$2000,MATCH('Formalisme RTE'!$H$2,'[3]TABLEAU DE BORD'!$B$13:$B$2000,0),12)</f>
        <v>3.102830965870556</v>
      </c>
      <c r="BX2206">
        <f t="shared" si="147"/>
        <v>0.60748217536470928</v>
      </c>
      <c r="BZ2206">
        <f>IF($BZ$6="","",IF(ISERROR(INDEX([3]Base!$A$2:$C$207,MATCH($BZ$6,[3]Base!$A$2:$A$207,0),2))=TRUE,"CABLE INCONNU",(INDEX([3]Base!$A$2:$C$207,MATCH($BZ$6,[3]Base!$A$2:$A$207,0),3))))</f>
        <v>19.600000000000001</v>
      </c>
      <c r="CB2206">
        <f>IF($BZ$6="","",IF(ISERROR(INDEX([3]Base!$A$2:$C$207,MATCH($BZ$6,[3]Base!$A$2:$A$207,0),2))=TRUE,"CABLE INCONNU",(INDEX([3]Base!$A$2:$C$207,MATCH($BZ$6,[3]Base!$A$2:$A$207,0),2))))</f>
        <v>0.627</v>
      </c>
      <c r="CG220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BORD'!$B$13:$B$2000,0),9)))*T2206/$P$18)</f>
        <v>406.35042202010396</v>
      </c>
      <c r="CI2206">
        <f>'[3]TABLEAU DE BORD'!B2204</f>
        <v>0</v>
      </c>
      <c r="CJ2206">
        <f>'[3]TABLEAU DE BORD'!E2204-'[3]TABLEAU DE BORD'!C2204</f>
        <v>0</v>
      </c>
      <c r="CL2206">
        <f>'[3]TABLEAU DE BORD'!H2204</f>
        <v>0</v>
      </c>
      <c r="CM2206">
        <f>'[3]TABLEAU DE BORD'!K2204-'[3]TABLEAU DE BORD'!I2204</f>
        <v>0</v>
      </c>
    </row>
    <row r="2207" spans="72:91" x14ac:dyDescent="0.25">
      <c r="BT220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BORD'!$B$13:$B$2000,0),11))*T2207/INDEX('[3]TABLEAU DE BORD'!$B$13:$R$2000,MATCH('Formalisme RTE'!$H$2,'[3]TABLEAU DE BORD'!$B$13:$B$2000,0),12)</f>
        <v>3.102830965870556</v>
      </c>
      <c r="BX2207">
        <f t="shared" si="147"/>
        <v>0.60748217536470928</v>
      </c>
      <c r="BZ2207">
        <f>IF($BZ$6="","",IF(ISERROR(INDEX([3]Base!$A$2:$C$207,MATCH($BZ$6,[3]Base!$A$2:$A$207,0),2))=TRUE,"CABLE INCONNU",(INDEX([3]Base!$A$2:$C$207,MATCH($BZ$6,[3]Base!$A$2:$A$207,0),3))))</f>
        <v>19.600000000000001</v>
      </c>
      <c r="CB2207">
        <f>IF($BZ$6="","",IF(ISERROR(INDEX([3]Base!$A$2:$C$207,MATCH($BZ$6,[3]Base!$A$2:$A$207,0),2))=TRUE,"CABLE INCONNU",(INDEX([3]Base!$A$2:$C$207,MATCH($BZ$6,[3]Base!$A$2:$A$207,0),2))))</f>
        <v>0.627</v>
      </c>
      <c r="CG220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BORD'!$B$13:$B$2000,0),9)))*T2207/$P$18)</f>
        <v>406.35042202010396</v>
      </c>
      <c r="CI2207">
        <f>'[3]TABLEAU DE BORD'!B2205</f>
        <v>0</v>
      </c>
      <c r="CJ2207">
        <f>'[3]TABLEAU DE BORD'!E2205-'[3]TABLEAU DE BORD'!C2205</f>
        <v>0</v>
      </c>
      <c r="CL2207">
        <f>'[3]TABLEAU DE BORD'!H2205</f>
        <v>0</v>
      </c>
      <c r="CM2207">
        <f>'[3]TABLEAU DE BORD'!K2205-'[3]TABLEAU DE BORD'!I2205</f>
        <v>0</v>
      </c>
    </row>
    <row r="2208" spans="72:91" x14ac:dyDescent="0.25">
      <c r="BT220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BORD'!$B$13:$B$2000,0),11))*T2208/INDEX('[3]TABLEAU DE BORD'!$B$13:$R$2000,MATCH('Formalisme RTE'!$H$2,'[3]TABLEAU DE BORD'!$B$13:$B$2000,0),12)</f>
        <v>3.102830965870556</v>
      </c>
      <c r="BX2208">
        <f t="shared" si="147"/>
        <v>0.60748217536470928</v>
      </c>
      <c r="BZ2208">
        <f>IF($BZ$6="","",IF(ISERROR(INDEX([3]Base!$A$2:$C$207,MATCH($BZ$6,[3]Base!$A$2:$A$207,0),2))=TRUE,"CABLE INCONNU",(INDEX([3]Base!$A$2:$C$207,MATCH($BZ$6,[3]Base!$A$2:$A$207,0),3))))</f>
        <v>19.600000000000001</v>
      </c>
      <c r="CB2208">
        <f>IF($BZ$6="","",IF(ISERROR(INDEX([3]Base!$A$2:$C$207,MATCH($BZ$6,[3]Base!$A$2:$A$207,0),2))=TRUE,"CABLE INCONNU",(INDEX([3]Base!$A$2:$C$207,MATCH($BZ$6,[3]Base!$A$2:$A$207,0),2))))</f>
        <v>0.627</v>
      </c>
      <c r="CG220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BORD'!$B$13:$B$2000,0),9)))*T2208/$P$18)</f>
        <v>406.35042202010396</v>
      </c>
      <c r="CI2208">
        <f>'[3]TABLEAU DE BORD'!B2206</f>
        <v>0</v>
      </c>
      <c r="CJ2208">
        <f>'[3]TABLEAU DE BORD'!E2206-'[3]TABLEAU DE BORD'!C2206</f>
        <v>0</v>
      </c>
      <c r="CL2208">
        <f>'[3]TABLEAU DE BORD'!H2206</f>
        <v>0</v>
      </c>
      <c r="CM2208">
        <f>'[3]TABLEAU DE BORD'!K2206-'[3]TABLEAU DE BORD'!I2206</f>
        <v>0</v>
      </c>
    </row>
    <row r="2209" spans="72:91" x14ac:dyDescent="0.25">
      <c r="BT220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BORD'!$B$13:$B$2000,0),11))*T2209/INDEX('[3]TABLEAU DE BORD'!$B$13:$R$2000,MATCH('Formalisme RTE'!$H$2,'[3]TABLEAU DE BORD'!$B$13:$B$2000,0),12)</f>
        <v>3.102830965870556</v>
      </c>
      <c r="BX2209">
        <f t="shared" si="147"/>
        <v>0.60748217536470928</v>
      </c>
      <c r="BZ2209">
        <f>IF($BZ$6="","",IF(ISERROR(INDEX([3]Base!$A$2:$C$207,MATCH($BZ$6,[3]Base!$A$2:$A$207,0),2))=TRUE,"CABLE INCONNU",(INDEX([3]Base!$A$2:$C$207,MATCH($BZ$6,[3]Base!$A$2:$A$207,0),3))))</f>
        <v>19.600000000000001</v>
      </c>
      <c r="CB2209">
        <f>IF($BZ$6="","",IF(ISERROR(INDEX([3]Base!$A$2:$C$207,MATCH($BZ$6,[3]Base!$A$2:$A$207,0),2))=TRUE,"CABLE INCONNU",(INDEX([3]Base!$A$2:$C$207,MATCH($BZ$6,[3]Base!$A$2:$A$207,0),2))))</f>
        <v>0.627</v>
      </c>
      <c r="CG220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BORD'!$B$13:$B$2000,0),9)))*T2209/$P$18)</f>
        <v>406.35042202010396</v>
      </c>
      <c r="CI2209">
        <f>'[3]TABLEAU DE BORD'!B2207</f>
        <v>0</v>
      </c>
      <c r="CJ2209">
        <f>'[3]TABLEAU DE BORD'!E2207-'[3]TABLEAU DE BORD'!C2207</f>
        <v>0</v>
      </c>
      <c r="CL2209">
        <f>'[3]TABLEAU DE BORD'!H2207</f>
        <v>0</v>
      </c>
      <c r="CM2209">
        <f>'[3]TABLEAU DE BORD'!K2207-'[3]TABLEAU DE BORD'!I2207</f>
        <v>0</v>
      </c>
    </row>
    <row r="2210" spans="72:91" x14ac:dyDescent="0.25">
      <c r="BT221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BORD'!$B$13:$B$2000,0),11))*T2210/INDEX('[3]TABLEAU DE BORD'!$B$13:$R$2000,MATCH('Formalisme RTE'!$H$2,'[3]TABLEAU DE BORD'!$B$13:$B$2000,0),12)</f>
        <v>3.102830965870556</v>
      </c>
      <c r="BX2210">
        <f t="shared" si="147"/>
        <v>0.60748217536470928</v>
      </c>
      <c r="BZ2210">
        <f>IF($BZ$6="","",IF(ISERROR(INDEX([3]Base!$A$2:$C$207,MATCH($BZ$6,[3]Base!$A$2:$A$207,0),2))=TRUE,"CABLE INCONNU",(INDEX([3]Base!$A$2:$C$207,MATCH($BZ$6,[3]Base!$A$2:$A$207,0),3))))</f>
        <v>19.600000000000001</v>
      </c>
      <c r="CB2210">
        <f>IF($BZ$6="","",IF(ISERROR(INDEX([3]Base!$A$2:$C$207,MATCH($BZ$6,[3]Base!$A$2:$A$207,0),2))=TRUE,"CABLE INCONNU",(INDEX([3]Base!$A$2:$C$207,MATCH($BZ$6,[3]Base!$A$2:$A$207,0),2))))</f>
        <v>0.627</v>
      </c>
      <c r="CG221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BORD'!$B$13:$B$2000,0),9)))*T2210/$P$18)</f>
        <v>406.35042202010396</v>
      </c>
      <c r="CI2210">
        <f>'[3]TABLEAU DE BORD'!B2208</f>
        <v>0</v>
      </c>
      <c r="CJ2210">
        <f>'[3]TABLEAU DE BORD'!E2208-'[3]TABLEAU DE BORD'!C2208</f>
        <v>0</v>
      </c>
      <c r="CL2210">
        <f>'[3]TABLEAU DE BORD'!H2208</f>
        <v>0</v>
      </c>
      <c r="CM2210">
        <f>'[3]TABLEAU DE BORD'!K2208-'[3]TABLEAU DE BORD'!I2208</f>
        <v>0</v>
      </c>
    </row>
    <row r="2211" spans="72:91" x14ac:dyDescent="0.25">
      <c r="BT221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BORD'!$B$13:$B$2000,0),11))*T2211/INDEX('[3]TABLEAU DE BORD'!$B$13:$R$2000,MATCH('Formalisme RTE'!$H$2,'[3]TABLEAU DE BORD'!$B$13:$B$2000,0),12)</f>
        <v>3.102830965870556</v>
      </c>
      <c r="BX2211">
        <f t="shared" si="147"/>
        <v>0.60748217536470928</v>
      </c>
      <c r="BZ2211">
        <f>IF($BZ$6="","",IF(ISERROR(INDEX([3]Base!$A$2:$C$207,MATCH($BZ$6,[3]Base!$A$2:$A$207,0),2))=TRUE,"CABLE INCONNU",(INDEX([3]Base!$A$2:$C$207,MATCH($BZ$6,[3]Base!$A$2:$A$207,0),3))))</f>
        <v>19.600000000000001</v>
      </c>
      <c r="CB2211">
        <f>IF($BZ$6="","",IF(ISERROR(INDEX([3]Base!$A$2:$C$207,MATCH($BZ$6,[3]Base!$A$2:$A$207,0),2))=TRUE,"CABLE INCONNU",(INDEX([3]Base!$A$2:$C$207,MATCH($BZ$6,[3]Base!$A$2:$A$207,0),2))))</f>
        <v>0.627</v>
      </c>
      <c r="CG221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BORD'!$B$13:$B$2000,0),9)))*T2211/$P$18)</f>
        <v>406.35042202010396</v>
      </c>
      <c r="CI2211">
        <f>'[3]TABLEAU DE BORD'!B2209</f>
        <v>0</v>
      </c>
      <c r="CJ2211">
        <f>'[3]TABLEAU DE BORD'!E2209-'[3]TABLEAU DE BORD'!C2209</f>
        <v>0</v>
      </c>
      <c r="CL2211">
        <f>'[3]TABLEAU DE BORD'!H2209</f>
        <v>0</v>
      </c>
      <c r="CM2211">
        <f>'[3]TABLEAU DE BORD'!K2209-'[3]TABLEAU DE BORD'!I2209</f>
        <v>0</v>
      </c>
    </row>
    <row r="2212" spans="72:91" x14ac:dyDescent="0.25">
      <c r="BT221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BORD'!$B$13:$B$2000,0),11))*T2212/INDEX('[3]TABLEAU DE BORD'!$B$13:$R$2000,MATCH('Formalisme RTE'!$H$2,'[3]TABLEAU DE BORD'!$B$13:$B$2000,0),12)</f>
        <v>3.102830965870556</v>
      </c>
      <c r="BX2212">
        <f t="shared" si="147"/>
        <v>0.60748217536470928</v>
      </c>
      <c r="BZ2212">
        <f>IF($BZ$6="","",IF(ISERROR(INDEX([3]Base!$A$2:$C$207,MATCH($BZ$6,[3]Base!$A$2:$A$207,0),2))=TRUE,"CABLE INCONNU",(INDEX([3]Base!$A$2:$C$207,MATCH($BZ$6,[3]Base!$A$2:$A$207,0),3))))</f>
        <v>19.600000000000001</v>
      </c>
      <c r="CB2212">
        <f>IF($BZ$6="","",IF(ISERROR(INDEX([3]Base!$A$2:$C$207,MATCH($BZ$6,[3]Base!$A$2:$A$207,0),2))=TRUE,"CABLE INCONNU",(INDEX([3]Base!$A$2:$C$207,MATCH($BZ$6,[3]Base!$A$2:$A$207,0),2))))</f>
        <v>0.627</v>
      </c>
      <c r="CG221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BORD'!$B$13:$B$2000,0),9)))*T2212/$P$18)</f>
        <v>406.35042202010396</v>
      </c>
      <c r="CI2212">
        <f>'[3]TABLEAU DE BORD'!B2210</f>
        <v>0</v>
      </c>
      <c r="CJ2212">
        <f>'[3]TABLEAU DE BORD'!E2210-'[3]TABLEAU DE BORD'!C2210</f>
        <v>0</v>
      </c>
      <c r="CL2212">
        <f>'[3]TABLEAU DE BORD'!H2210</f>
        <v>0</v>
      </c>
      <c r="CM2212">
        <f>'[3]TABLEAU DE BORD'!K2210-'[3]TABLEAU DE BORD'!I2210</f>
        <v>0</v>
      </c>
    </row>
    <row r="2213" spans="72:91" x14ac:dyDescent="0.25">
      <c r="BT221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BORD'!$B$13:$B$2000,0),11))*T2213/INDEX('[3]TABLEAU DE BORD'!$B$13:$R$2000,MATCH('Formalisme RTE'!$H$2,'[3]TABLEAU DE BORD'!$B$13:$B$2000,0),12)</f>
        <v>3.102830965870556</v>
      </c>
      <c r="BX2213">
        <f t="shared" si="147"/>
        <v>0.60748217536470928</v>
      </c>
      <c r="BZ2213">
        <f>IF($BZ$6="","",IF(ISERROR(INDEX([3]Base!$A$2:$C$207,MATCH($BZ$6,[3]Base!$A$2:$A$207,0),2))=TRUE,"CABLE INCONNU",(INDEX([3]Base!$A$2:$C$207,MATCH($BZ$6,[3]Base!$A$2:$A$207,0),3))))</f>
        <v>19.600000000000001</v>
      </c>
      <c r="CB2213">
        <f>IF($BZ$6="","",IF(ISERROR(INDEX([3]Base!$A$2:$C$207,MATCH($BZ$6,[3]Base!$A$2:$A$207,0),2))=TRUE,"CABLE INCONNU",(INDEX([3]Base!$A$2:$C$207,MATCH($BZ$6,[3]Base!$A$2:$A$207,0),2))))</f>
        <v>0.627</v>
      </c>
      <c r="CG221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BORD'!$B$13:$B$2000,0),9)))*T2213/$P$18)</f>
        <v>406.35042202010396</v>
      </c>
      <c r="CI2213">
        <f>'[3]TABLEAU DE BORD'!B2211</f>
        <v>0</v>
      </c>
      <c r="CJ2213">
        <f>'[3]TABLEAU DE BORD'!E2211-'[3]TABLEAU DE BORD'!C2211</f>
        <v>0</v>
      </c>
      <c r="CL2213">
        <f>'[3]TABLEAU DE BORD'!H2211</f>
        <v>0</v>
      </c>
      <c r="CM2213">
        <f>'[3]TABLEAU DE BORD'!K2211-'[3]TABLEAU DE BORD'!I2211</f>
        <v>0</v>
      </c>
    </row>
    <row r="2214" spans="72:91" x14ac:dyDescent="0.25">
      <c r="BT221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BORD'!$B$13:$B$2000,0),11))*T2214/INDEX('[3]TABLEAU DE BORD'!$B$13:$R$2000,MATCH('Formalisme RTE'!$H$2,'[3]TABLEAU DE BORD'!$B$13:$B$2000,0),12)</f>
        <v>3.102830965870556</v>
      </c>
      <c r="BX2214">
        <f t="shared" si="147"/>
        <v>0.60748217536470928</v>
      </c>
      <c r="BZ2214">
        <f>IF($BZ$6="","",IF(ISERROR(INDEX([3]Base!$A$2:$C$207,MATCH($BZ$6,[3]Base!$A$2:$A$207,0),2))=TRUE,"CABLE INCONNU",(INDEX([3]Base!$A$2:$C$207,MATCH($BZ$6,[3]Base!$A$2:$A$207,0),3))))</f>
        <v>19.600000000000001</v>
      </c>
      <c r="CB2214">
        <f>IF($BZ$6="","",IF(ISERROR(INDEX([3]Base!$A$2:$C$207,MATCH($BZ$6,[3]Base!$A$2:$A$207,0),2))=TRUE,"CABLE INCONNU",(INDEX([3]Base!$A$2:$C$207,MATCH($BZ$6,[3]Base!$A$2:$A$207,0),2))))</f>
        <v>0.627</v>
      </c>
      <c r="CG221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BORD'!$B$13:$B$2000,0),9)))*T2214/$P$18)</f>
        <v>406.35042202010396</v>
      </c>
      <c r="CI2214">
        <f>'[3]TABLEAU DE BORD'!B2212</f>
        <v>0</v>
      </c>
      <c r="CJ2214">
        <f>'[3]TABLEAU DE BORD'!E2212-'[3]TABLEAU DE BORD'!C2212</f>
        <v>0</v>
      </c>
      <c r="CL2214">
        <f>'[3]TABLEAU DE BORD'!H2212</f>
        <v>0</v>
      </c>
      <c r="CM2214">
        <f>'[3]TABLEAU DE BORD'!K2212-'[3]TABLEAU DE BORD'!I2212</f>
        <v>0</v>
      </c>
    </row>
    <row r="2215" spans="72:91" x14ac:dyDescent="0.25">
      <c r="BT221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BORD'!$B$13:$B$2000,0),11))*T2215/INDEX('[3]TABLEAU DE BORD'!$B$13:$R$2000,MATCH('Formalisme RTE'!$H$2,'[3]TABLEAU DE BORD'!$B$13:$B$2000,0),12)</f>
        <v>3.102830965870556</v>
      </c>
      <c r="BX2215">
        <f t="shared" si="147"/>
        <v>0.60748217536470928</v>
      </c>
      <c r="BZ2215">
        <f>IF($BZ$6="","",IF(ISERROR(INDEX([3]Base!$A$2:$C$207,MATCH($BZ$6,[3]Base!$A$2:$A$207,0),2))=TRUE,"CABLE INCONNU",(INDEX([3]Base!$A$2:$C$207,MATCH($BZ$6,[3]Base!$A$2:$A$207,0),3))))</f>
        <v>19.600000000000001</v>
      </c>
      <c r="CB2215">
        <f>IF($BZ$6="","",IF(ISERROR(INDEX([3]Base!$A$2:$C$207,MATCH($BZ$6,[3]Base!$A$2:$A$207,0),2))=TRUE,"CABLE INCONNU",(INDEX([3]Base!$A$2:$C$207,MATCH($BZ$6,[3]Base!$A$2:$A$207,0),2))))</f>
        <v>0.627</v>
      </c>
      <c r="CG221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BORD'!$B$13:$B$2000,0),9)))*T2215/$P$18)</f>
        <v>406.35042202010396</v>
      </c>
      <c r="CI2215">
        <f>'[3]TABLEAU DE BORD'!B2213</f>
        <v>0</v>
      </c>
      <c r="CJ2215">
        <f>'[3]TABLEAU DE BORD'!E2213-'[3]TABLEAU DE BORD'!C2213</f>
        <v>0</v>
      </c>
      <c r="CL2215">
        <f>'[3]TABLEAU DE BORD'!H2213</f>
        <v>0</v>
      </c>
      <c r="CM2215">
        <f>'[3]TABLEAU DE BORD'!K2213-'[3]TABLEAU DE BORD'!I2213</f>
        <v>0</v>
      </c>
    </row>
    <row r="2216" spans="72:91" x14ac:dyDescent="0.25">
      <c r="BT221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BORD'!$B$13:$B$2000,0),11))*T2216/INDEX('[3]TABLEAU DE BORD'!$B$13:$R$2000,MATCH('Formalisme RTE'!$H$2,'[3]TABLEAU DE BORD'!$B$13:$B$2000,0),12)</f>
        <v>3.102830965870556</v>
      </c>
      <c r="BX2216">
        <f t="shared" si="147"/>
        <v>0.60748217536470928</v>
      </c>
      <c r="BZ2216">
        <f>IF($BZ$6="","",IF(ISERROR(INDEX([3]Base!$A$2:$C$207,MATCH($BZ$6,[3]Base!$A$2:$A$207,0),2))=TRUE,"CABLE INCONNU",(INDEX([3]Base!$A$2:$C$207,MATCH($BZ$6,[3]Base!$A$2:$A$207,0),3))))</f>
        <v>19.600000000000001</v>
      </c>
      <c r="CB2216">
        <f>IF($BZ$6="","",IF(ISERROR(INDEX([3]Base!$A$2:$C$207,MATCH($BZ$6,[3]Base!$A$2:$A$207,0),2))=TRUE,"CABLE INCONNU",(INDEX([3]Base!$A$2:$C$207,MATCH($BZ$6,[3]Base!$A$2:$A$207,0),2))))</f>
        <v>0.627</v>
      </c>
      <c r="CG22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BORD'!$B$13:$B$2000,0),9)))*T2216/$P$18)</f>
        <v>406.35042202010396</v>
      </c>
      <c r="CI2216">
        <f>'[3]TABLEAU DE BORD'!B2214</f>
        <v>0</v>
      </c>
      <c r="CJ2216">
        <f>'[3]TABLEAU DE BORD'!E2214-'[3]TABLEAU DE BORD'!C2214</f>
        <v>0</v>
      </c>
      <c r="CL2216">
        <f>'[3]TABLEAU DE BORD'!H2214</f>
        <v>0</v>
      </c>
      <c r="CM2216">
        <f>'[3]TABLEAU DE BORD'!K2214-'[3]TABLEAU DE BORD'!I2214</f>
        <v>0</v>
      </c>
    </row>
    <row r="2217" spans="72:91" x14ac:dyDescent="0.25">
      <c r="BT221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BORD'!$B$13:$B$2000,0),11))*T2217/INDEX('[3]TABLEAU DE BORD'!$B$13:$R$2000,MATCH('Formalisme RTE'!$H$2,'[3]TABLEAU DE BORD'!$B$13:$B$2000,0),12)</f>
        <v>3.102830965870556</v>
      </c>
      <c r="BX2217">
        <f t="shared" si="147"/>
        <v>0.60748217536470928</v>
      </c>
      <c r="BZ2217">
        <f>IF($BZ$6="","",IF(ISERROR(INDEX([3]Base!$A$2:$C$207,MATCH($BZ$6,[3]Base!$A$2:$A$207,0),2))=TRUE,"CABLE INCONNU",(INDEX([3]Base!$A$2:$C$207,MATCH($BZ$6,[3]Base!$A$2:$A$207,0),3))))</f>
        <v>19.600000000000001</v>
      </c>
      <c r="CB2217">
        <f>IF($BZ$6="","",IF(ISERROR(INDEX([3]Base!$A$2:$C$207,MATCH($BZ$6,[3]Base!$A$2:$A$207,0),2))=TRUE,"CABLE INCONNU",(INDEX([3]Base!$A$2:$C$207,MATCH($BZ$6,[3]Base!$A$2:$A$207,0),2))))</f>
        <v>0.627</v>
      </c>
      <c r="CG22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BORD'!$B$13:$B$2000,0),9)))*T2217/$P$18)</f>
        <v>406.35042202010396</v>
      </c>
      <c r="CI2217">
        <f>'[3]TABLEAU DE BORD'!B2215</f>
        <v>0</v>
      </c>
      <c r="CJ2217">
        <f>'[3]TABLEAU DE BORD'!E2215-'[3]TABLEAU DE BORD'!C2215</f>
        <v>0</v>
      </c>
      <c r="CL2217">
        <f>'[3]TABLEAU DE BORD'!H2215</f>
        <v>0</v>
      </c>
      <c r="CM2217">
        <f>'[3]TABLEAU DE BORD'!K2215-'[3]TABLEAU DE BORD'!I2215</f>
        <v>0</v>
      </c>
    </row>
    <row r="2218" spans="72:91" x14ac:dyDescent="0.25">
      <c r="BT221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BORD'!$B$13:$B$2000,0),11))*T2218/INDEX('[3]TABLEAU DE BORD'!$B$13:$R$2000,MATCH('Formalisme RTE'!$H$2,'[3]TABLEAU DE BORD'!$B$13:$B$2000,0),12)</f>
        <v>3.102830965870556</v>
      </c>
      <c r="BX2218">
        <f t="shared" si="147"/>
        <v>0.60748217536470928</v>
      </c>
      <c r="BZ2218">
        <f>IF($BZ$6="","",IF(ISERROR(INDEX([3]Base!$A$2:$C$207,MATCH($BZ$6,[3]Base!$A$2:$A$207,0),2))=TRUE,"CABLE INCONNU",(INDEX([3]Base!$A$2:$C$207,MATCH($BZ$6,[3]Base!$A$2:$A$207,0),3))))</f>
        <v>19.600000000000001</v>
      </c>
      <c r="CB2218">
        <f>IF($BZ$6="","",IF(ISERROR(INDEX([3]Base!$A$2:$C$207,MATCH($BZ$6,[3]Base!$A$2:$A$207,0),2))=TRUE,"CABLE INCONNU",(INDEX([3]Base!$A$2:$C$207,MATCH($BZ$6,[3]Base!$A$2:$A$207,0),2))))</f>
        <v>0.627</v>
      </c>
      <c r="CG22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BORD'!$B$13:$B$2000,0),9)))*T2218/$P$18)</f>
        <v>406.35042202010396</v>
      </c>
      <c r="CI2218">
        <f>'[3]TABLEAU DE BORD'!B2216</f>
        <v>0</v>
      </c>
      <c r="CJ2218">
        <f>'[3]TABLEAU DE BORD'!E2216-'[3]TABLEAU DE BORD'!C2216</f>
        <v>0</v>
      </c>
      <c r="CL2218">
        <f>'[3]TABLEAU DE BORD'!H2216</f>
        <v>0</v>
      </c>
      <c r="CM2218">
        <f>'[3]TABLEAU DE BORD'!K2216-'[3]TABLEAU DE BORD'!I2216</f>
        <v>0</v>
      </c>
    </row>
    <row r="2219" spans="72:91" x14ac:dyDescent="0.25">
      <c r="BT221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BORD'!$B$13:$B$2000,0),11))*T2219/INDEX('[3]TABLEAU DE BORD'!$B$13:$R$2000,MATCH('Formalisme RTE'!$H$2,'[3]TABLEAU DE BORD'!$B$13:$B$2000,0),12)</f>
        <v>3.102830965870556</v>
      </c>
      <c r="BX2219">
        <f t="shared" si="147"/>
        <v>0.60748217536470928</v>
      </c>
      <c r="BZ2219">
        <f>IF($BZ$6="","",IF(ISERROR(INDEX([3]Base!$A$2:$C$207,MATCH($BZ$6,[3]Base!$A$2:$A$207,0),2))=TRUE,"CABLE INCONNU",(INDEX([3]Base!$A$2:$C$207,MATCH($BZ$6,[3]Base!$A$2:$A$207,0),3))))</f>
        <v>19.600000000000001</v>
      </c>
      <c r="CB2219">
        <f>IF($BZ$6="","",IF(ISERROR(INDEX([3]Base!$A$2:$C$207,MATCH($BZ$6,[3]Base!$A$2:$A$207,0),2))=TRUE,"CABLE INCONNU",(INDEX([3]Base!$A$2:$C$207,MATCH($BZ$6,[3]Base!$A$2:$A$207,0),2))))</f>
        <v>0.627</v>
      </c>
      <c r="CG22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BORD'!$B$13:$B$2000,0),9)))*T2219/$P$18)</f>
        <v>406.35042202010396</v>
      </c>
      <c r="CI2219">
        <f>'[3]TABLEAU DE BORD'!B2217</f>
        <v>0</v>
      </c>
      <c r="CJ2219">
        <f>'[3]TABLEAU DE BORD'!E2217-'[3]TABLEAU DE BORD'!C2217</f>
        <v>0</v>
      </c>
      <c r="CL2219">
        <f>'[3]TABLEAU DE BORD'!H2217</f>
        <v>0</v>
      </c>
      <c r="CM2219">
        <f>'[3]TABLEAU DE BORD'!K2217-'[3]TABLEAU DE BORD'!I2217</f>
        <v>0</v>
      </c>
    </row>
    <row r="2220" spans="72:91" x14ac:dyDescent="0.25">
      <c r="BT222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BORD'!$B$13:$B$2000,0),11))*T2220/INDEX('[3]TABLEAU DE BORD'!$B$13:$R$2000,MATCH('Formalisme RTE'!$H$2,'[3]TABLEAU DE BORD'!$B$13:$B$2000,0),12)</f>
        <v>3.102830965870556</v>
      </c>
      <c r="BX2220">
        <f t="shared" si="147"/>
        <v>0.60748217536470928</v>
      </c>
      <c r="BZ2220">
        <f>IF($BZ$6="","",IF(ISERROR(INDEX([3]Base!$A$2:$C$207,MATCH($BZ$6,[3]Base!$A$2:$A$207,0),2))=TRUE,"CABLE INCONNU",(INDEX([3]Base!$A$2:$C$207,MATCH($BZ$6,[3]Base!$A$2:$A$207,0),3))))</f>
        <v>19.600000000000001</v>
      </c>
      <c r="CB2220">
        <f>IF($BZ$6="","",IF(ISERROR(INDEX([3]Base!$A$2:$C$207,MATCH($BZ$6,[3]Base!$A$2:$A$207,0),2))=TRUE,"CABLE INCONNU",(INDEX([3]Base!$A$2:$C$207,MATCH($BZ$6,[3]Base!$A$2:$A$207,0),2))))</f>
        <v>0.627</v>
      </c>
      <c r="CG22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BORD'!$B$13:$B$2000,0),9)))*T2220/$P$18)</f>
        <v>406.35042202010396</v>
      </c>
      <c r="CI2220">
        <f>'[3]TABLEAU DE BORD'!B2218</f>
        <v>0</v>
      </c>
      <c r="CJ2220">
        <f>'[3]TABLEAU DE BORD'!E2218-'[3]TABLEAU DE BORD'!C2218</f>
        <v>0</v>
      </c>
      <c r="CL2220">
        <f>'[3]TABLEAU DE BORD'!H2218</f>
        <v>0</v>
      </c>
      <c r="CM2220">
        <f>'[3]TABLEAU DE BORD'!K2218-'[3]TABLEAU DE BORD'!I2218</f>
        <v>0</v>
      </c>
    </row>
    <row r="2221" spans="72:91" x14ac:dyDescent="0.25">
      <c r="BT222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BORD'!$B$13:$B$2000,0),11))*T2221/INDEX('[3]TABLEAU DE BORD'!$B$13:$R$2000,MATCH('Formalisme RTE'!$H$2,'[3]TABLEAU DE BORD'!$B$13:$B$2000,0),12)</f>
        <v>3.102830965870556</v>
      </c>
      <c r="BX2221">
        <f t="shared" si="147"/>
        <v>0.60748217536470928</v>
      </c>
      <c r="BZ2221">
        <f>IF($BZ$6="","",IF(ISERROR(INDEX([3]Base!$A$2:$C$207,MATCH($BZ$6,[3]Base!$A$2:$A$207,0),2))=TRUE,"CABLE INCONNU",(INDEX([3]Base!$A$2:$C$207,MATCH($BZ$6,[3]Base!$A$2:$A$207,0),3))))</f>
        <v>19.600000000000001</v>
      </c>
      <c r="CB2221">
        <f>IF($BZ$6="","",IF(ISERROR(INDEX([3]Base!$A$2:$C$207,MATCH($BZ$6,[3]Base!$A$2:$A$207,0),2))=TRUE,"CABLE INCONNU",(INDEX([3]Base!$A$2:$C$207,MATCH($BZ$6,[3]Base!$A$2:$A$207,0),2))))</f>
        <v>0.627</v>
      </c>
      <c r="CG22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BORD'!$B$13:$B$2000,0),9)))*T2221/$P$18)</f>
        <v>406.35042202010396</v>
      </c>
      <c r="CI2221">
        <f>'[3]TABLEAU DE BORD'!B2219</f>
        <v>0</v>
      </c>
      <c r="CJ2221">
        <f>'[3]TABLEAU DE BORD'!E2219-'[3]TABLEAU DE BORD'!C2219</f>
        <v>0</v>
      </c>
      <c r="CL2221">
        <f>'[3]TABLEAU DE BORD'!H2219</f>
        <v>0</v>
      </c>
      <c r="CM2221">
        <f>'[3]TABLEAU DE BORD'!K2219-'[3]TABLEAU DE BORD'!I2219</f>
        <v>0</v>
      </c>
    </row>
    <row r="2222" spans="72:91" x14ac:dyDescent="0.25">
      <c r="BT222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BORD'!$B$13:$B$2000,0),11))*T2222/INDEX('[3]TABLEAU DE BORD'!$B$13:$R$2000,MATCH('Formalisme RTE'!$H$2,'[3]TABLEAU DE BORD'!$B$13:$B$2000,0),12)</f>
        <v>3.102830965870556</v>
      </c>
      <c r="BX2222">
        <f t="shared" si="147"/>
        <v>0.60748217536470928</v>
      </c>
      <c r="BZ2222">
        <f>IF($BZ$6="","",IF(ISERROR(INDEX([3]Base!$A$2:$C$207,MATCH($BZ$6,[3]Base!$A$2:$A$207,0),2))=TRUE,"CABLE INCONNU",(INDEX([3]Base!$A$2:$C$207,MATCH($BZ$6,[3]Base!$A$2:$A$207,0),3))))</f>
        <v>19.600000000000001</v>
      </c>
      <c r="CB2222">
        <f>IF($BZ$6="","",IF(ISERROR(INDEX([3]Base!$A$2:$C$207,MATCH($BZ$6,[3]Base!$A$2:$A$207,0),2))=TRUE,"CABLE INCONNU",(INDEX([3]Base!$A$2:$C$207,MATCH($BZ$6,[3]Base!$A$2:$A$207,0),2))))</f>
        <v>0.627</v>
      </c>
      <c r="CG22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BORD'!$B$13:$B$2000,0),9)))*T2222/$P$18)</f>
        <v>406.35042202010396</v>
      </c>
      <c r="CI2222">
        <f>'[3]TABLEAU DE BORD'!B2220</f>
        <v>0</v>
      </c>
      <c r="CJ2222">
        <f>'[3]TABLEAU DE BORD'!E2220-'[3]TABLEAU DE BORD'!C2220</f>
        <v>0</v>
      </c>
      <c r="CL2222">
        <f>'[3]TABLEAU DE BORD'!H2220</f>
        <v>0</v>
      </c>
      <c r="CM2222">
        <f>'[3]TABLEAU DE BORD'!K2220-'[3]TABLEAU DE BORD'!I2220</f>
        <v>0</v>
      </c>
    </row>
    <row r="2223" spans="72:91" x14ac:dyDescent="0.25">
      <c r="BT222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BORD'!$B$13:$B$2000,0),11))*T2223/INDEX('[3]TABLEAU DE BORD'!$B$13:$R$2000,MATCH('Formalisme RTE'!$H$2,'[3]TABLEAU DE BORD'!$B$13:$B$2000,0),12)</f>
        <v>3.102830965870556</v>
      </c>
      <c r="BX2223">
        <f t="shared" si="147"/>
        <v>0.60748217536470928</v>
      </c>
      <c r="BZ2223">
        <f>IF($BZ$6="","",IF(ISERROR(INDEX([3]Base!$A$2:$C$207,MATCH($BZ$6,[3]Base!$A$2:$A$207,0),2))=TRUE,"CABLE INCONNU",(INDEX([3]Base!$A$2:$C$207,MATCH($BZ$6,[3]Base!$A$2:$A$207,0),3))))</f>
        <v>19.600000000000001</v>
      </c>
      <c r="CB2223">
        <f>IF($BZ$6="","",IF(ISERROR(INDEX([3]Base!$A$2:$C$207,MATCH($BZ$6,[3]Base!$A$2:$A$207,0),2))=TRUE,"CABLE INCONNU",(INDEX([3]Base!$A$2:$C$207,MATCH($BZ$6,[3]Base!$A$2:$A$207,0),2))))</f>
        <v>0.627</v>
      </c>
      <c r="CG22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BORD'!$B$13:$B$2000,0),9)))*T2223/$P$18)</f>
        <v>406.35042202010396</v>
      </c>
      <c r="CI2223">
        <f>'[3]TABLEAU DE BORD'!B2221</f>
        <v>0</v>
      </c>
      <c r="CJ2223">
        <f>'[3]TABLEAU DE BORD'!E2221-'[3]TABLEAU DE BORD'!C2221</f>
        <v>0</v>
      </c>
      <c r="CL2223">
        <f>'[3]TABLEAU DE BORD'!H2221</f>
        <v>0</v>
      </c>
      <c r="CM2223">
        <f>'[3]TABLEAU DE BORD'!K2221-'[3]TABLEAU DE BORD'!I2221</f>
        <v>0</v>
      </c>
    </row>
    <row r="2224" spans="72:91" x14ac:dyDescent="0.25">
      <c r="BT222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BORD'!$B$13:$B$2000,0),11))*T2224/INDEX('[3]TABLEAU DE BORD'!$B$13:$R$2000,MATCH('Formalisme RTE'!$H$2,'[3]TABLEAU DE BORD'!$B$13:$B$2000,0),12)</f>
        <v>3.102830965870556</v>
      </c>
      <c r="BX2224">
        <f t="shared" si="147"/>
        <v>0.60748217536470928</v>
      </c>
      <c r="BZ2224">
        <f>IF($BZ$6="","",IF(ISERROR(INDEX([3]Base!$A$2:$C$207,MATCH($BZ$6,[3]Base!$A$2:$A$207,0),2))=TRUE,"CABLE INCONNU",(INDEX([3]Base!$A$2:$C$207,MATCH($BZ$6,[3]Base!$A$2:$A$207,0),3))))</f>
        <v>19.600000000000001</v>
      </c>
      <c r="CB2224">
        <f>IF($BZ$6="","",IF(ISERROR(INDEX([3]Base!$A$2:$C$207,MATCH($BZ$6,[3]Base!$A$2:$A$207,0),2))=TRUE,"CABLE INCONNU",(INDEX([3]Base!$A$2:$C$207,MATCH($BZ$6,[3]Base!$A$2:$A$207,0),2))))</f>
        <v>0.627</v>
      </c>
      <c r="CG222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BORD'!$B$13:$B$2000,0),9)))*T2224/$P$18)</f>
        <v>406.35042202010396</v>
      </c>
      <c r="CI2224">
        <f>'[3]TABLEAU DE BORD'!B2222</f>
        <v>0</v>
      </c>
      <c r="CJ2224">
        <f>'[3]TABLEAU DE BORD'!E2222-'[3]TABLEAU DE BORD'!C2222</f>
        <v>0</v>
      </c>
      <c r="CL2224">
        <f>'[3]TABLEAU DE BORD'!H2222</f>
        <v>0</v>
      </c>
      <c r="CM2224">
        <f>'[3]TABLEAU DE BORD'!K2222-'[3]TABLEAU DE BORD'!I2222</f>
        <v>0</v>
      </c>
    </row>
    <row r="2225" spans="72:91" x14ac:dyDescent="0.25">
      <c r="BT222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BORD'!$B$13:$B$2000,0),11))*T2225/INDEX('[3]TABLEAU DE BORD'!$B$13:$R$2000,MATCH('Formalisme RTE'!$H$2,'[3]TABLEAU DE BORD'!$B$13:$B$2000,0),12)</f>
        <v>3.102830965870556</v>
      </c>
      <c r="BX2225">
        <f t="shared" si="147"/>
        <v>0.60748217536470928</v>
      </c>
      <c r="BZ2225">
        <f>IF($BZ$6="","",IF(ISERROR(INDEX([3]Base!$A$2:$C$207,MATCH($BZ$6,[3]Base!$A$2:$A$207,0),2))=TRUE,"CABLE INCONNU",(INDEX([3]Base!$A$2:$C$207,MATCH($BZ$6,[3]Base!$A$2:$A$207,0),3))))</f>
        <v>19.600000000000001</v>
      </c>
      <c r="CB2225">
        <f>IF($BZ$6="","",IF(ISERROR(INDEX([3]Base!$A$2:$C$207,MATCH($BZ$6,[3]Base!$A$2:$A$207,0),2))=TRUE,"CABLE INCONNU",(INDEX([3]Base!$A$2:$C$207,MATCH($BZ$6,[3]Base!$A$2:$A$207,0),2))))</f>
        <v>0.627</v>
      </c>
      <c r="CG222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BORD'!$B$13:$B$2000,0),9)))*T2225/$P$18)</f>
        <v>406.35042202010396</v>
      </c>
      <c r="CI2225">
        <f>'[3]TABLEAU DE BORD'!B2223</f>
        <v>0</v>
      </c>
      <c r="CJ2225">
        <f>'[3]TABLEAU DE BORD'!E2223-'[3]TABLEAU DE BORD'!C2223</f>
        <v>0</v>
      </c>
      <c r="CL2225">
        <f>'[3]TABLEAU DE BORD'!H2223</f>
        <v>0</v>
      </c>
      <c r="CM2225">
        <f>'[3]TABLEAU DE BORD'!K2223-'[3]TABLEAU DE BORD'!I2223</f>
        <v>0</v>
      </c>
    </row>
    <row r="2226" spans="72:91" x14ac:dyDescent="0.25">
      <c r="BT222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BORD'!$B$13:$B$2000,0),11))*T2226/INDEX('[3]TABLEAU DE BORD'!$B$13:$R$2000,MATCH('Formalisme RTE'!$H$2,'[3]TABLEAU DE BORD'!$B$13:$B$2000,0),12)</f>
        <v>3.102830965870556</v>
      </c>
      <c r="BX2226">
        <f t="shared" si="147"/>
        <v>0.60748217536470928</v>
      </c>
      <c r="BZ2226">
        <f>IF($BZ$6="","",IF(ISERROR(INDEX([3]Base!$A$2:$C$207,MATCH($BZ$6,[3]Base!$A$2:$A$207,0),2))=TRUE,"CABLE INCONNU",(INDEX([3]Base!$A$2:$C$207,MATCH($BZ$6,[3]Base!$A$2:$A$207,0),3))))</f>
        <v>19.600000000000001</v>
      </c>
      <c r="CB2226">
        <f>IF($BZ$6="","",IF(ISERROR(INDEX([3]Base!$A$2:$C$207,MATCH($BZ$6,[3]Base!$A$2:$A$207,0),2))=TRUE,"CABLE INCONNU",(INDEX([3]Base!$A$2:$C$207,MATCH($BZ$6,[3]Base!$A$2:$A$207,0),2))))</f>
        <v>0.627</v>
      </c>
      <c r="CG222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BORD'!$B$13:$B$2000,0),9)))*T2226/$P$18)</f>
        <v>406.35042202010396</v>
      </c>
      <c r="CI2226">
        <f>'[3]TABLEAU DE BORD'!B2224</f>
        <v>0</v>
      </c>
      <c r="CJ2226">
        <f>'[3]TABLEAU DE BORD'!E2224-'[3]TABLEAU DE BORD'!C2224</f>
        <v>0</v>
      </c>
      <c r="CL2226">
        <f>'[3]TABLEAU DE BORD'!H2224</f>
        <v>0</v>
      </c>
      <c r="CM2226">
        <f>'[3]TABLEAU DE BORD'!K2224-'[3]TABLEAU DE BORD'!I2224</f>
        <v>0</v>
      </c>
    </row>
    <row r="2227" spans="72:91" x14ac:dyDescent="0.25">
      <c r="BT222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BORD'!$B$13:$B$2000,0),11))*T2227/INDEX('[3]TABLEAU DE BORD'!$B$13:$R$2000,MATCH('Formalisme RTE'!$H$2,'[3]TABLEAU DE BORD'!$B$13:$B$2000,0),12)</f>
        <v>3.102830965870556</v>
      </c>
      <c r="BX2227">
        <f t="shared" si="147"/>
        <v>0.60748217536470928</v>
      </c>
      <c r="BZ2227">
        <f>IF($BZ$6="","",IF(ISERROR(INDEX([3]Base!$A$2:$C$207,MATCH($BZ$6,[3]Base!$A$2:$A$207,0),2))=TRUE,"CABLE INCONNU",(INDEX([3]Base!$A$2:$C$207,MATCH($BZ$6,[3]Base!$A$2:$A$207,0),3))))</f>
        <v>19.600000000000001</v>
      </c>
      <c r="CB2227">
        <f>IF($BZ$6="","",IF(ISERROR(INDEX([3]Base!$A$2:$C$207,MATCH($BZ$6,[3]Base!$A$2:$A$207,0),2))=TRUE,"CABLE INCONNU",(INDEX([3]Base!$A$2:$C$207,MATCH($BZ$6,[3]Base!$A$2:$A$207,0),2))))</f>
        <v>0.627</v>
      </c>
      <c r="CG222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BORD'!$B$13:$B$2000,0),9)))*T2227/$P$18)</f>
        <v>406.35042202010396</v>
      </c>
      <c r="CI2227">
        <f>'[3]TABLEAU DE BORD'!B2225</f>
        <v>0</v>
      </c>
      <c r="CJ2227">
        <f>'[3]TABLEAU DE BORD'!E2225-'[3]TABLEAU DE BORD'!C2225</f>
        <v>0</v>
      </c>
      <c r="CL2227">
        <f>'[3]TABLEAU DE BORD'!H2225</f>
        <v>0</v>
      </c>
      <c r="CM2227">
        <f>'[3]TABLEAU DE BORD'!K2225-'[3]TABLEAU DE BORD'!I2225</f>
        <v>0</v>
      </c>
    </row>
    <row r="2228" spans="72:91" x14ac:dyDescent="0.25">
      <c r="BT222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BORD'!$B$13:$B$2000,0),11))*T2228/INDEX('[3]TABLEAU DE BORD'!$B$13:$R$2000,MATCH('Formalisme RTE'!$H$2,'[3]TABLEAU DE BORD'!$B$13:$B$2000,0),12)</f>
        <v>3.102830965870556</v>
      </c>
      <c r="BX2228" t="e">
        <f t="shared" si="147"/>
        <v>#DIV/0!</v>
      </c>
      <c r="BZ2228">
        <f>IF($BZ$6="","",IF(ISERROR(INDEX([3]Base!$A$2:$C$207,MATCH($BZ$6,[3]Base!$A$2:$A$207,0),2))=TRUE,"CABLE INCONNU",(INDEX([3]Base!$A$2:$C$207,MATCH($BZ$6,[3]Base!$A$2:$A$207,0),3))))</f>
        <v>19.600000000000001</v>
      </c>
      <c r="CG222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BORD'!$B$13:$B$2000,0),9)))*T2228/$P$18)</f>
        <v>406.35042202010396</v>
      </c>
      <c r="CI2228">
        <f>'[3]TABLEAU DE BORD'!B2226</f>
        <v>0</v>
      </c>
      <c r="CJ2228">
        <f>'[3]TABLEAU DE BORD'!E2226-'[3]TABLEAU DE BORD'!C2226</f>
        <v>0</v>
      </c>
      <c r="CL2228">
        <f>'[3]TABLEAU DE BORD'!H2226</f>
        <v>0</v>
      </c>
      <c r="CM2228">
        <f>'[3]TABLEAU DE BORD'!K2226-'[3]TABLEAU DE BORD'!I2226</f>
        <v>0</v>
      </c>
    </row>
    <row r="2229" spans="72:91" x14ac:dyDescent="0.25">
      <c r="BT222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BORD'!$B$13:$B$2000,0),11))*T2229/INDEX('[3]TABLEAU DE BORD'!$B$13:$R$2000,MATCH('Formalisme RTE'!$H$2,'[3]TABLEAU DE BORD'!$B$13:$B$2000,0),12)</f>
        <v>3.102830965870556</v>
      </c>
      <c r="BX2229" t="e">
        <f t="shared" si="147"/>
        <v>#DIV/0!</v>
      </c>
      <c r="BZ2229">
        <f>IF($BZ$6="","",IF(ISERROR(INDEX([3]Base!$A$2:$C$207,MATCH($BZ$6,[3]Base!$A$2:$A$207,0),2))=TRUE,"CABLE INCONNU",(INDEX([3]Base!$A$2:$C$207,MATCH($BZ$6,[3]Base!$A$2:$A$207,0),3))))</f>
        <v>19.600000000000001</v>
      </c>
      <c r="CG222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BORD'!$B$13:$B$2000,0),9)))*T2229/$P$18)</f>
        <v>406.35042202010396</v>
      </c>
      <c r="CI2229">
        <f>'[3]TABLEAU DE BORD'!B2227</f>
        <v>0</v>
      </c>
      <c r="CJ2229">
        <f>'[3]TABLEAU DE BORD'!E2227-'[3]TABLEAU DE BORD'!C2227</f>
        <v>0</v>
      </c>
      <c r="CL2229">
        <f>'[3]TABLEAU DE BORD'!H2227</f>
        <v>0</v>
      </c>
      <c r="CM2229">
        <f>'[3]TABLEAU DE BORD'!K2227-'[3]TABLEAU DE BORD'!I2227</f>
        <v>0</v>
      </c>
    </row>
    <row r="2230" spans="72:91" x14ac:dyDescent="0.25">
      <c r="BT223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BORD'!$B$13:$B$2000,0),11))*T2230/INDEX('[3]TABLEAU DE BORD'!$B$13:$R$2000,MATCH('Formalisme RTE'!$H$2,'[3]TABLEAU DE BORD'!$B$13:$B$2000,0),12)</f>
        <v>3.102830965870556</v>
      </c>
      <c r="BX2230" t="e">
        <f t="shared" si="147"/>
        <v>#DIV/0!</v>
      </c>
      <c r="BZ2230">
        <f>IF($BZ$6="","",IF(ISERROR(INDEX([3]Base!$A$2:$C$207,MATCH($BZ$6,[3]Base!$A$2:$A$207,0),2))=TRUE,"CABLE INCONNU",(INDEX([3]Base!$A$2:$C$207,MATCH($BZ$6,[3]Base!$A$2:$A$207,0),3))))</f>
        <v>19.600000000000001</v>
      </c>
      <c r="CG223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BORD'!$B$13:$B$2000,0),9)))*T2230/$P$18)</f>
        <v>406.35042202010396</v>
      </c>
      <c r="CI2230">
        <f>'[3]TABLEAU DE BORD'!B2228</f>
        <v>0</v>
      </c>
      <c r="CJ2230">
        <f>'[3]TABLEAU DE BORD'!E2228-'[3]TABLEAU DE BORD'!C2228</f>
        <v>0</v>
      </c>
      <c r="CL2230">
        <f>'[3]TABLEAU DE BORD'!H2228</f>
        <v>0</v>
      </c>
      <c r="CM2230">
        <f>'[3]TABLEAU DE BORD'!K2228-'[3]TABLEAU DE BORD'!I2228</f>
        <v>0</v>
      </c>
    </row>
    <row r="2231" spans="72:91" x14ac:dyDescent="0.25">
      <c r="BT223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BORD'!$B$13:$B$2000,0),11))*T2231/INDEX('[3]TABLEAU DE BORD'!$B$13:$R$2000,MATCH('Formalisme RTE'!$H$2,'[3]TABLEAU DE BORD'!$B$13:$B$2000,0),12)</f>
        <v>3.102830965870556</v>
      </c>
      <c r="BX2231" t="e">
        <f t="shared" si="147"/>
        <v>#DIV/0!</v>
      </c>
      <c r="BZ2231">
        <f>IF($BZ$6="","",IF(ISERROR(INDEX([3]Base!$A$2:$C$207,MATCH($BZ$6,[3]Base!$A$2:$A$207,0),2))=TRUE,"CABLE INCONNU",(INDEX([3]Base!$A$2:$C$207,MATCH($BZ$6,[3]Base!$A$2:$A$207,0),3))))</f>
        <v>19.600000000000001</v>
      </c>
      <c r="CG223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BORD'!$B$13:$B$2000,0),9)))*T2231/$P$18)</f>
        <v>406.35042202010396</v>
      </c>
      <c r="CI2231">
        <f>'[3]TABLEAU DE BORD'!B2229</f>
        <v>0</v>
      </c>
      <c r="CJ2231">
        <f>'[3]TABLEAU DE BORD'!E2229-'[3]TABLEAU DE BORD'!C2229</f>
        <v>0</v>
      </c>
      <c r="CL2231">
        <f>'[3]TABLEAU DE BORD'!H2229</f>
        <v>0</v>
      </c>
      <c r="CM2231">
        <f>'[3]TABLEAU DE BORD'!K2229-'[3]TABLEAU DE BORD'!I2229</f>
        <v>0</v>
      </c>
    </row>
    <row r="2232" spans="72:91" x14ac:dyDescent="0.25">
      <c r="BT223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BORD'!$B$13:$B$2000,0),11))*T2232/INDEX('[3]TABLEAU DE BORD'!$B$13:$R$2000,MATCH('Formalisme RTE'!$H$2,'[3]TABLEAU DE BORD'!$B$13:$B$2000,0),12)</f>
        <v>3.102830965870556</v>
      </c>
      <c r="BX2232" t="e">
        <f t="shared" si="147"/>
        <v>#DIV/0!</v>
      </c>
      <c r="CG223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BORD'!$B$13:$B$2000,0),9)))*T2232/$P$18)</f>
        <v>406.35042202010396</v>
      </c>
      <c r="CI2232">
        <f>'[3]TABLEAU DE BORD'!B2230</f>
        <v>0</v>
      </c>
      <c r="CJ2232">
        <f>'[3]TABLEAU DE BORD'!E2230-'[3]TABLEAU DE BORD'!C2230</f>
        <v>0</v>
      </c>
      <c r="CL2232">
        <f>'[3]TABLEAU DE BORD'!H2230</f>
        <v>0</v>
      </c>
      <c r="CM2232">
        <f>'[3]TABLEAU DE BORD'!K2230-'[3]TABLEAU DE BORD'!I2230</f>
        <v>0</v>
      </c>
    </row>
    <row r="2233" spans="72:91" x14ac:dyDescent="0.25">
      <c r="BT223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BORD'!$B$13:$B$2000,0),11))*T2233/INDEX('[3]TABLEAU DE BORD'!$B$13:$R$2000,MATCH('Formalisme RTE'!$H$2,'[3]TABLEAU DE BORD'!$B$13:$B$2000,0),12)</f>
        <v>3.102830965870556</v>
      </c>
      <c r="BX2233" t="e">
        <f t="shared" si="147"/>
        <v>#DIV/0!</v>
      </c>
      <c r="CG223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BORD'!$B$13:$B$2000,0),9)))*T2233/$P$18)</f>
        <v>406.35042202010396</v>
      </c>
      <c r="CI2233">
        <f>'[3]TABLEAU DE BORD'!B2231</f>
        <v>0</v>
      </c>
      <c r="CJ2233">
        <f>'[3]TABLEAU DE BORD'!E2231-'[3]TABLEAU DE BORD'!C2231</f>
        <v>0</v>
      </c>
      <c r="CL2233">
        <f>'[3]TABLEAU DE BORD'!H2231</f>
        <v>0</v>
      </c>
      <c r="CM2233">
        <f>'[3]TABLEAU DE BORD'!K2231-'[3]TABLEAU DE BORD'!I2231</f>
        <v>0</v>
      </c>
    </row>
    <row r="2234" spans="72:91" x14ac:dyDescent="0.25">
      <c r="BT223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BORD'!$B$13:$B$2000,0),11))*T2234/INDEX('[3]TABLEAU DE BORD'!$B$13:$R$2000,MATCH('Formalisme RTE'!$H$2,'[3]TABLEAU DE BORD'!$B$13:$B$2000,0),12)</f>
        <v>3.102830965870556</v>
      </c>
      <c r="BX2234" t="e">
        <f t="shared" si="147"/>
        <v>#DIV/0!</v>
      </c>
      <c r="CG223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BORD'!$B$13:$B$2000,0),9)))*T2234/$P$18)</f>
        <v>406.35042202010396</v>
      </c>
      <c r="CI2234">
        <f>'[3]TABLEAU DE BORD'!B2232</f>
        <v>0</v>
      </c>
      <c r="CJ2234">
        <f>'[3]TABLEAU DE BORD'!E2232-'[3]TABLEAU DE BORD'!C2232</f>
        <v>0</v>
      </c>
      <c r="CL2234">
        <f>'[3]TABLEAU DE BORD'!H2232</f>
        <v>0</v>
      </c>
      <c r="CM2234">
        <f>'[3]TABLEAU DE BORD'!K2232-'[3]TABLEAU DE BORD'!I2232</f>
        <v>0</v>
      </c>
    </row>
    <row r="2235" spans="72:91" x14ac:dyDescent="0.25">
      <c r="BT223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BORD'!$B$13:$B$2000,0),11))*T2235/INDEX('[3]TABLEAU DE BORD'!$B$13:$R$2000,MATCH('Formalisme RTE'!$H$2,'[3]TABLEAU DE BORD'!$B$13:$B$2000,0),12)</f>
        <v>3.102830965870556</v>
      </c>
      <c r="BX2235" t="e">
        <f t="shared" si="147"/>
        <v>#DIV/0!</v>
      </c>
      <c r="CG223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BORD'!$B$13:$B$2000,0),9)))*T2235/$P$18)</f>
        <v>406.35042202010396</v>
      </c>
      <c r="CI2235">
        <f>'[3]TABLEAU DE BORD'!B2233</f>
        <v>0</v>
      </c>
      <c r="CJ2235">
        <f>'[3]TABLEAU DE BORD'!E2233-'[3]TABLEAU DE BORD'!C2233</f>
        <v>0</v>
      </c>
      <c r="CL2235">
        <f>'[3]TABLEAU DE BORD'!H2233</f>
        <v>0</v>
      </c>
      <c r="CM2235">
        <f>'[3]TABLEAU DE BORD'!K2233-'[3]TABLEAU DE BORD'!I2233</f>
        <v>0</v>
      </c>
    </row>
    <row r="2236" spans="72:91" x14ac:dyDescent="0.25">
      <c r="BT223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BORD'!$B$13:$B$2000,0),11))*T2236/INDEX('[3]TABLEAU DE BORD'!$B$13:$R$2000,MATCH('Formalisme RTE'!$H$2,'[3]TABLEAU DE BORD'!$B$13:$B$2000,0),12)</f>
        <v>3.102830965870556</v>
      </c>
      <c r="BX2236" t="e">
        <f t="shared" si="147"/>
        <v>#DIV/0!</v>
      </c>
      <c r="CG223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BORD'!$B$13:$B$2000,0),9)))*T2236/$P$18)</f>
        <v>406.35042202010396</v>
      </c>
      <c r="CI2236">
        <f>'[3]TABLEAU DE BORD'!B2234</f>
        <v>0</v>
      </c>
      <c r="CJ2236">
        <f>'[3]TABLEAU DE BORD'!E2234-'[3]TABLEAU DE BORD'!C2234</f>
        <v>0</v>
      </c>
      <c r="CL2236">
        <f>'[3]TABLEAU DE BORD'!H2234</f>
        <v>0</v>
      </c>
      <c r="CM2236">
        <f>'[3]TABLEAU DE BORD'!K2234-'[3]TABLEAU DE BORD'!I2234</f>
        <v>0</v>
      </c>
    </row>
    <row r="2237" spans="72:91" x14ac:dyDescent="0.25">
      <c r="BT223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BORD'!$B$13:$B$2000,0),11))*T2237/INDEX('[3]TABLEAU DE BORD'!$B$13:$R$2000,MATCH('Formalisme RTE'!$H$2,'[3]TABLEAU DE BORD'!$B$13:$B$2000,0),12)</f>
        <v>3.102830965870556</v>
      </c>
      <c r="BX2237" t="e">
        <f t="shared" si="147"/>
        <v>#DIV/0!</v>
      </c>
      <c r="CG223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BORD'!$B$13:$B$2000,0),9)))*T2237/$P$18)</f>
        <v>406.35042202010396</v>
      </c>
      <c r="CI2237">
        <f>'[3]TABLEAU DE BORD'!B2235</f>
        <v>0</v>
      </c>
      <c r="CJ2237">
        <f>'[3]TABLEAU DE BORD'!E2235-'[3]TABLEAU DE BORD'!C2235</f>
        <v>0</v>
      </c>
      <c r="CL2237">
        <f>'[3]TABLEAU DE BORD'!H2235</f>
        <v>0</v>
      </c>
      <c r="CM2237">
        <f>'[3]TABLEAU DE BORD'!K2235-'[3]TABLEAU DE BORD'!I2235</f>
        <v>0</v>
      </c>
    </row>
    <row r="2238" spans="72:91" x14ac:dyDescent="0.25">
      <c r="BT223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BORD'!$B$13:$B$2000,0),11))*T2238/INDEX('[3]TABLEAU DE BORD'!$B$13:$R$2000,MATCH('Formalisme RTE'!$H$2,'[3]TABLEAU DE BORD'!$B$13:$B$2000,0),12)</f>
        <v>3.102830965870556</v>
      </c>
      <c r="BX2238" t="e">
        <f t="shared" si="147"/>
        <v>#DIV/0!</v>
      </c>
      <c r="CG223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BORD'!$B$13:$B$2000,0),9)))*T2238/$P$18)</f>
        <v>406.35042202010396</v>
      </c>
      <c r="CI2238">
        <f>'[3]TABLEAU DE BORD'!B2236</f>
        <v>0</v>
      </c>
      <c r="CJ2238">
        <f>'[3]TABLEAU DE BORD'!E2236-'[3]TABLEAU DE BORD'!C2236</f>
        <v>0</v>
      </c>
      <c r="CL2238">
        <f>'[3]TABLEAU DE BORD'!H2236</f>
        <v>0</v>
      </c>
      <c r="CM2238">
        <f>'[3]TABLEAU DE BORD'!K2236-'[3]TABLEAU DE BORD'!I2236</f>
        <v>0</v>
      </c>
    </row>
    <row r="2239" spans="72:91" x14ac:dyDescent="0.25">
      <c r="BT223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BORD'!$B$13:$B$2000,0),11))*T2239/INDEX('[3]TABLEAU DE BORD'!$B$13:$R$2000,MATCH('Formalisme RTE'!$H$2,'[3]TABLEAU DE BORD'!$B$13:$B$2000,0),12)</f>
        <v>3.102830965870556</v>
      </c>
      <c r="BX2239" t="e">
        <f t="shared" si="147"/>
        <v>#DIV/0!</v>
      </c>
      <c r="CG223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BORD'!$B$13:$B$2000,0),9)))*T2239/$P$18)</f>
        <v>406.35042202010396</v>
      </c>
      <c r="CI2239">
        <f>'[3]TABLEAU DE BORD'!B2237</f>
        <v>0</v>
      </c>
      <c r="CJ2239">
        <f>'[3]TABLEAU DE BORD'!E2237-'[3]TABLEAU DE BORD'!C2237</f>
        <v>0</v>
      </c>
      <c r="CL2239">
        <f>'[3]TABLEAU DE BORD'!H2237</f>
        <v>0</v>
      </c>
      <c r="CM2239">
        <f>'[3]TABLEAU DE BORD'!K2237-'[3]TABLEAU DE BORD'!I2237</f>
        <v>0</v>
      </c>
    </row>
    <row r="2240" spans="72:91" x14ac:dyDescent="0.25">
      <c r="BT224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BORD'!$B$13:$B$2000,0),11))*T2240/INDEX('[3]TABLEAU DE BORD'!$B$13:$R$2000,MATCH('Formalisme RTE'!$H$2,'[3]TABLEAU DE BORD'!$B$13:$B$2000,0),12)</f>
        <v>3.102830965870556</v>
      </c>
      <c r="BX2240" t="e">
        <f t="shared" si="147"/>
        <v>#DIV/0!</v>
      </c>
      <c r="CG224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BORD'!$B$13:$B$2000,0),9)))*T2240/$P$18)</f>
        <v>406.35042202010396</v>
      </c>
      <c r="CI2240">
        <f>'[3]TABLEAU DE BORD'!B2238</f>
        <v>0</v>
      </c>
      <c r="CJ2240">
        <f>'[3]TABLEAU DE BORD'!E2238-'[3]TABLEAU DE BORD'!C2238</f>
        <v>0</v>
      </c>
      <c r="CL2240">
        <f>'[3]TABLEAU DE BORD'!H2238</f>
        <v>0</v>
      </c>
      <c r="CM2240">
        <f>'[3]TABLEAU DE BORD'!K2238-'[3]TABLEAU DE BORD'!I2238</f>
        <v>0</v>
      </c>
    </row>
    <row r="2241" spans="72:91" x14ac:dyDescent="0.25">
      <c r="BT224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BORD'!$B$13:$B$2000,0),11))*T2241/INDEX('[3]TABLEAU DE BORD'!$B$13:$R$2000,MATCH('Formalisme RTE'!$H$2,'[3]TABLEAU DE BORD'!$B$13:$B$2000,0),12)</f>
        <v>3.102830965870556</v>
      </c>
      <c r="BX2241" t="e">
        <f>SQRT(1-(1/(SQRT((CB2241*0.981)^2+(($B$30/10)*BZ2241*0.001)^2)/(CB2241*0.981))^2))</f>
        <v>#DIV/0!</v>
      </c>
      <c r="CG224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BORD'!$B$13:$B$2000,0),9)))*T2241/$P$18)</f>
        <v>406.35042202010396</v>
      </c>
      <c r="CI2241">
        <f>'[3]TABLEAU DE BORD'!B2239</f>
        <v>0</v>
      </c>
      <c r="CJ2241">
        <f>'[3]TABLEAU DE BORD'!E2239-'[3]TABLEAU DE BORD'!C2239</f>
        <v>0</v>
      </c>
      <c r="CL2241">
        <f>'[3]TABLEAU DE BORD'!H2239</f>
        <v>0</v>
      </c>
      <c r="CM2241">
        <f>'[3]TABLEAU DE BORD'!K2239-'[3]TABLEAU DE BORD'!I2239</f>
        <v>0</v>
      </c>
    </row>
    <row r="2242" spans="72:91" x14ac:dyDescent="0.25">
      <c r="BT224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BORD'!$B$13:$B$2000,0),11))*T2242/INDEX('[3]TABLEAU DE BORD'!$B$13:$R$2000,MATCH('Formalisme RTE'!$H$2,'[3]TABLEAU DE BORD'!$B$13:$B$2000,0),12)</f>
        <v>3.102830965870556</v>
      </c>
      <c r="BX2242" t="e">
        <f t="shared" si="147"/>
        <v>#DIV/0!</v>
      </c>
      <c r="CG224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BORD'!$B$13:$B$2000,0),9)))*T2242/$P$18)</f>
        <v>406.35042202010396</v>
      </c>
      <c r="CI2242">
        <f>'[3]TABLEAU DE BORD'!B2240</f>
        <v>0</v>
      </c>
      <c r="CJ2242">
        <f>'[3]TABLEAU DE BORD'!E2240-'[3]TABLEAU DE BORD'!C2240</f>
        <v>0</v>
      </c>
      <c r="CL2242">
        <f>'[3]TABLEAU DE BORD'!H2240</f>
        <v>0</v>
      </c>
      <c r="CM2242">
        <f>'[3]TABLEAU DE BORD'!K2240-'[3]TABLEAU DE BORD'!I2240</f>
        <v>0</v>
      </c>
    </row>
    <row r="2243" spans="72:91" x14ac:dyDescent="0.25">
      <c r="BT224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BORD'!$B$13:$B$2000,0),11))*T2243/INDEX('[3]TABLEAU DE BORD'!$B$13:$R$2000,MATCH('Formalisme RTE'!$H$2,'[3]TABLEAU DE BORD'!$B$13:$B$2000,0),12)</f>
        <v>3.102830965870556</v>
      </c>
      <c r="BX2243" t="e">
        <f t="shared" si="147"/>
        <v>#DIV/0!</v>
      </c>
      <c r="CG224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BORD'!$B$13:$B$2000,0),9)))*T2243/$P$18)</f>
        <v>406.35042202010396</v>
      </c>
      <c r="CI2243">
        <f>'[3]TABLEAU DE BORD'!B2241</f>
        <v>0</v>
      </c>
      <c r="CJ2243">
        <f>'[3]TABLEAU DE BORD'!E2241-'[3]TABLEAU DE BORD'!C2241</f>
        <v>0</v>
      </c>
      <c r="CL2243">
        <f>'[3]TABLEAU DE BORD'!H2241</f>
        <v>0</v>
      </c>
      <c r="CM2243">
        <f>'[3]TABLEAU DE BORD'!K2241-'[3]TABLEAU DE BORD'!I2241</f>
        <v>0</v>
      </c>
    </row>
    <row r="2244" spans="72:91" x14ac:dyDescent="0.25">
      <c r="BT224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BORD'!$B$13:$B$2000,0),11))*T2244/INDEX('[3]TABLEAU DE BORD'!$B$13:$R$2000,MATCH('Formalisme RTE'!$H$2,'[3]TABLEAU DE BORD'!$B$13:$B$2000,0),12)</f>
        <v>3.102830965870556</v>
      </c>
      <c r="BX2244" t="e">
        <f t="shared" si="147"/>
        <v>#DIV/0!</v>
      </c>
      <c r="CG22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BORD'!$B$13:$B$2000,0),9)))*T2244/$P$18)</f>
        <v>406.35042202010396</v>
      </c>
      <c r="CI2244">
        <f>'[3]TABLEAU DE BORD'!B2242</f>
        <v>0</v>
      </c>
      <c r="CJ2244">
        <f>'[3]TABLEAU DE BORD'!E2242-'[3]TABLEAU DE BORD'!C2242</f>
        <v>0</v>
      </c>
      <c r="CL2244">
        <f>'[3]TABLEAU DE BORD'!H2242</f>
        <v>0</v>
      </c>
      <c r="CM2244">
        <f>'[3]TABLEAU DE BORD'!K2242-'[3]TABLEAU DE BORD'!I2242</f>
        <v>0</v>
      </c>
    </row>
    <row r="2245" spans="72:91" x14ac:dyDescent="0.25">
      <c r="BT224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BORD'!$B$13:$B$2000,0),11))*T2245/INDEX('[3]TABLEAU DE BORD'!$B$13:$R$2000,MATCH('Formalisme RTE'!$H$2,'[3]TABLEAU DE BORD'!$B$13:$B$2000,0),12)</f>
        <v>3.102830965870556</v>
      </c>
      <c r="BX2245" t="e">
        <f t="shared" si="147"/>
        <v>#DIV/0!</v>
      </c>
      <c r="CG22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BORD'!$B$13:$B$2000,0),9)))*T2245/$P$18)</f>
        <v>406.35042202010396</v>
      </c>
      <c r="CI2245">
        <f>'[3]TABLEAU DE BORD'!B2243</f>
        <v>0</v>
      </c>
      <c r="CJ2245">
        <f>'[3]TABLEAU DE BORD'!E2243-'[3]TABLEAU DE BORD'!C2243</f>
        <v>0</v>
      </c>
      <c r="CL2245">
        <f>'[3]TABLEAU DE BORD'!H2243</f>
        <v>0</v>
      </c>
      <c r="CM2245">
        <f>'[3]TABLEAU DE BORD'!K2243-'[3]TABLEAU DE BORD'!I2243</f>
        <v>0</v>
      </c>
    </row>
    <row r="2246" spans="72:91" x14ac:dyDescent="0.25">
      <c r="BT224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BORD'!$B$13:$B$2000,0),11))*T2246/INDEX('[3]TABLEAU DE BORD'!$B$13:$R$2000,MATCH('Formalisme RTE'!$H$2,'[3]TABLEAU DE BORD'!$B$13:$B$2000,0),12)</f>
        <v>3.102830965870556</v>
      </c>
      <c r="BX2246" t="e">
        <f t="shared" si="147"/>
        <v>#DIV/0!</v>
      </c>
      <c r="CG22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BORD'!$B$13:$B$2000,0),9)))*T2246/$P$18)</f>
        <v>406.35042202010396</v>
      </c>
      <c r="CI2246">
        <f>'[3]TABLEAU DE BORD'!B2244</f>
        <v>0</v>
      </c>
      <c r="CJ2246">
        <f>'[3]TABLEAU DE BORD'!E2244-'[3]TABLEAU DE BORD'!C2244</f>
        <v>0</v>
      </c>
      <c r="CL2246">
        <f>'[3]TABLEAU DE BORD'!H2244</f>
        <v>0</v>
      </c>
      <c r="CM2246">
        <f>'[3]TABLEAU DE BORD'!K2244-'[3]TABLEAU DE BORD'!I2244</f>
        <v>0</v>
      </c>
    </row>
    <row r="2247" spans="72:91" x14ac:dyDescent="0.25">
      <c r="BT224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BORD'!$B$13:$B$2000,0),11))*T2247/INDEX('[3]TABLEAU DE BORD'!$B$13:$R$2000,MATCH('Formalisme RTE'!$H$2,'[3]TABLEAU DE BORD'!$B$13:$B$2000,0),12)</f>
        <v>3.102830965870556</v>
      </c>
      <c r="BX2247" t="e">
        <f t="shared" si="147"/>
        <v>#DIV/0!</v>
      </c>
      <c r="CG22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BORD'!$B$13:$B$2000,0),9)))*T2247/$P$18)</f>
        <v>406.35042202010396</v>
      </c>
      <c r="CI2247">
        <f>'[3]TABLEAU DE BORD'!B2245</f>
        <v>0</v>
      </c>
      <c r="CJ2247">
        <f>'[3]TABLEAU DE BORD'!E2245-'[3]TABLEAU DE BORD'!C2245</f>
        <v>0</v>
      </c>
      <c r="CL2247">
        <f>'[3]TABLEAU DE BORD'!H2245</f>
        <v>0</v>
      </c>
      <c r="CM2247">
        <f>'[3]TABLEAU DE BORD'!K2245-'[3]TABLEAU DE BORD'!I2245</f>
        <v>0</v>
      </c>
    </row>
    <row r="2248" spans="72:91" x14ac:dyDescent="0.25">
      <c r="BT224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BORD'!$B$13:$B$2000,0),11))*T2248/INDEX('[3]TABLEAU DE BORD'!$B$13:$R$2000,MATCH('Formalisme RTE'!$H$2,'[3]TABLEAU DE BORD'!$B$13:$B$2000,0),12)</f>
        <v>3.102830965870556</v>
      </c>
      <c r="BX2248" t="e">
        <f t="shared" si="147"/>
        <v>#DIV/0!</v>
      </c>
      <c r="CG22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BORD'!$B$13:$B$2000,0),9)))*T2248/$P$18)</f>
        <v>406.35042202010396</v>
      </c>
      <c r="CI2248">
        <f>'[3]TABLEAU DE BORD'!B2246</f>
        <v>0</v>
      </c>
      <c r="CJ2248">
        <f>'[3]TABLEAU DE BORD'!E2246-'[3]TABLEAU DE BORD'!C2246</f>
        <v>0</v>
      </c>
      <c r="CL2248">
        <f>'[3]TABLEAU DE BORD'!H2246</f>
        <v>0</v>
      </c>
      <c r="CM2248">
        <f>'[3]TABLEAU DE BORD'!K2246-'[3]TABLEAU DE BORD'!I2246</f>
        <v>0</v>
      </c>
    </row>
    <row r="2249" spans="72:91" x14ac:dyDescent="0.25">
      <c r="BT224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BORD'!$B$13:$B$2000,0),11))*T2249/INDEX('[3]TABLEAU DE BORD'!$B$13:$R$2000,MATCH('Formalisme RTE'!$H$2,'[3]TABLEAU DE BORD'!$B$13:$B$2000,0),12)</f>
        <v>3.102830965870556</v>
      </c>
      <c r="BX2249" t="e">
        <f t="shared" si="147"/>
        <v>#DIV/0!</v>
      </c>
      <c r="CG22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BORD'!$B$13:$B$2000,0),9)))*T2249/$P$18)</f>
        <v>406.35042202010396</v>
      </c>
      <c r="CI2249">
        <f>'[3]TABLEAU DE BORD'!B2247</f>
        <v>0</v>
      </c>
      <c r="CJ2249">
        <f>'[3]TABLEAU DE BORD'!E2247-'[3]TABLEAU DE BORD'!C2247</f>
        <v>0</v>
      </c>
      <c r="CL2249">
        <f>'[3]TABLEAU DE BORD'!H2247</f>
        <v>0</v>
      </c>
      <c r="CM2249">
        <f>'[3]TABLEAU DE BORD'!K2247-'[3]TABLEAU DE BORD'!I2247</f>
        <v>0</v>
      </c>
    </row>
    <row r="2250" spans="72:91" x14ac:dyDescent="0.25">
      <c r="BT225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BORD'!$B$13:$B$2000,0),11))*T2250/INDEX('[3]TABLEAU DE BORD'!$B$13:$R$2000,MATCH('Formalisme RTE'!$H$2,'[3]TABLEAU DE BORD'!$B$13:$B$2000,0),12)</f>
        <v>3.102830965870556</v>
      </c>
      <c r="CG22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BORD'!$B$13:$B$2000,0),9)))*T2250/$P$18)</f>
        <v>406.35042202010396</v>
      </c>
      <c r="CI2250">
        <f>'[3]TABLEAU DE BORD'!B2248</f>
        <v>0</v>
      </c>
      <c r="CJ2250">
        <f>'[3]TABLEAU DE BORD'!E2248-'[3]TABLEAU DE BORD'!C2248</f>
        <v>0</v>
      </c>
      <c r="CL2250">
        <f>'[3]TABLEAU DE BORD'!H2248</f>
        <v>0</v>
      </c>
      <c r="CM2250">
        <f>'[3]TABLEAU DE BORD'!K2248-'[3]TABLEAU DE BORD'!I2248</f>
        <v>0</v>
      </c>
    </row>
    <row r="2251" spans="72:91" x14ac:dyDescent="0.25">
      <c r="BT225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BORD'!$B$13:$B$2000,0),11))*T2251/INDEX('[3]TABLEAU DE BORD'!$B$13:$R$2000,MATCH('Formalisme RTE'!$H$2,'[3]TABLEAU DE BORD'!$B$13:$B$2000,0),12)</f>
        <v>3.102830965870556</v>
      </c>
      <c r="CG22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BORD'!$B$13:$B$2000,0),9)))*T2251/$P$18)</f>
        <v>406.35042202010396</v>
      </c>
      <c r="CI2251">
        <f>'[3]TABLEAU DE BORD'!B2249</f>
        <v>0</v>
      </c>
      <c r="CJ2251">
        <f>'[3]TABLEAU DE BORD'!E2249-'[3]TABLEAU DE BORD'!C2249</f>
        <v>0</v>
      </c>
      <c r="CL2251">
        <f>'[3]TABLEAU DE BORD'!H2249</f>
        <v>0</v>
      </c>
      <c r="CM2251">
        <f>'[3]TABLEAU DE BORD'!K2249-'[3]TABLEAU DE BORD'!I2249</f>
        <v>0</v>
      </c>
    </row>
    <row r="2252" spans="72:91" x14ac:dyDescent="0.25">
      <c r="BT225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BORD'!$B$13:$B$2000,0),11))*T2252/INDEX('[3]TABLEAU DE BORD'!$B$13:$R$2000,MATCH('Formalisme RTE'!$H$2,'[3]TABLEAU DE BORD'!$B$13:$B$2000,0),12)</f>
        <v>3.102830965870556</v>
      </c>
      <c r="CG22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BORD'!$B$13:$B$2000,0),9)))*T2252/$P$18)</f>
        <v>406.35042202010396</v>
      </c>
      <c r="CI2252">
        <f>'[3]TABLEAU DE BORD'!B2250</f>
        <v>0</v>
      </c>
      <c r="CJ2252">
        <f>'[3]TABLEAU DE BORD'!E2250-'[3]TABLEAU DE BORD'!C2250</f>
        <v>0</v>
      </c>
      <c r="CL2252">
        <f>'[3]TABLEAU DE BORD'!H2250</f>
        <v>0</v>
      </c>
      <c r="CM2252">
        <f>'[3]TABLEAU DE BORD'!K2250-'[3]TABLEAU DE BORD'!I2250</f>
        <v>0</v>
      </c>
    </row>
    <row r="2253" spans="72:91" x14ac:dyDescent="0.25">
      <c r="BT225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BORD'!$B$13:$B$2000,0),11))*T2253/INDEX('[3]TABLEAU DE BORD'!$B$13:$R$2000,MATCH('Formalisme RTE'!$H$2,'[3]TABLEAU DE BORD'!$B$13:$B$2000,0),12)</f>
        <v>3.102830965870556</v>
      </c>
      <c r="CG22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BORD'!$B$13:$B$2000,0),9)))*T2253/$P$18)</f>
        <v>406.35042202010396</v>
      </c>
      <c r="CI2253">
        <f>'[3]TABLEAU DE BORD'!B2251</f>
        <v>0</v>
      </c>
      <c r="CJ2253">
        <f>'[3]TABLEAU DE BORD'!E2251-'[3]TABLEAU DE BORD'!C2251</f>
        <v>0</v>
      </c>
      <c r="CL2253">
        <f>'[3]TABLEAU DE BORD'!H2251</f>
        <v>0</v>
      </c>
      <c r="CM2253">
        <f>'[3]TABLEAU DE BORD'!K2251-'[3]TABLEAU DE BORD'!I2251</f>
        <v>0</v>
      </c>
    </row>
    <row r="2254" spans="72:91" x14ac:dyDescent="0.25">
      <c r="BT225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BORD'!$B$13:$B$2000,0),11))*T2254/INDEX('[3]TABLEAU DE BORD'!$B$13:$R$2000,MATCH('Formalisme RTE'!$H$2,'[3]TABLEAU DE BORD'!$B$13:$B$2000,0),12)</f>
        <v>3.102830965870556</v>
      </c>
      <c r="CG22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BORD'!$B$13:$B$2000,0),9)))*T2254/$P$18)</f>
        <v>406.35042202010396</v>
      </c>
      <c r="CI2254">
        <f>'[3]TABLEAU DE BORD'!B2252</f>
        <v>0</v>
      </c>
      <c r="CJ2254">
        <f>'[3]TABLEAU DE BORD'!E2252-'[3]TABLEAU DE BORD'!C2252</f>
        <v>0</v>
      </c>
      <c r="CL2254">
        <f>'[3]TABLEAU DE BORD'!H2252</f>
        <v>0</v>
      </c>
      <c r="CM2254">
        <f>'[3]TABLEAU DE BORD'!K2252-'[3]TABLEAU DE BORD'!I2252</f>
        <v>0</v>
      </c>
    </row>
    <row r="2255" spans="72:91" x14ac:dyDescent="0.25">
      <c r="BT225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BORD'!$B$13:$B$2000,0),11))*T2255/INDEX('[3]TABLEAU DE BORD'!$B$13:$R$2000,MATCH('Formalisme RTE'!$H$2,'[3]TABLEAU DE BORD'!$B$13:$B$2000,0),12)</f>
        <v>3.102830965870556</v>
      </c>
      <c r="CG22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BORD'!$B$13:$B$2000,0),9)))*T2255/$P$18)</f>
        <v>406.35042202010396</v>
      </c>
      <c r="CI2255">
        <f>'[3]TABLEAU DE BORD'!B2253</f>
        <v>0</v>
      </c>
      <c r="CJ2255">
        <f>'[3]TABLEAU DE BORD'!E2253-'[3]TABLEAU DE BORD'!C2253</f>
        <v>0</v>
      </c>
      <c r="CL2255">
        <f>'[3]TABLEAU DE BORD'!H2253</f>
        <v>0</v>
      </c>
      <c r="CM2255">
        <f>'[3]TABLEAU DE BORD'!K2253-'[3]TABLEAU DE BORD'!I2253</f>
        <v>0</v>
      </c>
    </row>
    <row r="2256" spans="72:91" x14ac:dyDescent="0.25">
      <c r="BT225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BORD'!$B$13:$B$2000,0),11))*T2256/INDEX('[3]TABLEAU DE BORD'!$B$13:$R$2000,MATCH('Formalisme RTE'!$H$2,'[3]TABLEAU DE BORD'!$B$13:$B$2000,0),12)</f>
        <v>3.102830965870556</v>
      </c>
      <c r="CG22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BORD'!$B$13:$B$2000,0),9)))*T2256/$P$18)</f>
        <v>406.35042202010396</v>
      </c>
      <c r="CI2256">
        <f>'[3]TABLEAU DE BORD'!B2254</f>
        <v>0</v>
      </c>
      <c r="CJ2256">
        <f>'[3]TABLEAU DE BORD'!E2254-'[3]TABLEAU DE BORD'!C2254</f>
        <v>0</v>
      </c>
      <c r="CL2256">
        <f>'[3]TABLEAU DE BORD'!H2254</f>
        <v>0</v>
      </c>
      <c r="CM2256">
        <f>'[3]TABLEAU DE BORD'!K2254-'[3]TABLEAU DE BORD'!I2254</f>
        <v>0</v>
      </c>
    </row>
    <row r="2257" spans="72:91" x14ac:dyDescent="0.25">
      <c r="BT225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BORD'!$B$13:$B$2000,0),11))*T2257/INDEX('[3]TABLEAU DE BORD'!$B$13:$R$2000,MATCH('Formalisme RTE'!$H$2,'[3]TABLEAU DE BORD'!$B$13:$B$2000,0),12)</f>
        <v>3.102830965870556</v>
      </c>
      <c r="CG22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BORD'!$B$13:$B$2000,0),9)))*T2257/$P$18)</f>
        <v>406.35042202010396</v>
      </c>
      <c r="CI2257">
        <f>'[3]TABLEAU DE BORD'!B2255</f>
        <v>0</v>
      </c>
      <c r="CJ2257">
        <f>'[3]TABLEAU DE BORD'!E2255-'[3]TABLEAU DE BORD'!C2255</f>
        <v>0</v>
      </c>
      <c r="CL2257">
        <f>'[3]TABLEAU DE BORD'!H2255</f>
        <v>0</v>
      </c>
      <c r="CM2257">
        <f>'[3]TABLEAU DE BORD'!K2255-'[3]TABLEAU DE BORD'!I2255</f>
        <v>0</v>
      </c>
    </row>
    <row r="2258" spans="72:91" x14ac:dyDescent="0.25">
      <c r="BT225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BORD'!$B$13:$B$2000,0),11))*T2258/INDEX('[3]TABLEAU DE BORD'!$B$13:$R$2000,MATCH('Formalisme RTE'!$H$2,'[3]TABLEAU DE BORD'!$B$13:$B$2000,0),12)</f>
        <v>3.102830965870556</v>
      </c>
      <c r="CG22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BORD'!$B$13:$B$2000,0),9)))*T2258/$P$18)</f>
        <v>406.35042202010396</v>
      </c>
      <c r="CI2258">
        <f>'[3]TABLEAU DE BORD'!B2256</f>
        <v>0</v>
      </c>
      <c r="CJ2258">
        <f>'[3]TABLEAU DE BORD'!E2256-'[3]TABLEAU DE BORD'!C2256</f>
        <v>0</v>
      </c>
      <c r="CL2258">
        <f>'[3]TABLEAU DE BORD'!H2256</f>
        <v>0</v>
      </c>
      <c r="CM2258">
        <f>'[3]TABLEAU DE BORD'!K2256-'[3]TABLEAU DE BORD'!I2256</f>
        <v>0</v>
      </c>
    </row>
    <row r="2259" spans="72:91" x14ac:dyDescent="0.25">
      <c r="BT225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BORD'!$B$13:$B$2000,0),11))*T2259/INDEX('[3]TABLEAU DE BORD'!$B$13:$R$2000,MATCH('Formalisme RTE'!$H$2,'[3]TABLEAU DE BORD'!$B$13:$B$2000,0),12)</f>
        <v>3.102830965870556</v>
      </c>
      <c r="CG22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BORD'!$B$13:$B$2000,0),9)))*T2259/$P$18)</f>
        <v>406.35042202010396</v>
      </c>
      <c r="CI2259">
        <f>'[3]TABLEAU DE BORD'!B2257</f>
        <v>0</v>
      </c>
      <c r="CJ2259">
        <f>'[3]TABLEAU DE BORD'!E2257-'[3]TABLEAU DE BORD'!C2257</f>
        <v>0</v>
      </c>
      <c r="CL2259">
        <f>'[3]TABLEAU DE BORD'!H2257</f>
        <v>0</v>
      </c>
      <c r="CM2259">
        <f>'[3]TABLEAU DE BORD'!K2257-'[3]TABLEAU DE BORD'!I2257</f>
        <v>0</v>
      </c>
    </row>
    <row r="2260" spans="72:91" x14ac:dyDescent="0.25">
      <c r="BT226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BORD'!$B$13:$B$2000,0),11))*T2260/INDEX('[3]TABLEAU DE BORD'!$B$13:$R$2000,MATCH('Formalisme RTE'!$H$2,'[3]TABLEAU DE BORD'!$B$13:$B$2000,0),12)</f>
        <v>3.102830965870556</v>
      </c>
      <c r="CG22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BORD'!$B$13:$B$2000,0),9)))*T2260/$P$18)</f>
        <v>406.35042202010396</v>
      </c>
      <c r="CI2260">
        <f>'[3]TABLEAU DE BORD'!B2258</f>
        <v>0</v>
      </c>
      <c r="CJ2260">
        <f>'[3]TABLEAU DE BORD'!E2258-'[3]TABLEAU DE BORD'!C2258</f>
        <v>0</v>
      </c>
      <c r="CL2260">
        <f>'[3]TABLEAU DE BORD'!H2258</f>
        <v>0</v>
      </c>
      <c r="CM2260">
        <f>'[3]TABLEAU DE BORD'!K2258-'[3]TABLEAU DE BORD'!I2258</f>
        <v>0</v>
      </c>
    </row>
    <row r="2261" spans="72:91" x14ac:dyDescent="0.25">
      <c r="BT226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BORD'!$B$13:$B$2000,0),11))*T2261/INDEX('[3]TABLEAU DE BORD'!$B$13:$R$2000,MATCH('Formalisme RTE'!$H$2,'[3]TABLEAU DE BORD'!$B$13:$B$2000,0),12)</f>
        <v>3.102830965870556</v>
      </c>
      <c r="CG22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BORD'!$B$13:$B$2000,0),9)))*T2261/$P$18)</f>
        <v>406.35042202010396</v>
      </c>
      <c r="CI2261">
        <f>'[3]TABLEAU DE BORD'!B2259</f>
        <v>0</v>
      </c>
      <c r="CJ2261">
        <f>'[3]TABLEAU DE BORD'!E2259-'[3]TABLEAU DE BORD'!C2259</f>
        <v>0</v>
      </c>
      <c r="CL2261">
        <f>'[3]TABLEAU DE BORD'!H2259</f>
        <v>0</v>
      </c>
      <c r="CM2261">
        <f>'[3]TABLEAU DE BORD'!K2259-'[3]TABLEAU DE BORD'!I2259</f>
        <v>0</v>
      </c>
    </row>
    <row r="2262" spans="72:91" x14ac:dyDescent="0.25">
      <c r="BT226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BORD'!$B$13:$B$2000,0),11))*T2262/INDEX('[3]TABLEAU DE BORD'!$B$13:$R$2000,MATCH('Formalisme RTE'!$H$2,'[3]TABLEAU DE BORD'!$B$13:$B$2000,0),12)</f>
        <v>3.102830965870556</v>
      </c>
      <c r="CG22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BORD'!$B$13:$B$2000,0),9)))*T2262/$P$18)</f>
        <v>406.35042202010396</v>
      </c>
      <c r="CI2262">
        <f>'[3]TABLEAU DE BORD'!B2260</f>
        <v>0</v>
      </c>
      <c r="CJ2262">
        <f>'[3]TABLEAU DE BORD'!E2260-'[3]TABLEAU DE BORD'!C2260</f>
        <v>0</v>
      </c>
      <c r="CL2262">
        <f>'[3]TABLEAU DE BORD'!H2260</f>
        <v>0</v>
      </c>
      <c r="CM2262">
        <f>'[3]TABLEAU DE BORD'!K2260-'[3]TABLEAU DE BORD'!I2260</f>
        <v>0</v>
      </c>
    </row>
    <row r="2263" spans="72:91" x14ac:dyDescent="0.25">
      <c r="BT226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BORD'!$B$13:$B$2000,0),11))*T2263/INDEX('[3]TABLEAU DE BORD'!$B$13:$R$2000,MATCH('Formalisme RTE'!$H$2,'[3]TABLEAU DE BORD'!$B$13:$B$2000,0),12)</f>
        <v>3.102830965870556</v>
      </c>
      <c r="CG22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BORD'!$B$13:$B$2000,0),9)))*T2263/$P$18)</f>
        <v>406.35042202010396</v>
      </c>
      <c r="CI2263">
        <f>'[3]TABLEAU DE BORD'!B2261</f>
        <v>0</v>
      </c>
      <c r="CJ2263">
        <f>'[3]TABLEAU DE BORD'!E2261-'[3]TABLEAU DE BORD'!C2261</f>
        <v>0</v>
      </c>
      <c r="CL2263">
        <f>'[3]TABLEAU DE BORD'!H2261</f>
        <v>0</v>
      </c>
      <c r="CM2263">
        <f>'[3]TABLEAU DE BORD'!K2261-'[3]TABLEAU DE BORD'!I2261</f>
        <v>0</v>
      </c>
    </row>
    <row r="2264" spans="72:91" x14ac:dyDescent="0.25">
      <c r="BT226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BORD'!$B$13:$B$2000,0),11))*T2264/INDEX('[3]TABLEAU DE BORD'!$B$13:$R$2000,MATCH('Formalisme RTE'!$H$2,'[3]TABLEAU DE BORD'!$B$13:$B$2000,0),12)</f>
        <v>3.102830965870556</v>
      </c>
      <c r="CG22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BORD'!$B$13:$B$2000,0),9)))*T2264/$P$18)</f>
        <v>406.35042202010396</v>
      </c>
      <c r="CI2264">
        <f>'[3]TABLEAU DE BORD'!B2262</f>
        <v>0</v>
      </c>
      <c r="CJ2264">
        <f>'[3]TABLEAU DE BORD'!E2262-'[3]TABLEAU DE BORD'!C2262</f>
        <v>0</v>
      </c>
      <c r="CL2264">
        <f>'[3]TABLEAU DE BORD'!H2262</f>
        <v>0</v>
      </c>
      <c r="CM2264">
        <f>'[3]TABLEAU DE BORD'!K2262-'[3]TABLEAU DE BORD'!I2262</f>
        <v>0</v>
      </c>
    </row>
    <row r="2265" spans="72:91" x14ac:dyDescent="0.25">
      <c r="BT226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BORD'!$B$13:$B$2000,0),11))*T2265/INDEX('[3]TABLEAU DE BORD'!$B$13:$R$2000,MATCH('Formalisme RTE'!$H$2,'[3]TABLEAU DE BORD'!$B$13:$B$2000,0),12)</f>
        <v>3.102830965870556</v>
      </c>
      <c r="CG22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BORD'!$B$13:$B$2000,0),9)))*T2265/$P$18)</f>
        <v>406.35042202010396</v>
      </c>
      <c r="CI2265">
        <f>'[3]TABLEAU DE BORD'!B2263</f>
        <v>0</v>
      </c>
      <c r="CJ2265">
        <f>'[3]TABLEAU DE BORD'!E2263-'[3]TABLEAU DE BORD'!C2263</f>
        <v>0</v>
      </c>
      <c r="CL2265">
        <f>'[3]TABLEAU DE BORD'!H2263</f>
        <v>0</v>
      </c>
      <c r="CM2265">
        <f>'[3]TABLEAU DE BORD'!K2263-'[3]TABLEAU DE BORD'!I2263</f>
        <v>0</v>
      </c>
    </row>
    <row r="2266" spans="72:91" x14ac:dyDescent="0.25">
      <c r="BT226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BORD'!$B$13:$B$2000,0),11))*T2266/INDEX('[3]TABLEAU DE BORD'!$B$13:$R$2000,MATCH('Formalisme RTE'!$H$2,'[3]TABLEAU DE BORD'!$B$13:$B$2000,0),12)</f>
        <v>3.102830965870556</v>
      </c>
      <c r="CG22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BORD'!$B$13:$B$2000,0),9)))*T2266/$P$18)</f>
        <v>406.35042202010396</v>
      </c>
      <c r="CI2266">
        <f>'[3]TABLEAU DE BORD'!B2264</f>
        <v>0</v>
      </c>
      <c r="CJ2266">
        <f>'[3]TABLEAU DE BORD'!E2264-'[3]TABLEAU DE BORD'!C2264</f>
        <v>0</v>
      </c>
      <c r="CL2266">
        <f>'[3]TABLEAU DE BORD'!H2264</f>
        <v>0</v>
      </c>
      <c r="CM2266">
        <f>'[3]TABLEAU DE BORD'!K2264-'[3]TABLEAU DE BORD'!I2264</f>
        <v>0</v>
      </c>
    </row>
    <row r="2267" spans="72:91" x14ac:dyDescent="0.25">
      <c r="BT226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BORD'!$B$13:$B$2000,0),11))*T2267/INDEX('[3]TABLEAU DE BORD'!$B$13:$R$2000,MATCH('Formalisme RTE'!$H$2,'[3]TABLEAU DE BORD'!$B$13:$B$2000,0),12)</f>
        <v>3.102830965870556</v>
      </c>
      <c r="CG22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BORD'!$B$13:$B$2000,0),9)))*T2267/$P$18)</f>
        <v>406.35042202010396</v>
      </c>
      <c r="CI2267">
        <f>'[3]TABLEAU DE BORD'!B2265</f>
        <v>0</v>
      </c>
      <c r="CJ2267">
        <f>'[3]TABLEAU DE BORD'!E2265-'[3]TABLEAU DE BORD'!C2265</f>
        <v>0</v>
      </c>
      <c r="CL2267">
        <f>'[3]TABLEAU DE BORD'!H2265</f>
        <v>0</v>
      </c>
      <c r="CM2267">
        <f>'[3]TABLEAU DE BORD'!K2265-'[3]TABLEAU DE BORD'!I2265</f>
        <v>0</v>
      </c>
    </row>
    <row r="2268" spans="72:91" x14ac:dyDescent="0.25">
      <c r="BT226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BORD'!$B$13:$B$2000,0),11))*T2268/INDEX('[3]TABLEAU DE BORD'!$B$13:$R$2000,MATCH('Formalisme RTE'!$H$2,'[3]TABLEAU DE BORD'!$B$13:$B$2000,0),12)</f>
        <v>3.102830965870556</v>
      </c>
      <c r="CG22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BORD'!$B$13:$B$2000,0),9)))*T2268/$P$18)</f>
        <v>406.35042202010396</v>
      </c>
      <c r="CI2268">
        <f>'[3]TABLEAU DE BORD'!B2266</f>
        <v>0</v>
      </c>
      <c r="CJ2268">
        <f>'[3]TABLEAU DE BORD'!E2266-'[3]TABLEAU DE BORD'!C2266</f>
        <v>0</v>
      </c>
      <c r="CL2268">
        <f>'[3]TABLEAU DE BORD'!H2266</f>
        <v>0</v>
      </c>
      <c r="CM2268">
        <f>'[3]TABLEAU DE BORD'!K2266-'[3]TABLEAU DE BORD'!I2266</f>
        <v>0</v>
      </c>
    </row>
    <row r="2269" spans="72:91" x14ac:dyDescent="0.25">
      <c r="BT226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BORD'!$B$13:$B$2000,0),11))*T2269/INDEX('[3]TABLEAU DE BORD'!$B$13:$R$2000,MATCH('Formalisme RTE'!$H$2,'[3]TABLEAU DE BORD'!$B$13:$B$2000,0),12)</f>
        <v>3.102830965870556</v>
      </c>
      <c r="CG22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BORD'!$B$13:$B$2000,0),9)))*T2269/$P$18)</f>
        <v>406.35042202010396</v>
      </c>
      <c r="CI2269">
        <f>'[3]TABLEAU DE BORD'!B2267</f>
        <v>0</v>
      </c>
      <c r="CJ2269">
        <f>'[3]TABLEAU DE BORD'!E2267-'[3]TABLEAU DE BORD'!C2267</f>
        <v>0</v>
      </c>
      <c r="CL2269">
        <f>'[3]TABLEAU DE BORD'!H2267</f>
        <v>0</v>
      </c>
      <c r="CM2269">
        <f>'[3]TABLEAU DE BORD'!K2267-'[3]TABLEAU DE BORD'!I2267</f>
        <v>0</v>
      </c>
    </row>
    <row r="2270" spans="72:91" x14ac:dyDescent="0.25">
      <c r="BT227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BORD'!$B$13:$B$2000,0),11))*T2270/INDEX('[3]TABLEAU DE BORD'!$B$13:$R$2000,MATCH('Formalisme RTE'!$H$2,'[3]TABLEAU DE BORD'!$B$13:$B$2000,0),12)</f>
        <v>3.102830965870556</v>
      </c>
      <c r="CG22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BORD'!$B$13:$B$2000,0),9)))*T2270/$P$18)</f>
        <v>406.35042202010396</v>
      </c>
      <c r="CI2270">
        <f>'[3]TABLEAU DE BORD'!B2268</f>
        <v>0</v>
      </c>
      <c r="CJ2270">
        <f>'[3]TABLEAU DE BORD'!E2268-'[3]TABLEAU DE BORD'!C2268</f>
        <v>0</v>
      </c>
      <c r="CL2270">
        <f>'[3]TABLEAU DE BORD'!H2268</f>
        <v>0</v>
      </c>
      <c r="CM2270">
        <f>'[3]TABLEAU DE BORD'!K2268-'[3]TABLEAU DE BORD'!I2268</f>
        <v>0</v>
      </c>
    </row>
    <row r="2271" spans="72:91" x14ac:dyDescent="0.25">
      <c r="BT227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BORD'!$B$13:$B$2000,0),11))*T2271/INDEX('[3]TABLEAU DE BORD'!$B$13:$R$2000,MATCH('Formalisme RTE'!$H$2,'[3]TABLEAU DE BORD'!$B$13:$B$2000,0),12)</f>
        <v>3.102830965870556</v>
      </c>
      <c r="CG22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BORD'!$B$13:$B$2000,0),9)))*T2271/$P$18)</f>
        <v>406.35042202010396</v>
      </c>
      <c r="CI2271">
        <f>'[3]TABLEAU DE BORD'!B2269</f>
        <v>0</v>
      </c>
      <c r="CJ2271">
        <f>'[3]TABLEAU DE BORD'!E2269-'[3]TABLEAU DE BORD'!C2269</f>
        <v>0</v>
      </c>
      <c r="CL2271">
        <f>'[3]TABLEAU DE BORD'!H2269</f>
        <v>0</v>
      </c>
      <c r="CM2271">
        <f>'[3]TABLEAU DE BORD'!K2269-'[3]TABLEAU DE BORD'!I2269</f>
        <v>0</v>
      </c>
    </row>
    <row r="2272" spans="72:91" x14ac:dyDescent="0.25">
      <c r="BT227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BORD'!$B$13:$B$2000,0),11))*T2272/INDEX('[3]TABLEAU DE BORD'!$B$13:$R$2000,MATCH('Formalisme RTE'!$H$2,'[3]TABLEAU DE BORD'!$B$13:$B$2000,0),12)</f>
        <v>3.102830965870556</v>
      </c>
      <c r="CG22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BORD'!$B$13:$B$2000,0),9)))*T2272/$P$18)</f>
        <v>406.35042202010396</v>
      </c>
      <c r="CI2272">
        <f>'[3]TABLEAU DE BORD'!B2270</f>
        <v>0</v>
      </c>
      <c r="CJ2272">
        <f>'[3]TABLEAU DE BORD'!E2270-'[3]TABLEAU DE BORD'!C2270</f>
        <v>0</v>
      </c>
      <c r="CL2272">
        <f>'[3]TABLEAU DE BORD'!H2270</f>
        <v>0</v>
      </c>
      <c r="CM2272">
        <f>'[3]TABLEAU DE BORD'!K2270-'[3]TABLEAU DE BORD'!I2270</f>
        <v>0</v>
      </c>
    </row>
    <row r="2273" spans="72:91" x14ac:dyDescent="0.25">
      <c r="BT227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BORD'!$B$13:$B$2000,0),11))*T2273/INDEX('[3]TABLEAU DE BORD'!$B$13:$R$2000,MATCH('Formalisme RTE'!$H$2,'[3]TABLEAU DE BORD'!$B$13:$B$2000,0),12)</f>
        <v>3.102830965870556</v>
      </c>
      <c r="CG22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BORD'!$B$13:$B$2000,0),9)))*T2273/$P$18)</f>
        <v>406.35042202010396</v>
      </c>
      <c r="CI2273">
        <f>'[3]TABLEAU DE BORD'!B2271</f>
        <v>0</v>
      </c>
      <c r="CJ2273">
        <f>'[3]TABLEAU DE BORD'!E2271-'[3]TABLEAU DE BORD'!C2271</f>
        <v>0</v>
      </c>
      <c r="CL2273">
        <f>'[3]TABLEAU DE BORD'!H2271</f>
        <v>0</v>
      </c>
      <c r="CM2273">
        <f>'[3]TABLEAU DE BORD'!K2271-'[3]TABLEAU DE BORD'!I2271</f>
        <v>0</v>
      </c>
    </row>
    <row r="2274" spans="72:91" x14ac:dyDescent="0.25">
      <c r="BT227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BORD'!$B$13:$B$2000,0),11))*T2274/INDEX('[3]TABLEAU DE BORD'!$B$13:$R$2000,MATCH('Formalisme RTE'!$H$2,'[3]TABLEAU DE BORD'!$B$13:$B$2000,0),12)</f>
        <v>3.102830965870556</v>
      </c>
      <c r="CG22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BORD'!$B$13:$B$2000,0),9)))*T2274/$P$18)</f>
        <v>406.35042202010396</v>
      </c>
      <c r="CI2274">
        <f>'[3]TABLEAU DE BORD'!B2272</f>
        <v>0</v>
      </c>
      <c r="CJ2274">
        <f>'[3]TABLEAU DE BORD'!E2272-'[3]TABLEAU DE BORD'!C2272</f>
        <v>0</v>
      </c>
      <c r="CL2274">
        <f>'[3]TABLEAU DE BORD'!H2272</f>
        <v>0</v>
      </c>
      <c r="CM2274">
        <f>'[3]TABLEAU DE BORD'!K2272-'[3]TABLEAU DE BORD'!I2272</f>
        <v>0</v>
      </c>
    </row>
    <row r="2275" spans="72:91" x14ac:dyDescent="0.25">
      <c r="BT227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BORD'!$B$13:$B$2000,0),11))*T2275/INDEX('[3]TABLEAU DE BORD'!$B$13:$R$2000,MATCH('Formalisme RTE'!$H$2,'[3]TABLEAU DE BORD'!$B$13:$B$2000,0),12)</f>
        <v>3.102830965870556</v>
      </c>
      <c r="CG22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BORD'!$B$13:$B$2000,0),9)))*T2275/$P$18)</f>
        <v>406.35042202010396</v>
      </c>
      <c r="CI2275">
        <f>'[3]TABLEAU DE BORD'!B2273</f>
        <v>0</v>
      </c>
      <c r="CJ2275">
        <f>'[3]TABLEAU DE BORD'!E2273-'[3]TABLEAU DE BORD'!C2273</f>
        <v>0</v>
      </c>
      <c r="CL2275">
        <f>'[3]TABLEAU DE BORD'!H2273</f>
        <v>0</v>
      </c>
      <c r="CM2275">
        <f>'[3]TABLEAU DE BORD'!K2273-'[3]TABLEAU DE BORD'!I2273</f>
        <v>0</v>
      </c>
    </row>
    <row r="2276" spans="72:91" x14ac:dyDescent="0.25">
      <c r="BT227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BORD'!$B$13:$B$2000,0),11))*T2276/INDEX('[3]TABLEAU DE BORD'!$B$13:$R$2000,MATCH('Formalisme RTE'!$H$2,'[3]TABLEAU DE BORD'!$B$13:$B$2000,0),12)</f>
        <v>3.102830965870556</v>
      </c>
      <c r="CG22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BORD'!$B$13:$B$2000,0),9)))*T2276/$P$18)</f>
        <v>406.35042202010396</v>
      </c>
      <c r="CI2276">
        <f>'[3]TABLEAU DE BORD'!B2274</f>
        <v>0</v>
      </c>
      <c r="CJ2276">
        <f>'[3]TABLEAU DE BORD'!E2274-'[3]TABLEAU DE BORD'!C2274</f>
        <v>0</v>
      </c>
      <c r="CL2276">
        <f>'[3]TABLEAU DE BORD'!H2274</f>
        <v>0</v>
      </c>
      <c r="CM2276">
        <f>'[3]TABLEAU DE BORD'!K2274-'[3]TABLEAU DE BORD'!I2274</f>
        <v>0</v>
      </c>
    </row>
    <row r="2277" spans="72:91" x14ac:dyDescent="0.25">
      <c r="BT227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BORD'!$B$13:$B$2000,0),11))*T2277/INDEX('[3]TABLEAU DE BORD'!$B$13:$R$2000,MATCH('Formalisme RTE'!$H$2,'[3]TABLEAU DE BORD'!$B$13:$B$2000,0),12)</f>
        <v>3.102830965870556</v>
      </c>
      <c r="CG22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BORD'!$B$13:$B$2000,0),9)))*T2277/$P$18)</f>
        <v>406.35042202010396</v>
      </c>
      <c r="CI2277">
        <f>'[3]TABLEAU DE BORD'!B2275</f>
        <v>0</v>
      </c>
      <c r="CJ2277">
        <f>'[3]TABLEAU DE BORD'!E2275-'[3]TABLEAU DE BORD'!C2275</f>
        <v>0</v>
      </c>
      <c r="CL2277">
        <f>'[3]TABLEAU DE BORD'!H2275</f>
        <v>0</v>
      </c>
      <c r="CM2277">
        <f>'[3]TABLEAU DE BORD'!K2275-'[3]TABLEAU DE BORD'!I2275</f>
        <v>0</v>
      </c>
    </row>
    <row r="2278" spans="72:91" x14ac:dyDescent="0.25">
      <c r="BT227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BORD'!$B$13:$B$2000,0),11))*T2278/INDEX('[3]TABLEAU DE BORD'!$B$13:$R$2000,MATCH('Formalisme RTE'!$H$2,'[3]TABLEAU DE BORD'!$B$13:$B$2000,0),12)</f>
        <v>3.102830965870556</v>
      </c>
      <c r="CG22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BORD'!$B$13:$B$2000,0),9)))*T2278/$P$18)</f>
        <v>406.35042202010396</v>
      </c>
      <c r="CI2278">
        <f>'[3]TABLEAU DE BORD'!B2276</f>
        <v>0</v>
      </c>
      <c r="CJ2278">
        <f>'[3]TABLEAU DE BORD'!E2276-'[3]TABLEAU DE BORD'!C2276</f>
        <v>0</v>
      </c>
      <c r="CL2278">
        <f>'[3]TABLEAU DE BORD'!H2276</f>
        <v>0</v>
      </c>
      <c r="CM2278">
        <f>'[3]TABLEAU DE BORD'!K2276-'[3]TABLEAU DE BORD'!I2276</f>
        <v>0</v>
      </c>
    </row>
    <row r="2279" spans="72:91" x14ac:dyDescent="0.25">
      <c r="BT227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BORD'!$B$13:$B$2000,0),11))*T2279/INDEX('[3]TABLEAU DE BORD'!$B$13:$R$2000,MATCH('Formalisme RTE'!$H$2,'[3]TABLEAU DE BORD'!$B$13:$B$2000,0),12)</f>
        <v>3.102830965870556</v>
      </c>
      <c r="CG22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BORD'!$B$13:$B$2000,0),9)))*T2279/$P$18)</f>
        <v>406.35042202010396</v>
      </c>
      <c r="CI2279">
        <f>'[3]TABLEAU DE BORD'!B2277</f>
        <v>0</v>
      </c>
      <c r="CJ2279">
        <f>'[3]TABLEAU DE BORD'!E2277-'[3]TABLEAU DE BORD'!C2277</f>
        <v>0</v>
      </c>
      <c r="CL2279">
        <f>'[3]TABLEAU DE BORD'!H2277</f>
        <v>0</v>
      </c>
      <c r="CM2279">
        <f>'[3]TABLEAU DE BORD'!K2277-'[3]TABLEAU DE BORD'!I2277</f>
        <v>0</v>
      </c>
    </row>
    <row r="2280" spans="72:91" x14ac:dyDescent="0.25">
      <c r="BT228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BORD'!$B$13:$B$2000,0),11))*T2280/INDEX('[3]TABLEAU DE BORD'!$B$13:$R$2000,MATCH('Formalisme RTE'!$H$2,'[3]TABLEAU DE BORD'!$B$13:$B$2000,0),12)</f>
        <v>3.102830965870556</v>
      </c>
      <c r="CG22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BORD'!$B$13:$B$2000,0),9)))*T2280/$P$18)</f>
        <v>406.35042202010396</v>
      </c>
      <c r="CI2280">
        <f>'[3]TABLEAU DE BORD'!B2278</f>
        <v>0</v>
      </c>
      <c r="CJ2280">
        <f>'[3]TABLEAU DE BORD'!E2278-'[3]TABLEAU DE BORD'!C2278</f>
        <v>0</v>
      </c>
      <c r="CL2280">
        <f>'[3]TABLEAU DE BORD'!H2278</f>
        <v>0</v>
      </c>
      <c r="CM2280">
        <f>'[3]TABLEAU DE BORD'!K2278-'[3]TABLEAU DE BORD'!I2278</f>
        <v>0</v>
      </c>
    </row>
    <row r="2281" spans="72:91" x14ac:dyDescent="0.25">
      <c r="BT228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BORD'!$B$13:$B$2000,0),11))*T2281/INDEX('[3]TABLEAU DE BORD'!$B$13:$R$2000,MATCH('Formalisme RTE'!$H$2,'[3]TABLEAU DE BORD'!$B$13:$B$2000,0),12)</f>
        <v>3.102830965870556</v>
      </c>
      <c r="CG22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BORD'!$B$13:$B$2000,0),9)))*T2281/$P$18)</f>
        <v>406.35042202010396</v>
      </c>
      <c r="CI2281">
        <f>'[3]TABLEAU DE BORD'!B2279</f>
        <v>0</v>
      </c>
      <c r="CJ2281">
        <f>'[3]TABLEAU DE BORD'!E2279-'[3]TABLEAU DE BORD'!C2279</f>
        <v>0</v>
      </c>
      <c r="CL2281">
        <f>'[3]TABLEAU DE BORD'!H2279</f>
        <v>0</v>
      </c>
      <c r="CM2281">
        <f>'[3]TABLEAU DE BORD'!K2279-'[3]TABLEAU DE BORD'!I2279</f>
        <v>0</v>
      </c>
    </row>
    <row r="2282" spans="72:91" x14ac:dyDescent="0.25">
      <c r="BT228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BORD'!$B$13:$B$2000,0),11))*T2282/INDEX('[3]TABLEAU DE BORD'!$B$13:$R$2000,MATCH('Formalisme RTE'!$H$2,'[3]TABLEAU DE BORD'!$B$13:$B$2000,0),12)</f>
        <v>3.102830965870556</v>
      </c>
      <c r="CG22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BORD'!$B$13:$B$2000,0),9)))*T2282/$P$18)</f>
        <v>406.35042202010396</v>
      </c>
      <c r="CI2282">
        <f>'[3]TABLEAU DE BORD'!B2280</f>
        <v>0</v>
      </c>
      <c r="CJ2282">
        <f>'[3]TABLEAU DE BORD'!E2280-'[3]TABLEAU DE BORD'!C2280</f>
        <v>0</v>
      </c>
      <c r="CL2282">
        <f>'[3]TABLEAU DE BORD'!H2280</f>
        <v>0</v>
      </c>
      <c r="CM2282">
        <f>'[3]TABLEAU DE BORD'!K2280-'[3]TABLEAU DE BORD'!I2280</f>
        <v>0</v>
      </c>
    </row>
    <row r="2283" spans="72:91" x14ac:dyDescent="0.25">
      <c r="BT228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BORD'!$B$13:$B$2000,0),11))*T2283/INDEX('[3]TABLEAU DE BORD'!$B$13:$R$2000,MATCH('Formalisme RTE'!$H$2,'[3]TABLEAU DE BORD'!$B$13:$B$2000,0),12)</f>
        <v>3.102830965870556</v>
      </c>
      <c r="CG22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BORD'!$B$13:$B$2000,0),9)))*T2283/$P$18)</f>
        <v>406.35042202010396</v>
      </c>
      <c r="CI2283">
        <f>'[3]TABLEAU DE BORD'!B2281</f>
        <v>0</v>
      </c>
      <c r="CJ2283">
        <f>'[3]TABLEAU DE BORD'!E2281-'[3]TABLEAU DE BORD'!C2281</f>
        <v>0</v>
      </c>
      <c r="CL2283">
        <f>'[3]TABLEAU DE BORD'!H2281</f>
        <v>0</v>
      </c>
      <c r="CM2283">
        <f>'[3]TABLEAU DE BORD'!K2281-'[3]TABLEAU DE BORD'!I2281</f>
        <v>0</v>
      </c>
    </row>
    <row r="2284" spans="72:91" x14ac:dyDescent="0.25">
      <c r="BT228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BORD'!$B$13:$B$2000,0),11))*T2284/INDEX('[3]TABLEAU DE BORD'!$B$13:$R$2000,MATCH('Formalisme RTE'!$H$2,'[3]TABLEAU DE BORD'!$B$13:$B$2000,0),12)</f>
        <v>3.102830965870556</v>
      </c>
      <c r="CG22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BORD'!$B$13:$B$2000,0),9)))*T2284/$P$18)</f>
        <v>406.35042202010396</v>
      </c>
      <c r="CI2284">
        <f>'[3]TABLEAU DE BORD'!B2282</f>
        <v>0</v>
      </c>
      <c r="CJ2284">
        <f>'[3]TABLEAU DE BORD'!E2282-'[3]TABLEAU DE BORD'!C2282</f>
        <v>0</v>
      </c>
      <c r="CL2284">
        <f>'[3]TABLEAU DE BORD'!H2282</f>
        <v>0</v>
      </c>
      <c r="CM2284">
        <f>'[3]TABLEAU DE BORD'!K2282-'[3]TABLEAU DE BORD'!I2282</f>
        <v>0</v>
      </c>
    </row>
    <row r="2285" spans="72:91" x14ac:dyDescent="0.25">
      <c r="BT228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BORD'!$B$13:$B$2000,0),11))*T2285/INDEX('[3]TABLEAU DE BORD'!$B$13:$R$2000,MATCH('Formalisme RTE'!$H$2,'[3]TABLEAU DE BORD'!$B$13:$B$2000,0),12)</f>
        <v>3.102830965870556</v>
      </c>
      <c r="CG22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BORD'!$B$13:$B$2000,0),9)))*T2285/$P$18)</f>
        <v>406.35042202010396</v>
      </c>
      <c r="CI2285">
        <f>'[3]TABLEAU DE BORD'!B2283</f>
        <v>0</v>
      </c>
      <c r="CJ2285">
        <f>'[3]TABLEAU DE BORD'!E2283-'[3]TABLEAU DE BORD'!C2283</f>
        <v>0</v>
      </c>
      <c r="CL2285">
        <f>'[3]TABLEAU DE BORD'!H2283</f>
        <v>0</v>
      </c>
      <c r="CM2285">
        <f>'[3]TABLEAU DE BORD'!K2283-'[3]TABLEAU DE BORD'!I2283</f>
        <v>0</v>
      </c>
    </row>
    <row r="2286" spans="72:91" x14ac:dyDescent="0.25">
      <c r="BT228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BORD'!$B$13:$B$2000,0),11))*T2286/INDEX('[3]TABLEAU DE BORD'!$B$13:$R$2000,MATCH('Formalisme RTE'!$H$2,'[3]TABLEAU DE BORD'!$B$13:$B$2000,0),12)</f>
        <v>3.102830965870556</v>
      </c>
      <c r="CG22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BORD'!$B$13:$B$2000,0),9)))*T2286/$P$18)</f>
        <v>406.35042202010396</v>
      </c>
      <c r="CI2286">
        <f>'[3]TABLEAU DE BORD'!B2284</f>
        <v>0</v>
      </c>
      <c r="CJ2286">
        <f>'[3]TABLEAU DE BORD'!E2284-'[3]TABLEAU DE BORD'!C2284</f>
        <v>0</v>
      </c>
      <c r="CL2286">
        <f>'[3]TABLEAU DE BORD'!H2284</f>
        <v>0</v>
      </c>
      <c r="CM2286">
        <f>'[3]TABLEAU DE BORD'!K2284-'[3]TABLEAU DE BORD'!I2284</f>
        <v>0</v>
      </c>
    </row>
    <row r="2287" spans="72:91" x14ac:dyDescent="0.25">
      <c r="BT228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BORD'!$B$13:$B$2000,0),11))*T2287/INDEX('[3]TABLEAU DE BORD'!$B$13:$R$2000,MATCH('Formalisme RTE'!$H$2,'[3]TABLEAU DE BORD'!$B$13:$B$2000,0),12)</f>
        <v>3.102830965870556</v>
      </c>
      <c r="CG22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BORD'!$B$13:$B$2000,0),9)))*T2287/$P$18)</f>
        <v>406.35042202010396</v>
      </c>
      <c r="CI2287">
        <f>'[3]TABLEAU DE BORD'!B2285</f>
        <v>0</v>
      </c>
      <c r="CJ2287">
        <f>'[3]TABLEAU DE BORD'!E2285-'[3]TABLEAU DE BORD'!C2285</f>
        <v>0</v>
      </c>
      <c r="CL2287">
        <f>'[3]TABLEAU DE BORD'!H2285</f>
        <v>0</v>
      </c>
      <c r="CM2287">
        <f>'[3]TABLEAU DE BORD'!K2285-'[3]TABLEAU DE BORD'!I2285</f>
        <v>0</v>
      </c>
    </row>
    <row r="2288" spans="72:91" x14ac:dyDescent="0.25">
      <c r="BT228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BORD'!$B$13:$B$2000,0),11))*T2288/INDEX('[3]TABLEAU DE BORD'!$B$13:$R$2000,MATCH('Formalisme RTE'!$H$2,'[3]TABLEAU DE BORD'!$B$13:$B$2000,0),12)</f>
        <v>3.102830965870556</v>
      </c>
      <c r="CG22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BORD'!$B$13:$B$2000,0),9)))*T2288/$P$18)</f>
        <v>406.35042202010396</v>
      </c>
      <c r="CI2288">
        <f>'[3]TABLEAU DE BORD'!B2286</f>
        <v>0</v>
      </c>
      <c r="CJ2288">
        <f>'[3]TABLEAU DE BORD'!E2286-'[3]TABLEAU DE BORD'!C2286</f>
        <v>0</v>
      </c>
      <c r="CL2288">
        <f>'[3]TABLEAU DE BORD'!H2286</f>
        <v>0</v>
      </c>
      <c r="CM2288">
        <f>'[3]TABLEAU DE BORD'!K2286-'[3]TABLEAU DE BORD'!I2286</f>
        <v>0</v>
      </c>
    </row>
    <row r="2289" spans="72:91" x14ac:dyDescent="0.25">
      <c r="BT228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BORD'!$B$13:$B$2000,0),11))*T2289/INDEX('[3]TABLEAU DE BORD'!$B$13:$R$2000,MATCH('Formalisme RTE'!$H$2,'[3]TABLEAU DE BORD'!$B$13:$B$2000,0),12)</f>
        <v>3.102830965870556</v>
      </c>
      <c r="CG22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BORD'!$B$13:$B$2000,0),9)))*T2289/$P$18)</f>
        <v>406.35042202010396</v>
      </c>
      <c r="CI2289">
        <f>'[3]TABLEAU DE BORD'!B2287</f>
        <v>0</v>
      </c>
      <c r="CJ2289">
        <f>'[3]TABLEAU DE BORD'!E2287-'[3]TABLEAU DE BORD'!C2287</f>
        <v>0</v>
      </c>
      <c r="CL2289">
        <f>'[3]TABLEAU DE BORD'!H2287</f>
        <v>0</v>
      </c>
      <c r="CM2289">
        <f>'[3]TABLEAU DE BORD'!K2287-'[3]TABLEAU DE BORD'!I2287</f>
        <v>0</v>
      </c>
    </row>
    <row r="2290" spans="72:91" x14ac:dyDescent="0.25">
      <c r="BT229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BORD'!$B$13:$B$2000,0),11))*T2290/INDEX('[3]TABLEAU DE BORD'!$B$13:$R$2000,MATCH('Formalisme RTE'!$H$2,'[3]TABLEAU DE BORD'!$B$13:$B$2000,0),12)</f>
        <v>3.102830965870556</v>
      </c>
      <c r="CG22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BORD'!$B$13:$B$2000,0),9)))*T2290/$P$18)</f>
        <v>406.35042202010396</v>
      </c>
      <c r="CI2290">
        <f>'[3]TABLEAU DE BORD'!B2288</f>
        <v>0</v>
      </c>
      <c r="CJ2290">
        <f>'[3]TABLEAU DE BORD'!E2288-'[3]TABLEAU DE BORD'!C2288</f>
        <v>0</v>
      </c>
      <c r="CL2290">
        <f>'[3]TABLEAU DE BORD'!H2288</f>
        <v>0</v>
      </c>
      <c r="CM2290">
        <f>'[3]TABLEAU DE BORD'!K2288-'[3]TABLEAU DE BORD'!I2288</f>
        <v>0</v>
      </c>
    </row>
    <row r="2291" spans="72:91" x14ac:dyDescent="0.25">
      <c r="BT229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BORD'!$B$13:$B$2000,0),11))*T2291/INDEX('[3]TABLEAU DE BORD'!$B$13:$R$2000,MATCH('Formalisme RTE'!$H$2,'[3]TABLEAU DE BORD'!$B$13:$B$2000,0),12)</f>
        <v>3.102830965870556</v>
      </c>
      <c r="CG22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BORD'!$B$13:$B$2000,0),9)))*T2291/$P$18)</f>
        <v>406.35042202010396</v>
      </c>
      <c r="CI2291">
        <f>'[3]TABLEAU DE BORD'!B2289</f>
        <v>0</v>
      </c>
      <c r="CJ2291">
        <f>'[3]TABLEAU DE BORD'!E2289-'[3]TABLEAU DE BORD'!C2289</f>
        <v>0</v>
      </c>
      <c r="CL2291">
        <f>'[3]TABLEAU DE BORD'!H2289</f>
        <v>0</v>
      </c>
      <c r="CM2291">
        <f>'[3]TABLEAU DE BORD'!K2289-'[3]TABLEAU DE BORD'!I2289</f>
        <v>0</v>
      </c>
    </row>
    <row r="2292" spans="72:91" x14ac:dyDescent="0.25">
      <c r="BT229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BORD'!$B$13:$B$2000,0),11))*T2292/INDEX('[3]TABLEAU DE BORD'!$B$13:$R$2000,MATCH('Formalisme RTE'!$H$2,'[3]TABLEAU DE BORD'!$B$13:$B$2000,0),12)</f>
        <v>3.102830965870556</v>
      </c>
      <c r="CG22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BORD'!$B$13:$B$2000,0),9)))*T2292/$P$18)</f>
        <v>406.35042202010396</v>
      </c>
      <c r="CI2292">
        <f>'[3]TABLEAU DE BORD'!B2290</f>
        <v>0</v>
      </c>
      <c r="CJ2292">
        <f>'[3]TABLEAU DE BORD'!E2290-'[3]TABLEAU DE BORD'!C2290</f>
        <v>0</v>
      </c>
      <c r="CL2292">
        <f>'[3]TABLEAU DE BORD'!H2290</f>
        <v>0</v>
      </c>
      <c r="CM2292">
        <f>'[3]TABLEAU DE BORD'!K2290-'[3]TABLEAU DE BORD'!I2290</f>
        <v>0</v>
      </c>
    </row>
    <row r="2293" spans="72:91" x14ac:dyDescent="0.25">
      <c r="BT229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BORD'!$B$13:$B$2000,0),11))*T2293/INDEX('[3]TABLEAU DE BORD'!$B$13:$R$2000,MATCH('Formalisme RTE'!$H$2,'[3]TABLEAU DE BORD'!$B$13:$B$2000,0),12)</f>
        <v>3.102830965870556</v>
      </c>
      <c r="CG22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BORD'!$B$13:$B$2000,0),9)))*T2293/$P$18)</f>
        <v>406.35042202010396</v>
      </c>
      <c r="CI2293">
        <f>'[3]TABLEAU DE BORD'!B2291</f>
        <v>0</v>
      </c>
      <c r="CJ2293">
        <f>'[3]TABLEAU DE BORD'!E2291-'[3]TABLEAU DE BORD'!C2291</f>
        <v>0</v>
      </c>
      <c r="CL2293">
        <f>'[3]TABLEAU DE BORD'!H2291</f>
        <v>0</v>
      </c>
      <c r="CM2293">
        <f>'[3]TABLEAU DE BORD'!K2291-'[3]TABLEAU DE BORD'!I2291</f>
        <v>0</v>
      </c>
    </row>
    <row r="2294" spans="72:91" x14ac:dyDescent="0.25">
      <c r="BT229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BORD'!$B$13:$B$2000,0),11))*T2294/INDEX('[3]TABLEAU DE BORD'!$B$13:$R$2000,MATCH('Formalisme RTE'!$H$2,'[3]TABLEAU DE BORD'!$B$13:$B$2000,0),12)</f>
        <v>3.102830965870556</v>
      </c>
      <c r="CG22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BORD'!$B$13:$B$2000,0),9)))*T2294/$P$18)</f>
        <v>406.35042202010396</v>
      </c>
      <c r="CI2294">
        <f>'[3]TABLEAU DE BORD'!B2292</f>
        <v>0</v>
      </c>
      <c r="CJ2294">
        <f>'[3]TABLEAU DE BORD'!E2292-'[3]TABLEAU DE BORD'!C2292</f>
        <v>0</v>
      </c>
      <c r="CL2294">
        <f>'[3]TABLEAU DE BORD'!H2292</f>
        <v>0</v>
      </c>
      <c r="CM2294">
        <f>'[3]TABLEAU DE BORD'!K2292-'[3]TABLEAU DE BORD'!I2292</f>
        <v>0</v>
      </c>
    </row>
    <row r="2295" spans="72:91" x14ac:dyDescent="0.25">
      <c r="BT229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BORD'!$B$13:$B$2000,0),11))*T2295/INDEX('[3]TABLEAU DE BORD'!$B$13:$R$2000,MATCH('Formalisme RTE'!$H$2,'[3]TABLEAU DE BORD'!$B$13:$B$2000,0),12)</f>
        <v>3.102830965870556</v>
      </c>
      <c r="CG22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BORD'!$B$13:$B$2000,0),9)))*T2295/$P$18)</f>
        <v>406.35042202010396</v>
      </c>
      <c r="CI2295">
        <f>'[3]TABLEAU DE BORD'!B2293</f>
        <v>0</v>
      </c>
      <c r="CJ2295">
        <f>'[3]TABLEAU DE BORD'!E2293-'[3]TABLEAU DE BORD'!C2293</f>
        <v>0</v>
      </c>
      <c r="CL2295">
        <f>'[3]TABLEAU DE BORD'!H2293</f>
        <v>0</v>
      </c>
      <c r="CM2295">
        <f>'[3]TABLEAU DE BORD'!K2293-'[3]TABLEAU DE BORD'!I2293</f>
        <v>0</v>
      </c>
    </row>
    <row r="2296" spans="72:91" x14ac:dyDescent="0.25">
      <c r="BT229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BORD'!$B$13:$B$2000,0),11))*T2296/INDEX('[3]TABLEAU DE BORD'!$B$13:$R$2000,MATCH('Formalisme RTE'!$H$2,'[3]TABLEAU DE BORD'!$B$13:$B$2000,0),12)</f>
        <v>3.102830965870556</v>
      </c>
      <c r="CG22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BORD'!$B$13:$B$2000,0),9)))*T2296/$P$18)</f>
        <v>406.35042202010396</v>
      </c>
      <c r="CI2296">
        <f>'[3]TABLEAU DE BORD'!B2294</f>
        <v>0</v>
      </c>
      <c r="CJ2296">
        <f>'[3]TABLEAU DE BORD'!E2294-'[3]TABLEAU DE BORD'!C2294</f>
        <v>0</v>
      </c>
      <c r="CL2296">
        <f>'[3]TABLEAU DE BORD'!H2294</f>
        <v>0</v>
      </c>
      <c r="CM2296">
        <f>'[3]TABLEAU DE BORD'!K2294-'[3]TABLEAU DE BORD'!I2294</f>
        <v>0</v>
      </c>
    </row>
    <row r="2297" spans="72:91" x14ac:dyDescent="0.25">
      <c r="BT229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BORD'!$B$13:$B$2000,0),11))*T2297/INDEX('[3]TABLEAU DE BORD'!$B$13:$R$2000,MATCH('Formalisme RTE'!$H$2,'[3]TABLEAU DE BORD'!$B$13:$B$2000,0),12)</f>
        <v>3.102830965870556</v>
      </c>
      <c r="CG22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BORD'!$B$13:$B$2000,0),9)))*T2297/$P$18)</f>
        <v>406.35042202010396</v>
      </c>
      <c r="CI2297">
        <f>'[3]TABLEAU DE BORD'!B2295</f>
        <v>0</v>
      </c>
      <c r="CJ2297">
        <f>'[3]TABLEAU DE BORD'!E2295-'[3]TABLEAU DE BORD'!C2295</f>
        <v>0</v>
      </c>
      <c r="CL2297">
        <f>'[3]TABLEAU DE BORD'!H2295</f>
        <v>0</v>
      </c>
      <c r="CM2297">
        <f>'[3]TABLEAU DE BORD'!K2295-'[3]TABLEAU DE BORD'!I2295</f>
        <v>0</v>
      </c>
    </row>
    <row r="2298" spans="72:91" x14ac:dyDescent="0.25">
      <c r="BT229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BORD'!$B$13:$B$2000,0),11))*T2298/INDEX('[3]TABLEAU DE BORD'!$B$13:$R$2000,MATCH('Formalisme RTE'!$H$2,'[3]TABLEAU DE BORD'!$B$13:$B$2000,0),12)</f>
        <v>3.102830965870556</v>
      </c>
      <c r="CG22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BORD'!$B$13:$B$2000,0),9)))*T2298/$P$18)</f>
        <v>406.35042202010396</v>
      </c>
      <c r="CI2298">
        <f>'[3]TABLEAU DE BORD'!B2296</f>
        <v>0</v>
      </c>
      <c r="CJ2298">
        <f>'[3]TABLEAU DE BORD'!E2296-'[3]TABLEAU DE BORD'!C2296</f>
        <v>0</v>
      </c>
      <c r="CL2298">
        <f>'[3]TABLEAU DE BORD'!H2296</f>
        <v>0</v>
      </c>
      <c r="CM2298">
        <f>'[3]TABLEAU DE BORD'!K2296-'[3]TABLEAU DE BORD'!I2296</f>
        <v>0</v>
      </c>
    </row>
    <row r="2299" spans="72:91" x14ac:dyDescent="0.25">
      <c r="BT229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BORD'!$B$13:$B$2000,0),11))*T2299/INDEX('[3]TABLEAU DE BORD'!$B$13:$R$2000,MATCH('Formalisme RTE'!$H$2,'[3]TABLEAU DE BORD'!$B$13:$B$2000,0),12)</f>
        <v>3.102830965870556</v>
      </c>
      <c r="CG22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BORD'!$B$13:$B$2000,0),9)))*T2299/$P$18)</f>
        <v>406.35042202010396</v>
      </c>
      <c r="CI2299">
        <f>'[3]TABLEAU DE BORD'!B2297</f>
        <v>0</v>
      </c>
      <c r="CJ2299">
        <f>'[3]TABLEAU DE BORD'!E2297-'[3]TABLEAU DE BORD'!C2297</f>
        <v>0</v>
      </c>
      <c r="CL2299">
        <f>'[3]TABLEAU DE BORD'!H2297</f>
        <v>0</v>
      </c>
      <c r="CM2299">
        <f>'[3]TABLEAU DE BORD'!K2297-'[3]TABLEAU DE BORD'!I2297</f>
        <v>0</v>
      </c>
    </row>
    <row r="2300" spans="72:91" x14ac:dyDescent="0.25">
      <c r="BT230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BORD'!$B$13:$B$2000,0),11))*T2300/INDEX('[3]TABLEAU DE BORD'!$B$13:$R$2000,MATCH('Formalisme RTE'!$H$2,'[3]TABLEAU DE BORD'!$B$13:$B$2000,0),12)</f>
        <v>3.102830965870556</v>
      </c>
      <c r="CG23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BORD'!$B$13:$B$2000,0),9)))*T2300/$P$18)</f>
        <v>406.35042202010396</v>
      </c>
      <c r="CI2300">
        <f>'[3]TABLEAU DE BORD'!B2298</f>
        <v>0</v>
      </c>
      <c r="CJ2300">
        <f>'[3]TABLEAU DE BORD'!E2298-'[3]TABLEAU DE BORD'!C2298</f>
        <v>0</v>
      </c>
      <c r="CL2300">
        <f>'[3]TABLEAU DE BORD'!H2298</f>
        <v>0</v>
      </c>
      <c r="CM2300">
        <f>'[3]TABLEAU DE BORD'!K2298-'[3]TABLEAU DE BORD'!I2298</f>
        <v>0</v>
      </c>
    </row>
    <row r="2301" spans="72:91" x14ac:dyDescent="0.25">
      <c r="BT230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BORD'!$B$13:$B$2000,0),11))*T2301/INDEX('[3]TABLEAU DE BORD'!$B$13:$R$2000,MATCH('Formalisme RTE'!$H$2,'[3]TABLEAU DE BORD'!$B$13:$B$2000,0),12)</f>
        <v>3.102830965870556</v>
      </c>
      <c r="CG23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BORD'!$B$13:$B$2000,0),9)))*T2301/$P$18)</f>
        <v>406.35042202010396</v>
      </c>
      <c r="CI2301">
        <f>'[3]TABLEAU DE BORD'!B2299</f>
        <v>0</v>
      </c>
      <c r="CJ2301">
        <f>'[3]TABLEAU DE BORD'!E2299-'[3]TABLEAU DE BORD'!C2299</f>
        <v>0</v>
      </c>
      <c r="CL2301">
        <f>'[3]TABLEAU DE BORD'!H2299</f>
        <v>0</v>
      </c>
      <c r="CM2301">
        <f>'[3]TABLEAU DE BORD'!K2299-'[3]TABLEAU DE BORD'!I2299</f>
        <v>0</v>
      </c>
    </row>
    <row r="2302" spans="72:91" x14ac:dyDescent="0.25">
      <c r="BT230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BORD'!$B$13:$B$2000,0),11))*T2302/INDEX('[3]TABLEAU DE BORD'!$B$13:$R$2000,MATCH('Formalisme RTE'!$H$2,'[3]TABLEAU DE BORD'!$B$13:$B$2000,0),12)</f>
        <v>3.102830965870556</v>
      </c>
      <c r="CG23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BORD'!$B$13:$B$2000,0),9)))*T2302/$P$18)</f>
        <v>406.35042202010396</v>
      </c>
      <c r="CI2302">
        <f>'[3]TABLEAU DE BORD'!B2300</f>
        <v>0</v>
      </c>
      <c r="CJ2302">
        <f>'[3]TABLEAU DE BORD'!E2300-'[3]TABLEAU DE BORD'!C2300</f>
        <v>0</v>
      </c>
      <c r="CL2302">
        <f>'[3]TABLEAU DE BORD'!H2300</f>
        <v>0</v>
      </c>
      <c r="CM2302">
        <f>'[3]TABLEAU DE BORD'!K2300-'[3]TABLEAU DE BORD'!I2300</f>
        <v>0</v>
      </c>
    </row>
    <row r="2303" spans="72:91" x14ac:dyDescent="0.25">
      <c r="BT230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BORD'!$B$13:$B$2000,0),11))*T2303/INDEX('[3]TABLEAU DE BORD'!$B$13:$R$2000,MATCH('Formalisme RTE'!$H$2,'[3]TABLEAU DE BORD'!$B$13:$B$2000,0),12)</f>
        <v>3.102830965870556</v>
      </c>
      <c r="CG23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BORD'!$B$13:$B$2000,0),9)))*T2303/$P$18)</f>
        <v>406.35042202010396</v>
      </c>
      <c r="CI2303">
        <f>'[3]TABLEAU DE BORD'!B2301</f>
        <v>0</v>
      </c>
      <c r="CJ2303">
        <f>'[3]TABLEAU DE BORD'!E2301-'[3]TABLEAU DE BORD'!C2301</f>
        <v>0</v>
      </c>
      <c r="CL2303">
        <f>'[3]TABLEAU DE BORD'!H2301</f>
        <v>0</v>
      </c>
      <c r="CM2303">
        <f>'[3]TABLEAU DE BORD'!K2301-'[3]TABLEAU DE BORD'!I2301</f>
        <v>0</v>
      </c>
    </row>
    <row r="2304" spans="72:91" x14ac:dyDescent="0.25">
      <c r="BT230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BORD'!$B$13:$B$2000,0),11))*T2304/INDEX('[3]TABLEAU DE BORD'!$B$13:$R$2000,MATCH('Formalisme RTE'!$H$2,'[3]TABLEAU DE BORD'!$B$13:$B$2000,0),12)</f>
        <v>3.102830965870556</v>
      </c>
      <c r="CG23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BORD'!$B$13:$B$2000,0),9)))*T2304/$P$18)</f>
        <v>406.35042202010396</v>
      </c>
      <c r="CI2304">
        <f>'[3]TABLEAU DE BORD'!B2302</f>
        <v>0</v>
      </c>
      <c r="CJ2304">
        <f>'[3]TABLEAU DE BORD'!E2302-'[3]TABLEAU DE BORD'!C2302</f>
        <v>0</v>
      </c>
      <c r="CL2304">
        <f>'[3]TABLEAU DE BORD'!H2302</f>
        <v>0</v>
      </c>
      <c r="CM2304">
        <f>'[3]TABLEAU DE BORD'!K2302-'[3]TABLEAU DE BORD'!I2302</f>
        <v>0</v>
      </c>
    </row>
    <row r="2305" spans="72:91" x14ac:dyDescent="0.25">
      <c r="BT230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BORD'!$B$13:$B$2000,0),11))*T2305/INDEX('[3]TABLEAU DE BORD'!$B$13:$R$2000,MATCH('Formalisme RTE'!$H$2,'[3]TABLEAU DE BORD'!$B$13:$B$2000,0),12)</f>
        <v>3.102830965870556</v>
      </c>
      <c r="CG23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BORD'!$B$13:$B$2000,0),9)))*T2305/$P$18)</f>
        <v>406.35042202010396</v>
      </c>
      <c r="CI2305">
        <f>'[3]TABLEAU DE BORD'!B2303</f>
        <v>0</v>
      </c>
      <c r="CJ2305">
        <f>'[3]TABLEAU DE BORD'!E2303-'[3]TABLEAU DE BORD'!C2303</f>
        <v>0</v>
      </c>
      <c r="CL2305">
        <f>'[3]TABLEAU DE BORD'!H2303</f>
        <v>0</v>
      </c>
      <c r="CM2305">
        <f>'[3]TABLEAU DE BORD'!K2303-'[3]TABLEAU DE BORD'!I2303</f>
        <v>0</v>
      </c>
    </row>
    <row r="2306" spans="72:91" x14ac:dyDescent="0.25">
      <c r="BT230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BORD'!$B$13:$B$2000,0),11))*T2306/INDEX('[3]TABLEAU DE BORD'!$B$13:$R$2000,MATCH('Formalisme RTE'!$H$2,'[3]TABLEAU DE BORD'!$B$13:$B$2000,0),12)</f>
        <v>3.102830965870556</v>
      </c>
      <c r="CG230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BORD'!$B$13:$B$2000,0),9)))*T2306/$P$18)</f>
        <v>406.35042202010396</v>
      </c>
      <c r="CI2306">
        <f>'[3]TABLEAU DE BORD'!B2304</f>
        <v>0</v>
      </c>
      <c r="CJ2306">
        <f>'[3]TABLEAU DE BORD'!E2304-'[3]TABLEAU DE BORD'!C2304</f>
        <v>0</v>
      </c>
      <c r="CL2306">
        <f>'[3]TABLEAU DE BORD'!H2304</f>
        <v>0</v>
      </c>
      <c r="CM2306">
        <f>'[3]TABLEAU DE BORD'!K2304-'[3]TABLEAU DE BORD'!I2304</f>
        <v>0</v>
      </c>
    </row>
    <row r="2307" spans="72:91" x14ac:dyDescent="0.25">
      <c r="BT230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BORD'!$B$13:$B$2000,0),11))*T2307/INDEX('[3]TABLEAU DE BORD'!$B$13:$R$2000,MATCH('Formalisme RTE'!$H$2,'[3]TABLEAU DE BORD'!$B$13:$B$2000,0),12)</f>
        <v>3.102830965870556</v>
      </c>
      <c r="CG230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BORD'!$B$13:$B$2000,0),9)))*T2307/$P$18)</f>
        <v>406.35042202010396</v>
      </c>
      <c r="CI2307">
        <f>'[3]TABLEAU DE BORD'!B2305</f>
        <v>0</v>
      </c>
      <c r="CJ2307">
        <f>'[3]TABLEAU DE BORD'!E2305-'[3]TABLEAU DE BORD'!C2305</f>
        <v>0</v>
      </c>
      <c r="CL2307">
        <f>'[3]TABLEAU DE BORD'!H2305</f>
        <v>0</v>
      </c>
      <c r="CM2307">
        <f>'[3]TABLEAU DE BORD'!K2305-'[3]TABLEAU DE BORD'!I2305</f>
        <v>0</v>
      </c>
    </row>
    <row r="2308" spans="72:91" x14ac:dyDescent="0.25">
      <c r="BT230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BORD'!$B$13:$B$2000,0),11))*T2308/INDEX('[3]TABLEAU DE BORD'!$B$13:$R$2000,MATCH('Formalisme RTE'!$H$2,'[3]TABLEAU DE BORD'!$B$13:$B$2000,0),12)</f>
        <v>3.102830965870556</v>
      </c>
      <c r="CG230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BORD'!$B$13:$B$2000,0),9)))*T2308/$P$18)</f>
        <v>406.35042202010396</v>
      </c>
      <c r="CI2308">
        <f>'[3]TABLEAU DE BORD'!B2306</f>
        <v>0</v>
      </c>
      <c r="CJ2308">
        <f>'[3]TABLEAU DE BORD'!E2306-'[3]TABLEAU DE BORD'!C2306</f>
        <v>0</v>
      </c>
      <c r="CL2308">
        <f>'[3]TABLEAU DE BORD'!H2306</f>
        <v>0</v>
      </c>
      <c r="CM2308">
        <f>'[3]TABLEAU DE BORD'!K2306-'[3]TABLEAU DE BORD'!I2306</f>
        <v>0</v>
      </c>
    </row>
    <row r="2309" spans="72:91" x14ac:dyDescent="0.25">
      <c r="BT230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BORD'!$B$13:$B$2000,0),11))*T2309/INDEX('[3]TABLEAU DE BORD'!$B$13:$R$2000,MATCH('Formalisme RTE'!$H$2,'[3]TABLEAU DE BORD'!$B$13:$B$2000,0),12)</f>
        <v>3.102830965870556</v>
      </c>
      <c r="CG230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BORD'!$B$13:$B$2000,0),9)))*T2309/$P$18)</f>
        <v>406.35042202010396</v>
      </c>
      <c r="CI2309">
        <f>'[3]TABLEAU DE BORD'!B2307</f>
        <v>0</v>
      </c>
      <c r="CJ2309">
        <f>'[3]TABLEAU DE BORD'!E2307-'[3]TABLEAU DE BORD'!C2307</f>
        <v>0</v>
      </c>
      <c r="CL2309">
        <f>'[3]TABLEAU DE BORD'!H2307</f>
        <v>0</v>
      </c>
      <c r="CM2309">
        <f>'[3]TABLEAU DE BORD'!K2307-'[3]TABLEAU DE BORD'!I2307</f>
        <v>0</v>
      </c>
    </row>
    <row r="2310" spans="72:91" x14ac:dyDescent="0.25">
      <c r="BT231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BORD'!$B$13:$B$2000,0),11))*T2310/INDEX('[3]TABLEAU DE BORD'!$B$13:$R$2000,MATCH('Formalisme RTE'!$H$2,'[3]TABLEAU DE BORD'!$B$13:$B$2000,0),12)</f>
        <v>3.102830965870556</v>
      </c>
      <c r="CG231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BORD'!$B$13:$B$2000,0),9)))*T2310/$P$18)</f>
        <v>406.35042202010396</v>
      </c>
      <c r="CI2310">
        <f>'[3]TABLEAU DE BORD'!B2308</f>
        <v>0</v>
      </c>
      <c r="CJ2310">
        <f>'[3]TABLEAU DE BORD'!E2308-'[3]TABLEAU DE BORD'!C2308</f>
        <v>0</v>
      </c>
      <c r="CL2310">
        <f>'[3]TABLEAU DE BORD'!H2308</f>
        <v>0</v>
      </c>
      <c r="CM2310">
        <f>'[3]TABLEAU DE BORD'!K2308-'[3]TABLEAU DE BORD'!I2308</f>
        <v>0</v>
      </c>
    </row>
    <row r="2311" spans="72:91" x14ac:dyDescent="0.25">
      <c r="BT231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BORD'!$B$13:$B$2000,0),11))*T2311/INDEX('[3]TABLEAU DE BORD'!$B$13:$R$2000,MATCH('Formalisme RTE'!$H$2,'[3]TABLEAU DE BORD'!$B$13:$B$2000,0),12)</f>
        <v>3.102830965870556</v>
      </c>
      <c r="CG231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BORD'!$B$13:$B$2000,0),9)))*T2311/$P$18)</f>
        <v>406.35042202010396</v>
      </c>
      <c r="CI2311">
        <f>'[3]TABLEAU DE BORD'!B2309</f>
        <v>0</v>
      </c>
      <c r="CJ2311">
        <f>'[3]TABLEAU DE BORD'!E2309-'[3]TABLEAU DE BORD'!C2309</f>
        <v>0</v>
      </c>
      <c r="CL2311">
        <f>'[3]TABLEAU DE BORD'!H2309</f>
        <v>0</v>
      </c>
      <c r="CM2311">
        <f>'[3]TABLEAU DE BORD'!K2309-'[3]TABLEAU DE BORD'!I2309</f>
        <v>0</v>
      </c>
    </row>
    <row r="2312" spans="72:91" x14ac:dyDescent="0.25">
      <c r="BT231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BORD'!$B$13:$B$2000,0),11))*T2312/INDEX('[3]TABLEAU DE BORD'!$B$13:$R$2000,MATCH('Formalisme RTE'!$H$2,'[3]TABLEAU DE BORD'!$B$13:$B$2000,0),12)</f>
        <v>3.102830965870556</v>
      </c>
      <c r="CG231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BORD'!$B$13:$B$2000,0),9)))*T2312/$P$18)</f>
        <v>406.35042202010396</v>
      </c>
      <c r="CI2312">
        <f>'[3]TABLEAU DE BORD'!B2310</f>
        <v>0</v>
      </c>
      <c r="CJ2312">
        <f>'[3]TABLEAU DE BORD'!E2310-'[3]TABLEAU DE BORD'!C2310</f>
        <v>0</v>
      </c>
      <c r="CL2312">
        <f>'[3]TABLEAU DE BORD'!H2310</f>
        <v>0</v>
      </c>
      <c r="CM2312">
        <f>'[3]TABLEAU DE BORD'!K2310-'[3]TABLEAU DE BORD'!I2310</f>
        <v>0</v>
      </c>
    </row>
    <row r="2313" spans="72:91" x14ac:dyDescent="0.25">
      <c r="BT231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BORD'!$B$13:$B$2000,0),11))*T2313/INDEX('[3]TABLEAU DE BORD'!$B$13:$R$2000,MATCH('Formalisme RTE'!$H$2,'[3]TABLEAU DE BORD'!$B$13:$B$2000,0),12)</f>
        <v>3.102830965870556</v>
      </c>
      <c r="CG231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BORD'!$B$13:$B$2000,0),9)))*T2313/$P$18)</f>
        <v>406.35042202010396</v>
      </c>
      <c r="CI2313">
        <f>'[3]TABLEAU DE BORD'!B2311</f>
        <v>0</v>
      </c>
      <c r="CJ2313">
        <f>'[3]TABLEAU DE BORD'!E2311-'[3]TABLEAU DE BORD'!C2311</f>
        <v>0</v>
      </c>
      <c r="CL2313">
        <f>'[3]TABLEAU DE BORD'!H2311</f>
        <v>0</v>
      </c>
      <c r="CM2313">
        <f>'[3]TABLEAU DE BORD'!K2311-'[3]TABLEAU DE BORD'!I2311</f>
        <v>0</v>
      </c>
    </row>
    <row r="2314" spans="72:91" x14ac:dyDescent="0.25">
      <c r="BT2314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BORD'!$B$13:$B$2000,0),11))*T2314/INDEX('[3]TABLEAU DE BORD'!$B$13:$R$2000,MATCH('Formalisme RTE'!$H$2,'[3]TABLEAU DE BORD'!$B$13:$B$2000,0),12)</f>
        <v>3.102830965870556</v>
      </c>
      <c r="CG231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BORD'!$B$13:$B$2000,0),9)))*T2314/$P$18)</f>
        <v>406.35042202010396</v>
      </c>
      <c r="CI2314">
        <f>'[3]TABLEAU DE BORD'!B2312</f>
        <v>0</v>
      </c>
      <c r="CJ2314">
        <f>'[3]TABLEAU DE BORD'!E2312-'[3]TABLEAU DE BORD'!C2312</f>
        <v>0</v>
      </c>
      <c r="CL2314">
        <f>'[3]TABLEAU DE BORD'!H2312</f>
        <v>0</v>
      </c>
      <c r="CM2314">
        <f>'[3]TABLEAU DE BORD'!K2312-'[3]TABLEAU DE BORD'!I2312</f>
        <v>0</v>
      </c>
    </row>
    <row r="2315" spans="72:91" x14ac:dyDescent="0.25">
      <c r="BT2315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BORD'!$B$13:$B$2000,0),11))*T2315/INDEX('[3]TABLEAU DE BORD'!$B$13:$R$2000,MATCH('Formalisme RTE'!$H$2,'[3]TABLEAU DE BORD'!$B$13:$B$2000,0),12)</f>
        <v>3.102830965870556</v>
      </c>
      <c r="CG231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BORD'!$B$13:$B$2000,0),9)))*T2315/$P$18)</f>
        <v>406.35042202010396</v>
      </c>
      <c r="CI2315">
        <f>'[3]TABLEAU DE BORD'!B2313</f>
        <v>0</v>
      </c>
      <c r="CJ2315">
        <f>'[3]TABLEAU DE BORD'!E2313-'[3]TABLEAU DE BORD'!C2313</f>
        <v>0</v>
      </c>
      <c r="CL2315">
        <f>'[3]TABLEAU DE BORD'!H2313</f>
        <v>0</v>
      </c>
      <c r="CM2315">
        <f>'[3]TABLEAU DE BORD'!K2313-'[3]TABLEAU DE BORD'!I2313</f>
        <v>0</v>
      </c>
    </row>
    <row r="2316" spans="72:91" x14ac:dyDescent="0.25">
      <c r="BT2316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BORD'!$B$13:$B$2000,0),11))*T2316/INDEX('[3]TABLEAU DE BORD'!$B$13:$R$2000,MATCH('Formalisme RTE'!$H$2,'[3]TABLEAU DE BORD'!$B$13:$B$2000,0),12)</f>
        <v>3.102830965870556</v>
      </c>
      <c r="CG23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BORD'!$B$13:$B$2000,0),9)))*T2316/$P$18)</f>
        <v>406.35042202010396</v>
      </c>
      <c r="CI2316">
        <f>'[3]TABLEAU DE BORD'!B2314</f>
        <v>0</v>
      </c>
      <c r="CJ2316">
        <f>'[3]TABLEAU DE BORD'!E2314-'[3]TABLEAU DE BORD'!C2314</f>
        <v>0</v>
      </c>
      <c r="CL2316">
        <f>'[3]TABLEAU DE BORD'!H2314</f>
        <v>0</v>
      </c>
      <c r="CM2316">
        <f>'[3]TABLEAU DE BORD'!K2314-'[3]TABLEAU DE BORD'!I2314</f>
        <v>0</v>
      </c>
    </row>
    <row r="2317" spans="72:91" x14ac:dyDescent="0.25">
      <c r="BT2317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BORD'!$B$13:$B$2000,0),11))*T2317/INDEX('[3]TABLEAU DE BORD'!$B$13:$R$2000,MATCH('Formalisme RTE'!$H$2,'[3]TABLEAU DE BORD'!$B$13:$B$2000,0),12)</f>
        <v>3.102830965870556</v>
      </c>
      <c r="CG23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BORD'!$B$13:$B$2000,0),9)))*T2317/$P$18)</f>
        <v>406.35042202010396</v>
      </c>
      <c r="CI2317">
        <f>'[3]TABLEAU DE BORD'!B2315</f>
        <v>0</v>
      </c>
      <c r="CJ2317">
        <f>'[3]TABLEAU DE BORD'!E2315-'[3]TABLEAU DE BORD'!C2315</f>
        <v>0</v>
      </c>
      <c r="CL2317">
        <f>'[3]TABLEAU DE BORD'!H2315</f>
        <v>0</v>
      </c>
      <c r="CM2317">
        <f>'[3]TABLEAU DE BORD'!K2315-'[3]TABLEAU DE BORD'!I2315</f>
        <v>0</v>
      </c>
    </row>
    <row r="2318" spans="72:91" x14ac:dyDescent="0.25">
      <c r="BT2318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BORD'!$B$13:$B$2000,0),11))*T2318/INDEX('[3]TABLEAU DE BORD'!$B$13:$R$2000,MATCH('Formalisme RTE'!$H$2,'[3]TABLEAU DE BORD'!$B$13:$B$2000,0),12)</f>
        <v>3.102830965870556</v>
      </c>
      <c r="CG23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BORD'!$B$13:$B$2000,0),9)))*T2318/$P$18)</f>
        <v>406.35042202010396</v>
      </c>
      <c r="CI2318">
        <f>'[3]TABLEAU DE BORD'!B2316</f>
        <v>0</v>
      </c>
      <c r="CJ2318">
        <f>'[3]TABLEAU DE BORD'!E2316-'[3]TABLEAU DE BORD'!C2316</f>
        <v>0</v>
      </c>
      <c r="CL2318">
        <f>'[3]TABLEAU DE BORD'!H2316</f>
        <v>0</v>
      </c>
      <c r="CM2318">
        <f>'[3]TABLEAU DE BORD'!K2316-'[3]TABLEAU DE BORD'!I2316</f>
        <v>0</v>
      </c>
    </row>
    <row r="2319" spans="72:91" x14ac:dyDescent="0.25">
      <c r="BT2319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BORD'!$B$13:$B$2000,0),11))*T2319/INDEX('[3]TABLEAU DE BORD'!$B$13:$R$2000,MATCH('Formalisme RTE'!$H$2,'[3]TABLEAU DE BORD'!$B$13:$B$2000,0),12)</f>
        <v>3.102830965870556</v>
      </c>
      <c r="CG23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BORD'!$B$13:$B$2000,0),9)))*T2319/$P$18)</f>
        <v>406.35042202010396</v>
      </c>
      <c r="CI2319">
        <f>'[3]TABLEAU DE BORD'!B2317</f>
        <v>0</v>
      </c>
      <c r="CJ2319">
        <f>'[3]TABLEAU DE BORD'!E2317-'[3]TABLEAU DE BORD'!C2317</f>
        <v>0</v>
      </c>
      <c r="CL2319">
        <f>'[3]TABLEAU DE BORD'!H2317</f>
        <v>0</v>
      </c>
      <c r="CM2319">
        <f>'[3]TABLEAU DE BORD'!K2317-'[3]TABLEAU DE BORD'!I2317</f>
        <v>0</v>
      </c>
    </row>
    <row r="2320" spans="72:91" x14ac:dyDescent="0.25">
      <c r="BT2320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BORD'!$B$13:$B$2000,0),11))*T2320/INDEX('[3]TABLEAU DE BORD'!$B$13:$R$2000,MATCH('Formalisme RTE'!$H$2,'[3]TABLEAU DE BORD'!$B$13:$B$2000,0),12)</f>
        <v>3.102830965870556</v>
      </c>
      <c r="CG23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BORD'!$B$13:$B$2000,0),9)))*T2320/$P$18)</f>
        <v>406.35042202010396</v>
      </c>
      <c r="CI2320">
        <f>'[3]TABLEAU DE BORD'!B2318</f>
        <v>0</v>
      </c>
      <c r="CJ2320">
        <f>'[3]TABLEAU DE BORD'!E2318-'[3]TABLEAU DE BORD'!C2318</f>
        <v>0</v>
      </c>
      <c r="CL2320">
        <f>'[3]TABLEAU DE BORD'!H2318</f>
        <v>0</v>
      </c>
      <c r="CM2320">
        <f>'[3]TABLEAU DE BORD'!K2318-'[3]TABLEAU DE BORD'!I2318</f>
        <v>0</v>
      </c>
    </row>
    <row r="2321" spans="72:91" x14ac:dyDescent="0.25">
      <c r="BT2321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BORD'!$B$13:$B$2000,0),11))*T2321/INDEX('[3]TABLEAU DE BORD'!$B$13:$R$2000,MATCH('Formalisme RTE'!$H$2,'[3]TABLEAU DE BORD'!$B$13:$B$2000,0),12)</f>
        <v>3.102830965870556</v>
      </c>
      <c r="CG23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BORD'!$B$13:$B$2000,0),9)))*T2321/$P$18)</f>
        <v>406.35042202010396</v>
      </c>
      <c r="CI2321">
        <f>'[3]TABLEAU DE BORD'!B2319</f>
        <v>0</v>
      </c>
      <c r="CJ2321">
        <f>'[3]TABLEAU DE BORD'!E2319-'[3]TABLEAU DE BORD'!C2319</f>
        <v>0</v>
      </c>
      <c r="CL2321">
        <f>'[3]TABLEAU DE BORD'!H2319</f>
        <v>0</v>
      </c>
      <c r="CM2321">
        <f>'[3]TABLEAU DE BORD'!K2319-'[3]TABLEAU DE BORD'!I2319</f>
        <v>0</v>
      </c>
    </row>
    <row r="2322" spans="72:91" x14ac:dyDescent="0.25">
      <c r="BT2322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BORD'!$B$13:$B$2000,0),11))*T2322/INDEX('[3]TABLEAU DE BORD'!$B$13:$R$2000,MATCH('Formalisme RTE'!$H$2,'[3]TABLEAU DE BORD'!$B$13:$B$2000,0),12)</f>
        <v>3.102830965870556</v>
      </c>
      <c r="CG23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BORD'!$B$13:$B$2000,0),9)))*T2322/$P$18)</f>
        <v>406.35042202010396</v>
      </c>
      <c r="CI2322">
        <f>'[3]TABLEAU DE BORD'!B2320</f>
        <v>0</v>
      </c>
      <c r="CJ2322">
        <f>'[3]TABLEAU DE BORD'!E2320-'[3]TABLEAU DE BORD'!C2320</f>
        <v>0</v>
      </c>
      <c r="CL2322">
        <f>'[3]TABLEAU DE BORD'!H2320</f>
        <v>0</v>
      </c>
      <c r="CM2322">
        <f>'[3]TABLEAU DE BORD'!K2320-'[3]TABLEAU DE BORD'!I2320</f>
        <v>0</v>
      </c>
    </row>
    <row r="2323" spans="72:91" x14ac:dyDescent="0.25">
      <c r="BT2323">
        <f>INDEX('[3]TABLEAU DE BORD'!$B$13:$R$2000,MATCH('Formalisme RTE'!$H$2,'[3]TABLEAU DE BORD'!$B$13:$B$2000,0),5)-(INDEX('[3]TABLEAU DE BORD'!$B$13:$R$2000,MATCH('Formalisme RTE'!$H$2,'[3]TABLEAU DE BORD'!$B$13:$B$2000,0),5)-INDEX('[3]TABLEAU DE BORD'!$B$13:$R$2000,MATCH('Formalisme RTE'!$H$2,'[3]TABLEAU DE BORD'!$B$13:$B$2000,0),11))*T2323/INDEX('[3]TABLEAU DE BORD'!$B$13:$R$2000,MATCH('Formalisme RTE'!$H$2,'[3]TABLEAU DE BORD'!$B$13:$B$2000,0),12)</f>
        <v>3.102830965870556</v>
      </c>
      <c r="CG23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BORD'!$B$13:$B$2000,0),9)))*T2323/$P$18)</f>
        <v>406.35042202010396</v>
      </c>
      <c r="CI2323">
        <f>'[3]TABLEAU DE BORD'!B2321</f>
        <v>0</v>
      </c>
      <c r="CJ2323">
        <f>'[3]TABLEAU DE BORD'!E2321-'[3]TABLEAU DE BORD'!C2321</f>
        <v>0</v>
      </c>
      <c r="CL2323">
        <f>'[3]TABLEAU DE BORD'!H2321</f>
        <v>0</v>
      </c>
      <c r="CM2323">
        <f>'[3]TABLEAU DE BORD'!K2321-'[3]TABLEAU DE BORD'!I2321</f>
        <v>0</v>
      </c>
    </row>
    <row r="2324" spans="72:91" x14ac:dyDescent="0.25">
      <c r="CG232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BORD'!$B$13:$B$2000,0),9)))*T2324/$P$18)</f>
        <v>406.35042202010396</v>
      </c>
      <c r="CI2324">
        <f>'[3]TABLEAU DE BORD'!B2322</f>
        <v>0</v>
      </c>
      <c r="CJ2324">
        <f>'[3]TABLEAU DE BORD'!E2322-'[3]TABLEAU DE BORD'!C2322</f>
        <v>0</v>
      </c>
      <c r="CL2324">
        <f>'[3]TABLEAU DE BORD'!H2322</f>
        <v>0</v>
      </c>
      <c r="CM2324">
        <f>'[3]TABLEAU DE BORD'!K2322-'[3]TABLEAU DE BORD'!I2322</f>
        <v>0</v>
      </c>
    </row>
    <row r="2325" spans="72:91" x14ac:dyDescent="0.25">
      <c r="CG232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BORD'!$B$13:$B$2000,0),9)))*T2325/$P$18)</f>
        <v>406.35042202010396</v>
      </c>
      <c r="CI2325">
        <f>'[3]TABLEAU DE BORD'!B2323</f>
        <v>0</v>
      </c>
      <c r="CJ2325">
        <f>'[3]TABLEAU DE BORD'!E2323-'[3]TABLEAU DE BORD'!C2323</f>
        <v>0</v>
      </c>
      <c r="CL2325">
        <f>'[3]TABLEAU DE BORD'!H2323</f>
        <v>0</v>
      </c>
      <c r="CM2325">
        <f>'[3]TABLEAU DE BORD'!K2323-'[3]TABLEAU DE BORD'!I2323</f>
        <v>0</v>
      </c>
    </row>
    <row r="2326" spans="72:91" x14ac:dyDescent="0.25">
      <c r="CG232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BORD'!$B$13:$B$2000,0),9)))*T2326/$P$18)</f>
        <v>406.35042202010396</v>
      </c>
      <c r="CI2326">
        <f>'[3]TABLEAU DE BORD'!B2324</f>
        <v>0</v>
      </c>
      <c r="CJ2326">
        <f>'[3]TABLEAU DE BORD'!E2324-'[3]TABLEAU DE BORD'!C2324</f>
        <v>0</v>
      </c>
      <c r="CL2326">
        <f>'[3]TABLEAU DE BORD'!H2324</f>
        <v>0</v>
      </c>
      <c r="CM2326">
        <f>'[3]TABLEAU DE BORD'!K2324-'[3]TABLEAU DE BORD'!I2324</f>
        <v>0</v>
      </c>
    </row>
    <row r="2327" spans="72:91" x14ac:dyDescent="0.25">
      <c r="CG232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BORD'!$B$13:$B$2000,0),9)))*T2327/$P$18)</f>
        <v>406.35042202010396</v>
      </c>
      <c r="CI2327">
        <f>'[3]TABLEAU DE BORD'!B2325</f>
        <v>0</v>
      </c>
      <c r="CJ2327">
        <f>'[3]TABLEAU DE BORD'!E2325-'[3]TABLEAU DE BORD'!C2325</f>
        <v>0</v>
      </c>
      <c r="CL2327">
        <f>'[3]TABLEAU DE BORD'!H2325</f>
        <v>0</v>
      </c>
      <c r="CM2327">
        <f>'[3]TABLEAU DE BORD'!K2325-'[3]TABLEAU DE BORD'!I2325</f>
        <v>0</v>
      </c>
    </row>
    <row r="2328" spans="72:91" x14ac:dyDescent="0.25">
      <c r="CG232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BORD'!$B$13:$B$2000,0),9)))*T2328/$P$18)</f>
        <v>406.35042202010396</v>
      </c>
      <c r="CI2328">
        <f>'[3]TABLEAU DE BORD'!B2326</f>
        <v>0</v>
      </c>
      <c r="CJ2328">
        <f>'[3]TABLEAU DE BORD'!E2326-'[3]TABLEAU DE BORD'!C2326</f>
        <v>0</v>
      </c>
      <c r="CL2328">
        <f>'[3]TABLEAU DE BORD'!H2326</f>
        <v>0</v>
      </c>
      <c r="CM2328">
        <f>'[3]TABLEAU DE BORD'!K2326-'[3]TABLEAU DE BORD'!I2326</f>
        <v>0</v>
      </c>
    </row>
    <row r="2329" spans="72:91" x14ac:dyDescent="0.25">
      <c r="CG232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BORD'!$B$13:$B$2000,0),9)))*T2329/$P$18)</f>
        <v>406.35042202010396</v>
      </c>
      <c r="CI2329">
        <f>'[3]TABLEAU DE BORD'!B2327</f>
        <v>0</v>
      </c>
      <c r="CJ2329">
        <f>'[3]TABLEAU DE BORD'!E2327-'[3]TABLEAU DE BORD'!C2327</f>
        <v>0</v>
      </c>
      <c r="CL2329">
        <f>'[3]TABLEAU DE BORD'!H2327</f>
        <v>0</v>
      </c>
      <c r="CM2329">
        <f>'[3]TABLEAU DE BORD'!K2327-'[3]TABLEAU DE BORD'!I2327</f>
        <v>0</v>
      </c>
    </row>
    <row r="2330" spans="72:91" x14ac:dyDescent="0.25">
      <c r="CG233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BORD'!$B$13:$B$2000,0),9)))*T2330/$P$18)</f>
        <v>406.35042202010396</v>
      </c>
      <c r="CI2330">
        <f>'[3]TABLEAU DE BORD'!B2328</f>
        <v>0</v>
      </c>
      <c r="CJ2330">
        <f>'[3]TABLEAU DE BORD'!E2328-'[3]TABLEAU DE BORD'!C2328</f>
        <v>0</v>
      </c>
      <c r="CL2330">
        <f>'[3]TABLEAU DE BORD'!H2328</f>
        <v>0</v>
      </c>
      <c r="CM2330">
        <f>'[3]TABLEAU DE BORD'!K2328-'[3]TABLEAU DE BORD'!I2328</f>
        <v>0</v>
      </c>
    </row>
    <row r="2331" spans="72:91" x14ac:dyDescent="0.25">
      <c r="CG233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BORD'!$B$13:$B$2000,0),9)))*T2331/$P$18)</f>
        <v>406.35042202010396</v>
      </c>
      <c r="CI2331">
        <f>'[3]TABLEAU DE BORD'!B2329</f>
        <v>0</v>
      </c>
      <c r="CJ2331">
        <f>'[3]TABLEAU DE BORD'!E2329-'[3]TABLEAU DE BORD'!C2329</f>
        <v>0</v>
      </c>
      <c r="CL2331">
        <f>'[3]TABLEAU DE BORD'!H2329</f>
        <v>0</v>
      </c>
      <c r="CM2331">
        <f>'[3]TABLEAU DE BORD'!K2329-'[3]TABLEAU DE BORD'!I2329</f>
        <v>0</v>
      </c>
    </row>
    <row r="2332" spans="72:91" x14ac:dyDescent="0.25">
      <c r="CG233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BORD'!$B$13:$B$2000,0),9)))*T2332/$P$18)</f>
        <v>406.35042202010396</v>
      </c>
      <c r="CI2332">
        <f>'[3]TABLEAU DE BORD'!B2330</f>
        <v>0</v>
      </c>
      <c r="CJ2332">
        <f>'[3]TABLEAU DE BORD'!E2330-'[3]TABLEAU DE BORD'!C2330</f>
        <v>0</v>
      </c>
      <c r="CL2332">
        <f>'[3]TABLEAU DE BORD'!H2330</f>
        <v>0</v>
      </c>
      <c r="CM2332">
        <f>'[3]TABLEAU DE BORD'!K2330-'[3]TABLEAU DE BORD'!I2330</f>
        <v>0</v>
      </c>
    </row>
    <row r="2333" spans="72:91" x14ac:dyDescent="0.25">
      <c r="CG233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BORD'!$B$13:$B$2000,0),9)))*T2333/$P$18)</f>
        <v>406.35042202010396</v>
      </c>
      <c r="CI2333">
        <f>'[3]TABLEAU DE BORD'!B2331</f>
        <v>0</v>
      </c>
      <c r="CJ2333">
        <f>'[3]TABLEAU DE BORD'!E2331-'[3]TABLEAU DE BORD'!C2331</f>
        <v>0</v>
      </c>
      <c r="CL2333">
        <f>'[3]TABLEAU DE BORD'!H2331</f>
        <v>0</v>
      </c>
      <c r="CM2333">
        <f>'[3]TABLEAU DE BORD'!K2331-'[3]TABLEAU DE BORD'!I2331</f>
        <v>0</v>
      </c>
    </row>
    <row r="2334" spans="72:91" x14ac:dyDescent="0.25">
      <c r="CG233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BORD'!$B$13:$B$2000,0),9)))*T2334/$P$18)</f>
        <v>406.35042202010396</v>
      </c>
      <c r="CI2334">
        <f>'[3]TABLEAU DE BORD'!B2332</f>
        <v>0</v>
      </c>
      <c r="CJ2334">
        <f>'[3]TABLEAU DE BORD'!E2332-'[3]TABLEAU DE BORD'!C2332</f>
        <v>0</v>
      </c>
      <c r="CL2334">
        <f>'[3]TABLEAU DE BORD'!H2332</f>
        <v>0</v>
      </c>
      <c r="CM2334">
        <f>'[3]TABLEAU DE BORD'!K2332-'[3]TABLEAU DE BORD'!I2332</f>
        <v>0</v>
      </c>
    </row>
    <row r="2335" spans="72:91" x14ac:dyDescent="0.25">
      <c r="CG233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BORD'!$B$13:$B$2000,0),9)))*T2335/$P$18)</f>
        <v>406.35042202010396</v>
      </c>
      <c r="CI2335">
        <f>'[3]TABLEAU DE BORD'!B2333</f>
        <v>0</v>
      </c>
      <c r="CJ2335">
        <f>'[3]TABLEAU DE BORD'!E2333-'[3]TABLEAU DE BORD'!C2333</f>
        <v>0</v>
      </c>
      <c r="CL2335">
        <f>'[3]TABLEAU DE BORD'!H2333</f>
        <v>0</v>
      </c>
      <c r="CM2335">
        <f>'[3]TABLEAU DE BORD'!K2333-'[3]TABLEAU DE BORD'!I2333</f>
        <v>0</v>
      </c>
    </row>
    <row r="2336" spans="72:91" x14ac:dyDescent="0.25">
      <c r="CG233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BORD'!$B$13:$B$2000,0),9)))*T2336/$P$18)</f>
        <v>406.35042202010396</v>
      </c>
      <c r="CI2336">
        <f>'[3]TABLEAU DE BORD'!B2334</f>
        <v>0</v>
      </c>
      <c r="CJ2336">
        <f>'[3]TABLEAU DE BORD'!E2334-'[3]TABLEAU DE BORD'!C2334</f>
        <v>0</v>
      </c>
      <c r="CL2336">
        <f>'[3]TABLEAU DE BORD'!H2334</f>
        <v>0</v>
      </c>
      <c r="CM2336">
        <f>'[3]TABLEAU DE BORD'!K2334-'[3]TABLEAU DE BORD'!I2334</f>
        <v>0</v>
      </c>
    </row>
    <row r="2337" spans="85:91" x14ac:dyDescent="0.25">
      <c r="CG233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BORD'!$B$13:$B$2000,0),9)))*T2337/$P$18)</f>
        <v>406.35042202010396</v>
      </c>
      <c r="CI2337">
        <f>'[3]TABLEAU DE BORD'!B2335</f>
        <v>0</v>
      </c>
      <c r="CJ2337">
        <f>'[3]TABLEAU DE BORD'!E2335-'[3]TABLEAU DE BORD'!C2335</f>
        <v>0</v>
      </c>
      <c r="CL2337">
        <f>'[3]TABLEAU DE BORD'!H2335</f>
        <v>0</v>
      </c>
      <c r="CM2337">
        <f>'[3]TABLEAU DE BORD'!K2335-'[3]TABLEAU DE BORD'!I2335</f>
        <v>0</v>
      </c>
    </row>
    <row r="2338" spans="85:91" x14ac:dyDescent="0.25">
      <c r="CG233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BORD'!$B$13:$B$2000,0),9)))*T2338/$P$18)</f>
        <v>406.35042202010396</v>
      </c>
      <c r="CI2338">
        <f>'[3]TABLEAU DE BORD'!B2336</f>
        <v>0</v>
      </c>
      <c r="CJ2338">
        <f>'[3]TABLEAU DE BORD'!E2336-'[3]TABLEAU DE BORD'!C2336</f>
        <v>0</v>
      </c>
      <c r="CL2338">
        <f>'[3]TABLEAU DE BORD'!H2336</f>
        <v>0</v>
      </c>
      <c r="CM2338">
        <f>'[3]TABLEAU DE BORD'!K2336-'[3]TABLEAU DE BORD'!I2336</f>
        <v>0</v>
      </c>
    </row>
    <row r="2339" spans="85:91" x14ac:dyDescent="0.25">
      <c r="CG233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BORD'!$B$13:$B$2000,0),9)))*T2339/$P$18)</f>
        <v>406.35042202010396</v>
      </c>
      <c r="CI2339">
        <f>'[3]TABLEAU DE BORD'!B2337</f>
        <v>0</v>
      </c>
      <c r="CJ2339">
        <f>'[3]TABLEAU DE BORD'!E2337-'[3]TABLEAU DE BORD'!C2337</f>
        <v>0</v>
      </c>
      <c r="CL2339">
        <f>'[3]TABLEAU DE BORD'!H2337</f>
        <v>0</v>
      </c>
      <c r="CM2339">
        <f>'[3]TABLEAU DE BORD'!K2337-'[3]TABLEAU DE BORD'!I2337</f>
        <v>0</v>
      </c>
    </row>
    <row r="2340" spans="85:91" x14ac:dyDescent="0.25">
      <c r="CG234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BORD'!$B$13:$B$2000,0),9)))*T2340/$P$18)</f>
        <v>406.35042202010396</v>
      </c>
      <c r="CI2340">
        <f>'[3]TABLEAU DE BORD'!B2338</f>
        <v>0</v>
      </c>
      <c r="CJ2340">
        <f>'[3]TABLEAU DE BORD'!E2338-'[3]TABLEAU DE BORD'!C2338</f>
        <v>0</v>
      </c>
      <c r="CL2340">
        <f>'[3]TABLEAU DE BORD'!H2338</f>
        <v>0</v>
      </c>
      <c r="CM2340">
        <f>'[3]TABLEAU DE BORD'!K2338-'[3]TABLEAU DE BORD'!I2338</f>
        <v>0</v>
      </c>
    </row>
    <row r="2341" spans="85:91" x14ac:dyDescent="0.25">
      <c r="CG234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BORD'!$B$13:$B$2000,0),9)))*T2341/$P$18)</f>
        <v>406.35042202010396</v>
      </c>
      <c r="CI2341">
        <f>'[3]TABLEAU DE BORD'!B2339</f>
        <v>0</v>
      </c>
      <c r="CJ2341">
        <f>'[3]TABLEAU DE BORD'!E2339-'[3]TABLEAU DE BORD'!C2339</f>
        <v>0</v>
      </c>
      <c r="CL2341">
        <f>'[3]TABLEAU DE BORD'!H2339</f>
        <v>0</v>
      </c>
      <c r="CM2341">
        <f>'[3]TABLEAU DE BORD'!K2339-'[3]TABLEAU DE BORD'!I2339</f>
        <v>0</v>
      </c>
    </row>
    <row r="2342" spans="85:91" x14ac:dyDescent="0.25">
      <c r="CG234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BORD'!$B$13:$B$2000,0),9)))*T2342/$P$18)</f>
        <v>406.35042202010396</v>
      </c>
      <c r="CI2342">
        <f>'[3]TABLEAU DE BORD'!B2340</f>
        <v>0</v>
      </c>
      <c r="CJ2342">
        <f>'[3]TABLEAU DE BORD'!E2340-'[3]TABLEAU DE BORD'!C2340</f>
        <v>0</v>
      </c>
      <c r="CL2342">
        <f>'[3]TABLEAU DE BORD'!H2340</f>
        <v>0</v>
      </c>
      <c r="CM2342">
        <f>'[3]TABLEAU DE BORD'!K2340-'[3]TABLEAU DE BORD'!I2340</f>
        <v>0</v>
      </c>
    </row>
    <row r="2343" spans="85:91" x14ac:dyDescent="0.25">
      <c r="CG234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BORD'!$B$13:$B$2000,0),9)))*T2343/$P$18)</f>
        <v>406.35042202010396</v>
      </c>
      <c r="CI2343">
        <f>'[3]TABLEAU DE BORD'!B2341</f>
        <v>0</v>
      </c>
      <c r="CJ2343">
        <f>'[3]TABLEAU DE BORD'!E2341-'[3]TABLEAU DE BORD'!C2341</f>
        <v>0</v>
      </c>
      <c r="CL2343">
        <f>'[3]TABLEAU DE BORD'!H2341</f>
        <v>0</v>
      </c>
      <c r="CM2343">
        <f>'[3]TABLEAU DE BORD'!K2341-'[3]TABLEAU DE BORD'!I2341</f>
        <v>0</v>
      </c>
    </row>
    <row r="2344" spans="85:91" x14ac:dyDescent="0.25">
      <c r="CG23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BORD'!$B$13:$B$2000,0),9)))*T2344/$P$18)</f>
        <v>406.35042202010396</v>
      </c>
      <c r="CI2344">
        <f>'[3]TABLEAU DE BORD'!B2342</f>
        <v>0</v>
      </c>
      <c r="CJ2344">
        <f>'[3]TABLEAU DE BORD'!E2342-'[3]TABLEAU DE BORD'!C2342</f>
        <v>0</v>
      </c>
      <c r="CL2344">
        <f>'[3]TABLEAU DE BORD'!H2342</f>
        <v>0</v>
      </c>
      <c r="CM2344">
        <f>'[3]TABLEAU DE BORD'!K2342-'[3]TABLEAU DE BORD'!I2342</f>
        <v>0</v>
      </c>
    </row>
    <row r="2345" spans="85:91" x14ac:dyDescent="0.25">
      <c r="CG23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BORD'!$B$13:$B$2000,0),9)))*T2345/$P$18)</f>
        <v>406.35042202010396</v>
      </c>
      <c r="CI2345">
        <f>'[3]TABLEAU DE BORD'!B2343</f>
        <v>0</v>
      </c>
      <c r="CJ2345">
        <f>'[3]TABLEAU DE BORD'!E2343-'[3]TABLEAU DE BORD'!C2343</f>
        <v>0</v>
      </c>
      <c r="CL2345">
        <f>'[3]TABLEAU DE BORD'!H2343</f>
        <v>0</v>
      </c>
      <c r="CM2345">
        <f>'[3]TABLEAU DE BORD'!K2343-'[3]TABLEAU DE BORD'!I2343</f>
        <v>0</v>
      </c>
    </row>
    <row r="2346" spans="85:91" x14ac:dyDescent="0.25">
      <c r="CG23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BORD'!$B$13:$B$2000,0),9)))*T2346/$P$18)</f>
        <v>406.35042202010396</v>
      </c>
      <c r="CI2346">
        <f>'[3]TABLEAU DE BORD'!B2344</f>
        <v>0</v>
      </c>
      <c r="CJ2346">
        <f>'[3]TABLEAU DE BORD'!E2344-'[3]TABLEAU DE BORD'!C2344</f>
        <v>0</v>
      </c>
      <c r="CL2346">
        <f>'[3]TABLEAU DE BORD'!H2344</f>
        <v>0</v>
      </c>
      <c r="CM2346">
        <f>'[3]TABLEAU DE BORD'!K2344-'[3]TABLEAU DE BORD'!I2344</f>
        <v>0</v>
      </c>
    </row>
    <row r="2347" spans="85:91" x14ac:dyDescent="0.25">
      <c r="CG23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BORD'!$B$13:$B$2000,0),9)))*T2347/$P$18)</f>
        <v>406.35042202010396</v>
      </c>
      <c r="CI2347">
        <f>'[3]TABLEAU DE BORD'!B2345</f>
        <v>0</v>
      </c>
      <c r="CJ2347">
        <f>'[3]TABLEAU DE BORD'!E2345-'[3]TABLEAU DE BORD'!C2345</f>
        <v>0</v>
      </c>
      <c r="CL2347">
        <f>'[3]TABLEAU DE BORD'!H2345</f>
        <v>0</v>
      </c>
      <c r="CM2347">
        <f>'[3]TABLEAU DE BORD'!K2345-'[3]TABLEAU DE BORD'!I2345</f>
        <v>0</v>
      </c>
    </row>
    <row r="2348" spans="85:91" x14ac:dyDescent="0.25">
      <c r="CG23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BORD'!$B$13:$B$2000,0),9)))*T2348/$P$18)</f>
        <v>406.35042202010396</v>
      </c>
      <c r="CI2348">
        <f>'[3]TABLEAU DE BORD'!B2346</f>
        <v>0</v>
      </c>
      <c r="CJ2348">
        <f>'[3]TABLEAU DE BORD'!E2346-'[3]TABLEAU DE BORD'!C2346</f>
        <v>0</v>
      </c>
      <c r="CL2348">
        <f>'[3]TABLEAU DE BORD'!H2346</f>
        <v>0</v>
      </c>
      <c r="CM2348">
        <f>'[3]TABLEAU DE BORD'!K2346-'[3]TABLEAU DE BORD'!I2346</f>
        <v>0</v>
      </c>
    </row>
    <row r="2349" spans="85:91" x14ac:dyDescent="0.25">
      <c r="CG23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BORD'!$B$13:$B$2000,0),9)))*T2349/$P$18)</f>
        <v>406.35042202010396</v>
      </c>
      <c r="CI2349">
        <f>'[3]TABLEAU DE BORD'!B2347</f>
        <v>0</v>
      </c>
      <c r="CJ2349">
        <f>'[3]TABLEAU DE BORD'!E2347-'[3]TABLEAU DE BORD'!C2347</f>
        <v>0</v>
      </c>
      <c r="CL2349">
        <f>'[3]TABLEAU DE BORD'!H2347</f>
        <v>0</v>
      </c>
      <c r="CM2349">
        <f>'[3]TABLEAU DE BORD'!K2347-'[3]TABLEAU DE BORD'!I2347</f>
        <v>0</v>
      </c>
    </row>
    <row r="2350" spans="85:91" x14ac:dyDescent="0.25">
      <c r="CG23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BORD'!$B$13:$B$2000,0),9)))*T2350/$P$18)</f>
        <v>406.35042202010396</v>
      </c>
      <c r="CI2350">
        <f>'[3]TABLEAU DE BORD'!B2348</f>
        <v>0</v>
      </c>
      <c r="CJ2350">
        <f>'[3]TABLEAU DE BORD'!E2348-'[3]TABLEAU DE BORD'!C2348</f>
        <v>0</v>
      </c>
      <c r="CL2350">
        <f>'[3]TABLEAU DE BORD'!H2348</f>
        <v>0</v>
      </c>
      <c r="CM2350">
        <f>'[3]TABLEAU DE BORD'!K2348-'[3]TABLEAU DE BORD'!I2348</f>
        <v>0</v>
      </c>
    </row>
    <row r="2351" spans="85:91" x14ac:dyDescent="0.25">
      <c r="CG23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BORD'!$B$13:$B$2000,0),9)))*T2351/$P$18)</f>
        <v>406.35042202010396</v>
      </c>
      <c r="CI2351">
        <f>'[3]TABLEAU DE BORD'!B2349</f>
        <v>0</v>
      </c>
      <c r="CJ2351">
        <f>'[3]TABLEAU DE BORD'!E2349-'[3]TABLEAU DE BORD'!C2349</f>
        <v>0</v>
      </c>
      <c r="CL2351">
        <f>'[3]TABLEAU DE BORD'!H2349</f>
        <v>0</v>
      </c>
      <c r="CM2351">
        <f>'[3]TABLEAU DE BORD'!K2349-'[3]TABLEAU DE BORD'!I2349</f>
        <v>0</v>
      </c>
    </row>
    <row r="2352" spans="85:91" x14ac:dyDescent="0.25">
      <c r="CG23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BORD'!$B$13:$B$2000,0),9)))*T2352/$P$18)</f>
        <v>406.35042202010396</v>
      </c>
      <c r="CI2352">
        <f>'[3]TABLEAU DE BORD'!B2350</f>
        <v>0</v>
      </c>
      <c r="CJ2352">
        <f>'[3]TABLEAU DE BORD'!E2350-'[3]TABLEAU DE BORD'!C2350</f>
        <v>0</v>
      </c>
      <c r="CL2352">
        <f>'[3]TABLEAU DE BORD'!H2350</f>
        <v>0</v>
      </c>
      <c r="CM2352">
        <f>'[3]TABLEAU DE BORD'!K2350-'[3]TABLEAU DE BORD'!I2350</f>
        <v>0</v>
      </c>
    </row>
    <row r="2353" spans="85:91" x14ac:dyDescent="0.25">
      <c r="CG23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BORD'!$B$13:$B$2000,0),9)))*T2353/$P$18)</f>
        <v>406.35042202010396</v>
      </c>
      <c r="CI2353">
        <f>'[3]TABLEAU DE BORD'!B2351</f>
        <v>0</v>
      </c>
      <c r="CJ2353">
        <f>'[3]TABLEAU DE BORD'!E2351-'[3]TABLEAU DE BORD'!C2351</f>
        <v>0</v>
      </c>
      <c r="CL2353">
        <f>'[3]TABLEAU DE BORD'!H2351</f>
        <v>0</v>
      </c>
      <c r="CM2353">
        <f>'[3]TABLEAU DE BORD'!K2351-'[3]TABLEAU DE BORD'!I2351</f>
        <v>0</v>
      </c>
    </row>
    <row r="2354" spans="85:91" x14ac:dyDescent="0.25">
      <c r="CG23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BORD'!$B$13:$B$2000,0),9)))*T2354/$P$18)</f>
        <v>406.35042202010396</v>
      </c>
      <c r="CI2354">
        <f>'[3]TABLEAU DE BORD'!B2352</f>
        <v>0</v>
      </c>
      <c r="CJ2354">
        <f>'[3]TABLEAU DE BORD'!E2352-'[3]TABLEAU DE BORD'!C2352</f>
        <v>0</v>
      </c>
      <c r="CL2354">
        <f>'[3]TABLEAU DE BORD'!H2352</f>
        <v>0</v>
      </c>
      <c r="CM2354">
        <f>'[3]TABLEAU DE BORD'!K2352-'[3]TABLEAU DE BORD'!I2352</f>
        <v>0</v>
      </c>
    </row>
    <row r="2355" spans="85:91" x14ac:dyDescent="0.25">
      <c r="CG23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BORD'!$B$13:$B$2000,0),9)))*T2355/$P$18)</f>
        <v>406.35042202010396</v>
      </c>
      <c r="CI2355">
        <f>'[3]TABLEAU DE BORD'!B2353</f>
        <v>0</v>
      </c>
      <c r="CJ2355">
        <f>'[3]TABLEAU DE BORD'!E2353-'[3]TABLEAU DE BORD'!C2353</f>
        <v>0</v>
      </c>
      <c r="CL2355">
        <f>'[3]TABLEAU DE BORD'!H2353</f>
        <v>0</v>
      </c>
      <c r="CM2355">
        <f>'[3]TABLEAU DE BORD'!K2353-'[3]TABLEAU DE BORD'!I2353</f>
        <v>0</v>
      </c>
    </row>
    <row r="2356" spans="85:91" x14ac:dyDescent="0.25">
      <c r="CG23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BORD'!$B$13:$B$2000,0),9)))*T2356/$P$18)</f>
        <v>406.35042202010396</v>
      </c>
      <c r="CI2356">
        <f>'[3]TABLEAU DE BORD'!B2354</f>
        <v>0</v>
      </c>
      <c r="CJ2356">
        <f>'[3]TABLEAU DE BORD'!E2354-'[3]TABLEAU DE BORD'!C2354</f>
        <v>0</v>
      </c>
      <c r="CL2356">
        <f>'[3]TABLEAU DE BORD'!H2354</f>
        <v>0</v>
      </c>
      <c r="CM2356">
        <f>'[3]TABLEAU DE BORD'!K2354-'[3]TABLEAU DE BORD'!I2354</f>
        <v>0</v>
      </c>
    </row>
    <row r="2357" spans="85:91" x14ac:dyDescent="0.25">
      <c r="CG23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BORD'!$B$13:$B$2000,0),9)))*T2357/$P$18)</f>
        <v>406.35042202010396</v>
      </c>
      <c r="CI2357">
        <f>'[3]TABLEAU DE BORD'!B2355</f>
        <v>0</v>
      </c>
      <c r="CJ2357">
        <f>'[3]TABLEAU DE BORD'!E2355-'[3]TABLEAU DE BORD'!C2355</f>
        <v>0</v>
      </c>
      <c r="CL2357">
        <f>'[3]TABLEAU DE BORD'!H2355</f>
        <v>0</v>
      </c>
      <c r="CM2357">
        <f>'[3]TABLEAU DE BORD'!K2355-'[3]TABLEAU DE BORD'!I2355</f>
        <v>0</v>
      </c>
    </row>
    <row r="2358" spans="85:91" x14ac:dyDescent="0.25">
      <c r="CG23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BORD'!$B$13:$B$2000,0),9)))*T2358/$P$18)</f>
        <v>406.35042202010396</v>
      </c>
      <c r="CI2358">
        <f>'[3]TABLEAU DE BORD'!B2356</f>
        <v>0</v>
      </c>
      <c r="CJ2358">
        <f>'[3]TABLEAU DE BORD'!E2356-'[3]TABLEAU DE BORD'!C2356</f>
        <v>0</v>
      </c>
      <c r="CL2358">
        <f>'[3]TABLEAU DE BORD'!H2356</f>
        <v>0</v>
      </c>
      <c r="CM2358">
        <f>'[3]TABLEAU DE BORD'!K2356-'[3]TABLEAU DE BORD'!I2356</f>
        <v>0</v>
      </c>
    </row>
    <row r="2359" spans="85:91" x14ac:dyDescent="0.25">
      <c r="CG23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BORD'!$B$13:$B$2000,0),9)))*T2359/$P$18)</f>
        <v>406.35042202010396</v>
      </c>
      <c r="CI2359">
        <f>'[3]TABLEAU DE BORD'!B2357</f>
        <v>0</v>
      </c>
      <c r="CJ2359">
        <f>'[3]TABLEAU DE BORD'!E2357-'[3]TABLEAU DE BORD'!C2357</f>
        <v>0</v>
      </c>
      <c r="CL2359">
        <f>'[3]TABLEAU DE BORD'!H2357</f>
        <v>0</v>
      </c>
      <c r="CM2359">
        <f>'[3]TABLEAU DE BORD'!K2357-'[3]TABLEAU DE BORD'!I2357</f>
        <v>0</v>
      </c>
    </row>
    <row r="2360" spans="85:91" x14ac:dyDescent="0.25">
      <c r="CG23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BORD'!$B$13:$B$2000,0),9)))*T2360/$P$18)</f>
        <v>406.35042202010396</v>
      </c>
      <c r="CI2360">
        <f>'[3]TABLEAU DE BORD'!B2358</f>
        <v>0</v>
      </c>
      <c r="CJ2360">
        <f>'[3]TABLEAU DE BORD'!E2358-'[3]TABLEAU DE BORD'!C2358</f>
        <v>0</v>
      </c>
      <c r="CL2360">
        <f>'[3]TABLEAU DE BORD'!H2358</f>
        <v>0</v>
      </c>
      <c r="CM2360">
        <f>'[3]TABLEAU DE BORD'!K2358-'[3]TABLEAU DE BORD'!I2358</f>
        <v>0</v>
      </c>
    </row>
    <row r="2361" spans="85:91" x14ac:dyDescent="0.25">
      <c r="CG23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BORD'!$B$13:$B$2000,0),9)))*T2361/$P$18)</f>
        <v>406.35042202010396</v>
      </c>
      <c r="CI2361">
        <f>'[3]TABLEAU DE BORD'!B2359</f>
        <v>0</v>
      </c>
      <c r="CJ2361">
        <f>'[3]TABLEAU DE BORD'!E2359-'[3]TABLEAU DE BORD'!C2359</f>
        <v>0</v>
      </c>
      <c r="CL2361">
        <f>'[3]TABLEAU DE BORD'!H2359</f>
        <v>0</v>
      </c>
      <c r="CM2361">
        <f>'[3]TABLEAU DE BORD'!K2359-'[3]TABLEAU DE BORD'!I2359</f>
        <v>0</v>
      </c>
    </row>
    <row r="2362" spans="85:91" x14ac:dyDescent="0.25">
      <c r="CG23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BORD'!$B$13:$B$2000,0),9)))*T2362/$P$18)</f>
        <v>406.35042202010396</v>
      </c>
      <c r="CI2362">
        <f>'[3]TABLEAU DE BORD'!B2360</f>
        <v>0</v>
      </c>
      <c r="CJ2362">
        <f>'[3]TABLEAU DE BORD'!E2360-'[3]TABLEAU DE BORD'!C2360</f>
        <v>0</v>
      </c>
      <c r="CL2362">
        <f>'[3]TABLEAU DE BORD'!H2360</f>
        <v>0</v>
      </c>
      <c r="CM2362">
        <f>'[3]TABLEAU DE BORD'!K2360-'[3]TABLEAU DE BORD'!I2360</f>
        <v>0</v>
      </c>
    </row>
    <row r="2363" spans="85:91" x14ac:dyDescent="0.25">
      <c r="CG23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BORD'!$B$13:$B$2000,0),9)))*T2363/$P$18)</f>
        <v>406.35042202010396</v>
      </c>
      <c r="CI2363">
        <f>'[3]TABLEAU DE BORD'!B2361</f>
        <v>0</v>
      </c>
      <c r="CJ2363">
        <f>'[3]TABLEAU DE BORD'!E2361-'[3]TABLEAU DE BORD'!C2361</f>
        <v>0</v>
      </c>
      <c r="CL2363">
        <f>'[3]TABLEAU DE BORD'!H2361</f>
        <v>0</v>
      </c>
      <c r="CM2363">
        <f>'[3]TABLEAU DE BORD'!K2361-'[3]TABLEAU DE BORD'!I2361</f>
        <v>0</v>
      </c>
    </row>
    <row r="2364" spans="85:91" x14ac:dyDescent="0.25">
      <c r="CG23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BORD'!$B$13:$B$2000,0),9)))*T2364/$P$18)</f>
        <v>406.35042202010396</v>
      </c>
      <c r="CI2364">
        <f>'[3]TABLEAU DE BORD'!B2362</f>
        <v>0</v>
      </c>
      <c r="CJ2364">
        <f>'[3]TABLEAU DE BORD'!E2362-'[3]TABLEAU DE BORD'!C2362</f>
        <v>0</v>
      </c>
      <c r="CL2364">
        <f>'[3]TABLEAU DE BORD'!H2362</f>
        <v>0</v>
      </c>
      <c r="CM2364">
        <f>'[3]TABLEAU DE BORD'!K2362-'[3]TABLEAU DE BORD'!I2362</f>
        <v>0</v>
      </c>
    </row>
    <row r="2365" spans="85:91" x14ac:dyDescent="0.25">
      <c r="CG23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BORD'!$B$13:$B$2000,0),9)))*T2365/$P$18)</f>
        <v>406.35042202010396</v>
      </c>
      <c r="CI2365">
        <f>'[3]TABLEAU DE BORD'!B2363</f>
        <v>0</v>
      </c>
      <c r="CJ2365">
        <f>'[3]TABLEAU DE BORD'!E2363-'[3]TABLEAU DE BORD'!C2363</f>
        <v>0</v>
      </c>
      <c r="CL2365">
        <f>'[3]TABLEAU DE BORD'!H2363</f>
        <v>0</v>
      </c>
      <c r="CM2365">
        <f>'[3]TABLEAU DE BORD'!K2363-'[3]TABLEAU DE BORD'!I2363</f>
        <v>0</v>
      </c>
    </row>
    <row r="2366" spans="85:91" x14ac:dyDescent="0.25">
      <c r="CG23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BORD'!$B$13:$B$2000,0),9)))*T2366/$P$18)</f>
        <v>406.35042202010396</v>
      </c>
      <c r="CI2366">
        <f>'[3]TABLEAU DE BORD'!B2364</f>
        <v>0</v>
      </c>
      <c r="CJ2366">
        <f>'[3]TABLEAU DE BORD'!E2364-'[3]TABLEAU DE BORD'!C2364</f>
        <v>0</v>
      </c>
      <c r="CL2366">
        <f>'[3]TABLEAU DE BORD'!H2364</f>
        <v>0</v>
      </c>
      <c r="CM2366">
        <f>'[3]TABLEAU DE BORD'!K2364-'[3]TABLEAU DE BORD'!I2364</f>
        <v>0</v>
      </c>
    </row>
    <row r="2367" spans="85:91" x14ac:dyDescent="0.25">
      <c r="CG23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BORD'!$B$13:$B$2000,0),9)))*T2367/$P$18)</f>
        <v>406.35042202010396</v>
      </c>
      <c r="CI2367">
        <f>'[3]TABLEAU DE BORD'!B2365</f>
        <v>0</v>
      </c>
      <c r="CJ2367">
        <f>'[3]TABLEAU DE BORD'!E2365-'[3]TABLEAU DE BORD'!C2365</f>
        <v>0</v>
      </c>
      <c r="CL2367">
        <f>'[3]TABLEAU DE BORD'!H2365</f>
        <v>0</v>
      </c>
      <c r="CM2367">
        <f>'[3]TABLEAU DE BORD'!K2365-'[3]TABLEAU DE BORD'!I2365</f>
        <v>0</v>
      </c>
    </row>
    <row r="2368" spans="85:91" x14ac:dyDescent="0.25">
      <c r="CG23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BORD'!$B$13:$B$2000,0),9)))*T2368/$P$18)</f>
        <v>406.35042202010396</v>
      </c>
      <c r="CI2368">
        <f>'[3]TABLEAU DE BORD'!B2366</f>
        <v>0</v>
      </c>
      <c r="CJ2368">
        <f>'[3]TABLEAU DE BORD'!E2366-'[3]TABLEAU DE BORD'!C2366</f>
        <v>0</v>
      </c>
      <c r="CL2368">
        <f>'[3]TABLEAU DE BORD'!H2366</f>
        <v>0</v>
      </c>
      <c r="CM2368">
        <f>'[3]TABLEAU DE BORD'!K2366-'[3]TABLEAU DE BORD'!I2366</f>
        <v>0</v>
      </c>
    </row>
    <row r="2369" spans="85:91" x14ac:dyDescent="0.25">
      <c r="CG23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BORD'!$B$13:$B$2000,0),9)))*T2369/$P$18)</f>
        <v>406.35042202010396</v>
      </c>
      <c r="CI2369">
        <f>'[3]TABLEAU DE BORD'!B2367</f>
        <v>0</v>
      </c>
      <c r="CJ2369">
        <f>'[3]TABLEAU DE BORD'!E2367-'[3]TABLEAU DE BORD'!C2367</f>
        <v>0</v>
      </c>
      <c r="CL2369">
        <f>'[3]TABLEAU DE BORD'!H2367</f>
        <v>0</v>
      </c>
      <c r="CM2369">
        <f>'[3]TABLEAU DE BORD'!K2367-'[3]TABLEAU DE BORD'!I2367</f>
        <v>0</v>
      </c>
    </row>
    <row r="2370" spans="85:91" x14ac:dyDescent="0.25">
      <c r="CG23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BORD'!$B$13:$B$2000,0),9)))*T2370/$P$18)</f>
        <v>406.35042202010396</v>
      </c>
      <c r="CI2370">
        <f>'[3]TABLEAU DE BORD'!B2368</f>
        <v>0</v>
      </c>
      <c r="CJ2370">
        <f>'[3]TABLEAU DE BORD'!E2368-'[3]TABLEAU DE BORD'!C2368</f>
        <v>0</v>
      </c>
      <c r="CL2370">
        <f>'[3]TABLEAU DE BORD'!H2368</f>
        <v>0</v>
      </c>
      <c r="CM2370">
        <f>'[3]TABLEAU DE BORD'!K2368-'[3]TABLEAU DE BORD'!I2368</f>
        <v>0</v>
      </c>
    </row>
    <row r="2371" spans="85:91" x14ac:dyDescent="0.25">
      <c r="CG23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BORD'!$B$13:$B$2000,0),9)))*T2371/$P$18)</f>
        <v>406.35042202010396</v>
      </c>
      <c r="CI2371">
        <f>'[3]TABLEAU DE BORD'!B2369</f>
        <v>0</v>
      </c>
      <c r="CJ2371">
        <f>'[3]TABLEAU DE BORD'!E2369-'[3]TABLEAU DE BORD'!C2369</f>
        <v>0</v>
      </c>
      <c r="CL2371">
        <f>'[3]TABLEAU DE BORD'!H2369</f>
        <v>0</v>
      </c>
      <c r="CM2371">
        <f>'[3]TABLEAU DE BORD'!K2369-'[3]TABLEAU DE BORD'!I2369</f>
        <v>0</v>
      </c>
    </row>
    <row r="2372" spans="85:91" x14ac:dyDescent="0.25">
      <c r="CG23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BORD'!$B$13:$B$2000,0),9)))*T2372/$P$18)</f>
        <v>406.35042202010396</v>
      </c>
      <c r="CI2372">
        <f>'[3]TABLEAU DE BORD'!B2370</f>
        <v>0</v>
      </c>
      <c r="CJ2372">
        <f>'[3]TABLEAU DE BORD'!E2370-'[3]TABLEAU DE BORD'!C2370</f>
        <v>0</v>
      </c>
      <c r="CL2372">
        <f>'[3]TABLEAU DE BORD'!H2370</f>
        <v>0</v>
      </c>
      <c r="CM2372">
        <f>'[3]TABLEAU DE BORD'!K2370-'[3]TABLEAU DE BORD'!I2370</f>
        <v>0</v>
      </c>
    </row>
    <row r="2373" spans="85:91" x14ac:dyDescent="0.25">
      <c r="CG23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BORD'!$B$13:$B$2000,0),9)))*T2373/$P$18)</f>
        <v>406.35042202010396</v>
      </c>
      <c r="CI2373">
        <f>'[3]TABLEAU DE BORD'!B2371</f>
        <v>0</v>
      </c>
      <c r="CJ2373">
        <f>'[3]TABLEAU DE BORD'!E2371-'[3]TABLEAU DE BORD'!C2371</f>
        <v>0</v>
      </c>
      <c r="CL2373">
        <f>'[3]TABLEAU DE BORD'!H2371</f>
        <v>0</v>
      </c>
      <c r="CM2373">
        <f>'[3]TABLEAU DE BORD'!K2371-'[3]TABLEAU DE BORD'!I2371</f>
        <v>0</v>
      </c>
    </row>
    <row r="2374" spans="85:91" x14ac:dyDescent="0.25">
      <c r="CG23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BORD'!$B$13:$B$2000,0),9)))*T2374/$P$18)</f>
        <v>406.35042202010396</v>
      </c>
      <c r="CI2374">
        <f>'[3]TABLEAU DE BORD'!B2372</f>
        <v>0</v>
      </c>
      <c r="CJ2374">
        <f>'[3]TABLEAU DE BORD'!E2372-'[3]TABLEAU DE BORD'!C2372</f>
        <v>0</v>
      </c>
      <c r="CL2374">
        <f>'[3]TABLEAU DE BORD'!H2372</f>
        <v>0</v>
      </c>
      <c r="CM2374">
        <f>'[3]TABLEAU DE BORD'!K2372-'[3]TABLEAU DE BORD'!I2372</f>
        <v>0</v>
      </c>
    </row>
    <row r="2375" spans="85:91" x14ac:dyDescent="0.25">
      <c r="CG23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BORD'!$B$13:$B$2000,0),9)))*T2375/$P$18)</f>
        <v>406.35042202010396</v>
      </c>
      <c r="CI2375">
        <f>'[3]TABLEAU DE BORD'!B2373</f>
        <v>0</v>
      </c>
      <c r="CJ2375">
        <f>'[3]TABLEAU DE BORD'!E2373-'[3]TABLEAU DE BORD'!C2373</f>
        <v>0</v>
      </c>
      <c r="CL2375">
        <f>'[3]TABLEAU DE BORD'!H2373</f>
        <v>0</v>
      </c>
      <c r="CM2375">
        <f>'[3]TABLEAU DE BORD'!K2373-'[3]TABLEAU DE BORD'!I2373</f>
        <v>0</v>
      </c>
    </row>
    <row r="2376" spans="85:91" x14ac:dyDescent="0.25">
      <c r="CG23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BORD'!$B$13:$B$2000,0),9)))*T2376/$P$18)</f>
        <v>406.35042202010396</v>
      </c>
      <c r="CI2376">
        <f>'[3]TABLEAU DE BORD'!B2374</f>
        <v>0</v>
      </c>
      <c r="CJ2376">
        <f>'[3]TABLEAU DE BORD'!E2374-'[3]TABLEAU DE BORD'!C2374</f>
        <v>0</v>
      </c>
      <c r="CL2376">
        <f>'[3]TABLEAU DE BORD'!H2374</f>
        <v>0</v>
      </c>
      <c r="CM2376">
        <f>'[3]TABLEAU DE BORD'!K2374-'[3]TABLEAU DE BORD'!I2374</f>
        <v>0</v>
      </c>
    </row>
    <row r="2377" spans="85:91" x14ac:dyDescent="0.25">
      <c r="CG23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BORD'!$B$13:$B$2000,0),9)))*T2377/$P$18)</f>
        <v>406.35042202010396</v>
      </c>
      <c r="CI2377">
        <f>'[3]TABLEAU DE BORD'!B2375</f>
        <v>0</v>
      </c>
      <c r="CJ2377">
        <f>'[3]TABLEAU DE BORD'!E2375-'[3]TABLEAU DE BORD'!C2375</f>
        <v>0</v>
      </c>
      <c r="CL2377">
        <f>'[3]TABLEAU DE BORD'!H2375</f>
        <v>0</v>
      </c>
      <c r="CM2377">
        <f>'[3]TABLEAU DE BORD'!K2375-'[3]TABLEAU DE BORD'!I2375</f>
        <v>0</v>
      </c>
    </row>
    <row r="2378" spans="85:91" x14ac:dyDescent="0.25">
      <c r="CG23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BORD'!$B$13:$B$2000,0),9)))*T2378/$P$18)</f>
        <v>406.35042202010396</v>
      </c>
      <c r="CI2378">
        <f>'[3]TABLEAU DE BORD'!B2376</f>
        <v>0</v>
      </c>
      <c r="CJ2378">
        <f>'[3]TABLEAU DE BORD'!E2376-'[3]TABLEAU DE BORD'!C2376</f>
        <v>0</v>
      </c>
      <c r="CL2378">
        <f>'[3]TABLEAU DE BORD'!H2376</f>
        <v>0</v>
      </c>
      <c r="CM2378">
        <f>'[3]TABLEAU DE BORD'!K2376-'[3]TABLEAU DE BORD'!I2376</f>
        <v>0</v>
      </c>
    </row>
    <row r="2379" spans="85:91" x14ac:dyDescent="0.25">
      <c r="CG23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BORD'!$B$13:$B$2000,0),9)))*T2379/$P$18)</f>
        <v>406.35042202010396</v>
      </c>
      <c r="CI2379">
        <f>'[3]TABLEAU DE BORD'!B2377</f>
        <v>0</v>
      </c>
      <c r="CJ2379">
        <f>'[3]TABLEAU DE BORD'!E2377-'[3]TABLEAU DE BORD'!C2377</f>
        <v>0</v>
      </c>
      <c r="CL2379">
        <f>'[3]TABLEAU DE BORD'!H2377</f>
        <v>0</v>
      </c>
      <c r="CM2379">
        <f>'[3]TABLEAU DE BORD'!K2377-'[3]TABLEAU DE BORD'!I2377</f>
        <v>0</v>
      </c>
    </row>
    <row r="2380" spans="85:91" x14ac:dyDescent="0.25">
      <c r="CG23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BORD'!$B$13:$B$2000,0),9)))*T2380/$P$18)</f>
        <v>406.35042202010396</v>
      </c>
      <c r="CI2380">
        <f>'[3]TABLEAU DE BORD'!B2378</f>
        <v>0</v>
      </c>
      <c r="CJ2380">
        <f>'[3]TABLEAU DE BORD'!E2378-'[3]TABLEAU DE BORD'!C2378</f>
        <v>0</v>
      </c>
      <c r="CL2380">
        <f>'[3]TABLEAU DE BORD'!H2378</f>
        <v>0</v>
      </c>
      <c r="CM2380">
        <f>'[3]TABLEAU DE BORD'!K2378-'[3]TABLEAU DE BORD'!I2378</f>
        <v>0</v>
      </c>
    </row>
    <row r="2381" spans="85:91" x14ac:dyDescent="0.25">
      <c r="CG23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BORD'!$B$13:$B$2000,0),9)))*T2381/$P$18)</f>
        <v>406.35042202010396</v>
      </c>
      <c r="CI2381">
        <f>'[3]TABLEAU DE BORD'!B2379</f>
        <v>0</v>
      </c>
      <c r="CJ2381">
        <f>'[3]TABLEAU DE BORD'!E2379-'[3]TABLEAU DE BORD'!C2379</f>
        <v>0</v>
      </c>
      <c r="CL2381">
        <f>'[3]TABLEAU DE BORD'!H2379</f>
        <v>0</v>
      </c>
      <c r="CM2381">
        <f>'[3]TABLEAU DE BORD'!K2379-'[3]TABLEAU DE BORD'!I2379</f>
        <v>0</v>
      </c>
    </row>
    <row r="2382" spans="85:91" x14ac:dyDescent="0.25">
      <c r="CG23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BORD'!$B$13:$B$2000,0),9)))*T2382/$P$18)</f>
        <v>406.35042202010396</v>
      </c>
      <c r="CI2382">
        <f>'[3]TABLEAU DE BORD'!B2380</f>
        <v>0</v>
      </c>
      <c r="CJ2382">
        <f>'[3]TABLEAU DE BORD'!E2380-'[3]TABLEAU DE BORD'!C2380</f>
        <v>0</v>
      </c>
      <c r="CL2382">
        <f>'[3]TABLEAU DE BORD'!H2380</f>
        <v>0</v>
      </c>
      <c r="CM2382">
        <f>'[3]TABLEAU DE BORD'!K2380-'[3]TABLEAU DE BORD'!I2380</f>
        <v>0</v>
      </c>
    </row>
    <row r="2383" spans="85:91" x14ac:dyDescent="0.25">
      <c r="CG23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BORD'!$B$13:$B$2000,0),9)))*T2383/$P$18)</f>
        <v>406.35042202010396</v>
      </c>
      <c r="CI2383">
        <f>'[3]TABLEAU DE BORD'!B2381</f>
        <v>0</v>
      </c>
      <c r="CJ2383">
        <f>'[3]TABLEAU DE BORD'!E2381-'[3]TABLEAU DE BORD'!C2381</f>
        <v>0</v>
      </c>
      <c r="CL2383">
        <f>'[3]TABLEAU DE BORD'!H2381</f>
        <v>0</v>
      </c>
      <c r="CM2383">
        <f>'[3]TABLEAU DE BORD'!K2381-'[3]TABLEAU DE BORD'!I2381</f>
        <v>0</v>
      </c>
    </row>
    <row r="2384" spans="85:91" x14ac:dyDescent="0.25">
      <c r="CG23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BORD'!$B$13:$B$2000,0),9)))*T2384/$P$18)</f>
        <v>406.35042202010396</v>
      </c>
      <c r="CI2384">
        <f>'[3]TABLEAU DE BORD'!B2382</f>
        <v>0</v>
      </c>
      <c r="CJ2384">
        <f>'[3]TABLEAU DE BORD'!E2382-'[3]TABLEAU DE BORD'!C2382</f>
        <v>0</v>
      </c>
      <c r="CL2384">
        <f>'[3]TABLEAU DE BORD'!H2382</f>
        <v>0</v>
      </c>
      <c r="CM2384">
        <f>'[3]TABLEAU DE BORD'!K2382-'[3]TABLEAU DE BORD'!I2382</f>
        <v>0</v>
      </c>
    </row>
    <row r="2385" spans="85:91" x14ac:dyDescent="0.25">
      <c r="CG23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BORD'!$B$13:$B$2000,0),9)))*T2385/$P$18)</f>
        <v>406.35042202010396</v>
      </c>
      <c r="CI2385">
        <f>'[3]TABLEAU DE BORD'!B2383</f>
        <v>0</v>
      </c>
      <c r="CJ2385">
        <f>'[3]TABLEAU DE BORD'!E2383-'[3]TABLEAU DE BORD'!C2383</f>
        <v>0</v>
      </c>
      <c r="CL2385">
        <f>'[3]TABLEAU DE BORD'!H2383</f>
        <v>0</v>
      </c>
      <c r="CM2385">
        <f>'[3]TABLEAU DE BORD'!K2383-'[3]TABLEAU DE BORD'!I2383</f>
        <v>0</v>
      </c>
    </row>
    <row r="2386" spans="85:91" x14ac:dyDescent="0.25">
      <c r="CG23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BORD'!$B$13:$B$2000,0),9)))*T2386/$P$18)</f>
        <v>406.35042202010396</v>
      </c>
      <c r="CI2386">
        <f>'[3]TABLEAU DE BORD'!B2384</f>
        <v>0</v>
      </c>
      <c r="CJ2386">
        <f>'[3]TABLEAU DE BORD'!E2384-'[3]TABLEAU DE BORD'!C2384</f>
        <v>0</v>
      </c>
      <c r="CL2386">
        <f>'[3]TABLEAU DE BORD'!H2384</f>
        <v>0</v>
      </c>
      <c r="CM2386">
        <f>'[3]TABLEAU DE BORD'!K2384-'[3]TABLEAU DE BORD'!I2384</f>
        <v>0</v>
      </c>
    </row>
    <row r="2387" spans="85:91" x14ac:dyDescent="0.25">
      <c r="CG23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BORD'!$B$13:$B$2000,0),9)))*T2387/$P$18)</f>
        <v>406.35042202010396</v>
      </c>
      <c r="CI2387">
        <f>'[3]TABLEAU DE BORD'!B2385</f>
        <v>0</v>
      </c>
      <c r="CJ2387">
        <f>'[3]TABLEAU DE BORD'!E2385-'[3]TABLEAU DE BORD'!C2385</f>
        <v>0</v>
      </c>
      <c r="CL2387">
        <f>'[3]TABLEAU DE BORD'!H2385</f>
        <v>0</v>
      </c>
      <c r="CM2387">
        <f>'[3]TABLEAU DE BORD'!K2385-'[3]TABLEAU DE BORD'!I2385</f>
        <v>0</v>
      </c>
    </row>
    <row r="2388" spans="85:91" x14ac:dyDescent="0.25">
      <c r="CG23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BORD'!$B$13:$B$2000,0),9)))*T2388/$P$18)</f>
        <v>406.35042202010396</v>
      </c>
      <c r="CI2388">
        <f>'[3]TABLEAU DE BORD'!B2386</f>
        <v>0</v>
      </c>
      <c r="CJ2388">
        <f>'[3]TABLEAU DE BORD'!E2386-'[3]TABLEAU DE BORD'!C2386</f>
        <v>0</v>
      </c>
      <c r="CL2388">
        <f>'[3]TABLEAU DE BORD'!H2386</f>
        <v>0</v>
      </c>
      <c r="CM2388">
        <f>'[3]TABLEAU DE BORD'!K2386-'[3]TABLEAU DE BORD'!I2386</f>
        <v>0</v>
      </c>
    </row>
    <row r="2389" spans="85:91" x14ac:dyDescent="0.25">
      <c r="CG23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BORD'!$B$13:$B$2000,0),9)))*T2389/$P$18)</f>
        <v>406.35042202010396</v>
      </c>
      <c r="CI2389">
        <f>'[3]TABLEAU DE BORD'!B2387</f>
        <v>0</v>
      </c>
      <c r="CJ2389">
        <f>'[3]TABLEAU DE BORD'!E2387-'[3]TABLEAU DE BORD'!C2387</f>
        <v>0</v>
      </c>
      <c r="CL2389">
        <f>'[3]TABLEAU DE BORD'!H2387</f>
        <v>0</v>
      </c>
      <c r="CM2389">
        <f>'[3]TABLEAU DE BORD'!K2387-'[3]TABLEAU DE BORD'!I2387</f>
        <v>0</v>
      </c>
    </row>
    <row r="2390" spans="85:91" x14ac:dyDescent="0.25">
      <c r="CG23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BORD'!$B$13:$B$2000,0),9)))*T2390/$P$18)</f>
        <v>406.35042202010396</v>
      </c>
      <c r="CI2390">
        <f>'[3]TABLEAU DE BORD'!B2388</f>
        <v>0</v>
      </c>
      <c r="CJ2390">
        <f>'[3]TABLEAU DE BORD'!E2388-'[3]TABLEAU DE BORD'!C2388</f>
        <v>0</v>
      </c>
      <c r="CL2390">
        <f>'[3]TABLEAU DE BORD'!H2388</f>
        <v>0</v>
      </c>
      <c r="CM2390">
        <f>'[3]TABLEAU DE BORD'!K2388-'[3]TABLEAU DE BORD'!I2388</f>
        <v>0</v>
      </c>
    </row>
    <row r="2391" spans="85:91" x14ac:dyDescent="0.25">
      <c r="CG23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BORD'!$B$13:$B$2000,0),9)))*T2391/$P$18)</f>
        <v>406.35042202010396</v>
      </c>
      <c r="CI2391">
        <f>'[3]TABLEAU DE BORD'!B2389</f>
        <v>0</v>
      </c>
      <c r="CJ2391">
        <f>'[3]TABLEAU DE BORD'!E2389-'[3]TABLEAU DE BORD'!C2389</f>
        <v>0</v>
      </c>
      <c r="CL2391">
        <f>'[3]TABLEAU DE BORD'!H2389</f>
        <v>0</v>
      </c>
      <c r="CM2391">
        <f>'[3]TABLEAU DE BORD'!K2389-'[3]TABLEAU DE BORD'!I2389</f>
        <v>0</v>
      </c>
    </row>
    <row r="2392" spans="85:91" x14ac:dyDescent="0.25">
      <c r="CG23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BORD'!$B$13:$B$2000,0),9)))*T2392/$P$18)</f>
        <v>406.35042202010396</v>
      </c>
      <c r="CI2392">
        <f>'[3]TABLEAU DE BORD'!B2390</f>
        <v>0</v>
      </c>
      <c r="CJ2392">
        <f>'[3]TABLEAU DE BORD'!E2390-'[3]TABLEAU DE BORD'!C2390</f>
        <v>0</v>
      </c>
      <c r="CL2392">
        <f>'[3]TABLEAU DE BORD'!H2390</f>
        <v>0</v>
      </c>
      <c r="CM2392">
        <f>'[3]TABLEAU DE BORD'!K2390-'[3]TABLEAU DE BORD'!I2390</f>
        <v>0</v>
      </c>
    </row>
    <row r="2393" spans="85:91" x14ac:dyDescent="0.25">
      <c r="CG23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BORD'!$B$13:$B$2000,0),9)))*T2393/$P$18)</f>
        <v>406.35042202010396</v>
      </c>
      <c r="CI2393">
        <f>'[3]TABLEAU DE BORD'!B2391</f>
        <v>0</v>
      </c>
      <c r="CJ2393">
        <f>'[3]TABLEAU DE BORD'!E2391-'[3]TABLEAU DE BORD'!C2391</f>
        <v>0</v>
      </c>
      <c r="CL2393">
        <f>'[3]TABLEAU DE BORD'!H2391</f>
        <v>0</v>
      </c>
      <c r="CM2393">
        <f>'[3]TABLEAU DE BORD'!K2391-'[3]TABLEAU DE BORD'!I2391</f>
        <v>0</v>
      </c>
    </row>
    <row r="2394" spans="85:91" x14ac:dyDescent="0.25">
      <c r="CG23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BORD'!$B$13:$B$2000,0),9)))*T2394/$P$18)</f>
        <v>406.35042202010396</v>
      </c>
      <c r="CI2394">
        <f>'[3]TABLEAU DE BORD'!B2392</f>
        <v>0</v>
      </c>
      <c r="CJ2394">
        <f>'[3]TABLEAU DE BORD'!E2392-'[3]TABLEAU DE BORD'!C2392</f>
        <v>0</v>
      </c>
      <c r="CL2394">
        <f>'[3]TABLEAU DE BORD'!H2392</f>
        <v>0</v>
      </c>
      <c r="CM2394">
        <f>'[3]TABLEAU DE BORD'!K2392-'[3]TABLEAU DE BORD'!I2392</f>
        <v>0</v>
      </c>
    </row>
    <row r="2395" spans="85:91" x14ac:dyDescent="0.25">
      <c r="CG23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BORD'!$B$13:$B$2000,0),9)))*T2395/$P$18)</f>
        <v>406.35042202010396</v>
      </c>
      <c r="CI2395">
        <f>'[3]TABLEAU DE BORD'!B2393</f>
        <v>0</v>
      </c>
      <c r="CJ2395">
        <f>'[3]TABLEAU DE BORD'!E2393-'[3]TABLEAU DE BORD'!C2393</f>
        <v>0</v>
      </c>
      <c r="CL2395">
        <f>'[3]TABLEAU DE BORD'!H2393</f>
        <v>0</v>
      </c>
      <c r="CM2395">
        <f>'[3]TABLEAU DE BORD'!K2393-'[3]TABLEAU DE BORD'!I2393</f>
        <v>0</v>
      </c>
    </row>
    <row r="2396" spans="85:91" x14ac:dyDescent="0.25">
      <c r="CG23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BORD'!$B$13:$B$2000,0),9)))*T2396/$P$18)</f>
        <v>406.35042202010396</v>
      </c>
      <c r="CI2396">
        <f>'[3]TABLEAU DE BORD'!B2394</f>
        <v>0</v>
      </c>
      <c r="CJ2396">
        <f>'[3]TABLEAU DE BORD'!E2394-'[3]TABLEAU DE BORD'!C2394</f>
        <v>0</v>
      </c>
      <c r="CL2396">
        <f>'[3]TABLEAU DE BORD'!H2394</f>
        <v>0</v>
      </c>
      <c r="CM2396">
        <f>'[3]TABLEAU DE BORD'!K2394-'[3]TABLEAU DE BORD'!I2394</f>
        <v>0</v>
      </c>
    </row>
    <row r="2397" spans="85:91" x14ac:dyDescent="0.25">
      <c r="CG23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BORD'!$B$13:$B$2000,0),9)))*T2397/$P$18)</f>
        <v>406.35042202010396</v>
      </c>
      <c r="CI2397">
        <f>'[3]TABLEAU DE BORD'!B2395</f>
        <v>0</v>
      </c>
      <c r="CJ2397">
        <f>'[3]TABLEAU DE BORD'!E2395-'[3]TABLEAU DE BORD'!C2395</f>
        <v>0</v>
      </c>
      <c r="CL2397">
        <f>'[3]TABLEAU DE BORD'!H2395</f>
        <v>0</v>
      </c>
      <c r="CM2397">
        <f>'[3]TABLEAU DE BORD'!K2395-'[3]TABLEAU DE BORD'!I2395</f>
        <v>0</v>
      </c>
    </row>
    <row r="2398" spans="85:91" x14ac:dyDescent="0.25">
      <c r="CG23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BORD'!$B$13:$B$2000,0),9)))*T2398/$P$18)</f>
        <v>406.35042202010396</v>
      </c>
      <c r="CI2398">
        <f>'[3]TABLEAU DE BORD'!B2396</f>
        <v>0</v>
      </c>
      <c r="CJ2398">
        <f>'[3]TABLEAU DE BORD'!E2396-'[3]TABLEAU DE BORD'!C2396</f>
        <v>0</v>
      </c>
      <c r="CL2398">
        <f>'[3]TABLEAU DE BORD'!H2396</f>
        <v>0</v>
      </c>
      <c r="CM2398">
        <f>'[3]TABLEAU DE BORD'!K2396-'[3]TABLEAU DE BORD'!I2396</f>
        <v>0</v>
      </c>
    </row>
    <row r="2399" spans="85:91" x14ac:dyDescent="0.25">
      <c r="CG23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BORD'!$B$13:$B$2000,0),9)))*T2399/$P$18)</f>
        <v>406.35042202010396</v>
      </c>
      <c r="CI2399">
        <f>'[3]TABLEAU DE BORD'!B2397</f>
        <v>0</v>
      </c>
      <c r="CJ2399">
        <f>'[3]TABLEAU DE BORD'!E2397-'[3]TABLEAU DE BORD'!C2397</f>
        <v>0</v>
      </c>
      <c r="CL2399">
        <f>'[3]TABLEAU DE BORD'!H2397</f>
        <v>0</v>
      </c>
      <c r="CM2399">
        <f>'[3]TABLEAU DE BORD'!K2397-'[3]TABLEAU DE BORD'!I2397</f>
        <v>0</v>
      </c>
    </row>
    <row r="2400" spans="85:91" x14ac:dyDescent="0.25">
      <c r="CG24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BORD'!$B$13:$B$2000,0),9)))*T2400/$P$18)</f>
        <v>406.35042202010396</v>
      </c>
      <c r="CI2400">
        <f>'[3]TABLEAU DE BORD'!B2398</f>
        <v>0</v>
      </c>
      <c r="CJ2400">
        <f>'[3]TABLEAU DE BORD'!E2398-'[3]TABLEAU DE BORD'!C2398</f>
        <v>0</v>
      </c>
      <c r="CL2400">
        <f>'[3]TABLEAU DE BORD'!H2398</f>
        <v>0</v>
      </c>
      <c r="CM2400">
        <f>'[3]TABLEAU DE BORD'!K2398-'[3]TABLEAU DE BORD'!I2398</f>
        <v>0</v>
      </c>
    </row>
    <row r="2401" spans="85:91" x14ac:dyDescent="0.25">
      <c r="CG24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BORD'!$B$13:$B$2000,0),9)))*T2401/$P$18)</f>
        <v>406.35042202010396</v>
      </c>
      <c r="CI2401">
        <f>'[3]TABLEAU DE BORD'!B2399</f>
        <v>0</v>
      </c>
      <c r="CJ2401">
        <f>'[3]TABLEAU DE BORD'!E2399-'[3]TABLEAU DE BORD'!C2399</f>
        <v>0</v>
      </c>
      <c r="CL2401">
        <f>'[3]TABLEAU DE BORD'!H2399</f>
        <v>0</v>
      </c>
      <c r="CM2401">
        <f>'[3]TABLEAU DE BORD'!K2399-'[3]TABLEAU DE BORD'!I2399</f>
        <v>0</v>
      </c>
    </row>
    <row r="2402" spans="85:91" x14ac:dyDescent="0.25">
      <c r="CG24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BORD'!$B$13:$B$2000,0),9)))*T2402/$P$18)</f>
        <v>406.35042202010396</v>
      </c>
      <c r="CI2402">
        <f>'[3]TABLEAU DE BORD'!B2400</f>
        <v>0</v>
      </c>
      <c r="CJ2402">
        <f>'[3]TABLEAU DE BORD'!E2400-'[3]TABLEAU DE BORD'!C2400</f>
        <v>0</v>
      </c>
      <c r="CL2402">
        <f>'[3]TABLEAU DE BORD'!H2400</f>
        <v>0</v>
      </c>
      <c r="CM2402">
        <f>'[3]TABLEAU DE BORD'!K2400-'[3]TABLEAU DE BORD'!I2400</f>
        <v>0</v>
      </c>
    </row>
    <row r="2403" spans="85:91" x14ac:dyDescent="0.25">
      <c r="CG24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BORD'!$B$13:$B$2000,0),9)))*T2403/$P$18)</f>
        <v>406.35042202010396</v>
      </c>
      <c r="CI2403">
        <f>'[3]TABLEAU DE BORD'!B2401</f>
        <v>0</v>
      </c>
      <c r="CJ2403">
        <f>'[3]TABLEAU DE BORD'!E2401-'[3]TABLEAU DE BORD'!C2401</f>
        <v>0</v>
      </c>
      <c r="CL2403">
        <f>'[3]TABLEAU DE BORD'!H2401</f>
        <v>0</v>
      </c>
      <c r="CM2403">
        <f>'[3]TABLEAU DE BORD'!K2401-'[3]TABLEAU DE BORD'!I2401</f>
        <v>0</v>
      </c>
    </row>
    <row r="2404" spans="85:91" x14ac:dyDescent="0.25">
      <c r="CG24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BORD'!$B$13:$B$2000,0),9)))*T2404/$P$18)</f>
        <v>406.35042202010396</v>
      </c>
      <c r="CI2404">
        <f>'[3]TABLEAU DE BORD'!B2402</f>
        <v>0</v>
      </c>
      <c r="CJ2404">
        <f>'[3]TABLEAU DE BORD'!E2402-'[3]TABLEAU DE BORD'!C2402</f>
        <v>0</v>
      </c>
      <c r="CL2404">
        <f>'[3]TABLEAU DE BORD'!H2402</f>
        <v>0</v>
      </c>
      <c r="CM2404">
        <f>'[3]TABLEAU DE BORD'!K2402-'[3]TABLEAU DE BORD'!I2402</f>
        <v>0</v>
      </c>
    </row>
    <row r="2405" spans="85:91" x14ac:dyDescent="0.25">
      <c r="CG24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BORD'!$B$13:$B$2000,0),9)))*T2405/$P$18)</f>
        <v>406.35042202010396</v>
      </c>
      <c r="CI2405">
        <f>'[3]TABLEAU DE BORD'!B2403</f>
        <v>0</v>
      </c>
      <c r="CJ2405">
        <f>'[3]TABLEAU DE BORD'!E2403-'[3]TABLEAU DE BORD'!C2403</f>
        <v>0</v>
      </c>
      <c r="CL2405">
        <f>'[3]TABLEAU DE BORD'!H2403</f>
        <v>0</v>
      </c>
      <c r="CM2405">
        <f>'[3]TABLEAU DE BORD'!K2403-'[3]TABLEAU DE BORD'!I2403</f>
        <v>0</v>
      </c>
    </row>
    <row r="2406" spans="85:91" x14ac:dyDescent="0.25">
      <c r="CG240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BORD'!$B$13:$B$2000,0),9)))*T2406/$P$18)</f>
        <v>406.35042202010396</v>
      </c>
      <c r="CI2406">
        <f>'[3]TABLEAU DE BORD'!B2404</f>
        <v>0</v>
      </c>
      <c r="CJ2406">
        <f>'[3]TABLEAU DE BORD'!E2404-'[3]TABLEAU DE BORD'!C2404</f>
        <v>0</v>
      </c>
      <c r="CL2406">
        <f>'[3]TABLEAU DE BORD'!H2404</f>
        <v>0</v>
      </c>
      <c r="CM2406">
        <f>'[3]TABLEAU DE BORD'!K2404-'[3]TABLEAU DE BORD'!I2404</f>
        <v>0</v>
      </c>
    </row>
    <row r="2407" spans="85:91" x14ac:dyDescent="0.25">
      <c r="CG240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BORD'!$B$13:$B$2000,0),9)))*T2407/$P$18)</f>
        <v>406.35042202010396</v>
      </c>
      <c r="CI2407">
        <f>'[3]TABLEAU DE BORD'!B2405</f>
        <v>0</v>
      </c>
      <c r="CJ2407">
        <f>'[3]TABLEAU DE BORD'!E2405-'[3]TABLEAU DE BORD'!C2405</f>
        <v>0</v>
      </c>
      <c r="CL2407">
        <f>'[3]TABLEAU DE BORD'!H2405</f>
        <v>0</v>
      </c>
      <c r="CM2407">
        <f>'[3]TABLEAU DE BORD'!K2405-'[3]TABLEAU DE BORD'!I2405</f>
        <v>0</v>
      </c>
    </row>
    <row r="2408" spans="85:91" x14ac:dyDescent="0.25">
      <c r="CG240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BORD'!$B$13:$B$2000,0),9)))*T2408/$P$18)</f>
        <v>406.35042202010396</v>
      </c>
      <c r="CI2408">
        <f>'[3]TABLEAU DE BORD'!B2406</f>
        <v>0</v>
      </c>
      <c r="CJ2408">
        <f>'[3]TABLEAU DE BORD'!E2406-'[3]TABLEAU DE BORD'!C2406</f>
        <v>0</v>
      </c>
      <c r="CL2408">
        <f>'[3]TABLEAU DE BORD'!H2406</f>
        <v>0</v>
      </c>
      <c r="CM2408">
        <f>'[3]TABLEAU DE BORD'!K2406-'[3]TABLEAU DE BORD'!I2406</f>
        <v>0</v>
      </c>
    </row>
    <row r="2409" spans="85:91" x14ac:dyDescent="0.25">
      <c r="CG240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BORD'!$B$13:$B$2000,0),9)))*T2409/$P$18)</f>
        <v>406.35042202010396</v>
      </c>
      <c r="CI2409">
        <f>'[3]TABLEAU DE BORD'!B2407</f>
        <v>0</v>
      </c>
      <c r="CJ2409">
        <f>'[3]TABLEAU DE BORD'!E2407-'[3]TABLEAU DE BORD'!C2407</f>
        <v>0</v>
      </c>
      <c r="CL2409">
        <f>'[3]TABLEAU DE BORD'!H2407</f>
        <v>0</v>
      </c>
      <c r="CM2409">
        <f>'[3]TABLEAU DE BORD'!K2407-'[3]TABLEAU DE BORD'!I2407</f>
        <v>0</v>
      </c>
    </row>
    <row r="2410" spans="85:91" x14ac:dyDescent="0.25">
      <c r="CG241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BORD'!$B$13:$B$2000,0),9)))*T2410/$P$18)</f>
        <v>406.35042202010396</v>
      </c>
      <c r="CI2410">
        <f>'[3]TABLEAU DE BORD'!B2408</f>
        <v>0</v>
      </c>
      <c r="CJ2410">
        <f>'[3]TABLEAU DE BORD'!E2408-'[3]TABLEAU DE BORD'!C2408</f>
        <v>0</v>
      </c>
      <c r="CL2410">
        <f>'[3]TABLEAU DE BORD'!H2408</f>
        <v>0</v>
      </c>
      <c r="CM2410">
        <f>'[3]TABLEAU DE BORD'!K2408-'[3]TABLEAU DE BORD'!I2408</f>
        <v>0</v>
      </c>
    </row>
    <row r="2411" spans="85:91" x14ac:dyDescent="0.25">
      <c r="CG241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BORD'!$B$13:$B$2000,0),9)))*T2411/$P$18)</f>
        <v>406.35042202010396</v>
      </c>
      <c r="CI2411">
        <f>'[3]TABLEAU DE BORD'!B2409</f>
        <v>0</v>
      </c>
      <c r="CJ2411">
        <f>'[3]TABLEAU DE BORD'!E2409-'[3]TABLEAU DE BORD'!C2409</f>
        <v>0</v>
      </c>
      <c r="CL2411">
        <f>'[3]TABLEAU DE BORD'!H2409</f>
        <v>0</v>
      </c>
      <c r="CM2411">
        <f>'[3]TABLEAU DE BORD'!K2409-'[3]TABLEAU DE BORD'!I2409</f>
        <v>0</v>
      </c>
    </row>
    <row r="2412" spans="85:91" x14ac:dyDescent="0.25">
      <c r="CG241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BORD'!$B$13:$B$2000,0),9)))*T2412/$P$18)</f>
        <v>406.35042202010396</v>
      </c>
      <c r="CI2412">
        <f>'[3]TABLEAU DE BORD'!B2410</f>
        <v>0</v>
      </c>
      <c r="CJ2412">
        <f>'[3]TABLEAU DE BORD'!E2410-'[3]TABLEAU DE BORD'!C2410</f>
        <v>0</v>
      </c>
      <c r="CL2412">
        <f>'[3]TABLEAU DE BORD'!H2410</f>
        <v>0</v>
      </c>
      <c r="CM2412">
        <f>'[3]TABLEAU DE BORD'!K2410-'[3]TABLEAU DE BORD'!I2410</f>
        <v>0</v>
      </c>
    </row>
    <row r="2413" spans="85:91" x14ac:dyDescent="0.25">
      <c r="CG241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BORD'!$B$13:$B$2000,0),9)))*T2413/$P$18)</f>
        <v>406.35042202010396</v>
      </c>
      <c r="CI2413">
        <f>'[3]TABLEAU DE BORD'!B2411</f>
        <v>0</v>
      </c>
      <c r="CJ2413">
        <f>'[3]TABLEAU DE BORD'!E2411-'[3]TABLEAU DE BORD'!C2411</f>
        <v>0</v>
      </c>
      <c r="CL2413">
        <f>'[3]TABLEAU DE BORD'!H2411</f>
        <v>0</v>
      </c>
      <c r="CM2413">
        <f>'[3]TABLEAU DE BORD'!K2411-'[3]TABLEAU DE BORD'!I2411</f>
        <v>0</v>
      </c>
    </row>
    <row r="2414" spans="85:91" x14ac:dyDescent="0.25">
      <c r="CG241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BORD'!$B$13:$B$2000,0),9)))*T2414/$P$18)</f>
        <v>406.35042202010396</v>
      </c>
      <c r="CI2414">
        <f>'[3]TABLEAU DE BORD'!B2412</f>
        <v>0</v>
      </c>
      <c r="CJ2414">
        <f>'[3]TABLEAU DE BORD'!E2412-'[3]TABLEAU DE BORD'!C2412</f>
        <v>0</v>
      </c>
      <c r="CL2414">
        <f>'[3]TABLEAU DE BORD'!H2412</f>
        <v>0</v>
      </c>
      <c r="CM2414">
        <f>'[3]TABLEAU DE BORD'!K2412-'[3]TABLEAU DE BORD'!I2412</f>
        <v>0</v>
      </c>
    </row>
    <row r="2415" spans="85:91" x14ac:dyDescent="0.25">
      <c r="CG241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BORD'!$B$13:$B$2000,0),9)))*T2415/$P$18)</f>
        <v>406.35042202010396</v>
      </c>
      <c r="CI2415">
        <f>'[3]TABLEAU DE BORD'!B2413</f>
        <v>0</v>
      </c>
      <c r="CJ2415">
        <f>'[3]TABLEAU DE BORD'!E2413-'[3]TABLEAU DE BORD'!C2413</f>
        <v>0</v>
      </c>
      <c r="CL2415">
        <f>'[3]TABLEAU DE BORD'!H2413</f>
        <v>0</v>
      </c>
      <c r="CM2415">
        <f>'[3]TABLEAU DE BORD'!K2413-'[3]TABLEAU DE BORD'!I2413</f>
        <v>0</v>
      </c>
    </row>
    <row r="2416" spans="85:91" x14ac:dyDescent="0.25">
      <c r="CG24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BORD'!$B$13:$B$2000,0),9)))*T2416/$P$18)</f>
        <v>406.35042202010396</v>
      </c>
      <c r="CI2416">
        <f>'[3]TABLEAU DE BORD'!B2414</f>
        <v>0</v>
      </c>
      <c r="CJ2416">
        <f>'[3]TABLEAU DE BORD'!E2414-'[3]TABLEAU DE BORD'!C2414</f>
        <v>0</v>
      </c>
      <c r="CL2416">
        <f>'[3]TABLEAU DE BORD'!H2414</f>
        <v>0</v>
      </c>
      <c r="CM2416">
        <f>'[3]TABLEAU DE BORD'!K2414-'[3]TABLEAU DE BORD'!I2414</f>
        <v>0</v>
      </c>
    </row>
    <row r="2417" spans="85:91" x14ac:dyDescent="0.25">
      <c r="CG24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BORD'!$B$13:$B$2000,0),9)))*T2417/$P$18)</f>
        <v>406.35042202010396</v>
      </c>
      <c r="CI2417">
        <f>'[3]TABLEAU DE BORD'!B2415</f>
        <v>0</v>
      </c>
      <c r="CJ2417">
        <f>'[3]TABLEAU DE BORD'!E2415-'[3]TABLEAU DE BORD'!C2415</f>
        <v>0</v>
      </c>
      <c r="CL2417">
        <f>'[3]TABLEAU DE BORD'!H2415</f>
        <v>0</v>
      </c>
      <c r="CM2417">
        <f>'[3]TABLEAU DE BORD'!K2415-'[3]TABLEAU DE BORD'!I2415</f>
        <v>0</v>
      </c>
    </row>
    <row r="2418" spans="85:91" x14ac:dyDescent="0.25">
      <c r="CG24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BORD'!$B$13:$B$2000,0),9)))*T2418/$P$18)</f>
        <v>406.35042202010396</v>
      </c>
      <c r="CI2418">
        <f>'[3]TABLEAU DE BORD'!B2416</f>
        <v>0</v>
      </c>
      <c r="CJ2418">
        <f>'[3]TABLEAU DE BORD'!E2416-'[3]TABLEAU DE BORD'!C2416</f>
        <v>0</v>
      </c>
      <c r="CL2418">
        <f>'[3]TABLEAU DE BORD'!H2416</f>
        <v>0</v>
      </c>
      <c r="CM2418">
        <f>'[3]TABLEAU DE BORD'!K2416-'[3]TABLEAU DE BORD'!I2416</f>
        <v>0</v>
      </c>
    </row>
    <row r="2419" spans="85:91" x14ac:dyDescent="0.25">
      <c r="CG24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BORD'!$B$13:$B$2000,0),9)))*T2419/$P$18)</f>
        <v>406.35042202010396</v>
      </c>
      <c r="CI2419">
        <f>'[3]TABLEAU DE BORD'!B2417</f>
        <v>0</v>
      </c>
      <c r="CJ2419">
        <f>'[3]TABLEAU DE BORD'!E2417-'[3]TABLEAU DE BORD'!C2417</f>
        <v>0</v>
      </c>
      <c r="CL2419">
        <f>'[3]TABLEAU DE BORD'!H2417</f>
        <v>0</v>
      </c>
      <c r="CM2419">
        <f>'[3]TABLEAU DE BORD'!K2417-'[3]TABLEAU DE BORD'!I2417</f>
        <v>0</v>
      </c>
    </row>
    <row r="2420" spans="85:91" x14ac:dyDescent="0.25">
      <c r="CG24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BORD'!$B$13:$B$2000,0),9)))*T2420/$P$18)</f>
        <v>406.35042202010396</v>
      </c>
      <c r="CI2420">
        <f>'[3]TABLEAU DE BORD'!B2418</f>
        <v>0</v>
      </c>
      <c r="CJ2420">
        <f>'[3]TABLEAU DE BORD'!E2418-'[3]TABLEAU DE BORD'!C2418</f>
        <v>0</v>
      </c>
      <c r="CL2420">
        <f>'[3]TABLEAU DE BORD'!H2418</f>
        <v>0</v>
      </c>
      <c r="CM2420">
        <f>'[3]TABLEAU DE BORD'!K2418-'[3]TABLEAU DE BORD'!I2418</f>
        <v>0</v>
      </c>
    </row>
    <row r="2421" spans="85:91" x14ac:dyDescent="0.25">
      <c r="CG24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BORD'!$B$13:$B$2000,0),9)))*T2421/$P$18)</f>
        <v>406.35042202010396</v>
      </c>
      <c r="CI2421">
        <f>'[3]TABLEAU DE BORD'!B2419</f>
        <v>0</v>
      </c>
      <c r="CJ2421">
        <f>'[3]TABLEAU DE BORD'!E2419-'[3]TABLEAU DE BORD'!C2419</f>
        <v>0</v>
      </c>
      <c r="CL2421">
        <f>'[3]TABLEAU DE BORD'!H2419</f>
        <v>0</v>
      </c>
      <c r="CM2421">
        <f>'[3]TABLEAU DE BORD'!K2419-'[3]TABLEAU DE BORD'!I2419</f>
        <v>0</v>
      </c>
    </row>
    <row r="2422" spans="85:91" x14ac:dyDescent="0.25">
      <c r="CG24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BORD'!$B$13:$B$2000,0),9)))*T2422/$P$18)</f>
        <v>406.35042202010396</v>
      </c>
      <c r="CI2422">
        <f>'[3]TABLEAU DE BORD'!B2420</f>
        <v>0</v>
      </c>
      <c r="CJ2422">
        <f>'[3]TABLEAU DE BORD'!E2420-'[3]TABLEAU DE BORD'!C2420</f>
        <v>0</v>
      </c>
      <c r="CL2422">
        <f>'[3]TABLEAU DE BORD'!H2420</f>
        <v>0</v>
      </c>
      <c r="CM2422">
        <f>'[3]TABLEAU DE BORD'!K2420-'[3]TABLEAU DE BORD'!I2420</f>
        <v>0</v>
      </c>
    </row>
    <row r="2423" spans="85:91" x14ac:dyDescent="0.25">
      <c r="CG24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BORD'!$B$13:$B$2000,0),9)))*T2423/$P$18)</f>
        <v>406.35042202010396</v>
      </c>
      <c r="CI2423">
        <f>'[3]TABLEAU DE BORD'!B2421</f>
        <v>0</v>
      </c>
      <c r="CJ2423">
        <f>'[3]TABLEAU DE BORD'!E2421-'[3]TABLEAU DE BORD'!C2421</f>
        <v>0</v>
      </c>
      <c r="CL2423">
        <f>'[3]TABLEAU DE BORD'!H2421</f>
        <v>0</v>
      </c>
      <c r="CM2423">
        <f>'[3]TABLEAU DE BORD'!K2421-'[3]TABLEAU DE BORD'!I2421</f>
        <v>0</v>
      </c>
    </row>
    <row r="2424" spans="85:91" x14ac:dyDescent="0.25">
      <c r="CG242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BORD'!$B$13:$B$2000,0),9)))*T2424/$P$18)</f>
        <v>406.35042202010396</v>
      </c>
      <c r="CI2424">
        <f>'[3]TABLEAU DE BORD'!B2422</f>
        <v>0</v>
      </c>
      <c r="CJ2424">
        <f>'[3]TABLEAU DE BORD'!E2422-'[3]TABLEAU DE BORD'!C2422</f>
        <v>0</v>
      </c>
      <c r="CL2424">
        <f>'[3]TABLEAU DE BORD'!H2422</f>
        <v>0</v>
      </c>
      <c r="CM2424">
        <f>'[3]TABLEAU DE BORD'!K2422-'[3]TABLEAU DE BORD'!I2422</f>
        <v>0</v>
      </c>
    </row>
    <row r="2425" spans="85:91" x14ac:dyDescent="0.25">
      <c r="CG242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BORD'!$B$13:$B$2000,0),9)))*T2425/$P$18)</f>
        <v>406.35042202010396</v>
      </c>
      <c r="CI2425">
        <f>'[3]TABLEAU DE BORD'!B2423</f>
        <v>0</v>
      </c>
      <c r="CJ2425">
        <f>'[3]TABLEAU DE BORD'!E2423-'[3]TABLEAU DE BORD'!C2423</f>
        <v>0</v>
      </c>
      <c r="CL2425">
        <f>'[3]TABLEAU DE BORD'!H2423</f>
        <v>0</v>
      </c>
      <c r="CM2425">
        <f>'[3]TABLEAU DE BORD'!K2423-'[3]TABLEAU DE BORD'!I2423</f>
        <v>0</v>
      </c>
    </row>
    <row r="2426" spans="85:91" x14ac:dyDescent="0.25">
      <c r="CG242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BORD'!$B$13:$B$2000,0),9)))*T2426/$P$18)</f>
        <v>406.35042202010396</v>
      </c>
      <c r="CI2426">
        <f>'[3]TABLEAU DE BORD'!B2424</f>
        <v>0</v>
      </c>
      <c r="CJ2426">
        <f>'[3]TABLEAU DE BORD'!E2424-'[3]TABLEAU DE BORD'!C2424</f>
        <v>0</v>
      </c>
      <c r="CL2426">
        <f>'[3]TABLEAU DE BORD'!H2424</f>
        <v>0</v>
      </c>
      <c r="CM2426">
        <f>'[3]TABLEAU DE BORD'!K2424-'[3]TABLEAU DE BORD'!I2424</f>
        <v>0</v>
      </c>
    </row>
    <row r="2427" spans="85:91" x14ac:dyDescent="0.25">
      <c r="CG242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BORD'!$B$13:$B$2000,0),9)))*T2427/$P$18)</f>
        <v>406.35042202010396</v>
      </c>
      <c r="CI2427">
        <f>'[3]TABLEAU DE BORD'!B2425</f>
        <v>0</v>
      </c>
      <c r="CJ2427">
        <f>'[3]TABLEAU DE BORD'!E2425-'[3]TABLEAU DE BORD'!C2425</f>
        <v>0</v>
      </c>
      <c r="CL2427">
        <f>'[3]TABLEAU DE BORD'!H2425</f>
        <v>0</v>
      </c>
      <c r="CM2427">
        <f>'[3]TABLEAU DE BORD'!K2425-'[3]TABLEAU DE BORD'!I2425</f>
        <v>0</v>
      </c>
    </row>
    <row r="2428" spans="85:91" x14ac:dyDescent="0.25">
      <c r="CG242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BORD'!$B$13:$B$2000,0),9)))*T2428/$P$18)</f>
        <v>406.35042202010396</v>
      </c>
      <c r="CI2428">
        <f>'[3]TABLEAU DE BORD'!B2426</f>
        <v>0</v>
      </c>
      <c r="CJ2428">
        <f>'[3]TABLEAU DE BORD'!E2426-'[3]TABLEAU DE BORD'!C2426</f>
        <v>0</v>
      </c>
      <c r="CL2428">
        <f>'[3]TABLEAU DE BORD'!H2426</f>
        <v>0</v>
      </c>
      <c r="CM2428">
        <f>'[3]TABLEAU DE BORD'!K2426-'[3]TABLEAU DE BORD'!I2426</f>
        <v>0</v>
      </c>
    </row>
    <row r="2429" spans="85:91" x14ac:dyDescent="0.25">
      <c r="CG242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BORD'!$B$13:$B$2000,0),9)))*T2429/$P$18)</f>
        <v>406.35042202010396</v>
      </c>
      <c r="CI2429">
        <f>'[3]TABLEAU DE BORD'!B2427</f>
        <v>0</v>
      </c>
      <c r="CJ2429">
        <f>'[3]TABLEAU DE BORD'!E2427-'[3]TABLEAU DE BORD'!C2427</f>
        <v>0</v>
      </c>
      <c r="CL2429">
        <f>'[3]TABLEAU DE BORD'!H2427</f>
        <v>0</v>
      </c>
      <c r="CM2429">
        <f>'[3]TABLEAU DE BORD'!K2427-'[3]TABLEAU DE BORD'!I2427</f>
        <v>0</v>
      </c>
    </row>
    <row r="2430" spans="85:91" x14ac:dyDescent="0.25">
      <c r="CG243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BORD'!$B$13:$B$2000,0),9)))*T2430/$P$18)</f>
        <v>406.35042202010396</v>
      </c>
      <c r="CI2430">
        <f>'[3]TABLEAU DE BORD'!B2428</f>
        <v>0</v>
      </c>
      <c r="CJ2430">
        <f>'[3]TABLEAU DE BORD'!E2428-'[3]TABLEAU DE BORD'!C2428</f>
        <v>0</v>
      </c>
      <c r="CL2430">
        <f>'[3]TABLEAU DE BORD'!H2428</f>
        <v>0</v>
      </c>
      <c r="CM2430">
        <f>'[3]TABLEAU DE BORD'!K2428-'[3]TABLEAU DE BORD'!I2428</f>
        <v>0</v>
      </c>
    </row>
    <row r="2431" spans="85:91" x14ac:dyDescent="0.25">
      <c r="CG243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BORD'!$B$13:$B$2000,0),9)))*T2431/$P$18)</f>
        <v>406.35042202010396</v>
      </c>
      <c r="CI2431">
        <f>'[3]TABLEAU DE BORD'!B2429</f>
        <v>0</v>
      </c>
      <c r="CJ2431">
        <f>'[3]TABLEAU DE BORD'!E2429-'[3]TABLEAU DE BORD'!C2429</f>
        <v>0</v>
      </c>
      <c r="CL2431">
        <f>'[3]TABLEAU DE BORD'!H2429</f>
        <v>0</v>
      </c>
      <c r="CM2431">
        <f>'[3]TABLEAU DE BORD'!K2429-'[3]TABLEAU DE BORD'!I2429</f>
        <v>0</v>
      </c>
    </row>
    <row r="2432" spans="85:91" x14ac:dyDescent="0.25">
      <c r="CG243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BORD'!$B$13:$B$2000,0),9)))*T2432/$P$18)</f>
        <v>406.35042202010396</v>
      </c>
      <c r="CI2432">
        <f>'[3]TABLEAU DE BORD'!B2430</f>
        <v>0</v>
      </c>
      <c r="CJ2432">
        <f>'[3]TABLEAU DE BORD'!E2430-'[3]TABLEAU DE BORD'!C2430</f>
        <v>0</v>
      </c>
      <c r="CL2432">
        <f>'[3]TABLEAU DE BORD'!H2430</f>
        <v>0</v>
      </c>
      <c r="CM2432">
        <f>'[3]TABLEAU DE BORD'!K2430-'[3]TABLEAU DE BORD'!I2430</f>
        <v>0</v>
      </c>
    </row>
    <row r="2433" spans="85:91" x14ac:dyDescent="0.25">
      <c r="CG243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BORD'!$B$13:$B$2000,0),9)))*T2433/$P$18)</f>
        <v>406.35042202010396</v>
      </c>
      <c r="CI2433">
        <f>'[3]TABLEAU DE BORD'!B2431</f>
        <v>0</v>
      </c>
      <c r="CJ2433">
        <f>'[3]TABLEAU DE BORD'!E2431-'[3]TABLEAU DE BORD'!C2431</f>
        <v>0</v>
      </c>
      <c r="CL2433">
        <f>'[3]TABLEAU DE BORD'!H2431</f>
        <v>0</v>
      </c>
      <c r="CM2433">
        <f>'[3]TABLEAU DE BORD'!K2431-'[3]TABLEAU DE BORD'!I2431</f>
        <v>0</v>
      </c>
    </row>
    <row r="2434" spans="85:91" x14ac:dyDescent="0.25">
      <c r="CG243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BORD'!$B$13:$B$2000,0),9)))*T2434/$P$18)</f>
        <v>406.35042202010396</v>
      </c>
      <c r="CI2434">
        <f>'[3]TABLEAU DE BORD'!B2432</f>
        <v>0</v>
      </c>
      <c r="CJ2434">
        <f>'[3]TABLEAU DE BORD'!E2432-'[3]TABLEAU DE BORD'!C2432</f>
        <v>0</v>
      </c>
      <c r="CL2434">
        <f>'[3]TABLEAU DE BORD'!H2432</f>
        <v>0</v>
      </c>
      <c r="CM2434">
        <f>'[3]TABLEAU DE BORD'!K2432-'[3]TABLEAU DE BORD'!I2432</f>
        <v>0</v>
      </c>
    </row>
    <row r="2435" spans="85:91" x14ac:dyDescent="0.25">
      <c r="CG243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BORD'!$B$13:$B$2000,0),9)))*T2435/$P$18)</f>
        <v>406.35042202010396</v>
      </c>
      <c r="CI2435">
        <f>'[3]TABLEAU DE BORD'!B2433</f>
        <v>0</v>
      </c>
      <c r="CJ2435">
        <f>'[3]TABLEAU DE BORD'!E2433-'[3]TABLEAU DE BORD'!C2433</f>
        <v>0</v>
      </c>
      <c r="CL2435">
        <f>'[3]TABLEAU DE BORD'!H2433</f>
        <v>0</v>
      </c>
      <c r="CM2435">
        <f>'[3]TABLEAU DE BORD'!K2433-'[3]TABLEAU DE BORD'!I2433</f>
        <v>0</v>
      </c>
    </row>
    <row r="2436" spans="85:91" x14ac:dyDescent="0.25">
      <c r="CG243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BORD'!$B$13:$B$2000,0),9)))*T2436/$P$18)</f>
        <v>406.35042202010396</v>
      </c>
      <c r="CI2436">
        <f>'[3]TABLEAU DE BORD'!B2434</f>
        <v>0</v>
      </c>
      <c r="CJ2436">
        <f>'[3]TABLEAU DE BORD'!E2434-'[3]TABLEAU DE BORD'!C2434</f>
        <v>0</v>
      </c>
      <c r="CL2436">
        <f>'[3]TABLEAU DE BORD'!H2434</f>
        <v>0</v>
      </c>
      <c r="CM2436">
        <f>'[3]TABLEAU DE BORD'!K2434-'[3]TABLEAU DE BORD'!I2434</f>
        <v>0</v>
      </c>
    </row>
    <row r="2437" spans="85:91" x14ac:dyDescent="0.25">
      <c r="CG243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BORD'!$B$13:$B$2000,0),9)))*T2437/$P$18)</f>
        <v>406.35042202010396</v>
      </c>
      <c r="CI2437">
        <f>'[3]TABLEAU DE BORD'!B2435</f>
        <v>0</v>
      </c>
      <c r="CJ2437">
        <f>'[3]TABLEAU DE BORD'!E2435-'[3]TABLEAU DE BORD'!C2435</f>
        <v>0</v>
      </c>
      <c r="CL2437">
        <f>'[3]TABLEAU DE BORD'!H2435</f>
        <v>0</v>
      </c>
      <c r="CM2437">
        <f>'[3]TABLEAU DE BORD'!K2435-'[3]TABLEAU DE BORD'!I2435</f>
        <v>0</v>
      </c>
    </row>
    <row r="2438" spans="85:91" x14ac:dyDescent="0.25">
      <c r="CG243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BORD'!$B$13:$B$2000,0),9)))*T2438/$P$18)</f>
        <v>406.35042202010396</v>
      </c>
      <c r="CI2438">
        <f>'[3]TABLEAU DE BORD'!B2436</f>
        <v>0</v>
      </c>
      <c r="CJ2438">
        <f>'[3]TABLEAU DE BORD'!E2436-'[3]TABLEAU DE BORD'!C2436</f>
        <v>0</v>
      </c>
      <c r="CL2438">
        <f>'[3]TABLEAU DE BORD'!H2436</f>
        <v>0</v>
      </c>
      <c r="CM2438">
        <f>'[3]TABLEAU DE BORD'!K2436-'[3]TABLEAU DE BORD'!I2436</f>
        <v>0</v>
      </c>
    </row>
    <row r="2439" spans="85:91" x14ac:dyDescent="0.25">
      <c r="CG243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BORD'!$B$13:$B$2000,0),9)))*T2439/$P$18)</f>
        <v>406.35042202010396</v>
      </c>
      <c r="CI2439">
        <f>'[3]TABLEAU DE BORD'!B2437</f>
        <v>0</v>
      </c>
      <c r="CJ2439">
        <f>'[3]TABLEAU DE BORD'!E2437-'[3]TABLEAU DE BORD'!C2437</f>
        <v>0</v>
      </c>
      <c r="CL2439">
        <f>'[3]TABLEAU DE BORD'!H2437</f>
        <v>0</v>
      </c>
      <c r="CM2439">
        <f>'[3]TABLEAU DE BORD'!K2437-'[3]TABLEAU DE BORD'!I2437</f>
        <v>0</v>
      </c>
    </row>
    <row r="2440" spans="85:91" x14ac:dyDescent="0.25">
      <c r="CG244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BORD'!$B$13:$B$2000,0),9)))*T2440/$P$18)</f>
        <v>406.35042202010396</v>
      </c>
      <c r="CI2440">
        <f>'[3]TABLEAU DE BORD'!B2438</f>
        <v>0</v>
      </c>
      <c r="CJ2440">
        <f>'[3]TABLEAU DE BORD'!E2438-'[3]TABLEAU DE BORD'!C2438</f>
        <v>0</v>
      </c>
      <c r="CL2440">
        <f>'[3]TABLEAU DE BORD'!H2438</f>
        <v>0</v>
      </c>
      <c r="CM2440">
        <f>'[3]TABLEAU DE BORD'!K2438-'[3]TABLEAU DE BORD'!I2438</f>
        <v>0</v>
      </c>
    </row>
    <row r="2441" spans="85:91" x14ac:dyDescent="0.25">
      <c r="CG244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BORD'!$B$13:$B$2000,0),9)))*T2441/$P$18)</f>
        <v>406.35042202010396</v>
      </c>
      <c r="CI2441">
        <f>'[3]TABLEAU DE BORD'!B2439</f>
        <v>0</v>
      </c>
      <c r="CJ2441">
        <f>'[3]TABLEAU DE BORD'!E2439-'[3]TABLEAU DE BORD'!C2439</f>
        <v>0</v>
      </c>
      <c r="CL2441">
        <f>'[3]TABLEAU DE BORD'!H2439</f>
        <v>0</v>
      </c>
      <c r="CM2441">
        <f>'[3]TABLEAU DE BORD'!K2439-'[3]TABLEAU DE BORD'!I2439</f>
        <v>0</v>
      </c>
    </row>
    <row r="2442" spans="85:91" x14ac:dyDescent="0.25">
      <c r="CG244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BORD'!$B$13:$B$2000,0),9)))*T2442/$P$18)</f>
        <v>406.35042202010396</v>
      </c>
      <c r="CI2442">
        <f>'[3]TABLEAU DE BORD'!B2440</f>
        <v>0</v>
      </c>
      <c r="CJ2442">
        <f>'[3]TABLEAU DE BORD'!E2440-'[3]TABLEAU DE BORD'!C2440</f>
        <v>0</v>
      </c>
      <c r="CL2442">
        <f>'[3]TABLEAU DE BORD'!H2440</f>
        <v>0</v>
      </c>
      <c r="CM2442">
        <f>'[3]TABLEAU DE BORD'!K2440-'[3]TABLEAU DE BORD'!I2440</f>
        <v>0</v>
      </c>
    </row>
    <row r="2443" spans="85:91" x14ac:dyDescent="0.25">
      <c r="CG244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BORD'!$B$13:$B$2000,0),9)))*T2443/$P$18)</f>
        <v>406.35042202010396</v>
      </c>
      <c r="CI2443">
        <f>'[3]TABLEAU DE BORD'!B2441</f>
        <v>0</v>
      </c>
      <c r="CJ2443">
        <f>'[3]TABLEAU DE BORD'!E2441-'[3]TABLEAU DE BORD'!C2441</f>
        <v>0</v>
      </c>
      <c r="CL2443">
        <f>'[3]TABLEAU DE BORD'!H2441</f>
        <v>0</v>
      </c>
      <c r="CM2443">
        <f>'[3]TABLEAU DE BORD'!K2441-'[3]TABLEAU DE BORD'!I2441</f>
        <v>0</v>
      </c>
    </row>
    <row r="2444" spans="85:91" x14ac:dyDescent="0.25">
      <c r="CG24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BORD'!$B$13:$B$2000,0),9)))*T2444/$P$18)</f>
        <v>406.35042202010396</v>
      </c>
      <c r="CI2444">
        <f>'[3]TABLEAU DE BORD'!B2442</f>
        <v>0</v>
      </c>
      <c r="CJ2444">
        <f>'[3]TABLEAU DE BORD'!E2442-'[3]TABLEAU DE BORD'!C2442</f>
        <v>0</v>
      </c>
      <c r="CL2444">
        <f>'[3]TABLEAU DE BORD'!H2442</f>
        <v>0</v>
      </c>
      <c r="CM2444">
        <f>'[3]TABLEAU DE BORD'!K2442-'[3]TABLEAU DE BORD'!I2442</f>
        <v>0</v>
      </c>
    </row>
    <row r="2445" spans="85:91" x14ac:dyDescent="0.25">
      <c r="CG24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BORD'!$B$13:$B$2000,0),9)))*T2445/$P$18)</f>
        <v>406.35042202010396</v>
      </c>
      <c r="CI2445">
        <f>'[3]TABLEAU DE BORD'!B2443</f>
        <v>0</v>
      </c>
      <c r="CJ2445">
        <f>'[3]TABLEAU DE BORD'!E2443-'[3]TABLEAU DE BORD'!C2443</f>
        <v>0</v>
      </c>
      <c r="CL2445">
        <f>'[3]TABLEAU DE BORD'!H2443</f>
        <v>0</v>
      </c>
      <c r="CM2445">
        <f>'[3]TABLEAU DE BORD'!K2443-'[3]TABLEAU DE BORD'!I2443</f>
        <v>0</v>
      </c>
    </row>
    <row r="2446" spans="85:91" x14ac:dyDescent="0.25">
      <c r="CG24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BORD'!$B$13:$B$2000,0),9)))*T2446/$P$18)</f>
        <v>406.35042202010396</v>
      </c>
      <c r="CI2446">
        <f>'[3]TABLEAU DE BORD'!B2444</f>
        <v>0</v>
      </c>
      <c r="CJ2446">
        <f>'[3]TABLEAU DE BORD'!E2444-'[3]TABLEAU DE BORD'!C2444</f>
        <v>0</v>
      </c>
      <c r="CL2446">
        <f>'[3]TABLEAU DE BORD'!H2444</f>
        <v>0</v>
      </c>
      <c r="CM2446">
        <f>'[3]TABLEAU DE BORD'!K2444-'[3]TABLEAU DE BORD'!I2444</f>
        <v>0</v>
      </c>
    </row>
    <row r="2447" spans="85:91" x14ac:dyDescent="0.25">
      <c r="CG24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BORD'!$B$13:$B$2000,0),9)))*T2447/$P$18)</f>
        <v>406.35042202010396</v>
      </c>
      <c r="CI2447">
        <f>'[3]TABLEAU DE BORD'!B2445</f>
        <v>0</v>
      </c>
      <c r="CJ2447">
        <f>'[3]TABLEAU DE BORD'!E2445-'[3]TABLEAU DE BORD'!C2445</f>
        <v>0</v>
      </c>
      <c r="CL2447">
        <f>'[3]TABLEAU DE BORD'!H2445</f>
        <v>0</v>
      </c>
      <c r="CM2447">
        <f>'[3]TABLEAU DE BORD'!K2445-'[3]TABLEAU DE BORD'!I2445</f>
        <v>0</v>
      </c>
    </row>
    <row r="2448" spans="85:91" x14ac:dyDescent="0.25">
      <c r="CG24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BORD'!$B$13:$B$2000,0),9)))*T2448/$P$18)</f>
        <v>406.35042202010396</v>
      </c>
      <c r="CI2448">
        <f>'[3]TABLEAU DE BORD'!B2446</f>
        <v>0</v>
      </c>
      <c r="CJ2448">
        <f>'[3]TABLEAU DE BORD'!E2446-'[3]TABLEAU DE BORD'!C2446</f>
        <v>0</v>
      </c>
      <c r="CL2448">
        <f>'[3]TABLEAU DE BORD'!H2446</f>
        <v>0</v>
      </c>
      <c r="CM2448">
        <f>'[3]TABLEAU DE BORD'!K2446-'[3]TABLEAU DE BORD'!I2446</f>
        <v>0</v>
      </c>
    </row>
    <row r="2449" spans="85:91" x14ac:dyDescent="0.25">
      <c r="CG24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BORD'!$B$13:$B$2000,0),9)))*T2449/$P$18)</f>
        <v>406.35042202010396</v>
      </c>
      <c r="CI2449">
        <f>'[3]TABLEAU DE BORD'!B2447</f>
        <v>0</v>
      </c>
      <c r="CJ2449">
        <f>'[3]TABLEAU DE BORD'!E2447-'[3]TABLEAU DE BORD'!C2447</f>
        <v>0</v>
      </c>
      <c r="CL2449">
        <f>'[3]TABLEAU DE BORD'!H2447</f>
        <v>0</v>
      </c>
      <c r="CM2449">
        <f>'[3]TABLEAU DE BORD'!K2447-'[3]TABLEAU DE BORD'!I2447</f>
        <v>0</v>
      </c>
    </row>
    <row r="2450" spans="85:91" x14ac:dyDescent="0.25">
      <c r="CG24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BORD'!$B$13:$B$2000,0),9)))*T2450/$P$18)</f>
        <v>406.35042202010396</v>
      </c>
      <c r="CI2450">
        <f>'[3]TABLEAU DE BORD'!B2448</f>
        <v>0</v>
      </c>
      <c r="CJ2450">
        <f>'[3]TABLEAU DE BORD'!E2448-'[3]TABLEAU DE BORD'!C2448</f>
        <v>0</v>
      </c>
      <c r="CL2450">
        <f>'[3]TABLEAU DE BORD'!H2448</f>
        <v>0</v>
      </c>
      <c r="CM2450">
        <f>'[3]TABLEAU DE BORD'!K2448-'[3]TABLEAU DE BORD'!I2448</f>
        <v>0</v>
      </c>
    </row>
    <row r="2451" spans="85:91" x14ac:dyDescent="0.25">
      <c r="CG24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BORD'!$B$13:$B$2000,0),9)))*T2451/$P$18)</f>
        <v>406.35042202010396</v>
      </c>
      <c r="CI2451">
        <f>'[3]TABLEAU DE BORD'!B2449</f>
        <v>0</v>
      </c>
      <c r="CJ2451">
        <f>'[3]TABLEAU DE BORD'!E2449-'[3]TABLEAU DE BORD'!C2449</f>
        <v>0</v>
      </c>
      <c r="CL2451">
        <f>'[3]TABLEAU DE BORD'!H2449</f>
        <v>0</v>
      </c>
      <c r="CM2451">
        <f>'[3]TABLEAU DE BORD'!K2449-'[3]TABLEAU DE BORD'!I2449</f>
        <v>0</v>
      </c>
    </row>
    <row r="2452" spans="85:91" x14ac:dyDescent="0.25">
      <c r="CG24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BORD'!$B$13:$B$2000,0),9)))*T2452/$P$18)</f>
        <v>406.35042202010396</v>
      </c>
      <c r="CI2452">
        <f>'[3]TABLEAU DE BORD'!B2450</f>
        <v>0</v>
      </c>
      <c r="CJ2452">
        <f>'[3]TABLEAU DE BORD'!E2450-'[3]TABLEAU DE BORD'!C2450</f>
        <v>0</v>
      </c>
      <c r="CL2452">
        <f>'[3]TABLEAU DE BORD'!H2450</f>
        <v>0</v>
      </c>
      <c r="CM2452">
        <f>'[3]TABLEAU DE BORD'!K2450-'[3]TABLEAU DE BORD'!I2450</f>
        <v>0</v>
      </c>
    </row>
    <row r="2453" spans="85:91" x14ac:dyDescent="0.25">
      <c r="CG24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BORD'!$B$13:$B$2000,0),9)))*T2453/$P$18)</f>
        <v>406.35042202010396</v>
      </c>
      <c r="CI2453">
        <f>'[3]TABLEAU DE BORD'!B2451</f>
        <v>0</v>
      </c>
      <c r="CJ2453">
        <f>'[3]TABLEAU DE BORD'!E2451-'[3]TABLEAU DE BORD'!C2451</f>
        <v>0</v>
      </c>
      <c r="CL2453">
        <f>'[3]TABLEAU DE BORD'!H2451</f>
        <v>0</v>
      </c>
      <c r="CM2453">
        <f>'[3]TABLEAU DE BORD'!K2451-'[3]TABLEAU DE BORD'!I2451</f>
        <v>0</v>
      </c>
    </row>
    <row r="2454" spans="85:91" x14ac:dyDescent="0.25">
      <c r="CG24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BORD'!$B$13:$B$2000,0),9)))*T2454/$P$18)</f>
        <v>406.35042202010396</v>
      </c>
      <c r="CI2454">
        <f>'[3]TABLEAU DE BORD'!B2452</f>
        <v>0</v>
      </c>
      <c r="CJ2454">
        <f>'[3]TABLEAU DE BORD'!E2452-'[3]TABLEAU DE BORD'!C2452</f>
        <v>0</v>
      </c>
      <c r="CL2454">
        <f>'[3]TABLEAU DE BORD'!H2452</f>
        <v>0</v>
      </c>
      <c r="CM2454">
        <f>'[3]TABLEAU DE BORD'!K2452-'[3]TABLEAU DE BORD'!I2452</f>
        <v>0</v>
      </c>
    </row>
    <row r="2455" spans="85:91" x14ac:dyDescent="0.25">
      <c r="CG24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BORD'!$B$13:$B$2000,0),9)))*T2455/$P$18)</f>
        <v>406.35042202010396</v>
      </c>
      <c r="CI2455">
        <f>'[3]TABLEAU DE BORD'!B2453</f>
        <v>0</v>
      </c>
      <c r="CJ2455">
        <f>'[3]TABLEAU DE BORD'!E2453-'[3]TABLEAU DE BORD'!C2453</f>
        <v>0</v>
      </c>
      <c r="CL2455">
        <f>'[3]TABLEAU DE BORD'!H2453</f>
        <v>0</v>
      </c>
      <c r="CM2455">
        <f>'[3]TABLEAU DE BORD'!K2453-'[3]TABLEAU DE BORD'!I2453</f>
        <v>0</v>
      </c>
    </row>
    <row r="2456" spans="85:91" x14ac:dyDescent="0.25">
      <c r="CG24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BORD'!$B$13:$B$2000,0),9)))*T2456/$P$18)</f>
        <v>406.35042202010396</v>
      </c>
      <c r="CI2456">
        <f>'[3]TABLEAU DE BORD'!B2454</f>
        <v>0</v>
      </c>
      <c r="CJ2456">
        <f>'[3]TABLEAU DE BORD'!E2454-'[3]TABLEAU DE BORD'!C2454</f>
        <v>0</v>
      </c>
      <c r="CL2456">
        <f>'[3]TABLEAU DE BORD'!H2454</f>
        <v>0</v>
      </c>
      <c r="CM2456">
        <f>'[3]TABLEAU DE BORD'!K2454-'[3]TABLEAU DE BORD'!I2454</f>
        <v>0</v>
      </c>
    </row>
    <row r="2457" spans="85:91" x14ac:dyDescent="0.25">
      <c r="CG24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BORD'!$B$13:$B$2000,0),9)))*T2457/$P$18)</f>
        <v>406.35042202010396</v>
      </c>
      <c r="CI2457">
        <f>'[3]TABLEAU DE BORD'!B2455</f>
        <v>0</v>
      </c>
      <c r="CJ2457">
        <f>'[3]TABLEAU DE BORD'!E2455-'[3]TABLEAU DE BORD'!C2455</f>
        <v>0</v>
      </c>
      <c r="CL2457">
        <f>'[3]TABLEAU DE BORD'!H2455</f>
        <v>0</v>
      </c>
      <c r="CM2457">
        <f>'[3]TABLEAU DE BORD'!K2455-'[3]TABLEAU DE BORD'!I2455</f>
        <v>0</v>
      </c>
    </row>
    <row r="2458" spans="85:91" x14ac:dyDescent="0.25">
      <c r="CG24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BORD'!$B$13:$B$2000,0),9)))*T2458/$P$18)</f>
        <v>406.35042202010396</v>
      </c>
      <c r="CI2458">
        <f>'[3]TABLEAU DE BORD'!B2456</f>
        <v>0</v>
      </c>
      <c r="CJ2458">
        <f>'[3]TABLEAU DE BORD'!E2456-'[3]TABLEAU DE BORD'!C2456</f>
        <v>0</v>
      </c>
      <c r="CL2458">
        <f>'[3]TABLEAU DE BORD'!H2456</f>
        <v>0</v>
      </c>
      <c r="CM2458">
        <f>'[3]TABLEAU DE BORD'!K2456-'[3]TABLEAU DE BORD'!I2456</f>
        <v>0</v>
      </c>
    </row>
    <row r="2459" spans="85:91" x14ac:dyDescent="0.25">
      <c r="CG24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BORD'!$B$13:$B$2000,0),9)))*T2459/$P$18)</f>
        <v>406.35042202010396</v>
      </c>
      <c r="CI2459">
        <f>'[3]TABLEAU DE BORD'!B2457</f>
        <v>0</v>
      </c>
      <c r="CJ2459">
        <f>'[3]TABLEAU DE BORD'!E2457-'[3]TABLEAU DE BORD'!C2457</f>
        <v>0</v>
      </c>
      <c r="CL2459">
        <f>'[3]TABLEAU DE BORD'!H2457</f>
        <v>0</v>
      </c>
      <c r="CM2459">
        <f>'[3]TABLEAU DE BORD'!K2457-'[3]TABLEAU DE BORD'!I2457</f>
        <v>0</v>
      </c>
    </row>
    <row r="2460" spans="85:91" x14ac:dyDescent="0.25">
      <c r="CG24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BORD'!$B$13:$B$2000,0),9)))*T2460/$P$18)</f>
        <v>406.35042202010396</v>
      </c>
      <c r="CI2460">
        <f>'[3]TABLEAU DE BORD'!B2458</f>
        <v>0</v>
      </c>
      <c r="CJ2460">
        <f>'[3]TABLEAU DE BORD'!E2458-'[3]TABLEAU DE BORD'!C2458</f>
        <v>0</v>
      </c>
      <c r="CL2460">
        <f>'[3]TABLEAU DE BORD'!H2458</f>
        <v>0</v>
      </c>
      <c r="CM2460">
        <f>'[3]TABLEAU DE BORD'!K2458-'[3]TABLEAU DE BORD'!I2458</f>
        <v>0</v>
      </c>
    </row>
    <row r="2461" spans="85:91" x14ac:dyDescent="0.25">
      <c r="CG24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BORD'!$B$13:$B$2000,0),9)))*T2461/$P$18)</f>
        <v>406.35042202010396</v>
      </c>
      <c r="CI2461">
        <f>'[3]TABLEAU DE BORD'!B2459</f>
        <v>0</v>
      </c>
      <c r="CJ2461">
        <f>'[3]TABLEAU DE BORD'!E2459-'[3]TABLEAU DE BORD'!C2459</f>
        <v>0</v>
      </c>
      <c r="CL2461">
        <f>'[3]TABLEAU DE BORD'!H2459</f>
        <v>0</v>
      </c>
      <c r="CM2461">
        <f>'[3]TABLEAU DE BORD'!K2459-'[3]TABLEAU DE BORD'!I2459</f>
        <v>0</v>
      </c>
    </row>
    <row r="2462" spans="85:91" x14ac:dyDescent="0.25">
      <c r="CG24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BORD'!$B$13:$B$2000,0),9)))*T2462/$P$18)</f>
        <v>406.35042202010396</v>
      </c>
      <c r="CI2462">
        <f>'[3]TABLEAU DE BORD'!B2460</f>
        <v>0</v>
      </c>
      <c r="CJ2462">
        <f>'[3]TABLEAU DE BORD'!E2460-'[3]TABLEAU DE BORD'!C2460</f>
        <v>0</v>
      </c>
      <c r="CL2462">
        <f>'[3]TABLEAU DE BORD'!H2460</f>
        <v>0</v>
      </c>
      <c r="CM2462">
        <f>'[3]TABLEAU DE BORD'!K2460-'[3]TABLEAU DE BORD'!I2460</f>
        <v>0</v>
      </c>
    </row>
    <row r="2463" spans="85:91" x14ac:dyDescent="0.25">
      <c r="CG24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BORD'!$B$13:$B$2000,0),9)))*T2463/$P$18)</f>
        <v>406.35042202010396</v>
      </c>
      <c r="CI2463">
        <f>'[3]TABLEAU DE BORD'!B2461</f>
        <v>0</v>
      </c>
      <c r="CJ2463">
        <f>'[3]TABLEAU DE BORD'!E2461-'[3]TABLEAU DE BORD'!C2461</f>
        <v>0</v>
      </c>
      <c r="CL2463">
        <f>'[3]TABLEAU DE BORD'!H2461</f>
        <v>0</v>
      </c>
      <c r="CM2463">
        <f>'[3]TABLEAU DE BORD'!K2461-'[3]TABLEAU DE BORD'!I2461</f>
        <v>0</v>
      </c>
    </row>
    <row r="2464" spans="85:91" x14ac:dyDescent="0.25">
      <c r="CG24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BORD'!$B$13:$B$2000,0),9)))*T2464/$P$18)</f>
        <v>406.35042202010396</v>
      </c>
      <c r="CI2464">
        <f>'[3]TABLEAU DE BORD'!B2462</f>
        <v>0</v>
      </c>
      <c r="CJ2464">
        <f>'[3]TABLEAU DE BORD'!E2462-'[3]TABLEAU DE BORD'!C2462</f>
        <v>0</v>
      </c>
      <c r="CL2464">
        <f>'[3]TABLEAU DE BORD'!H2462</f>
        <v>0</v>
      </c>
      <c r="CM2464">
        <f>'[3]TABLEAU DE BORD'!K2462-'[3]TABLEAU DE BORD'!I2462</f>
        <v>0</v>
      </c>
    </row>
    <row r="2465" spans="85:91" x14ac:dyDescent="0.25">
      <c r="CG24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BORD'!$B$13:$B$2000,0),9)))*T2465/$P$18)</f>
        <v>406.35042202010396</v>
      </c>
      <c r="CI2465">
        <f>'[3]TABLEAU DE BORD'!B2463</f>
        <v>0</v>
      </c>
      <c r="CJ2465">
        <f>'[3]TABLEAU DE BORD'!E2463-'[3]TABLEAU DE BORD'!C2463</f>
        <v>0</v>
      </c>
      <c r="CL2465">
        <f>'[3]TABLEAU DE BORD'!H2463</f>
        <v>0</v>
      </c>
      <c r="CM2465">
        <f>'[3]TABLEAU DE BORD'!K2463-'[3]TABLEAU DE BORD'!I2463</f>
        <v>0</v>
      </c>
    </row>
    <row r="2466" spans="85:91" x14ac:dyDescent="0.25">
      <c r="CG24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BORD'!$B$13:$B$2000,0),9)))*T2466/$P$18)</f>
        <v>406.35042202010396</v>
      </c>
      <c r="CI2466">
        <f>'[3]TABLEAU DE BORD'!B2464</f>
        <v>0</v>
      </c>
      <c r="CJ2466">
        <f>'[3]TABLEAU DE BORD'!E2464-'[3]TABLEAU DE BORD'!C2464</f>
        <v>0</v>
      </c>
      <c r="CL2466">
        <f>'[3]TABLEAU DE BORD'!H2464</f>
        <v>0</v>
      </c>
      <c r="CM2466">
        <f>'[3]TABLEAU DE BORD'!K2464-'[3]TABLEAU DE BORD'!I2464</f>
        <v>0</v>
      </c>
    </row>
    <row r="2467" spans="85:91" x14ac:dyDescent="0.25">
      <c r="CG24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BORD'!$B$13:$B$2000,0),9)))*T2467/$P$18)</f>
        <v>406.35042202010396</v>
      </c>
      <c r="CI2467">
        <f>'[3]TABLEAU DE BORD'!B2465</f>
        <v>0</v>
      </c>
      <c r="CJ2467">
        <f>'[3]TABLEAU DE BORD'!E2465-'[3]TABLEAU DE BORD'!C2465</f>
        <v>0</v>
      </c>
      <c r="CL2467">
        <f>'[3]TABLEAU DE BORD'!H2465</f>
        <v>0</v>
      </c>
      <c r="CM2467">
        <f>'[3]TABLEAU DE BORD'!K2465-'[3]TABLEAU DE BORD'!I2465</f>
        <v>0</v>
      </c>
    </row>
    <row r="2468" spans="85:91" x14ac:dyDescent="0.25">
      <c r="CG24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BORD'!$B$13:$B$2000,0),9)))*T2468/$P$18)</f>
        <v>406.35042202010396</v>
      </c>
      <c r="CI2468">
        <f>'[3]TABLEAU DE BORD'!B2466</f>
        <v>0</v>
      </c>
      <c r="CJ2468">
        <f>'[3]TABLEAU DE BORD'!E2466-'[3]TABLEAU DE BORD'!C2466</f>
        <v>0</v>
      </c>
      <c r="CL2468">
        <f>'[3]TABLEAU DE BORD'!H2466</f>
        <v>0</v>
      </c>
      <c r="CM2468">
        <f>'[3]TABLEAU DE BORD'!K2466-'[3]TABLEAU DE BORD'!I2466</f>
        <v>0</v>
      </c>
    </row>
    <row r="2469" spans="85:91" x14ac:dyDescent="0.25">
      <c r="CG24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BORD'!$B$13:$B$2000,0),9)))*T2469/$P$18)</f>
        <v>406.35042202010396</v>
      </c>
      <c r="CI2469">
        <f>'[3]TABLEAU DE BORD'!B2467</f>
        <v>0</v>
      </c>
      <c r="CJ2469">
        <f>'[3]TABLEAU DE BORD'!E2467-'[3]TABLEAU DE BORD'!C2467</f>
        <v>0</v>
      </c>
      <c r="CL2469">
        <f>'[3]TABLEAU DE BORD'!H2467</f>
        <v>0</v>
      </c>
      <c r="CM2469">
        <f>'[3]TABLEAU DE BORD'!K2467-'[3]TABLEAU DE BORD'!I2467</f>
        <v>0</v>
      </c>
    </row>
    <row r="2470" spans="85:91" x14ac:dyDescent="0.25">
      <c r="CG24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BORD'!$B$13:$B$2000,0),9)))*T2470/$P$18)</f>
        <v>406.35042202010396</v>
      </c>
      <c r="CI2470">
        <f>'[3]TABLEAU DE BORD'!B2468</f>
        <v>0</v>
      </c>
      <c r="CJ2470">
        <f>'[3]TABLEAU DE BORD'!E2468-'[3]TABLEAU DE BORD'!C2468</f>
        <v>0</v>
      </c>
      <c r="CL2470">
        <f>'[3]TABLEAU DE BORD'!H2468</f>
        <v>0</v>
      </c>
      <c r="CM2470">
        <f>'[3]TABLEAU DE BORD'!K2468-'[3]TABLEAU DE BORD'!I2468</f>
        <v>0</v>
      </c>
    </row>
    <row r="2471" spans="85:91" x14ac:dyDescent="0.25">
      <c r="CG24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BORD'!$B$13:$B$2000,0),9)))*T2471/$P$18)</f>
        <v>406.35042202010396</v>
      </c>
      <c r="CI2471">
        <f>'[3]TABLEAU DE BORD'!B2469</f>
        <v>0</v>
      </c>
      <c r="CJ2471">
        <f>'[3]TABLEAU DE BORD'!E2469-'[3]TABLEAU DE BORD'!C2469</f>
        <v>0</v>
      </c>
      <c r="CL2471">
        <f>'[3]TABLEAU DE BORD'!H2469</f>
        <v>0</v>
      </c>
      <c r="CM2471">
        <f>'[3]TABLEAU DE BORD'!K2469-'[3]TABLEAU DE BORD'!I2469</f>
        <v>0</v>
      </c>
    </row>
    <row r="2472" spans="85:91" x14ac:dyDescent="0.25">
      <c r="CG24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BORD'!$B$13:$B$2000,0),9)))*T2472/$P$18)</f>
        <v>406.35042202010396</v>
      </c>
      <c r="CI2472">
        <f>'[3]TABLEAU DE BORD'!B2470</f>
        <v>0</v>
      </c>
      <c r="CJ2472">
        <f>'[3]TABLEAU DE BORD'!E2470-'[3]TABLEAU DE BORD'!C2470</f>
        <v>0</v>
      </c>
      <c r="CL2472">
        <f>'[3]TABLEAU DE BORD'!H2470</f>
        <v>0</v>
      </c>
      <c r="CM2472">
        <f>'[3]TABLEAU DE BORD'!K2470-'[3]TABLEAU DE BORD'!I2470</f>
        <v>0</v>
      </c>
    </row>
    <row r="2473" spans="85:91" x14ac:dyDescent="0.25">
      <c r="CG24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BORD'!$B$13:$B$2000,0),9)))*T2473/$P$18)</f>
        <v>406.35042202010396</v>
      </c>
      <c r="CI2473">
        <f>'[3]TABLEAU DE BORD'!B2471</f>
        <v>0</v>
      </c>
      <c r="CJ2473">
        <f>'[3]TABLEAU DE BORD'!E2471-'[3]TABLEAU DE BORD'!C2471</f>
        <v>0</v>
      </c>
      <c r="CL2473">
        <f>'[3]TABLEAU DE BORD'!H2471</f>
        <v>0</v>
      </c>
      <c r="CM2473">
        <f>'[3]TABLEAU DE BORD'!K2471-'[3]TABLEAU DE BORD'!I2471</f>
        <v>0</v>
      </c>
    </row>
    <row r="2474" spans="85:91" x14ac:dyDescent="0.25">
      <c r="CG24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BORD'!$B$13:$B$2000,0),9)))*T2474/$P$18)</f>
        <v>406.35042202010396</v>
      </c>
      <c r="CI2474">
        <f>'[3]TABLEAU DE BORD'!B2472</f>
        <v>0</v>
      </c>
      <c r="CJ2474">
        <f>'[3]TABLEAU DE BORD'!E2472-'[3]TABLEAU DE BORD'!C2472</f>
        <v>0</v>
      </c>
      <c r="CL2474">
        <f>'[3]TABLEAU DE BORD'!H2472</f>
        <v>0</v>
      </c>
      <c r="CM2474">
        <f>'[3]TABLEAU DE BORD'!K2472-'[3]TABLEAU DE BORD'!I2472</f>
        <v>0</v>
      </c>
    </row>
    <row r="2475" spans="85:91" x14ac:dyDescent="0.25">
      <c r="CG24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BORD'!$B$13:$B$2000,0),9)))*T2475/$P$18)</f>
        <v>406.35042202010396</v>
      </c>
      <c r="CI2475">
        <f>'[3]TABLEAU DE BORD'!B2473</f>
        <v>0</v>
      </c>
      <c r="CJ2475">
        <f>'[3]TABLEAU DE BORD'!E2473-'[3]TABLEAU DE BORD'!C2473</f>
        <v>0</v>
      </c>
      <c r="CL2475">
        <f>'[3]TABLEAU DE BORD'!H2473</f>
        <v>0</v>
      </c>
      <c r="CM2475">
        <f>'[3]TABLEAU DE BORD'!K2473-'[3]TABLEAU DE BORD'!I2473</f>
        <v>0</v>
      </c>
    </row>
    <row r="2476" spans="85:91" x14ac:dyDescent="0.25">
      <c r="CG24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BORD'!$B$13:$B$2000,0),9)))*T2476/$P$18)</f>
        <v>406.35042202010396</v>
      </c>
      <c r="CI2476">
        <f>'[3]TABLEAU DE BORD'!B2474</f>
        <v>0</v>
      </c>
      <c r="CJ2476">
        <f>'[3]TABLEAU DE BORD'!E2474-'[3]TABLEAU DE BORD'!C2474</f>
        <v>0</v>
      </c>
      <c r="CL2476">
        <f>'[3]TABLEAU DE BORD'!H2474</f>
        <v>0</v>
      </c>
      <c r="CM2476">
        <f>'[3]TABLEAU DE BORD'!K2474-'[3]TABLEAU DE BORD'!I2474</f>
        <v>0</v>
      </c>
    </row>
    <row r="2477" spans="85:91" x14ac:dyDescent="0.25">
      <c r="CG24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BORD'!$B$13:$B$2000,0),9)))*T2477/$P$18)</f>
        <v>406.35042202010396</v>
      </c>
      <c r="CI2477">
        <f>'[3]TABLEAU DE BORD'!B2475</f>
        <v>0</v>
      </c>
      <c r="CJ2477">
        <f>'[3]TABLEAU DE BORD'!E2475-'[3]TABLEAU DE BORD'!C2475</f>
        <v>0</v>
      </c>
      <c r="CL2477">
        <f>'[3]TABLEAU DE BORD'!H2475</f>
        <v>0</v>
      </c>
      <c r="CM2477">
        <f>'[3]TABLEAU DE BORD'!K2475-'[3]TABLEAU DE BORD'!I2475</f>
        <v>0</v>
      </c>
    </row>
    <row r="2478" spans="85:91" x14ac:dyDescent="0.25">
      <c r="CG24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BORD'!$B$13:$B$2000,0),9)))*T2478/$P$18)</f>
        <v>406.35042202010396</v>
      </c>
      <c r="CI2478">
        <f>'[3]TABLEAU DE BORD'!B2476</f>
        <v>0</v>
      </c>
      <c r="CJ2478">
        <f>'[3]TABLEAU DE BORD'!E2476-'[3]TABLEAU DE BORD'!C2476</f>
        <v>0</v>
      </c>
      <c r="CL2478">
        <f>'[3]TABLEAU DE BORD'!H2476</f>
        <v>0</v>
      </c>
      <c r="CM2478">
        <f>'[3]TABLEAU DE BORD'!K2476-'[3]TABLEAU DE BORD'!I2476</f>
        <v>0</v>
      </c>
    </row>
    <row r="2479" spans="85:91" x14ac:dyDescent="0.25">
      <c r="CG24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BORD'!$B$13:$B$2000,0),9)))*T2479/$P$18)</f>
        <v>406.35042202010396</v>
      </c>
      <c r="CI2479">
        <f>'[3]TABLEAU DE BORD'!B2477</f>
        <v>0</v>
      </c>
      <c r="CJ2479">
        <f>'[3]TABLEAU DE BORD'!E2477-'[3]TABLEAU DE BORD'!C2477</f>
        <v>0</v>
      </c>
      <c r="CL2479">
        <f>'[3]TABLEAU DE BORD'!H2477</f>
        <v>0</v>
      </c>
      <c r="CM2479">
        <f>'[3]TABLEAU DE BORD'!K2477-'[3]TABLEAU DE BORD'!I2477</f>
        <v>0</v>
      </c>
    </row>
    <row r="2480" spans="85:91" x14ac:dyDescent="0.25">
      <c r="CG24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BORD'!$B$13:$B$2000,0),9)))*T2480/$P$18)</f>
        <v>406.35042202010396</v>
      </c>
      <c r="CI2480">
        <f>'[3]TABLEAU DE BORD'!B2478</f>
        <v>0</v>
      </c>
      <c r="CJ2480">
        <f>'[3]TABLEAU DE BORD'!E2478-'[3]TABLEAU DE BORD'!C2478</f>
        <v>0</v>
      </c>
      <c r="CL2480">
        <f>'[3]TABLEAU DE BORD'!H2478</f>
        <v>0</v>
      </c>
      <c r="CM2480">
        <f>'[3]TABLEAU DE BORD'!K2478-'[3]TABLEAU DE BORD'!I2478</f>
        <v>0</v>
      </c>
    </row>
    <row r="2481" spans="85:91" x14ac:dyDescent="0.25">
      <c r="CG24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BORD'!$B$13:$B$2000,0),9)))*T2481/$P$18)</f>
        <v>406.35042202010396</v>
      </c>
      <c r="CI2481">
        <f>'[3]TABLEAU DE BORD'!B2479</f>
        <v>0</v>
      </c>
      <c r="CJ2481">
        <f>'[3]TABLEAU DE BORD'!E2479-'[3]TABLEAU DE BORD'!C2479</f>
        <v>0</v>
      </c>
      <c r="CL2481">
        <f>'[3]TABLEAU DE BORD'!H2479</f>
        <v>0</v>
      </c>
      <c r="CM2481">
        <f>'[3]TABLEAU DE BORD'!K2479-'[3]TABLEAU DE BORD'!I2479</f>
        <v>0</v>
      </c>
    </row>
    <row r="2482" spans="85:91" x14ac:dyDescent="0.25">
      <c r="CG24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BORD'!$B$13:$B$2000,0),9)))*T2482/$P$18)</f>
        <v>406.35042202010396</v>
      </c>
      <c r="CI2482">
        <f>'[3]TABLEAU DE BORD'!B2480</f>
        <v>0</v>
      </c>
      <c r="CJ2482">
        <f>'[3]TABLEAU DE BORD'!E2480-'[3]TABLEAU DE BORD'!C2480</f>
        <v>0</v>
      </c>
      <c r="CL2482">
        <f>'[3]TABLEAU DE BORD'!H2480</f>
        <v>0</v>
      </c>
      <c r="CM2482">
        <f>'[3]TABLEAU DE BORD'!K2480-'[3]TABLEAU DE BORD'!I2480</f>
        <v>0</v>
      </c>
    </row>
    <row r="2483" spans="85:91" x14ac:dyDescent="0.25">
      <c r="CG24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BORD'!$B$13:$B$2000,0),9)))*T2483/$P$18)</f>
        <v>406.35042202010396</v>
      </c>
      <c r="CI2483">
        <f>'[3]TABLEAU DE BORD'!B2481</f>
        <v>0</v>
      </c>
      <c r="CJ2483">
        <f>'[3]TABLEAU DE BORD'!E2481-'[3]TABLEAU DE BORD'!C2481</f>
        <v>0</v>
      </c>
      <c r="CL2483">
        <f>'[3]TABLEAU DE BORD'!H2481</f>
        <v>0</v>
      </c>
      <c r="CM2483">
        <f>'[3]TABLEAU DE BORD'!K2481-'[3]TABLEAU DE BORD'!I2481</f>
        <v>0</v>
      </c>
    </row>
    <row r="2484" spans="85:91" x14ac:dyDescent="0.25">
      <c r="CG24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BORD'!$B$13:$B$2000,0),9)))*T2484/$P$18)</f>
        <v>406.35042202010396</v>
      </c>
      <c r="CI2484">
        <f>'[3]TABLEAU DE BORD'!B2482</f>
        <v>0</v>
      </c>
      <c r="CJ2484">
        <f>'[3]TABLEAU DE BORD'!E2482-'[3]TABLEAU DE BORD'!C2482</f>
        <v>0</v>
      </c>
      <c r="CL2484">
        <f>'[3]TABLEAU DE BORD'!H2482</f>
        <v>0</v>
      </c>
      <c r="CM2484">
        <f>'[3]TABLEAU DE BORD'!K2482-'[3]TABLEAU DE BORD'!I2482</f>
        <v>0</v>
      </c>
    </row>
    <row r="2485" spans="85:91" x14ac:dyDescent="0.25">
      <c r="CG24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BORD'!$B$13:$B$2000,0),9)))*T2485/$P$18)</f>
        <v>406.35042202010396</v>
      </c>
      <c r="CI2485">
        <f>'[3]TABLEAU DE BORD'!B2483</f>
        <v>0</v>
      </c>
      <c r="CJ2485">
        <f>'[3]TABLEAU DE BORD'!E2483-'[3]TABLEAU DE BORD'!C2483</f>
        <v>0</v>
      </c>
      <c r="CL2485">
        <f>'[3]TABLEAU DE BORD'!H2483</f>
        <v>0</v>
      </c>
      <c r="CM2485">
        <f>'[3]TABLEAU DE BORD'!K2483-'[3]TABLEAU DE BORD'!I2483</f>
        <v>0</v>
      </c>
    </row>
    <row r="2486" spans="85:91" x14ac:dyDescent="0.25">
      <c r="CG24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BORD'!$B$13:$B$2000,0),9)))*T2486/$P$18)</f>
        <v>406.35042202010396</v>
      </c>
      <c r="CI2486">
        <f>'[3]TABLEAU DE BORD'!B2484</f>
        <v>0</v>
      </c>
      <c r="CJ2486">
        <f>'[3]TABLEAU DE BORD'!E2484-'[3]TABLEAU DE BORD'!C2484</f>
        <v>0</v>
      </c>
      <c r="CL2486">
        <f>'[3]TABLEAU DE BORD'!H2484</f>
        <v>0</v>
      </c>
      <c r="CM2486">
        <f>'[3]TABLEAU DE BORD'!K2484-'[3]TABLEAU DE BORD'!I2484</f>
        <v>0</v>
      </c>
    </row>
    <row r="2487" spans="85:91" x14ac:dyDescent="0.25">
      <c r="CG24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BORD'!$B$13:$B$2000,0),9)))*T2487/$P$18)</f>
        <v>406.35042202010396</v>
      </c>
      <c r="CI2487">
        <f>'[3]TABLEAU DE BORD'!B2485</f>
        <v>0</v>
      </c>
      <c r="CJ2487">
        <f>'[3]TABLEAU DE BORD'!E2485-'[3]TABLEAU DE BORD'!C2485</f>
        <v>0</v>
      </c>
      <c r="CL2487">
        <f>'[3]TABLEAU DE BORD'!H2485</f>
        <v>0</v>
      </c>
      <c r="CM2487">
        <f>'[3]TABLEAU DE BORD'!K2485-'[3]TABLEAU DE BORD'!I2485</f>
        <v>0</v>
      </c>
    </row>
    <row r="2488" spans="85:91" x14ac:dyDescent="0.25">
      <c r="CG24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BORD'!$B$13:$B$2000,0),9)))*T2488/$P$18)</f>
        <v>406.35042202010396</v>
      </c>
      <c r="CI2488">
        <f>'[3]TABLEAU DE BORD'!B2486</f>
        <v>0</v>
      </c>
      <c r="CJ2488">
        <f>'[3]TABLEAU DE BORD'!E2486-'[3]TABLEAU DE BORD'!C2486</f>
        <v>0</v>
      </c>
      <c r="CL2488">
        <f>'[3]TABLEAU DE BORD'!H2486</f>
        <v>0</v>
      </c>
      <c r="CM2488">
        <f>'[3]TABLEAU DE BORD'!K2486-'[3]TABLEAU DE BORD'!I2486</f>
        <v>0</v>
      </c>
    </row>
    <row r="2489" spans="85:91" x14ac:dyDescent="0.25">
      <c r="CG24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BORD'!$B$13:$B$2000,0),9)))*T2489/$P$18)</f>
        <v>406.35042202010396</v>
      </c>
      <c r="CI2489">
        <f>'[3]TABLEAU DE BORD'!B2487</f>
        <v>0</v>
      </c>
      <c r="CJ2489">
        <f>'[3]TABLEAU DE BORD'!E2487-'[3]TABLEAU DE BORD'!C2487</f>
        <v>0</v>
      </c>
      <c r="CL2489">
        <f>'[3]TABLEAU DE BORD'!H2487</f>
        <v>0</v>
      </c>
      <c r="CM2489">
        <f>'[3]TABLEAU DE BORD'!K2487-'[3]TABLEAU DE BORD'!I2487</f>
        <v>0</v>
      </c>
    </row>
    <row r="2490" spans="85:91" x14ac:dyDescent="0.25">
      <c r="CG24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BORD'!$B$13:$B$2000,0),9)))*T2490/$P$18)</f>
        <v>406.35042202010396</v>
      </c>
      <c r="CI2490">
        <f>'[3]TABLEAU DE BORD'!B2488</f>
        <v>0</v>
      </c>
      <c r="CJ2490">
        <f>'[3]TABLEAU DE BORD'!E2488-'[3]TABLEAU DE BORD'!C2488</f>
        <v>0</v>
      </c>
      <c r="CL2490">
        <f>'[3]TABLEAU DE BORD'!H2488</f>
        <v>0</v>
      </c>
      <c r="CM2490">
        <f>'[3]TABLEAU DE BORD'!K2488-'[3]TABLEAU DE BORD'!I2488</f>
        <v>0</v>
      </c>
    </row>
    <row r="2491" spans="85:91" x14ac:dyDescent="0.25">
      <c r="CG24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BORD'!$B$13:$B$2000,0),9)))*T2491/$P$18)</f>
        <v>406.35042202010396</v>
      </c>
      <c r="CI2491">
        <f>'[3]TABLEAU DE BORD'!B2489</f>
        <v>0</v>
      </c>
      <c r="CJ2491">
        <f>'[3]TABLEAU DE BORD'!E2489-'[3]TABLEAU DE BORD'!C2489</f>
        <v>0</v>
      </c>
      <c r="CL2491">
        <f>'[3]TABLEAU DE BORD'!H2489</f>
        <v>0</v>
      </c>
      <c r="CM2491">
        <f>'[3]TABLEAU DE BORD'!K2489-'[3]TABLEAU DE BORD'!I2489</f>
        <v>0</v>
      </c>
    </row>
    <row r="2492" spans="85:91" x14ac:dyDescent="0.25">
      <c r="CG24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BORD'!$B$13:$B$2000,0),9)))*T2492/$P$18)</f>
        <v>406.35042202010396</v>
      </c>
      <c r="CI2492">
        <f>'[3]TABLEAU DE BORD'!B2490</f>
        <v>0</v>
      </c>
      <c r="CJ2492">
        <f>'[3]TABLEAU DE BORD'!E2490-'[3]TABLEAU DE BORD'!C2490</f>
        <v>0</v>
      </c>
      <c r="CL2492">
        <f>'[3]TABLEAU DE BORD'!H2490</f>
        <v>0</v>
      </c>
      <c r="CM2492">
        <f>'[3]TABLEAU DE BORD'!K2490-'[3]TABLEAU DE BORD'!I2490</f>
        <v>0</v>
      </c>
    </row>
    <row r="2493" spans="85:91" x14ac:dyDescent="0.25">
      <c r="CG24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BORD'!$B$13:$B$2000,0),9)))*T2493/$P$18)</f>
        <v>406.35042202010396</v>
      </c>
      <c r="CI2493">
        <f>'[3]TABLEAU DE BORD'!B2491</f>
        <v>0</v>
      </c>
      <c r="CJ2493">
        <f>'[3]TABLEAU DE BORD'!E2491-'[3]TABLEAU DE BORD'!C2491</f>
        <v>0</v>
      </c>
      <c r="CL2493">
        <f>'[3]TABLEAU DE BORD'!H2491</f>
        <v>0</v>
      </c>
      <c r="CM2493">
        <f>'[3]TABLEAU DE BORD'!K2491-'[3]TABLEAU DE BORD'!I2491</f>
        <v>0</v>
      </c>
    </row>
    <row r="2494" spans="85:91" x14ac:dyDescent="0.25">
      <c r="CG24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BORD'!$B$13:$B$2000,0),9)))*T2494/$P$18)</f>
        <v>406.35042202010396</v>
      </c>
      <c r="CI2494">
        <f>'[3]TABLEAU DE BORD'!B2492</f>
        <v>0</v>
      </c>
      <c r="CJ2494">
        <f>'[3]TABLEAU DE BORD'!E2492-'[3]TABLEAU DE BORD'!C2492</f>
        <v>0</v>
      </c>
      <c r="CL2494">
        <f>'[3]TABLEAU DE BORD'!H2492</f>
        <v>0</v>
      </c>
      <c r="CM2494">
        <f>'[3]TABLEAU DE BORD'!K2492-'[3]TABLEAU DE BORD'!I2492</f>
        <v>0</v>
      </c>
    </row>
    <row r="2495" spans="85:91" x14ac:dyDescent="0.25">
      <c r="CG24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BORD'!$B$13:$B$2000,0),9)))*T2495/$P$18)</f>
        <v>406.35042202010396</v>
      </c>
      <c r="CI2495">
        <f>'[3]TABLEAU DE BORD'!B2493</f>
        <v>0</v>
      </c>
      <c r="CJ2495">
        <f>'[3]TABLEAU DE BORD'!E2493-'[3]TABLEAU DE BORD'!C2493</f>
        <v>0</v>
      </c>
      <c r="CL2495">
        <f>'[3]TABLEAU DE BORD'!H2493</f>
        <v>0</v>
      </c>
      <c r="CM2495">
        <f>'[3]TABLEAU DE BORD'!K2493-'[3]TABLEAU DE BORD'!I2493</f>
        <v>0</v>
      </c>
    </row>
    <row r="2496" spans="85:91" x14ac:dyDescent="0.25">
      <c r="CG24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BORD'!$B$13:$B$2000,0),9)))*T2496/$P$18)</f>
        <v>406.35042202010396</v>
      </c>
      <c r="CI2496">
        <f>'[3]TABLEAU DE BORD'!B2494</f>
        <v>0</v>
      </c>
      <c r="CJ2496">
        <f>'[3]TABLEAU DE BORD'!E2494-'[3]TABLEAU DE BORD'!C2494</f>
        <v>0</v>
      </c>
      <c r="CL2496">
        <f>'[3]TABLEAU DE BORD'!H2494</f>
        <v>0</v>
      </c>
      <c r="CM2496">
        <f>'[3]TABLEAU DE BORD'!K2494-'[3]TABLEAU DE BORD'!I2494</f>
        <v>0</v>
      </c>
    </row>
    <row r="2497" spans="85:91" x14ac:dyDescent="0.25">
      <c r="CG24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BORD'!$B$13:$B$2000,0),9)))*T2497/$P$18)</f>
        <v>406.35042202010396</v>
      </c>
      <c r="CI2497">
        <f>'[3]TABLEAU DE BORD'!B2495</f>
        <v>0</v>
      </c>
      <c r="CJ2497">
        <f>'[3]TABLEAU DE BORD'!E2495-'[3]TABLEAU DE BORD'!C2495</f>
        <v>0</v>
      </c>
      <c r="CL2497">
        <f>'[3]TABLEAU DE BORD'!H2495</f>
        <v>0</v>
      </c>
      <c r="CM2497">
        <f>'[3]TABLEAU DE BORD'!K2495-'[3]TABLEAU DE BORD'!I2495</f>
        <v>0</v>
      </c>
    </row>
    <row r="2498" spans="85:91" x14ac:dyDescent="0.25">
      <c r="CG24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BORD'!$B$13:$B$2000,0),9)))*T2498/$P$18)</f>
        <v>406.35042202010396</v>
      </c>
      <c r="CI2498">
        <f>'[3]TABLEAU DE BORD'!B2496</f>
        <v>0</v>
      </c>
      <c r="CJ2498">
        <f>'[3]TABLEAU DE BORD'!E2496-'[3]TABLEAU DE BORD'!C2496</f>
        <v>0</v>
      </c>
      <c r="CL2498">
        <f>'[3]TABLEAU DE BORD'!H2496</f>
        <v>0</v>
      </c>
      <c r="CM2498">
        <f>'[3]TABLEAU DE BORD'!K2496-'[3]TABLEAU DE BORD'!I2496</f>
        <v>0</v>
      </c>
    </row>
    <row r="2499" spans="85:91" x14ac:dyDescent="0.25">
      <c r="CG24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BORD'!$B$13:$B$2000,0),9)))*T2499/$P$18)</f>
        <v>406.35042202010396</v>
      </c>
      <c r="CI2499">
        <f>'[3]TABLEAU DE BORD'!B2497</f>
        <v>0</v>
      </c>
      <c r="CJ2499">
        <f>'[3]TABLEAU DE BORD'!E2497-'[3]TABLEAU DE BORD'!C2497</f>
        <v>0</v>
      </c>
      <c r="CL2499">
        <f>'[3]TABLEAU DE BORD'!H2497</f>
        <v>0</v>
      </c>
      <c r="CM2499">
        <f>'[3]TABLEAU DE BORD'!K2497-'[3]TABLEAU DE BORD'!I2497</f>
        <v>0</v>
      </c>
    </row>
    <row r="2500" spans="85:91" x14ac:dyDescent="0.25">
      <c r="CG25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BORD'!$B$13:$B$2000,0),9)))*T2500/$P$18)</f>
        <v>406.35042202010396</v>
      </c>
      <c r="CI2500">
        <f>'[3]TABLEAU DE BORD'!B2498</f>
        <v>0</v>
      </c>
      <c r="CJ2500">
        <f>'[3]TABLEAU DE BORD'!E2498-'[3]TABLEAU DE BORD'!C2498</f>
        <v>0</v>
      </c>
      <c r="CL2500">
        <f>'[3]TABLEAU DE BORD'!H2498</f>
        <v>0</v>
      </c>
      <c r="CM2500">
        <f>'[3]TABLEAU DE BORD'!K2498-'[3]TABLEAU DE BORD'!I2498</f>
        <v>0</v>
      </c>
    </row>
    <row r="2501" spans="85:91" x14ac:dyDescent="0.25">
      <c r="CG25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BORD'!$B$13:$B$2000,0),9)))*T2501/$P$18)</f>
        <v>406.35042202010396</v>
      </c>
      <c r="CI2501">
        <f>'[3]TABLEAU DE BORD'!B2499</f>
        <v>0</v>
      </c>
      <c r="CJ2501">
        <f>'[3]TABLEAU DE BORD'!E2499-'[3]TABLEAU DE BORD'!C2499</f>
        <v>0</v>
      </c>
      <c r="CL2501">
        <f>'[3]TABLEAU DE BORD'!H2499</f>
        <v>0</v>
      </c>
      <c r="CM2501">
        <f>'[3]TABLEAU DE BORD'!K2499-'[3]TABLEAU DE BORD'!I2499</f>
        <v>0</v>
      </c>
    </row>
    <row r="2502" spans="85:91" x14ac:dyDescent="0.25">
      <c r="CG25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BORD'!$B$13:$B$2000,0),9)))*T2502/$P$18)</f>
        <v>406.35042202010396</v>
      </c>
      <c r="CI2502">
        <f>'[3]TABLEAU DE BORD'!B2500</f>
        <v>0</v>
      </c>
      <c r="CJ2502">
        <f>'[3]TABLEAU DE BORD'!E2500-'[3]TABLEAU DE BORD'!C2500</f>
        <v>0</v>
      </c>
      <c r="CL2502">
        <f>'[3]TABLEAU DE BORD'!H2500</f>
        <v>0</v>
      </c>
      <c r="CM2502">
        <f>'[3]TABLEAU DE BORD'!K2500-'[3]TABLEAU DE BORD'!I2500</f>
        <v>0</v>
      </c>
    </row>
    <row r="2503" spans="85:91" x14ac:dyDescent="0.25">
      <c r="CG25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BORD'!$B$13:$B$2000,0),9)))*T2503/$P$18)</f>
        <v>406.35042202010396</v>
      </c>
      <c r="CI2503">
        <f>'[3]TABLEAU DE BORD'!B2501</f>
        <v>0</v>
      </c>
      <c r="CJ2503">
        <f>'[3]TABLEAU DE BORD'!E2501-'[3]TABLEAU DE BORD'!C2501</f>
        <v>0</v>
      </c>
      <c r="CL2503">
        <f>'[3]TABLEAU DE BORD'!H2501</f>
        <v>0</v>
      </c>
      <c r="CM2503">
        <f>'[3]TABLEAU DE BORD'!K2501-'[3]TABLEAU DE BORD'!I2501</f>
        <v>0</v>
      </c>
    </row>
    <row r="2504" spans="85:91" x14ac:dyDescent="0.25">
      <c r="CG25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BORD'!$B$13:$B$2000,0),9)))*T2504/$P$18)</f>
        <v>406.35042202010396</v>
      </c>
      <c r="CI2504">
        <f>'[3]TABLEAU DE BORD'!B2502</f>
        <v>0</v>
      </c>
      <c r="CJ2504">
        <f>'[3]TABLEAU DE BORD'!E2502-'[3]TABLEAU DE BORD'!C2502</f>
        <v>0</v>
      </c>
      <c r="CL2504">
        <f>'[3]TABLEAU DE BORD'!H2502</f>
        <v>0</v>
      </c>
      <c r="CM2504">
        <f>'[3]TABLEAU DE BORD'!K2502-'[3]TABLEAU DE BORD'!I2502</f>
        <v>0</v>
      </c>
    </row>
    <row r="2505" spans="85:91" x14ac:dyDescent="0.25">
      <c r="CG25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BORD'!$B$13:$B$2000,0),9)))*T2505/$P$18)</f>
        <v>406.35042202010396</v>
      </c>
      <c r="CI2505">
        <f>'[3]TABLEAU DE BORD'!B2503</f>
        <v>0</v>
      </c>
      <c r="CJ2505">
        <f>'[3]TABLEAU DE BORD'!E2503-'[3]TABLEAU DE BORD'!C2503</f>
        <v>0</v>
      </c>
      <c r="CL2505">
        <f>'[3]TABLEAU DE BORD'!H2503</f>
        <v>0</v>
      </c>
      <c r="CM2505">
        <f>'[3]TABLEAU DE BORD'!K2503-'[3]TABLEAU DE BORD'!I2503</f>
        <v>0</v>
      </c>
    </row>
    <row r="2506" spans="85:91" x14ac:dyDescent="0.25">
      <c r="CG250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BORD'!$B$13:$B$2000,0),9)))*T2506/$P$18)</f>
        <v>406.35042202010396</v>
      </c>
      <c r="CI2506">
        <f>'[3]TABLEAU DE BORD'!B2504</f>
        <v>0</v>
      </c>
      <c r="CJ2506">
        <f>'[3]TABLEAU DE BORD'!E2504-'[3]TABLEAU DE BORD'!C2504</f>
        <v>0</v>
      </c>
      <c r="CL2506">
        <f>'[3]TABLEAU DE BORD'!H2504</f>
        <v>0</v>
      </c>
      <c r="CM2506">
        <f>'[3]TABLEAU DE BORD'!K2504-'[3]TABLEAU DE BORD'!I2504</f>
        <v>0</v>
      </c>
    </row>
    <row r="2507" spans="85:91" x14ac:dyDescent="0.25">
      <c r="CG250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BORD'!$B$13:$B$2000,0),9)))*T2507/$P$18)</f>
        <v>406.35042202010396</v>
      </c>
      <c r="CI2507">
        <f>'[3]TABLEAU DE BORD'!B2505</f>
        <v>0</v>
      </c>
      <c r="CJ2507">
        <f>'[3]TABLEAU DE BORD'!E2505-'[3]TABLEAU DE BORD'!C2505</f>
        <v>0</v>
      </c>
      <c r="CL2507">
        <f>'[3]TABLEAU DE BORD'!H2505</f>
        <v>0</v>
      </c>
      <c r="CM2507">
        <f>'[3]TABLEAU DE BORD'!K2505-'[3]TABLEAU DE BORD'!I2505</f>
        <v>0</v>
      </c>
    </row>
    <row r="2508" spans="85:91" x14ac:dyDescent="0.25">
      <c r="CG250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BORD'!$B$13:$B$2000,0),9)))*T2508/$P$18)</f>
        <v>406.35042202010396</v>
      </c>
      <c r="CI2508">
        <f>'[3]TABLEAU DE BORD'!B2506</f>
        <v>0</v>
      </c>
      <c r="CJ2508">
        <f>'[3]TABLEAU DE BORD'!E2506-'[3]TABLEAU DE BORD'!C2506</f>
        <v>0</v>
      </c>
      <c r="CL2508">
        <f>'[3]TABLEAU DE BORD'!H2506</f>
        <v>0</v>
      </c>
      <c r="CM2508">
        <f>'[3]TABLEAU DE BORD'!K2506-'[3]TABLEAU DE BORD'!I2506</f>
        <v>0</v>
      </c>
    </row>
    <row r="2509" spans="85:91" x14ac:dyDescent="0.25">
      <c r="CG250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BORD'!$B$13:$B$2000,0),9)))*T2509/$P$18)</f>
        <v>406.35042202010396</v>
      </c>
      <c r="CI2509">
        <f>'[3]TABLEAU DE BORD'!B2507</f>
        <v>0</v>
      </c>
      <c r="CJ2509">
        <f>'[3]TABLEAU DE BORD'!E2507-'[3]TABLEAU DE BORD'!C2507</f>
        <v>0</v>
      </c>
      <c r="CL2509">
        <f>'[3]TABLEAU DE BORD'!H2507</f>
        <v>0</v>
      </c>
      <c r="CM2509">
        <f>'[3]TABLEAU DE BORD'!K2507-'[3]TABLEAU DE BORD'!I2507</f>
        <v>0</v>
      </c>
    </row>
    <row r="2510" spans="85:91" x14ac:dyDescent="0.25">
      <c r="CG251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BORD'!$B$13:$B$2000,0),9)))*T2510/$P$18)</f>
        <v>406.35042202010396</v>
      </c>
      <c r="CI2510">
        <f>'[3]TABLEAU DE BORD'!B2508</f>
        <v>0</v>
      </c>
      <c r="CJ2510">
        <f>'[3]TABLEAU DE BORD'!E2508-'[3]TABLEAU DE BORD'!C2508</f>
        <v>0</v>
      </c>
      <c r="CL2510">
        <f>'[3]TABLEAU DE BORD'!H2508</f>
        <v>0</v>
      </c>
      <c r="CM2510">
        <f>'[3]TABLEAU DE BORD'!K2508-'[3]TABLEAU DE BORD'!I2508</f>
        <v>0</v>
      </c>
    </row>
    <row r="2511" spans="85:91" x14ac:dyDescent="0.25">
      <c r="CG251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BORD'!$B$13:$B$2000,0),9)))*T2511/$P$18)</f>
        <v>406.35042202010396</v>
      </c>
      <c r="CI2511">
        <f>'[3]TABLEAU DE BORD'!B2509</f>
        <v>0</v>
      </c>
      <c r="CJ2511">
        <f>'[3]TABLEAU DE BORD'!E2509-'[3]TABLEAU DE BORD'!C2509</f>
        <v>0</v>
      </c>
      <c r="CL2511">
        <f>'[3]TABLEAU DE BORD'!H2509</f>
        <v>0</v>
      </c>
      <c r="CM2511">
        <f>'[3]TABLEAU DE BORD'!K2509-'[3]TABLEAU DE BORD'!I2509</f>
        <v>0</v>
      </c>
    </row>
    <row r="2512" spans="85:91" x14ac:dyDescent="0.25">
      <c r="CG251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BORD'!$B$13:$B$2000,0),9)))*T2512/$P$18)</f>
        <v>406.35042202010396</v>
      </c>
      <c r="CI2512">
        <f>'[3]TABLEAU DE BORD'!B2510</f>
        <v>0</v>
      </c>
      <c r="CJ2512">
        <f>'[3]TABLEAU DE BORD'!E2510-'[3]TABLEAU DE BORD'!C2510</f>
        <v>0</v>
      </c>
      <c r="CL2512">
        <f>'[3]TABLEAU DE BORD'!H2510</f>
        <v>0</v>
      </c>
      <c r="CM2512">
        <f>'[3]TABLEAU DE BORD'!K2510-'[3]TABLEAU DE BORD'!I2510</f>
        <v>0</v>
      </c>
    </row>
    <row r="2513" spans="85:91" x14ac:dyDescent="0.25">
      <c r="CG251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BORD'!$B$13:$B$2000,0),9)))*T2513/$P$18)</f>
        <v>406.35042202010396</v>
      </c>
      <c r="CI2513">
        <f>'[3]TABLEAU DE BORD'!B2511</f>
        <v>0</v>
      </c>
      <c r="CJ2513">
        <f>'[3]TABLEAU DE BORD'!E2511-'[3]TABLEAU DE BORD'!C2511</f>
        <v>0</v>
      </c>
      <c r="CL2513">
        <f>'[3]TABLEAU DE BORD'!H2511</f>
        <v>0</v>
      </c>
      <c r="CM2513">
        <f>'[3]TABLEAU DE BORD'!K2511-'[3]TABLEAU DE BORD'!I2511</f>
        <v>0</v>
      </c>
    </row>
    <row r="2514" spans="85:91" x14ac:dyDescent="0.25">
      <c r="CG251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BORD'!$B$13:$B$2000,0),9)))*T2514/$P$18)</f>
        <v>406.35042202010396</v>
      </c>
      <c r="CI2514">
        <f>'[3]TABLEAU DE BORD'!B2512</f>
        <v>0</v>
      </c>
      <c r="CJ2514">
        <f>'[3]TABLEAU DE BORD'!E2512-'[3]TABLEAU DE BORD'!C2512</f>
        <v>0</v>
      </c>
      <c r="CL2514">
        <f>'[3]TABLEAU DE BORD'!H2512</f>
        <v>0</v>
      </c>
      <c r="CM2514">
        <f>'[3]TABLEAU DE BORD'!K2512-'[3]TABLEAU DE BORD'!I2512</f>
        <v>0</v>
      </c>
    </row>
    <row r="2515" spans="85:91" x14ac:dyDescent="0.25">
      <c r="CG251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BORD'!$B$13:$B$2000,0),9)))*T2515/$P$18)</f>
        <v>406.35042202010396</v>
      </c>
      <c r="CI2515">
        <f>'[3]TABLEAU DE BORD'!B2513</f>
        <v>0</v>
      </c>
      <c r="CJ2515">
        <f>'[3]TABLEAU DE BORD'!E2513-'[3]TABLEAU DE BORD'!C2513</f>
        <v>0</v>
      </c>
      <c r="CL2515">
        <f>'[3]TABLEAU DE BORD'!H2513</f>
        <v>0</v>
      </c>
      <c r="CM2515">
        <f>'[3]TABLEAU DE BORD'!K2513-'[3]TABLEAU DE BORD'!I2513</f>
        <v>0</v>
      </c>
    </row>
    <row r="2516" spans="85:91" x14ac:dyDescent="0.25">
      <c r="CG25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BORD'!$B$13:$B$2000,0),9)))*T2516/$P$18)</f>
        <v>406.35042202010396</v>
      </c>
      <c r="CI2516">
        <f>'[3]TABLEAU DE BORD'!B2514</f>
        <v>0</v>
      </c>
      <c r="CJ2516">
        <f>'[3]TABLEAU DE BORD'!E2514-'[3]TABLEAU DE BORD'!C2514</f>
        <v>0</v>
      </c>
      <c r="CL2516">
        <f>'[3]TABLEAU DE BORD'!H2514</f>
        <v>0</v>
      </c>
      <c r="CM2516">
        <f>'[3]TABLEAU DE BORD'!K2514-'[3]TABLEAU DE BORD'!I2514</f>
        <v>0</v>
      </c>
    </row>
    <row r="2517" spans="85:91" x14ac:dyDescent="0.25">
      <c r="CG25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BORD'!$B$13:$B$2000,0),9)))*T2517/$P$18)</f>
        <v>406.35042202010396</v>
      </c>
      <c r="CI2517">
        <f>'[3]TABLEAU DE BORD'!B2515</f>
        <v>0</v>
      </c>
      <c r="CJ2517">
        <f>'[3]TABLEAU DE BORD'!E2515-'[3]TABLEAU DE BORD'!C2515</f>
        <v>0</v>
      </c>
      <c r="CL2517">
        <f>'[3]TABLEAU DE BORD'!H2515</f>
        <v>0</v>
      </c>
      <c r="CM2517">
        <f>'[3]TABLEAU DE BORD'!K2515-'[3]TABLEAU DE BORD'!I2515</f>
        <v>0</v>
      </c>
    </row>
    <row r="2518" spans="85:91" x14ac:dyDescent="0.25">
      <c r="CG25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BORD'!$B$13:$B$2000,0),9)))*T2518/$P$18)</f>
        <v>406.35042202010396</v>
      </c>
      <c r="CI2518">
        <f>'[3]TABLEAU DE BORD'!B2516</f>
        <v>0</v>
      </c>
      <c r="CJ2518">
        <f>'[3]TABLEAU DE BORD'!E2516-'[3]TABLEAU DE BORD'!C2516</f>
        <v>0</v>
      </c>
      <c r="CL2518">
        <f>'[3]TABLEAU DE BORD'!H2516</f>
        <v>0</v>
      </c>
      <c r="CM2518">
        <f>'[3]TABLEAU DE BORD'!K2516-'[3]TABLEAU DE BORD'!I2516</f>
        <v>0</v>
      </c>
    </row>
    <row r="2519" spans="85:91" x14ac:dyDescent="0.25">
      <c r="CG25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BORD'!$B$13:$B$2000,0),9)))*T2519/$P$18)</f>
        <v>406.35042202010396</v>
      </c>
      <c r="CI2519">
        <f>'[3]TABLEAU DE BORD'!B2517</f>
        <v>0</v>
      </c>
      <c r="CJ2519">
        <f>'[3]TABLEAU DE BORD'!E2517-'[3]TABLEAU DE BORD'!C2517</f>
        <v>0</v>
      </c>
      <c r="CL2519">
        <f>'[3]TABLEAU DE BORD'!H2517</f>
        <v>0</v>
      </c>
      <c r="CM2519">
        <f>'[3]TABLEAU DE BORD'!K2517-'[3]TABLEAU DE BORD'!I2517</f>
        <v>0</v>
      </c>
    </row>
    <row r="2520" spans="85:91" x14ac:dyDescent="0.25">
      <c r="CG25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BORD'!$B$13:$B$2000,0),9)))*T2520/$P$18)</f>
        <v>406.35042202010396</v>
      </c>
      <c r="CI2520">
        <f>'[3]TABLEAU DE BORD'!B2518</f>
        <v>0</v>
      </c>
      <c r="CJ2520">
        <f>'[3]TABLEAU DE BORD'!E2518-'[3]TABLEAU DE BORD'!C2518</f>
        <v>0</v>
      </c>
      <c r="CL2520">
        <f>'[3]TABLEAU DE BORD'!H2518</f>
        <v>0</v>
      </c>
      <c r="CM2520">
        <f>'[3]TABLEAU DE BORD'!K2518-'[3]TABLEAU DE BORD'!I2518</f>
        <v>0</v>
      </c>
    </row>
    <row r="2521" spans="85:91" x14ac:dyDescent="0.25">
      <c r="CG25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BORD'!$B$13:$B$2000,0),9)))*T2521/$P$18)</f>
        <v>406.35042202010396</v>
      </c>
      <c r="CI2521">
        <f>'[3]TABLEAU DE BORD'!B2519</f>
        <v>0</v>
      </c>
      <c r="CJ2521">
        <f>'[3]TABLEAU DE BORD'!E2519-'[3]TABLEAU DE BORD'!C2519</f>
        <v>0</v>
      </c>
      <c r="CL2521">
        <f>'[3]TABLEAU DE BORD'!H2519</f>
        <v>0</v>
      </c>
      <c r="CM2521">
        <f>'[3]TABLEAU DE BORD'!K2519-'[3]TABLEAU DE BORD'!I2519</f>
        <v>0</v>
      </c>
    </row>
    <row r="2522" spans="85:91" x14ac:dyDescent="0.25">
      <c r="CG25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BORD'!$B$13:$B$2000,0),9)))*T2522/$P$18)</f>
        <v>406.35042202010396</v>
      </c>
      <c r="CI2522">
        <f>'[3]TABLEAU DE BORD'!B2520</f>
        <v>0</v>
      </c>
      <c r="CJ2522">
        <f>'[3]TABLEAU DE BORD'!E2520-'[3]TABLEAU DE BORD'!C2520</f>
        <v>0</v>
      </c>
      <c r="CL2522">
        <f>'[3]TABLEAU DE BORD'!H2520</f>
        <v>0</v>
      </c>
      <c r="CM2522">
        <f>'[3]TABLEAU DE BORD'!K2520-'[3]TABLEAU DE BORD'!I2520</f>
        <v>0</v>
      </c>
    </row>
    <row r="2523" spans="85:91" x14ac:dyDescent="0.25">
      <c r="CG25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BORD'!$B$13:$B$2000,0),9)))*T2523/$P$18)</f>
        <v>406.35042202010396</v>
      </c>
      <c r="CI2523">
        <f>'[3]TABLEAU DE BORD'!B2521</f>
        <v>0</v>
      </c>
      <c r="CJ2523">
        <f>'[3]TABLEAU DE BORD'!E2521-'[3]TABLEAU DE BORD'!C2521</f>
        <v>0</v>
      </c>
      <c r="CL2523">
        <f>'[3]TABLEAU DE BORD'!H2521</f>
        <v>0</v>
      </c>
      <c r="CM2523">
        <f>'[3]TABLEAU DE BORD'!K2521-'[3]TABLEAU DE BORD'!I2521</f>
        <v>0</v>
      </c>
    </row>
    <row r="2524" spans="85:91" x14ac:dyDescent="0.25">
      <c r="CG252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BORD'!$B$13:$B$2000,0),9)))*T2524/$P$18)</f>
        <v>406.35042202010396</v>
      </c>
      <c r="CI2524">
        <f>'[3]TABLEAU DE BORD'!B2522</f>
        <v>0</v>
      </c>
      <c r="CJ2524">
        <f>'[3]TABLEAU DE BORD'!E2522-'[3]TABLEAU DE BORD'!C2522</f>
        <v>0</v>
      </c>
      <c r="CL2524">
        <f>'[3]TABLEAU DE BORD'!H2522</f>
        <v>0</v>
      </c>
      <c r="CM2524">
        <f>'[3]TABLEAU DE BORD'!K2522-'[3]TABLEAU DE BORD'!I2522</f>
        <v>0</v>
      </c>
    </row>
    <row r="2525" spans="85:91" x14ac:dyDescent="0.25">
      <c r="CG252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BORD'!$B$13:$B$2000,0),9)))*T2525/$P$18)</f>
        <v>406.35042202010396</v>
      </c>
      <c r="CI2525">
        <f>'[3]TABLEAU DE BORD'!B2523</f>
        <v>0</v>
      </c>
      <c r="CJ2525">
        <f>'[3]TABLEAU DE BORD'!E2523-'[3]TABLEAU DE BORD'!C2523</f>
        <v>0</v>
      </c>
      <c r="CL2525">
        <f>'[3]TABLEAU DE BORD'!H2523</f>
        <v>0</v>
      </c>
      <c r="CM2525">
        <f>'[3]TABLEAU DE BORD'!K2523-'[3]TABLEAU DE BORD'!I2523</f>
        <v>0</v>
      </c>
    </row>
    <row r="2526" spans="85:91" x14ac:dyDescent="0.25">
      <c r="CG252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BORD'!$B$13:$B$2000,0),9)))*T2526/$P$18)</f>
        <v>406.35042202010396</v>
      </c>
      <c r="CI2526">
        <f>'[3]TABLEAU DE BORD'!B2524</f>
        <v>0</v>
      </c>
      <c r="CJ2526">
        <f>'[3]TABLEAU DE BORD'!E2524-'[3]TABLEAU DE BORD'!C2524</f>
        <v>0</v>
      </c>
      <c r="CL2526">
        <f>'[3]TABLEAU DE BORD'!H2524</f>
        <v>0</v>
      </c>
      <c r="CM2526">
        <f>'[3]TABLEAU DE BORD'!K2524-'[3]TABLEAU DE BORD'!I2524</f>
        <v>0</v>
      </c>
    </row>
    <row r="2527" spans="85:91" x14ac:dyDescent="0.25">
      <c r="CG252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BORD'!$B$13:$B$2000,0),9)))*T2527/$P$18)</f>
        <v>406.35042202010396</v>
      </c>
      <c r="CI2527">
        <f>'[3]TABLEAU DE BORD'!B2525</f>
        <v>0</v>
      </c>
      <c r="CJ2527">
        <f>'[3]TABLEAU DE BORD'!E2525-'[3]TABLEAU DE BORD'!C2525</f>
        <v>0</v>
      </c>
      <c r="CL2527">
        <f>'[3]TABLEAU DE BORD'!H2525</f>
        <v>0</v>
      </c>
      <c r="CM2527">
        <f>'[3]TABLEAU DE BORD'!K2525-'[3]TABLEAU DE BORD'!I2525</f>
        <v>0</v>
      </c>
    </row>
    <row r="2528" spans="85:91" x14ac:dyDescent="0.25">
      <c r="CG252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BORD'!$B$13:$B$2000,0),9)))*T2528/$P$18)</f>
        <v>406.35042202010396</v>
      </c>
      <c r="CI2528">
        <f>'[3]TABLEAU DE BORD'!B2526</f>
        <v>0</v>
      </c>
      <c r="CJ2528">
        <f>'[3]TABLEAU DE BORD'!E2526-'[3]TABLEAU DE BORD'!C2526</f>
        <v>0</v>
      </c>
      <c r="CL2528">
        <f>'[3]TABLEAU DE BORD'!H2526</f>
        <v>0</v>
      </c>
      <c r="CM2528">
        <f>'[3]TABLEAU DE BORD'!K2526-'[3]TABLEAU DE BORD'!I2526</f>
        <v>0</v>
      </c>
    </row>
    <row r="2529" spans="85:91" x14ac:dyDescent="0.25">
      <c r="CG252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BORD'!$B$13:$B$2000,0),9)))*T2529/$P$18)</f>
        <v>406.35042202010396</v>
      </c>
      <c r="CI2529">
        <f>'[3]TABLEAU DE BORD'!B2527</f>
        <v>0</v>
      </c>
      <c r="CJ2529">
        <f>'[3]TABLEAU DE BORD'!E2527-'[3]TABLEAU DE BORD'!C2527</f>
        <v>0</v>
      </c>
      <c r="CL2529">
        <f>'[3]TABLEAU DE BORD'!H2527</f>
        <v>0</v>
      </c>
      <c r="CM2529">
        <f>'[3]TABLEAU DE BORD'!K2527-'[3]TABLEAU DE BORD'!I2527</f>
        <v>0</v>
      </c>
    </row>
    <row r="2530" spans="85:91" x14ac:dyDescent="0.25">
      <c r="CG253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BORD'!$B$13:$B$2000,0),9)))*T2530/$P$18)</f>
        <v>406.35042202010396</v>
      </c>
      <c r="CI2530">
        <f>'[3]TABLEAU DE BORD'!B2528</f>
        <v>0</v>
      </c>
      <c r="CJ2530">
        <f>'[3]TABLEAU DE BORD'!E2528-'[3]TABLEAU DE BORD'!C2528</f>
        <v>0</v>
      </c>
      <c r="CL2530">
        <f>'[3]TABLEAU DE BORD'!H2528</f>
        <v>0</v>
      </c>
      <c r="CM2530">
        <f>'[3]TABLEAU DE BORD'!K2528-'[3]TABLEAU DE BORD'!I2528</f>
        <v>0</v>
      </c>
    </row>
    <row r="2531" spans="85:91" x14ac:dyDescent="0.25">
      <c r="CG253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BORD'!$B$13:$B$2000,0),9)))*T2531/$P$18)</f>
        <v>406.35042202010396</v>
      </c>
      <c r="CI2531">
        <f>'[3]TABLEAU DE BORD'!B2529</f>
        <v>0</v>
      </c>
      <c r="CJ2531">
        <f>'[3]TABLEAU DE BORD'!E2529-'[3]TABLEAU DE BORD'!C2529</f>
        <v>0</v>
      </c>
      <c r="CL2531">
        <f>'[3]TABLEAU DE BORD'!H2529</f>
        <v>0</v>
      </c>
      <c r="CM2531">
        <f>'[3]TABLEAU DE BORD'!K2529-'[3]TABLEAU DE BORD'!I2529</f>
        <v>0</v>
      </c>
    </row>
    <row r="2532" spans="85:91" x14ac:dyDescent="0.25">
      <c r="CG253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BORD'!$B$13:$B$2000,0),9)))*T2532/$P$18)</f>
        <v>406.35042202010396</v>
      </c>
      <c r="CI2532">
        <f>'[3]TABLEAU DE BORD'!B2530</f>
        <v>0</v>
      </c>
      <c r="CJ2532">
        <f>'[3]TABLEAU DE BORD'!E2530-'[3]TABLEAU DE BORD'!C2530</f>
        <v>0</v>
      </c>
      <c r="CL2532">
        <f>'[3]TABLEAU DE BORD'!H2530</f>
        <v>0</v>
      </c>
      <c r="CM2532">
        <f>'[3]TABLEAU DE BORD'!K2530-'[3]TABLEAU DE BORD'!I2530</f>
        <v>0</v>
      </c>
    </row>
    <row r="2533" spans="85:91" x14ac:dyDescent="0.25">
      <c r="CG253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BORD'!$B$13:$B$2000,0),9)))*T2533/$P$18)</f>
        <v>406.35042202010396</v>
      </c>
      <c r="CI2533">
        <f>'[3]TABLEAU DE BORD'!B2531</f>
        <v>0</v>
      </c>
      <c r="CJ2533">
        <f>'[3]TABLEAU DE BORD'!E2531-'[3]TABLEAU DE BORD'!C2531</f>
        <v>0</v>
      </c>
      <c r="CL2533">
        <f>'[3]TABLEAU DE BORD'!H2531</f>
        <v>0</v>
      </c>
      <c r="CM2533">
        <f>'[3]TABLEAU DE BORD'!K2531-'[3]TABLEAU DE BORD'!I2531</f>
        <v>0</v>
      </c>
    </row>
    <row r="2534" spans="85:91" x14ac:dyDescent="0.25">
      <c r="CG253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BORD'!$B$13:$B$2000,0),9)))*T2534/$P$18)</f>
        <v>406.35042202010396</v>
      </c>
      <c r="CI2534">
        <f>'[3]TABLEAU DE BORD'!B2532</f>
        <v>0</v>
      </c>
      <c r="CJ2534">
        <f>'[3]TABLEAU DE BORD'!E2532-'[3]TABLEAU DE BORD'!C2532</f>
        <v>0</v>
      </c>
      <c r="CL2534">
        <f>'[3]TABLEAU DE BORD'!H2532</f>
        <v>0</v>
      </c>
      <c r="CM2534">
        <f>'[3]TABLEAU DE BORD'!K2532-'[3]TABLEAU DE BORD'!I2532</f>
        <v>0</v>
      </c>
    </row>
    <row r="2535" spans="85:91" x14ac:dyDescent="0.25">
      <c r="CG253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BORD'!$B$13:$B$2000,0),9)))*T2535/$P$18)</f>
        <v>406.35042202010396</v>
      </c>
      <c r="CI2535">
        <f>'[3]TABLEAU DE BORD'!B2533</f>
        <v>0</v>
      </c>
      <c r="CJ2535">
        <f>'[3]TABLEAU DE BORD'!E2533-'[3]TABLEAU DE BORD'!C2533</f>
        <v>0</v>
      </c>
      <c r="CL2535">
        <f>'[3]TABLEAU DE BORD'!H2533</f>
        <v>0</v>
      </c>
      <c r="CM2535">
        <f>'[3]TABLEAU DE BORD'!K2533-'[3]TABLEAU DE BORD'!I2533</f>
        <v>0</v>
      </c>
    </row>
    <row r="2536" spans="85:91" x14ac:dyDescent="0.25">
      <c r="CG253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BORD'!$B$13:$B$2000,0),9)))*T2536/$P$18)</f>
        <v>406.35042202010396</v>
      </c>
      <c r="CI2536">
        <f>'[3]TABLEAU DE BORD'!B2534</f>
        <v>0</v>
      </c>
      <c r="CJ2536">
        <f>'[3]TABLEAU DE BORD'!E2534-'[3]TABLEAU DE BORD'!C2534</f>
        <v>0</v>
      </c>
      <c r="CL2536">
        <f>'[3]TABLEAU DE BORD'!H2534</f>
        <v>0</v>
      </c>
      <c r="CM2536">
        <f>'[3]TABLEAU DE BORD'!K2534-'[3]TABLEAU DE BORD'!I2534</f>
        <v>0</v>
      </c>
    </row>
    <row r="2537" spans="85:91" x14ac:dyDescent="0.25">
      <c r="CG253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BORD'!$B$13:$B$2000,0),9)))*T2537/$P$18)</f>
        <v>406.35042202010396</v>
      </c>
      <c r="CI2537">
        <f>'[3]TABLEAU DE BORD'!B2535</f>
        <v>0</v>
      </c>
      <c r="CJ2537">
        <f>'[3]TABLEAU DE BORD'!E2535-'[3]TABLEAU DE BORD'!C2535</f>
        <v>0</v>
      </c>
      <c r="CL2537">
        <f>'[3]TABLEAU DE BORD'!H2535</f>
        <v>0</v>
      </c>
      <c r="CM2537">
        <f>'[3]TABLEAU DE BORD'!K2535-'[3]TABLEAU DE BORD'!I2535</f>
        <v>0</v>
      </c>
    </row>
    <row r="2538" spans="85:91" x14ac:dyDescent="0.25">
      <c r="CG253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BORD'!$B$13:$B$2000,0),9)))*T2538/$P$18)</f>
        <v>406.35042202010396</v>
      </c>
      <c r="CI2538">
        <f>'[3]TABLEAU DE BORD'!B2536</f>
        <v>0</v>
      </c>
      <c r="CJ2538">
        <f>'[3]TABLEAU DE BORD'!E2536-'[3]TABLEAU DE BORD'!C2536</f>
        <v>0</v>
      </c>
      <c r="CL2538">
        <f>'[3]TABLEAU DE BORD'!H2536</f>
        <v>0</v>
      </c>
      <c r="CM2538">
        <f>'[3]TABLEAU DE BORD'!K2536-'[3]TABLEAU DE BORD'!I2536</f>
        <v>0</v>
      </c>
    </row>
    <row r="2539" spans="85:91" x14ac:dyDescent="0.25">
      <c r="CG253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BORD'!$B$13:$B$2000,0),9)))*T2539/$P$18)</f>
        <v>406.35042202010396</v>
      </c>
      <c r="CI2539">
        <f>'[3]TABLEAU DE BORD'!B2537</f>
        <v>0</v>
      </c>
      <c r="CJ2539">
        <f>'[3]TABLEAU DE BORD'!E2537-'[3]TABLEAU DE BORD'!C2537</f>
        <v>0</v>
      </c>
      <c r="CL2539">
        <f>'[3]TABLEAU DE BORD'!H2537</f>
        <v>0</v>
      </c>
      <c r="CM2539">
        <f>'[3]TABLEAU DE BORD'!K2537-'[3]TABLEAU DE BORD'!I2537</f>
        <v>0</v>
      </c>
    </row>
    <row r="2540" spans="85:91" x14ac:dyDescent="0.25">
      <c r="CG254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BORD'!$B$13:$B$2000,0),9)))*T2540/$P$18)</f>
        <v>406.35042202010396</v>
      </c>
      <c r="CI2540">
        <f>'[3]TABLEAU DE BORD'!B2538</f>
        <v>0</v>
      </c>
      <c r="CJ2540">
        <f>'[3]TABLEAU DE BORD'!E2538-'[3]TABLEAU DE BORD'!C2538</f>
        <v>0</v>
      </c>
      <c r="CL2540">
        <f>'[3]TABLEAU DE BORD'!H2538</f>
        <v>0</v>
      </c>
      <c r="CM2540">
        <f>'[3]TABLEAU DE BORD'!K2538-'[3]TABLEAU DE BORD'!I2538</f>
        <v>0</v>
      </c>
    </row>
    <row r="2541" spans="85:91" x14ac:dyDescent="0.25">
      <c r="CG254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BORD'!$B$13:$B$2000,0),9)))*T2541/$P$18)</f>
        <v>406.35042202010396</v>
      </c>
      <c r="CI2541">
        <f>'[3]TABLEAU DE BORD'!B2539</f>
        <v>0</v>
      </c>
      <c r="CJ2541">
        <f>'[3]TABLEAU DE BORD'!E2539-'[3]TABLEAU DE BORD'!C2539</f>
        <v>0</v>
      </c>
      <c r="CL2541">
        <f>'[3]TABLEAU DE BORD'!H2539</f>
        <v>0</v>
      </c>
      <c r="CM2541">
        <f>'[3]TABLEAU DE BORD'!K2539-'[3]TABLEAU DE BORD'!I2539</f>
        <v>0</v>
      </c>
    </row>
    <row r="2542" spans="85:91" x14ac:dyDescent="0.25">
      <c r="CG254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BORD'!$B$13:$B$2000,0),9)))*T2542/$P$18)</f>
        <v>406.35042202010396</v>
      </c>
      <c r="CI2542">
        <f>'[3]TABLEAU DE BORD'!B2540</f>
        <v>0</v>
      </c>
      <c r="CJ2542">
        <f>'[3]TABLEAU DE BORD'!E2540-'[3]TABLEAU DE BORD'!C2540</f>
        <v>0</v>
      </c>
      <c r="CL2542">
        <f>'[3]TABLEAU DE BORD'!H2540</f>
        <v>0</v>
      </c>
      <c r="CM2542">
        <f>'[3]TABLEAU DE BORD'!K2540-'[3]TABLEAU DE BORD'!I2540</f>
        <v>0</v>
      </c>
    </row>
    <row r="2543" spans="85:91" x14ac:dyDescent="0.25">
      <c r="CG254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BORD'!$B$13:$B$2000,0),9)))*T2543/$P$18)</f>
        <v>406.35042202010396</v>
      </c>
      <c r="CI2543">
        <f>'[3]TABLEAU DE BORD'!B2541</f>
        <v>0</v>
      </c>
      <c r="CJ2543">
        <f>'[3]TABLEAU DE BORD'!E2541-'[3]TABLEAU DE BORD'!C2541</f>
        <v>0</v>
      </c>
      <c r="CL2543">
        <f>'[3]TABLEAU DE BORD'!H2541</f>
        <v>0</v>
      </c>
      <c r="CM2543">
        <f>'[3]TABLEAU DE BORD'!K2541-'[3]TABLEAU DE BORD'!I2541</f>
        <v>0</v>
      </c>
    </row>
    <row r="2544" spans="85:91" x14ac:dyDescent="0.25">
      <c r="CG25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BORD'!$B$13:$B$2000,0),9)))*T2544/$P$18)</f>
        <v>406.35042202010396</v>
      </c>
      <c r="CI2544">
        <f>'[3]TABLEAU DE BORD'!B2542</f>
        <v>0</v>
      </c>
      <c r="CJ2544">
        <f>'[3]TABLEAU DE BORD'!E2542-'[3]TABLEAU DE BORD'!C2542</f>
        <v>0</v>
      </c>
      <c r="CL2544">
        <f>'[3]TABLEAU DE BORD'!H2542</f>
        <v>0</v>
      </c>
      <c r="CM2544">
        <f>'[3]TABLEAU DE BORD'!K2542-'[3]TABLEAU DE BORD'!I2542</f>
        <v>0</v>
      </c>
    </row>
    <row r="2545" spans="85:91" x14ac:dyDescent="0.25">
      <c r="CG25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BORD'!$B$13:$B$2000,0),9)))*T2545/$P$18)</f>
        <v>406.35042202010396</v>
      </c>
      <c r="CI2545">
        <f>'[3]TABLEAU DE BORD'!B2543</f>
        <v>0</v>
      </c>
      <c r="CJ2545">
        <f>'[3]TABLEAU DE BORD'!E2543-'[3]TABLEAU DE BORD'!C2543</f>
        <v>0</v>
      </c>
      <c r="CL2545">
        <f>'[3]TABLEAU DE BORD'!H2543</f>
        <v>0</v>
      </c>
      <c r="CM2545">
        <f>'[3]TABLEAU DE BORD'!K2543-'[3]TABLEAU DE BORD'!I2543</f>
        <v>0</v>
      </c>
    </row>
    <row r="2546" spans="85:91" x14ac:dyDescent="0.25">
      <c r="CG25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BORD'!$B$13:$B$2000,0),9)))*T2546/$P$18)</f>
        <v>406.35042202010396</v>
      </c>
      <c r="CI2546">
        <f>'[3]TABLEAU DE BORD'!B2544</f>
        <v>0</v>
      </c>
      <c r="CJ2546">
        <f>'[3]TABLEAU DE BORD'!E2544-'[3]TABLEAU DE BORD'!C2544</f>
        <v>0</v>
      </c>
      <c r="CL2546">
        <f>'[3]TABLEAU DE BORD'!H2544</f>
        <v>0</v>
      </c>
      <c r="CM2546">
        <f>'[3]TABLEAU DE BORD'!K2544-'[3]TABLEAU DE BORD'!I2544</f>
        <v>0</v>
      </c>
    </row>
    <row r="2547" spans="85:91" x14ac:dyDescent="0.25">
      <c r="CG25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BORD'!$B$13:$B$2000,0),9)))*T2547/$P$18)</f>
        <v>406.35042202010396</v>
      </c>
      <c r="CI2547">
        <f>'[3]TABLEAU DE BORD'!B2545</f>
        <v>0</v>
      </c>
      <c r="CJ2547">
        <f>'[3]TABLEAU DE BORD'!E2545-'[3]TABLEAU DE BORD'!C2545</f>
        <v>0</v>
      </c>
      <c r="CL2547">
        <f>'[3]TABLEAU DE BORD'!H2545</f>
        <v>0</v>
      </c>
      <c r="CM2547">
        <f>'[3]TABLEAU DE BORD'!K2545-'[3]TABLEAU DE BORD'!I2545</f>
        <v>0</v>
      </c>
    </row>
    <row r="2548" spans="85:91" x14ac:dyDescent="0.25">
      <c r="CG25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BORD'!$B$13:$B$2000,0),9)))*T2548/$P$18)</f>
        <v>406.35042202010396</v>
      </c>
      <c r="CI2548">
        <f>'[3]TABLEAU DE BORD'!B2546</f>
        <v>0</v>
      </c>
      <c r="CJ2548">
        <f>'[3]TABLEAU DE BORD'!E2546-'[3]TABLEAU DE BORD'!C2546</f>
        <v>0</v>
      </c>
      <c r="CL2548">
        <f>'[3]TABLEAU DE BORD'!H2546</f>
        <v>0</v>
      </c>
      <c r="CM2548">
        <f>'[3]TABLEAU DE BORD'!K2546-'[3]TABLEAU DE BORD'!I2546</f>
        <v>0</v>
      </c>
    </row>
    <row r="2549" spans="85:91" x14ac:dyDescent="0.25">
      <c r="CG25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BORD'!$B$13:$B$2000,0),9)))*T2549/$P$18)</f>
        <v>406.35042202010396</v>
      </c>
      <c r="CI2549">
        <f>'[3]TABLEAU DE BORD'!B2547</f>
        <v>0</v>
      </c>
      <c r="CJ2549">
        <f>'[3]TABLEAU DE BORD'!E2547-'[3]TABLEAU DE BORD'!C2547</f>
        <v>0</v>
      </c>
      <c r="CL2549">
        <f>'[3]TABLEAU DE BORD'!H2547</f>
        <v>0</v>
      </c>
      <c r="CM2549">
        <f>'[3]TABLEAU DE BORD'!K2547-'[3]TABLEAU DE BORD'!I2547</f>
        <v>0</v>
      </c>
    </row>
    <row r="2550" spans="85:91" x14ac:dyDescent="0.25">
      <c r="CG25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BORD'!$B$13:$B$2000,0),9)))*T2550/$P$18)</f>
        <v>406.35042202010396</v>
      </c>
      <c r="CI2550">
        <f>'[3]TABLEAU DE BORD'!B2548</f>
        <v>0</v>
      </c>
      <c r="CJ2550">
        <f>'[3]TABLEAU DE BORD'!E2548-'[3]TABLEAU DE BORD'!C2548</f>
        <v>0</v>
      </c>
      <c r="CL2550">
        <f>'[3]TABLEAU DE BORD'!H2548</f>
        <v>0</v>
      </c>
      <c r="CM2550">
        <f>'[3]TABLEAU DE BORD'!K2548-'[3]TABLEAU DE BORD'!I2548</f>
        <v>0</v>
      </c>
    </row>
    <row r="2551" spans="85:91" x14ac:dyDescent="0.25">
      <c r="CG25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BORD'!$B$13:$B$2000,0),9)))*T2551/$P$18)</f>
        <v>406.35042202010396</v>
      </c>
      <c r="CI2551">
        <f>'[3]TABLEAU DE BORD'!B2549</f>
        <v>0</v>
      </c>
      <c r="CJ2551">
        <f>'[3]TABLEAU DE BORD'!E2549-'[3]TABLEAU DE BORD'!C2549</f>
        <v>0</v>
      </c>
      <c r="CL2551">
        <f>'[3]TABLEAU DE BORD'!H2549</f>
        <v>0</v>
      </c>
      <c r="CM2551">
        <f>'[3]TABLEAU DE BORD'!K2549-'[3]TABLEAU DE BORD'!I2549</f>
        <v>0</v>
      </c>
    </row>
    <row r="2552" spans="85:91" x14ac:dyDescent="0.25">
      <c r="CG25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BORD'!$B$13:$B$2000,0),9)))*T2552/$P$18)</f>
        <v>406.35042202010396</v>
      </c>
      <c r="CI2552">
        <f>'[3]TABLEAU DE BORD'!B2550</f>
        <v>0</v>
      </c>
      <c r="CJ2552">
        <f>'[3]TABLEAU DE BORD'!E2550-'[3]TABLEAU DE BORD'!C2550</f>
        <v>0</v>
      </c>
      <c r="CL2552">
        <f>'[3]TABLEAU DE BORD'!H2550</f>
        <v>0</v>
      </c>
      <c r="CM2552">
        <f>'[3]TABLEAU DE BORD'!K2550-'[3]TABLEAU DE BORD'!I2550</f>
        <v>0</v>
      </c>
    </row>
    <row r="2553" spans="85:91" x14ac:dyDescent="0.25">
      <c r="CG25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BORD'!$B$13:$B$2000,0),9)))*T2553/$P$18)</f>
        <v>406.35042202010396</v>
      </c>
      <c r="CI2553">
        <f>'[3]TABLEAU DE BORD'!B2551</f>
        <v>0</v>
      </c>
      <c r="CJ2553">
        <f>'[3]TABLEAU DE BORD'!E2551-'[3]TABLEAU DE BORD'!C2551</f>
        <v>0</v>
      </c>
      <c r="CL2553">
        <f>'[3]TABLEAU DE BORD'!H2551</f>
        <v>0</v>
      </c>
      <c r="CM2553">
        <f>'[3]TABLEAU DE BORD'!K2551-'[3]TABLEAU DE BORD'!I2551</f>
        <v>0</v>
      </c>
    </row>
    <row r="2554" spans="85:91" x14ac:dyDescent="0.25">
      <c r="CG25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BORD'!$B$13:$B$2000,0),9)))*T2554/$P$18)</f>
        <v>406.35042202010396</v>
      </c>
      <c r="CI2554">
        <f>'[3]TABLEAU DE BORD'!B2552</f>
        <v>0</v>
      </c>
      <c r="CJ2554">
        <f>'[3]TABLEAU DE BORD'!E2552-'[3]TABLEAU DE BORD'!C2552</f>
        <v>0</v>
      </c>
      <c r="CL2554">
        <f>'[3]TABLEAU DE BORD'!H2552</f>
        <v>0</v>
      </c>
      <c r="CM2554">
        <f>'[3]TABLEAU DE BORD'!K2552-'[3]TABLEAU DE BORD'!I2552</f>
        <v>0</v>
      </c>
    </row>
    <row r="2555" spans="85:91" x14ac:dyDescent="0.25">
      <c r="CG25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BORD'!$B$13:$B$2000,0),9)))*T2555/$P$18)</f>
        <v>406.35042202010396</v>
      </c>
      <c r="CI2555">
        <f>'[3]TABLEAU DE BORD'!B2553</f>
        <v>0</v>
      </c>
      <c r="CJ2555">
        <f>'[3]TABLEAU DE BORD'!E2553-'[3]TABLEAU DE BORD'!C2553</f>
        <v>0</v>
      </c>
      <c r="CL2555">
        <f>'[3]TABLEAU DE BORD'!H2553</f>
        <v>0</v>
      </c>
      <c r="CM2555">
        <f>'[3]TABLEAU DE BORD'!K2553-'[3]TABLEAU DE BORD'!I2553</f>
        <v>0</v>
      </c>
    </row>
    <row r="2556" spans="85:91" x14ac:dyDescent="0.25">
      <c r="CG25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BORD'!$B$13:$B$2000,0),9)))*T2556/$P$18)</f>
        <v>406.35042202010396</v>
      </c>
      <c r="CI2556">
        <f>'[3]TABLEAU DE BORD'!B2554</f>
        <v>0</v>
      </c>
      <c r="CJ2556">
        <f>'[3]TABLEAU DE BORD'!E2554-'[3]TABLEAU DE BORD'!C2554</f>
        <v>0</v>
      </c>
      <c r="CL2556">
        <f>'[3]TABLEAU DE BORD'!H2554</f>
        <v>0</v>
      </c>
      <c r="CM2556">
        <f>'[3]TABLEAU DE BORD'!K2554-'[3]TABLEAU DE BORD'!I2554</f>
        <v>0</v>
      </c>
    </row>
    <row r="2557" spans="85:91" x14ac:dyDescent="0.25">
      <c r="CG25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BORD'!$B$13:$B$2000,0),9)))*T2557/$P$18)</f>
        <v>406.35042202010396</v>
      </c>
      <c r="CI2557">
        <f>'[3]TABLEAU DE BORD'!B2555</f>
        <v>0</v>
      </c>
      <c r="CJ2557">
        <f>'[3]TABLEAU DE BORD'!E2555-'[3]TABLEAU DE BORD'!C2555</f>
        <v>0</v>
      </c>
      <c r="CL2557">
        <f>'[3]TABLEAU DE BORD'!H2555</f>
        <v>0</v>
      </c>
      <c r="CM2557">
        <f>'[3]TABLEAU DE BORD'!K2555-'[3]TABLEAU DE BORD'!I2555</f>
        <v>0</v>
      </c>
    </row>
    <row r="2558" spans="85:91" x14ac:dyDescent="0.25">
      <c r="CG25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BORD'!$B$13:$B$2000,0),9)))*T2558/$P$18)</f>
        <v>406.35042202010396</v>
      </c>
      <c r="CI2558">
        <f>'[3]TABLEAU DE BORD'!B2556</f>
        <v>0</v>
      </c>
      <c r="CJ2558">
        <f>'[3]TABLEAU DE BORD'!E2556-'[3]TABLEAU DE BORD'!C2556</f>
        <v>0</v>
      </c>
      <c r="CL2558">
        <f>'[3]TABLEAU DE BORD'!H2556</f>
        <v>0</v>
      </c>
      <c r="CM2558">
        <f>'[3]TABLEAU DE BORD'!K2556-'[3]TABLEAU DE BORD'!I2556</f>
        <v>0</v>
      </c>
    </row>
    <row r="2559" spans="85:91" x14ac:dyDescent="0.25">
      <c r="CG25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BORD'!$B$13:$B$2000,0),9)))*T2559/$P$18)</f>
        <v>406.35042202010396</v>
      </c>
      <c r="CI2559">
        <f>'[3]TABLEAU DE BORD'!B2557</f>
        <v>0</v>
      </c>
      <c r="CJ2559">
        <f>'[3]TABLEAU DE BORD'!E2557-'[3]TABLEAU DE BORD'!C2557</f>
        <v>0</v>
      </c>
      <c r="CL2559">
        <f>'[3]TABLEAU DE BORD'!H2557</f>
        <v>0</v>
      </c>
      <c r="CM2559">
        <f>'[3]TABLEAU DE BORD'!K2557-'[3]TABLEAU DE BORD'!I2557</f>
        <v>0</v>
      </c>
    </row>
    <row r="2560" spans="85:91" x14ac:dyDescent="0.25">
      <c r="CG25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BORD'!$B$13:$B$2000,0),9)))*T2560/$P$18)</f>
        <v>406.35042202010396</v>
      </c>
      <c r="CI2560">
        <f>'[3]TABLEAU DE BORD'!B2558</f>
        <v>0</v>
      </c>
      <c r="CJ2560">
        <f>'[3]TABLEAU DE BORD'!E2558-'[3]TABLEAU DE BORD'!C2558</f>
        <v>0</v>
      </c>
      <c r="CL2560">
        <f>'[3]TABLEAU DE BORD'!H2558</f>
        <v>0</v>
      </c>
      <c r="CM2560">
        <f>'[3]TABLEAU DE BORD'!K2558-'[3]TABLEAU DE BORD'!I2558</f>
        <v>0</v>
      </c>
    </row>
    <row r="2561" spans="85:91" x14ac:dyDescent="0.25">
      <c r="CG25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BORD'!$B$13:$B$2000,0),9)))*T2561/$P$18)</f>
        <v>406.35042202010396</v>
      </c>
      <c r="CI2561">
        <f>'[3]TABLEAU DE BORD'!B2559</f>
        <v>0</v>
      </c>
      <c r="CJ2561">
        <f>'[3]TABLEAU DE BORD'!E2559-'[3]TABLEAU DE BORD'!C2559</f>
        <v>0</v>
      </c>
      <c r="CL2561">
        <f>'[3]TABLEAU DE BORD'!H2559</f>
        <v>0</v>
      </c>
      <c r="CM2561">
        <f>'[3]TABLEAU DE BORD'!K2559-'[3]TABLEAU DE BORD'!I2559</f>
        <v>0</v>
      </c>
    </row>
    <row r="2562" spans="85:91" x14ac:dyDescent="0.25">
      <c r="CG25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BORD'!$B$13:$B$2000,0),9)))*T2562/$P$18)</f>
        <v>406.35042202010396</v>
      </c>
      <c r="CI2562">
        <f>'[3]TABLEAU DE BORD'!B2560</f>
        <v>0</v>
      </c>
      <c r="CJ2562">
        <f>'[3]TABLEAU DE BORD'!E2560-'[3]TABLEAU DE BORD'!C2560</f>
        <v>0</v>
      </c>
      <c r="CL2562">
        <f>'[3]TABLEAU DE BORD'!H2560</f>
        <v>0</v>
      </c>
      <c r="CM2562">
        <f>'[3]TABLEAU DE BORD'!K2560-'[3]TABLEAU DE BORD'!I2560</f>
        <v>0</v>
      </c>
    </row>
    <row r="2563" spans="85:91" x14ac:dyDescent="0.25">
      <c r="CG25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BORD'!$B$13:$B$2000,0),9)))*T2563/$P$18)</f>
        <v>406.35042202010396</v>
      </c>
      <c r="CI2563">
        <f>'[3]TABLEAU DE BORD'!B2561</f>
        <v>0</v>
      </c>
      <c r="CJ2563">
        <f>'[3]TABLEAU DE BORD'!E2561-'[3]TABLEAU DE BORD'!C2561</f>
        <v>0</v>
      </c>
      <c r="CL2563">
        <f>'[3]TABLEAU DE BORD'!H2561</f>
        <v>0</v>
      </c>
      <c r="CM2563">
        <f>'[3]TABLEAU DE BORD'!K2561-'[3]TABLEAU DE BORD'!I2561</f>
        <v>0</v>
      </c>
    </row>
    <row r="2564" spans="85:91" x14ac:dyDescent="0.25">
      <c r="CG25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BORD'!$B$13:$B$2000,0),9)))*T2564/$P$18)</f>
        <v>406.35042202010396</v>
      </c>
      <c r="CI2564">
        <f>'[3]TABLEAU DE BORD'!B2562</f>
        <v>0</v>
      </c>
      <c r="CJ2564">
        <f>'[3]TABLEAU DE BORD'!E2562-'[3]TABLEAU DE BORD'!C2562</f>
        <v>0</v>
      </c>
      <c r="CL2564">
        <f>'[3]TABLEAU DE BORD'!H2562</f>
        <v>0</v>
      </c>
      <c r="CM2564">
        <f>'[3]TABLEAU DE BORD'!K2562-'[3]TABLEAU DE BORD'!I2562</f>
        <v>0</v>
      </c>
    </row>
    <row r="2565" spans="85:91" x14ac:dyDescent="0.25">
      <c r="CG25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BORD'!$B$13:$B$2000,0),9)))*T2565/$P$18)</f>
        <v>406.35042202010396</v>
      </c>
      <c r="CI2565">
        <f>'[3]TABLEAU DE BORD'!B2563</f>
        <v>0</v>
      </c>
      <c r="CJ2565">
        <f>'[3]TABLEAU DE BORD'!E2563-'[3]TABLEAU DE BORD'!C2563</f>
        <v>0</v>
      </c>
      <c r="CL2565">
        <f>'[3]TABLEAU DE BORD'!H2563</f>
        <v>0</v>
      </c>
      <c r="CM2565">
        <f>'[3]TABLEAU DE BORD'!K2563-'[3]TABLEAU DE BORD'!I2563</f>
        <v>0</v>
      </c>
    </row>
    <row r="2566" spans="85:91" x14ac:dyDescent="0.25">
      <c r="CG25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BORD'!$B$13:$B$2000,0),9)))*T2566/$P$18)</f>
        <v>406.35042202010396</v>
      </c>
      <c r="CI2566">
        <f>'[3]TABLEAU DE BORD'!B2564</f>
        <v>0</v>
      </c>
      <c r="CJ2566">
        <f>'[3]TABLEAU DE BORD'!E2564-'[3]TABLEAU DE BORD'!C2564</f>
        <v>0</v>
      </c>
      <c r="CL2566">
        <f>'[3]TABLEAU DE BORD'!H2564</f>
        <v>0</v>
      </c>
      <c r="CM2566">
        <f>'[3]TABLEAU DE BORD'!K2564-'[3]TABLEAU DE BORD'!I2564</f>
        <v>0</v>
      </c>
    </row>
    <row r="2567" spans="85:91" x14ac:dyDescent="0.25">
      <c r="CG25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BORD'!$B$13:$B$2000,0),9)))*T2567/$P$18)</f>
        <v>406.35042202010396</v>
      </c>
      <c r="CI2567">
        <f>'[3]TABLEAU DE BORD'!B2565</f>
        <v>0</v>
      </c>
      <c r="CJ2567">
        <f>'[3]TABLEAU DE BORD'!E2565-'[3]TABLEAU DE BORD'!C2565</f>
        <v>0</v>
      </c>
      <c r="CL2567">
        <f>'[3]TABLEAU DE BORD'!H2565</f>
        <v>0</v>
      </c>
      <c r="CM2567">
        <f>'[3]TABLEAU DE BORD'!K2565-'[3]TABLEAU DE BORD'!I2565</f>
        <v>0</v>
      </c>
    </row>
    <row r="2568" spans="85:91" x14ac:dyDescent="0.25">
      <c r="CG25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BORD'!$B$13:$B$2000,0),9)))*T2568/$P$18)</f>
        <v>406.35042202010396</v>
      </c>
      <c r="CI2568">
        <f>'[3]TABLEAU DE BORD'!B2566</f>
        <v>0</v>
      </c>
      <c r="CJ2568">
        <f>'[3]TABLEAU DE BORD'!E2566-'[3]TABLEAU DE BORD'!C2566</f>
        <v>0</v>
      </c>
      <c r="CL2568">
        <f>'[3]TABLEAU DE BORD'!H2566</f>
        <v>0</v>
      </c>
      <c r="CM2568">
        <f>'[3]TABLEAU DE BORD'!K2566-'[3]TABLEAU DE BORD'!I2566</f>
        <v>0</v>
      </c>
    </row>
    <row r="2569" spans="85:91" x14ac:dyDescent="0.25">
      <c r="CG25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BORD'!$B$13:$B$2000,0),9)))*T2569/$P$18)</f>
        <v>406.35042202010396</v>
      </c>
      <c r="CI2569">
        <f>'[3]TABLEAU DE BORD'!B2567</f>
        <v>0</v>
      </c>
      <c r="CJ2569">
        <f>'[3]TABLEAU DE BORD'!E2567-'[3]TABLEAU DE BORD'!C2567</f>
        <v>0</v>
      </c>
      <c r="CL2569">
        <f>'[3]TABLEAU DE BORD'!H2567</f>
        <v>0</v>
      </c>
      <c r="CM2569">
        <f>'[3]TABLEAU DE BORD'!K2567-'[3]TABLEAU DE BORD'!I2567</f>
        <v>0</v>
      </c>
    </row>
    <row r="2570" spans="85:91" x14ac:dyDescent="0.25">
      <c r="CG25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BORD'!$B$13:$B$2000,0),9)))*T2570/$P$18)</f>
        <v>406.35042202010396</v>
      </c>
      <c r="CI2570">
        <f>'[3]TABLEAU DE BORD'!B2568</f>
        <v>0</v>
      </c>
      <c r="CJ2570">
        <f>'[3]TABLEAU DE BORD'!E2568-'[3]TABLEAU DE BORD'!C2568</f>
        <v>0</v>
      </c>
      <c r="CL2570">
        <f>'[3]TABLEAU DE BORD'!H2568</f>
        <v>0</v>
      </c>
      <c r="CM2570">
        <f>'[3]TABLEAU DE BORD'!K2568-'[3]TABLEAU DE BORD'!I2568</f>
        <v>0</v>
      </c>
    </row>
    <row r="2571" spans="85:91" x14ac:dyDescent="0.25">
      <c r="CG25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BORD'!$B$13:$B$2000,0),9)))*T2571/$P$18)</f>
        <v>406.35042202010396</v>
      </c>
      <c r="CI2571">
        <f>'[3]TABLEAU DE BORD'!B2569</f>
        <v>0</v>
      </c>
      <c r="CJ2571">
        <f>'[3]TABLEAU DE BORD'!E2569-'[3]TABLEAU DE BORD'!C2569</f>
        <v>0</v>
      </c>
      <c r="CL2571">
        <f>'[3]TABLEAU DE BORD'!H2569</f>
        <v>0</v>
      </c>
      <c r="CM2571">
        <f>'[3]TABLEAU DE BORD'!K2569-'[3]TABLEAU DE BORD'!I2569</f>
        <v>0</v>
      </c>
    </row>
    <row r="2572" spans="85:91" x14ac:dyDescent="0.25">
      <c r="CG25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BORD'!$B$13:$B$2000,0),9)))*T2572/$P$18)</f>
        <v>406.35042202010396</v>
      </c>
      <c r="CI2572">
        <f>'[3]TABLEAU DE BORD'!B2570</f>
        <v>0</v>
      </c>
      <c r="CJ2572">
        <f>'[3]TABLEAU DE BORD'!E2570-'[3]TABLEAU DE BORD'!C2570</f>
        <v>0</v>
      </c>
      <c r="CL2572">
        <f>'[3]TABLEAU DE BORD'!H2570</f>
        <v>0</v>
      </c>
      <c r="CM2572">
        <f>'[3]TABLEAU DE BORD'!K2570-'[3]TABLEAU DE BORD'!I2570</f>
        <v>0</v>
      </c>
    </row>
    <row r="2573" spans="85:91" x14ac:dyDescent="0.25">
      <c r="CG25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BORD'!$B$13:$B$2000,0),9)))*T2573/$P$18)</f>
        <v>406.35042202010396</v>
      </c>
      <c r="CI2573">
        <f>'[3]TABLEAU DE BORD'!B2571</f>
        <v>0</v>
      </c>
      <c r="CJ2573">
        <f>'[3]TABLEAU DE BORD'!E2571-'[3]TABLEAU DE BORD'!C2571</f>
        <v>0</v>
      </c>
      <c r="CL2573">
        <f>'[3]TABLEAU DE BORD'!H2571</f>
        <v>0</v>
      </c>
      <c r="CM2573">
        <f>'[3]TABLEAU DE BORD'!K2571-'[3]TABLEAU DE BORD'!I2571</f>
        <v>0</v>
      </c>
    </row>
    <row r="2574" spans="85:91" x14ac:dyDescent="0.25">
      <c r="CG25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BORD'!$B$13:$B$2000,0),9)))*T2574/$P$18)</f>
        <v>406.35042202010396</v>
      </c>
      <c r="CI2574">
        <f>'[3]TABLEAU DE BORD'!B2572</f>
        <v>0</v>
      </c>
      <c r="CJ2574">
        <f>'[3]TABLEAU DE BORD'!E2572-'[3]TABLEAU DE BORD'!C2572</f>
        <v>0</v>
      </c>
      <c r="CL2574">
        <f>'[3]TABLEAU DE BORD'!H2572</f>
        <v>0</v>
      </c>
      <c r="CM2574">
        <f>'[3]TABLEAU DE BORD'!K2572-'[3]TABLEAU DE BORD'!I2572</f>
        <v>0</v>
      </c>
    </row>
    <row r="2575" spans="85:91" x14ac:dyDescent="0.25">
      <c r="CG25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BORD'!$B$13:$B$2000,0),9)))*T2575/$P$18)</f>
        <v>406.35042202010396</v>
      </c>
      <c r="CI2575">
        <f>'[3]TABLEAU DE BORD'!B2573</f>
        <v>0</v>
      </c>
      <c r="CJ2575">
        <f>'[3]TABLEAU DE BORD'!E2573-'[3]TABLEAU DE BORD'!C2573</f>
        <v>0</v>
      </c>
      <c r="CL2575">
        <f>'[3]TABLEAU DE BORD'!H2573</f>
        <v>0</v>
      </c>
      <c r="CM2575">
        <f>'[3]TABLEAU DE BORD'!K2573-'[3]TABLEAU DE BORD'!I2573</f>
        <v>0</v>
      </c>
    </row>
    <row r="2576" spans="85:91" x14ac:dyDescent="0.25">
      <c r="CG25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BORD'!$B$13:$B$2000,0),9)))*T2576/$P$18)</f>
        <v>406.35042202010396</v>
      </c>
      <c r="CI2576">
        <f>'[3]TABLEAU DE BORD'!B2574</f>
        <v>0</v>
      </c>
      <c r="CJ2576">
        <f>'[3]TABLEAU DE BORD'!E2574-'[3]TABLEAU DE BORD'!C2574</f>
        <v>0</v>
      </c>
      <c r="CL2576">
        <f>'[3]TABLEAU DE BORD'!H2574</f>
        <v>0</v>
      </c>
      <c r="CM2576">
        <f>'[3]TABLEAU DE BORD'!K2574-'[3]TABLEAU DE BORD'!I2574</f>
        <v>0</v>
      </c>
    </row>
    <row r="2577" spans="85:91" x14ac:dyDescent="0.25">
      <c r="CG25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BORD'!$B$13:$B$2000,0),9)))*T2577/$P$18)</f>
        <v>406.35042202010396</v>
      </c>
      <c r="CI2577">
        <f>'[3]TABLEAU DE BORD'!B2575</f>
        <v>0</v>
      </c>
      <c r="CJ2577">
        <f>'[3]TABLEAU DE BORD'!E2575-'[3]TABLEAU DE BORD'!C2575</f>
        <v>0</v>
      </c>
      <c r="CL2577">
        <f>'[3]TABLEAU DE BORD'!H2575</f>
        <v>0</v>
      </c>
      <c r="CM2577">
        <f>'[3]TABLEAU DE BORD'!K2575-'[3]TABLEAU DE BORD'!I2575</f>
        <v>0</v>
      </c>
    </row>
    <row r="2578" spans="85:91" x14ac:dyDescent="0.25">
      <c r="CG25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BORD'!$B$13:$B$2000,0),9)))*T2578/$P$18)</f>
        <v>406.35042202010396</v>
      </c>
      <c r="CI2578">
        <f>'[3]TABLEAU DE BORD'!B2576</f>
        <v>0</v>
      </c>
      <c r="CJ2578">
        <f>'[3]TABLEAU DE BORD'!E2576-'[3]TABLEAU DE BORD'!C2576</f>
        <v>0</v>
      </c>
      <c r="CL2578">
        <f>'[3]TABLEAU DE BORD'!H2576</f>
        <v>0</v>
      </c>
      <c r="CM2578">
        <f>'[3]TABLEAU DE BORD'!K2576-'[3]TABLEAU DE BORD'!I2576</f>
        <v>0</v>
      </c>
    </row>
    <row r="2579" spans="85:91" x14ac:dyDescent="0.25">
      <c r="CG25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BORD'!$B$13:$B$2000,0),9)))*T2579/$P$18)</f>
        <v>406.35042202010396</v>
      </c>
      <c r="CI2579">
        <f>'[3]TABLEAU DE BORD'!B2577</f>
        <v>0</v>
      </c>
      <c r="CJ2579">
        <f>'[3]TABLEAU DE BORD'!E2577-'[3]TABLEAU DE BORD'!C2577</f>
        <v>0</v>
      </c>
      <c r="CL2579">
        <f>'[3]TABLEAU DE BORD'!H2577</f>
        <v>0</v>
      </c>
      <c r="CM2579">
        <f>'[3]TABLEAU DE BORD'!K2577-'[3]TABLEAU DE BORD'!I2577</f>
        <v>0</v>
      </c>
    </row>
    <row r="2580" spans="85:91" x14ac:dyDescent="0.25">
      <c r="CG25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BORD'!$B$13:$B$2000,0),9)))*T2580/$P$18)</f>
        <v>406.35042202010396</v>
      </c>
      <c r="CI2580">
        <f>'[3]TABLEAU DE BORD'!B2578</f>
        <v>0</v>
      </c>
      <c r="CJ2580">
        <f>'[3]TABLEAU DE BORD'!E2578-'[3]TABLEAU DE BORD'!C2578</f>
        <v>0</v>
      </c>
      <c r="CL2580">
        <f>'[3]TABLEAU DE BORD'!H2578</f>
        <v>0</v>
      </c>
      <c r="CM2580">
        <f>'[3]TABLEAU DE BORD'!K2578-'[3]TABLEAU DE BORD'!I2578</f>
        <v>0</v>
      </c>
    </row>
    <row r="2581" spans="85:91" x14ac:dyDescent="0.25">
      <c r="CG25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BORD'!$B$13:$B$2000,0),9)))*T2581/$P$18)</f>
        <v>406.35042202010396</v>
      </c>
      <c r="CI2581">
        <f>'[3]TABLEAU DE BORD'!B2579</f>
        <v>0</v>
      </c>
      <c r="CJ2581">
        <f>'[3]TABLEAU DE BORD'!E2579-'[3]TABLEAU DE BORD'!C2579</f>
        <v>0</v>
      </c>
      <c r="CL2581">
        <f>'[3]TABLEAU DE BORD'!H2579</f>
        <v>0</v>
      </c>
      <c r="CM2581">
        <f>'[3]TABLEAU DE BORD'!K2579-'[3]TABLEAU DE BORD'!I2579</f>
        <v>0</v>
      </c>
    </row>
    <row r="2582" spans="85:91" x14ac:dyDescent="0.25">
      <c r="CG25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BORD'!$B$13:$B$2000,0),9)))*T2582/$P$18)</f>
        <v>406.35042202010396</v>
      </c>
      <c r="CI2582">
        <f>'[3]TABLEAU DE BORD'!B2580</f>
        <v>0</v>
      </c>
      <c r="CJ2582">
        <f>'[3]TABLEAU DE BORD'!E2580-'[3]TABLEAU DE BORD'!C2580</f>
        <v>0</v>
      </c>
      <c r="CL2582">
        <f>'[3]TABLEAU DE BORD'!H2580</f>
        <v>0</v>
      </c>
      <c r="CM2582">
        <f>'[3]TABLEAU DE BORD'!K2580-'[3]TABLEAU DE BORD'!I2580</f>
        <v>0</v>
      </c>
    </row>
    <row r="2583" spans="85:91" x14ac:dyDescent="0.25">
      <c r="CG25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BORD'!$B$13:$B$2000,0),9)))*T2583/$P$18)</f>
        <v>406.35042202010396</v>
      </c>
      <c r="CI2583">
        <f>'[3]TABLEAU DE BORD'!B2581</f>
        <v>0</v>
      </c>
      <c r="CJ2583">
        <f>'[3]TABLEAU DE BORD'!E2581-'[3]TABLEAU DE BORD'!C2581</f>
        <v>0</v>
      </c>
      <c r="CL2583">
        <f>'[3]TABLEAU DE BORD'!H2581</f>
        <v>0</v>
      </c>
      <c r="CM2583">
        <f>'[3]TABLEAU DE BORD'!K2581-'[3]TABLEAU DE BORD'!I2581</f>
        <v>0</v>
      </c>
    </row>
    <row r="2584" spans="85:91" x14ac:dyDescent="0.25">
      <c r="CG25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BORD'!$B$13:$B$2000,0),9)))*T2584/$P$18)</f>
        <v>406.35042202010396</v>
      </c>
      <c r="CI2584">
        <f>'[3]TABLEAU DE BORD'!B2582</f>
        <v>0</v>
      </c>
      <c r="CJ2584">
        <f>'[3]TABLEAU DE BORD'!E2582-'[3]TABLEAU DE BORD'!C2582</f>
        <v>0</v>
      </c>
      <c r="CL2584">
        <f>'[3]TABLEAU DE BORD'!H2582</f>
        <v>0</v>
      </c>
      <c r="CM2584">
        <f>'[3]TABLEAU DE BORD'!K2582-'[3]TABLEAU DE BORD'!I2582</f>
        <v>0</v>
      </c>
    </row>
    <row r="2585" spans="85:91" x14ac:dyDescent="0.25">
      <c r="CG25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BORD'!$B$13:$B$2000,0),9)))*T2585/$P$18)</f>
        <v>406.35042202010396</v>
      </c>
      <c r="CI2585">
        <f>'[3]TABLEAU DE BORD'!B2583</f>
        <v>0</v>
      </c>
      <c r="CJ2585">
        <f>'[3]TABLEAU DE BORD'!E2583-'[3]TABLEAU DE BORD'!C2583</f>
        <v>0</v>
      </c>
      <c r="CL2585">
        <f>'[3]TABLEAU DE BORD'!H2583</f>
        <v>0</v>
      </c>
      <c r="CM2585">
        <f>'[3]TABLEAU DE BORD'!K2583-'[3]TABLEAU DE BORD'!I2583</f>
        <v>0</v>
      </c>
    </row>
    <row r="2586" spans="85:91" x14ac:dyDescent="0.25">
      <c r="CG25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BORD'!$B$13:$B$2000,0),9)))*T2586/$P$18)</f>
        <v>406.35042202010396</v>
      </c>
      <c r="CI2586">
        <f>'[3]TABLEAU DE BORD'!B2584</f>
        <v>0</v>
      </c>
      <c r="CJ2586">
        <f>'[3]TABLEAU DE BORD'!E2584-'[3]TABLEAU DE BORD'!C2584</f>
        <v>0</v>
      </c>
      <c r="CL2586">
        <f>'[3]TABLEAU DE BORD'!H2584</f>
        <v>0</v>
      </c>
      <c r="CM2586">
        <f>'[3]TABLEAU DE BORD'!K2584-'[3]TABLEAU DE BORD'!I2584</f>
        <v>0</v>
      </c>
    </row>
    <row r="2587" spans="85:91" x14ac:dyDescent="0.25">
      <c r="CG25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BORD'!$B$13:$B$2000,0),9)))*T2587/$P$18)</f>
        <v>406.35042202010396</v>
      </c>
      <c r="CI2587">
        <f>'[3]TABLEAU DE BORD'!B2585</f>
        <v>0</v>
      </c>
      <c r="CJ2587">
        <f>'[3]TABLEAU DE BORD'!E2585-'[3]TABLEAU DE BORD'!C2585</f>
        <v>0</v>
      </c>
      <c r="CL2587">
        <f>'[3]TABLEAU DE BORD'!H2585</f>
        <v>0</v>
      </c>
      <c r="CM2587">
        <f>'[3]TABLEAU DE BORD'!K2585-'[3]TABLEAU DE BORD'!I2585</f>
        <v>0</v>
      </c>
    </row>
    <row r="2588" spans="85:91" x14ac:dyDescent="0.25">
      <c r="CG25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BORD'!$B$13:$B$2000,0),9)))*T2588/$P$18)</f>
        <v>406.35042202010396</v>
      </c>
      <c r="CI2588">
        <f>'[3]TABLEAU DE BORD'!B2586</f>
        <v>0</v>
      </c>
      <c r="CJ2588">
        <f>'[3]TABLEAU DE BORD'!E2586-'[3]TABLEAU DE BORD'!C2586</f>
        <v>0</v>
      </c>
      <c r="CL2588">
        <f>'[3]TABLEAU DE BORD'!H2586</f>
        <v>0</v>
      </c>
      <c r="CM2588">
        <f>'[3]TABLEAU DE BORD'!K2586-'[3]TABLEAU DE BORD'!I2586</f>
        <v>0</v>
      </c>
    </row>
    <row r="2589" spans="85:91" x14ac:dyDescent="0.25">
      <c r="CG25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BORD'!$B$13:$B$2000,0),9)))*T2589/$P$18)</f>
        <v>406.35042202010396</v>
      </c>
      <c r="CI2589">
        <f>'[3]TABLEAU DE BORD'!B2587</f>
        <v>0</v>
      </c>
      <c r="CJ2589">
        <f>'[3]TABLEAU DE BORD'!E2587-'[3]TABLEAU DE BORD'!C2587</f>
        <v>0</v>
      </c>
      <c r="CL2589">
        <f>'[3]TABLEAU DE BORD'!H2587</f>
        <v>0</v>
      </c>
      <c r="CM2589">
        <f>'[3]TABLEAU DE BORD'!K2587-'[3]TABLEAU DE BORD'!I2587</f>
        <v>0</v>
      </c>
    </row>
    <row r="2590" spans="85:91" x14ac:dyDescent="0.25">
      <c r="CG25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BORD'!$B$13:$B$2000,0),9)))*T2590/$P$18)</f>
        <v>406.35042202010396</v>
      </c>
      <c r="CI2590">
        <f>'[3]TABLEAU DE BORD'!B2588</f>
        <v>0</v>
      </c>
      <c r="CJ2590">
        <f>'[3]TABLEAU DE BORD'!E2588-'[3]TABLEAU DE BORD'!C2588</f>
        <v>0</v>
      </c>
      <c r="CL2590">
        <f>'[3]TABLEAU DE BORD'!H2588</f>
        <v>0</v>
      </c>
      <c r="CM2590">
        <f>'[3]TABLEAU DE BORD'!K2588-'[3]TABLEAU DE BORD'!I2588</f>
        <v>0</v>
      </c>
    </row>
    <row r="2591" spans="85:91" x14ac:dyDescent="0.25">
      <c r="CG25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BORD'!$B$13:$B$2000,0),9)))*T2591/$P$18)</f>
        <v>406.35042202010396</v>
      </c>
      <c r="CI2591">
        <f>'[3]TABLEAU DE BORD'!B2589</f>
        <v>0</v>
      </c>
      <c r="CJ2591">
        <f>'[3]TABLEAU DE BORD'!E2589-'[3]TABLEAU DE BORD'!C2589</f>
        <v>0</v>
      </c>
      <c r="CL2591">
        <f>'[3]TABLEAU DE BORD'!H2589</f>
        <v>0</v>
      </c>
      <c r="CM2591">
        <f>'[3]TABLEAU DE BORD'!K2589-'[3]TABLEAU DE BORD'!I2589</f>
        <v>0</v>
      </c>
    </row>
    <row r="2592" spans="85:91" x14ac:dyDescent="0.25">
      <c r="CG25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BORD'!$B$13:$B$2000,0),9)))*T2592/$P$18)</f>
        <v>406.35042202010396</v>
      </c>
      <c r="CI2592">
        <f>'[3]TABLEAU DE BORD'!B2590</f>
        <v>0</v>
      </c>
      <c r="CJ2592">
        <f>'[3]TABLEAU DE BORD'!E2590-'[3]TABLEAU DE BORD'!C2590</f>
        <v>0</v>
      </c>
      <c r="CL2592">
        <f>'[3]TABLEAU DE BORD'!H2590</f>
        <v>0</v>
      </c>
      <c r="CM2592">
        <f>'[3]TABLEAU DE BORD'!K2590-'[3]TABLEAU DE BORD'!I2590</f>
        <v>0</v>
      </c>
    </row>
    <row r="2593" spans="85:91" x14ac:dyDescent="0.25">
      <c r="CG25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BORD'!$B$13:$B$2000,0),9)))*T2593/$P$18)</f>
        <v>406.35042202010396</v>
      </c>
      <c r="CI2593">
        <f>'[3]TABLEAU DE BORD'!B2591</f>
        <v>0</v>
      </c>
      <c r="CJ2593">
        <f>'[3]TABLEAU DE BORD'!E2591-'[3]TABLEAU DE BORD'!C2591</f>
        <v>0</v>
      </c>
      <c r="CL2593">
        <f>'[3]TABLEAU DE BORD'!H2591</f>
        <v>0</v>
      </c>
      <c r="CM2593">
        <f>'[3]TABLEAU DE BORD'!K2591-'[3]TABLEAU DE BORD'!I2591</f>
        <v>0</v>
      </c>
    </row>
    <row r="2594" spans="85:91" x14ac:dyDescent="0.25">
      <c r="CG25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BORD'!$B$13:$B$2000,0),9)))*T2594/$P$18)</f>
        <v>406.35042202010396</v>
      </c>
      <c r="CI2594">
        <f>'[3]TABLEAU DE BORD'!B2592</f>
        <v>0</v>
      </c>
      <c r="CJ2594">
        <f>'[3]TABLEAU DE BORD'!E2592-'[3]TABLEAU DE BORD'!C2592</f>
        <v>0</v>
      </c>
      <c r="CL2594">
        <f>'[3]TABLEAU DE BORD'!H2592</f>
        <v>0</v>
      </c>
      <c r="CM2594">
        <f>'[3]TABLEAU DE BORD'!K2592-'[3]TABLEAU DE BORD'!I2592</f>
        <v>0</v>
      </c>
    </row>
    <row r="2595" spans="85:91" x14ac:dyDescent="0.25">
      <c r="CG25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BORD'!$B$13:$B$2000,0),9)))*T2595/$P$18)</f>
        <v>406.35042202010396</v>
      </c>
      <c r="CI2595">
        <f>'[3]TABLEAU DE BORD'!B2593</f>
        <v>0</v>
      </c>
      <c r="CJ2595">
        <f>'[3]TABLEAU DE BORD'!E2593-'[3]TABLEAU DE BORD'!C2593</f>
        <v>0</v>
      </c>
      <c r="CL2595">
        <f>'[3]TABLEAU DE BORD'!H2593</f>
        <v>0</v>
      </c>
      <c r="CM2595">
        <f>'[3]TABLEAU DE BORD'!K2593-'[3]TABLEAU DE BORD'!I2593</f>
        <v>0</v>
      </c>
    </row>
    <row r="2596" spans="85:91" x14ac:dyDescent="0.25">
      <c r="CG25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BORD'!$B$13:$B$2000,0),9)))*T2596/$P$18)</f>
        <v>406.35042202010396</v>
      </c>
      <c r="CI2596">
        <f>'[3]TABLEAU DE BORD'!B2594</f>
        <v>0</v>
      </c>
      <c r="CJ2596">
        <f>'[3]TABLEAU DE BORD'!E2594-'[3]TABLEAU DE BORD'!C2594</f>
        <v>0</v>
      </c>
      <c r="CL2596">
        <f>'[3]TABLEAU DE BORD'!H2594</f>
        <v>0</v>
      </c>
      <c r="CM2596">
        <f>'[3]TABLEAU DE BORD'!K2594-'[3]TABLEAU DE BORD'!I2594</f>
        <v>0</v>
      </c>
    </row>
    <row r="2597" spans="85:91" x14ac:dyDescent="0.25">
      <c r="CG25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BORD'!$B$13:$B$2000,0),9)))*T2597/$P$18)</f>
        <v>406.35042202010396</v>
      </c>
      <c r="CI2597">
        <f>'[3]TABLEAU DE BORD'!B2595</f>
        <v>0</v>
      </c>
      <c r="CJ2597">
        <f>'[3]TABLEAU DE BORD'!E2595-'[3]TABLEAU DE BORD'!C2595</f>
        <v>0</v>
      </c>
      <c r="CL2597">
        <f>'[3]TABLEAU DE BORD'!H2595</f>
        <v>0</v>
      </c>
      <c r="CM2597">
        <f>'[3]TABLEAU DE BORD'!K2595-'[3]TABLEAU DE BORD'!I2595</f>
        <v>0</v>
      </c>
    </row>
    <row r="2598" spans="85:91" x14ac:dyDescent="0.25">
      <c r="CG25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BORD'!$B$13:$B$2000,0),9)))*T2598/$P$18)</f>
        <v>406.35042202010396</v>
      </c>
      <c r="CI2598">
        <f>'[3]TABLEAU DE BORD'!B2596</f>
        <v>0</v>
      </c>
      <c r="CJ2598">
        <f>'[3]TABLEAU DE BORD'!E2596-'[3]TABLEAU DE BORD'!C2596</f>
        <v>0</v>
      </c>
      <c r="CL2598">
        <f>'[3]TABLEAU DE BORD'!H2596</f>
        <v>0</v>
      </c>
      <c r="CM2598">
        <f>'[3]TABLEAU DE BORD'!K2596-'[3]TABLEAU DE BORD'!I2596</f>
        <v>0</v>
      </c>
    </row>
    <row r="2599" spans="85:91" x14ac:dyDescent="0.25">
      <c r="CG25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BORD'!$B$13:$B$2000,0),9)))*T2599/$P$18)</f>
        <v>406.35042202010396</v>
      </c>
      <c r="CI2599">
        <f>'[3]TABLEAU DE BORD'!B2597</f>
        <v>0</v>
      </c>
      <c r="CJ2599">
        <f>'[3]TABLEAU DE BORD'!E2597-'[3]TABLEAU DE BORD'!C2597</f>
        <v>0</v>
      </c>
      <c r="CL2599">
        <f>'[3]TABLEAU DE BORD'!H2597</f>
        <v>0</v>
      </c>
      <c r="CM2599">
        <f>'[3]TABLEAU DE BORD'!K2597-'[3]TABLEAU DE BORD'!I2597</f>
        <v>0</v>
      </c>
    </row>
    <row r="2600" spans="85:91" x14ac:dyDescent="0.25">
      <c r="CG26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BORD'!$B$13:$B$2000,0),9)))*T2600/$P$18)</f>
        <v>406.35042202010396</v>
      </c>
      <c r="CI2600">
        <f>'[3]TABLEAU DE BORD'!B2598</f>
        <v>0</v>
      </c>
      <c r="CJ2600">
        <f>'[3]TABLEAU DE BORD'!E2598-'[3]TABLEAU DE BORD'!C2598</f>
        <v>0</v>
      </c>
      <c r="CL2600">
        <f>'[3]TABLEAU DE BORD'!H2598</f>
        <v>0</v>
      </c>
      <c r="CM2600">
        <f>'[3]TABLEAU DE BORD'!K2598-'[3]TABLEAU DE BORD'!I2598</f>
        <v>0</v>
      </c>
    </row>
    <row r="2601" spans="85:91" x14ac:dyDescent="0.25">
      <c r="CG26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BORD'!$B$13:$B$2000,0),9)))*T2601/$P$18)</f>
        <v>406.35042202010396</v>
      </c>
      <c r="CI2601">
        <f>'[3]TABLEAU DE BORD'!B2599</f>
        <v>0</v>
      </c>
      <c r="CJ2601">
        <f>'[3]TABLEAU DE BORD'!E2599-'[3]TABLEAU DE BORD'!C2599</f>
        <v>0</v>
      </c>
      <c r="CL2601">
        <f>'[3]TABLEAU DE BORD'!H2599</f>
        <v>0</v>
      </c>
      <c r="CM2601">
        <f>'[3]TABLEAU DE BORD'!K2599-'[3]TABLEAU DE BORD'!I2599</f>
        <v>0</v>
      </c>
    </row>
    <row r="2602" spans="85:91" x14ac:dyDescent="0.25">
      <c r="CG26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BORD'!$B$13:$B$2000,0),9)))*T2602/$P$18)</f>
        <v>406.35042202010396</v>
      </c>
      <c r="CI2602">
        <f>'[3]TABLEAU DE BORD'!B2600</f>
        <v>0</v>
      </c>
      <c r="CJ2602">
        <f>'[3]TABLEAU DE BORD'!E2600-'[3]TABLEAU DE BORD'!C2600</f>
        <v>0</v>
      </c>
      <c r="CL2602">
        <f>'[3]TABLEAU DE BORD'!H2600</f>
        <v>0</v>
      </c>
      <c r="CM2602">
        <f>'[3]TABLEAU DE BORD'!K2600-'[3]TABLEAU DE BORD'!I2600</f>
        <v>0</v>
      </c>
    </row>
    <row r="2603" spans="85:91" x14ac:dyDescent="0.25">
      <c r="CG26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BORD'!$B$13:$B$2000,0),9)))*T2603/$P$18)</f>
        <v>406.35042202010396</v>
      </c>
      <c r="CI2603">
        <f>'[3]TABLEAU DE BORD'!B2601</f>
        <v>0</v>
      </c>
      <c r="CJ2603">
        <f>'[3]TABLEAU DE BORD'!E2601-'[3]TABLEAU DE BORD'!C2601</f>
        <v>0</v>
      </c>
      <c r="CL2603">
        <f>'[3]TABLEAU DE BORD'!H2601</f>
        <v>0</v>
      </c>
      <c r="CM2603">
        <f>'[3]TABLEAU DE BORD'!K2601-'[3]TABLEAU DE BORD'!I2601</f>
        <v>0</v>
      </c>
    </row>
    <row r="2604" spans="85:91" x14ac:dyDescent="0.25">
      <c r="CG26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BORD'!$B$13:$B$2000,0),9)))*T2604/$P$18)</f>
        <v>406.35042202010396</v>
      </c>
      <c r="CI2604">
        <f>'[3]TABLEAU DE BORD'!B2602</f>
        <v>0</v>
      </c>
      <c r="CJ2604">
        <f>'[3]TABLEAU DE BORD'!E2602-'[3]TABLEAU DE BORD'!C2602</f>
        <v>0</v>
      </c>
      <c r="CL2604">
        <f>'[3]TABLEAU DE BORD'!H2602</f>
        <v>0</v>
      </c>
      <c r="CM2604">
        <f>'[3]TABLEAU DE BORD'!K2602-'[3]TABLEAU DE BORD'!I2602</f>
        <v>0</v>
      </c>
    </row>
    <row r="2605" spans="85:91" x14ac:dyDescent="0.25">
      <c r="CG26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BORD'!$B$13:$B$2000,0),9)))*T2605/$P$18)</f>
        <v>406.35042202010396</v>
      </c>
      <c r="CI2605">
        <f>'[3]TABLEAU DE BORD'!B2603</f>
        <v>0</v>
      </c>
      <c r="CJ2605">
        <f>'[3]TABLEAU DE BORD'!E2603-'[3]TABLEAU DE BORD'!C2603</f>
        <v>0</v>
      </c>
      <c r="CL2605">
        <f>'[3]TABLEAU DE BORD'!H2603</f>
        <v>0</v>
      </c>
      <c r="CM2605">
        <f>'[3]TABLEAU DE BORD'!K2603-'[3]TABLEAU DE BORD'!I2603</f>
        <v>0</v>
      </c>
    </row>
    <row r="2606" spans="85:91" x14ac:dyDescent="0.25">
      <c r="CG260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BORD'!$B$13:$B$2000,0),9)))*T2606/$P$18)</f>
        <v>406.35042202010396</v>
      </c>
      <c r="CI2606">
        <f>'[3]TABLEAU DE BORD'!B2604</f>
        <v>0</v>
      </c>
      <c r="CJ2606">
        <f>'[3]TABLEAU DE BORD'!E2604-'[3]TABLEAU DE BORD'!C2604</f>
        <v>0</v>
      </c>
      <c r="CL2606">
        <f>'[3]TABLEAU DE BORD'!H2604</f>
        <v>0</v>
      </c>
      <c r="CM2606">
        <f>'[3]TABLEAU DE BORD'!K2604-'[3]TABLEAU DE BORD'!I2604</f>
        <v>0</v>
      </c>
    </row>
    <row r="2607" spans="85:91" x14ac:dyDescent="0.25">
      <c r="CG260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BORD'!$B$13:$B$2000,0),9)))*T2607/$P$18)</f>
        <v>406.35042202010396</v>
      </c>
      <c r="CI2607">
        <f>'[3]TABLEAU DE BORD'!B2605</f>
        <v>0</v>
      </c>
      <c r="CJ2607">
        <f>'[3]TABLEAU DE BORD'!E2605-'[3]TABLEAU DE BORD'!C2605</f>
        <v>0</v>
      </c>
      <c r="CL2607">
        <f>'[3]TABLEAU DE BORD'!H2605</f>
        <v>0</v>
      </c>
      <c r="CM2607">
        <f>'[3]TABLEAU DE BORD'!K2605-'[3]TABLEAU DE BORD'!I2605</f>
        <v>0</v>
      </c>
    </row>
    <row r="2608" spans="85:91" x14ac:dyDescent="0.25">
      <c r="CG260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BORD'!$B$13:$B$2000,0),9)))*T2608/$P$18)</f>
        <v>406.35042202010396</v>
      </c>
      <c r="CI2608">
        <f>'[3]TABLEAU DE BORD'!B2606</f>
        <v>0</v>
      </c>
      <c r="CJ2608">
        <f>'[3]TABLEAU DE BORD'!E2606-'[3]TABLEAU DE BORD'!C2606</f>
        <v>0</v>
      </c>
      <c r="CL2608">
        <f>'[3]TABLEAU DE BORD'!H2606</f>
        <v>0</v>
      </c>
      <c r="CM2608">
        <f>'[3]TABLEAU DE BORD'!K2606-'[3]TABLEAU DE BORD'!I2606</f>
        <v>0</v>
      </c>
    </row>
    <row r="2609" spans="85:91" x14ac:dyDescent="0.25">
      <c r="CG260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BORD'!$B$13:$B$2000,0),9)))*T2609/$P$18)</f>
        <v>406.35042202010396</v>
      </c>
      <c r="CI2609">
        <f>'[3]TABLEAU DE BORD'!B2607</f>
        <v>0</v>
      </c>
      <c r="CJ2609">
        <f>'[3]TABLEAU DE BORD'!E2607-'[3]TABLEAU DE BORD'!C2607</f>
        <v>0</v>
      </c>
      <c r="CL2609">
        <f>'[3]TABLEAU DE BORD'!H2607</f>
        <v>0</v>
      </c>
      <c r="CM2609">
        <f>'[3]TABLEAU DE BORD'!K2607-'[3]TABLEAU DE BORD'!I2607</f>
        <v>0</v>
      </c>
    </row>
    <row r="2610" spans="85:91" x14ac:dyDescent="0.25">
      <c r="CG261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BORD'!$B$13:$B$2000,0),9)))*T2610/$P$18)</f>
        <v>406.35042202010396</v>
      </c>
      <c r="CI2610">
        <f>'[3]TABLEAU DE BORD'!B2608</f>
        <v>0</v>
      </c>
      <c r="CJ2610">
        <f>'[3]TABLEAU DE BORD'!E2608-'[3]TABLEAU DE BORD'!C2608</f>
        <v>0</v>
      </c>
      <c r="CL2610">
        <f>'[3]TABLEAU DE BORD'!H2608</f>
        <v>0</v>
      </c>
      <c r="CM2610">
        <f>'[3]TABLEAU DE BORD'!K2608-'[3]TABLEAU DE BORD'!I2608</f>
        <v>0</v>
      </c>
    </row>
    <row r="2611" spans="85:91" x14ac:dyDescent="0.25">
      <c r="CG261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BORD'!$B$13:$B$2000,0),9)))*T2611/$P$18)</f>
        <v>406.35042202010396</v>
      </c>
      <c r="CI2611">
        <f>'[3]TABLEAU DE BORD'!B2609</f>
        <v>0</v>
      </c>
      <c r="CJ2611">
        <f>'[3]TABLEAU DE BORD'!E2609-'[3]TABLEAU DE BORD'!C2609</f>
        <v>0</v>
      </c>
      <c r="CL2611">
        <f>'[3]TABLEAU DE BORD'!H2609</f>
        <v>0</v>
      </c>
      <c r="CM2611">
        <f>'[3]TABLEAU DE BORD'!K2609-'[3]TABLEAU DE BORD'!I2609</f>
        <v>0</v>
      </c>
    </row>
    <row r="2612" spans="85:91" x14ac:dyDescent="0.25">
      <c r="CG261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BORD'!$B$13:$B$2000,0),9)))*T2612/$P$18)</f>
        <v>406.35042202010396</v>
      </c>
      <c r="CI2612">
        <f>'[3]TABLEAU DE BORD'!B2610</f>
        <v>0</v>
      </c>
      <c r="CJ2612">
        <f>'[3]TABLEAU DE BORD'!E2610-'[3]TABLEAU DE BORD'!C2610</f>
        <v>0</v>
      </c>
      <c r="CL2612">
        <f>'[3]TABLEAU DE BORD'!H2610</f>
        <v>0</v>
      </c>
      <c r="CM2612">
        <f>'[3]TABLEAU DE BORD'!K2610-'[3]TABLEAU DE BORD'!I2610</f>
        <v>0</v>
      </c>
    </row>
    <row r="2613" spans="85:91" x14ac:dyDescent="0.25">
      <c r="CG261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BORD'!$B$13:$B$2000,0),9)))*T2613/$P$18)</f>
        <v>406.35042202010396</v>
      </c>
      <c r="CI2613">
        <f>'[3]TABLEAU DE BORD'!B2611</f>
        <v>0</v>
      </c>
      <c r="CJ2613">
        <f>'[3]TABLEAU DE BORD'!E2611-'[3]TABLEAU DE BORD'!C2611</f>
        <v>0</v>
      </c>
      <c r="CL2613">
        <f>'[3]TABLEAU DE BORD'!H2611</f>
        <v>0</v>
      </c>
      <c r="CM2613">
        <f>'[3]TABLEAU DE BORD'!K2611-'[3]TABLEAU DE BORD'!I2611</f>
        <v>0</v>
      </c>
    </row>
    <row r="2614" spans="85:91" x14ac:dyDescent="0.25">
      <c r="CG261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BORD'!$B$13:$B$2000,0),9)))*T2614/$P$18)</f>
        <v>406.35042202010396</v>
      </c>
      <c r="CI2614">
        <f>'[3]TABLEAU DE BORD'!B2612</f>
        <v>0</v>
      </c>
      <c r="CJ2614">
        <f>'[3]TABLEAU DE BORD'!E2612-'[3]TABLEAU DE BORD'!C2612</f>
        <v>0</v>
      </c>
      <c r="CL2614">
        <f>'[3]TABLEAU DE BORD'!H2612</f>
        <v>0</v>
      </c>
      <c r="CM2614">
        <f>'[3]TABLEAU DE BORD'!K2612-'[3]TABLEAU DE BORD'!I2612</f>
        <v>0</v>
      </c>
    </row>
    <row r="2615" spans="85:91" x14ac:dyDescent="0.25">
      <c r="CG261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BORD'!$B$13:$B$2000,0),9)))*T2615/$P$18)</f>
        <v>406.35042202010396</v>
      </c>
      <c r="CI2615">
        <f>'[3]TABLEAU DE BORD'!B2613</f>
        <v>0</v>
      </c>
      <c r="CJ2615">
        <f>'[3]TABLEAU DE BORD'!E2613-'[3]TABLEAU DE BORD'!C2613</f>
        <v>0</v>
      </c>
      <c r="CL2615">
        <f>'[3]TABLEAU DE BORD'!H2613</f>
        <v>0</v>
      </c>
      <c r="CM2615">
        <f>'[3]TABLEAU DE BORD'!K2613-'[3]TABLEAU DE BORD'!I2613</f>
        <v>0</v>
      </c>
    </row>
    <row r="2616" spans="85:91" x14ac:dyDescent="0.25">
      <c r="CG26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BORD'!$B$13:$B$2000,0),9)))*T2616/$P$18)</f>
        <v>406.35042202010396</v>
      </c>
      <c r="CI2616">
        <f>'[3]TABLEAU DE BORD'!B2614</f>
        <v>0</v>
      </c>
      <c r="CJ2616">
        <f>'[3]TABLEAU DE BORD'!E2614-'[3]TABLEAU DE BORD'!C2614</f>
        <v>0</v>
      </c>
      <c r="CL2616">
        <f>'[3]TABLEAU DE BORD'!H2614</f>
        <v>0</v>
      </c>
      <c r="CM2616">
        <f>'[3]TABLEAU DE BORD'!K2614-'[3]TABLEAU DE BORD'!I2614</f>
        <v>0</v>
      </c>
    </row>
    <row r="2617" spans="85:91" x14ac:dyDescent="0.25">
      <c r="CG26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BORD'!$B$13:$B$2000,0),9)))*T2617/$P$18)</f>
        <v>406.35042202010396</v>
      </c>
      <c r="CI2617">
        <f>'[3]TABLEAU DE BORD'!B2615</f>
        <v>0</v>
      </c>
      <c r="CJ2617">
        <f>'[3]TABLEAU DE BORD'!E2615-'[3]TABLEAU DE BORD'!C2615</f>
        <v>0</v>
      </c>
      <c r="CL2617">
        <f>'[3]TABLEAU DE BORD'!H2615</f>
        <v>0</v>
      </c>
      <c r="CM2617">
        <f>'[3]TABLEAU DE BORD'!K2615-'[3]TABLEAU DE BORD'!I2615</f>
        <v>0</v>
      </c>
    </row>
    <row r="2618" spans="85:91" x14ac:dyDescent="0.25">
      <c r="CG26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BORD'!$B$13:$B$2000,0),9)))*T2618/$P$18)</f>
        <v>406.35042202010396</v>
      </c>
      <c r="CI2618">
        <f>'[3]TABLEAU DE BORD'!B2616</f>
        <v>0</v>
      </c>
      <c r="CJ2618">
        <f>'[3]TABLEAU DE BORD'!E2616-'[3]TABLEAU DE BORD'!C2616</f>
        <v>0</v>
      </c>
      <c r="CL2618">
        <f>'[3]TABLEAU DE BORD'!H2616</f>
        <v>0</v>
      </c>
      <c r="CM2618">
        <f>'[3]TABLEAU DE BORD'!K2616-'[3]TABLEAU DE BORD'!I2616</f>
        <v>0</v>
      </c>
    </row>
    <row r="2619" spans="85:91" x14ac:dyDescent="0.25">
      <c r="CG26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BORD'!$B$13:$B$2000,0),9)))*T2619/$P$18)</f>
        <v>406.35042202010396</v>
      </c>
      <c r="CI2619">
        <f>'[3]TABLEAU DE BORD'!B2617</f>
        <v>0</v>
      </c>
      <c r="CJ2619">
        <f>'[3]TABLEAU DE BORD'!E2617-'[3]TABLEAU DE BORD'!C2617</f>
        <v>0</v>
      </c>
      <c r="CL2619">
        <f>'[3]TABLEAU DE BORD'!H2617</f>
        <v>0</v>
      </c>
      <c r="CM2619">
        <f>'[3]TABLEAU DE BORD'!K2617-'[3]TABLEAU DE BORD'!I2617</f>
        <v>0</v>
      </c>
    </row>
    <row r="2620" spans="85:91" x14ac:dyDescent="0.25">
      <c r="CG26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BORD'!$B$13:$B$2000,0),9)))*T2620/$P$18)</f>
        <v>406.35042202010396</v>
      </c>
      <c r="CI2620">
        <f>'[3]TABLEAU DE BORD'!B2618</f>
        <v>0</v>
      </c>
      <c r="CJ2620">
        <f>'[3]TABLEAU DE BORD'!E2618-'[3]TABLEAU DE BORD'!C2618</f>
        <v>0</v>
      </c>
      <c r="CL2620">
        <f>'[3]TABLEAU DE BORD'!H2618</f>
        <v>0</v>
      </c>
      <c r="CM2620">
        <f>'[3]TABLEAU DE BORD'!K2618-'[3]TABLEAU DE BORD'!I2618</f>
        <v>0</v>
      </c>
    </row>
    <row r="2621" spans="85:91" x14ac:dyDescent="0.25">
      <c r="CG26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BORD'!$B$13:$B$2000,0),9)))*T2621/$P$18)</f>
        <v>406.35042202010396</v>
      </c>
      <c r="CI2621">
        <f>'[3]TABLEAU DE BORD'!B2619</f>
        <v>0</v>
      </c>
      <c r="CJ2621">
        <f>'[3]TABLEAU DE BORD'!E2619-'[3]TABLEAU DE BORD'!C2619</f>
        <v>0</v>
      </c>
      <c r="CL2621">
        <f>'[3]TABLEAU DE BORD'!H2619</f>
        <v>0</v>
      </c>
      <c r="CM2621">
        <f>'[3]TABLEAU DE BORD'!K2619-'[3]TABLEAU DE BORD'!I2619</f>
        <v>0</v>
      </c>
    </row>
    <row r="2622" spans="85:91" x14ac:dyDescent="0.25">
      <c r="CG26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BORD'!$B$13:$B$2000,0),9)))*T2622/$P$18)</f>
        <v>406.35042202010396</v>
      </c>
      <c r="CI2622">
        <f>'[3]TABLEAU DE BORD'!B2620</f>
        <v>0</v>
      </c>
      <c r="CJ2622">
        <f>'[3]TABLEAU DE BORD'!E2620-'[3]TABLEAU DE BORD'!C2620</f>
        <v>0</v>
      </c>
      <c r="CL2622">
        <f>'[3]TABLEAU DE BORD'!H2620</f>
        <v>0</v>
      </c>
      <c r="CM2622">
        <f>'[3]TABLEAU DE BORD'!K2620-'[3]TABLEAU DE BORD'!I2620</f>
        <v>0</v>
      </c>
    </row>
    <row r="2623" spans="85:91" x14ac:dyDescent="0.25">
      <c r="CG26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BORD'!$B$13:$B$2000,0),9)))*T2623/$P$18)</f>
        <v>406.35042202010396</v>
      </c>
      <c r="CI2623">
        <f>'[3]TABLEAU DE BORD'!B2621</f>
        <v>0</v>
      </c>
      <c r="CJ2623">
        <f>'[3]TABLEAU DE BORD'!E2621-'[3]TABLEAU DE BORD'!C2621</f>
        <v>0</v>
      </c>
      <c r="CL2623">
        <f>'[3]TABLEAU DE BORD'!H2621</f>
        <v>0</v>
      </c>
      <c r="CM2623">
        <f>'[3]TABLEAU DE BORD'!K2621-'[3]TABLEAU DE BORD'!I2621</f>
        <v>0</v>
      </c>
    </row>
    <row r="2624" spans="85:91" x14ac:dyDescent="0.25">
      <c r="CG262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BORD'!$B$13:$B$2000,0),9)))*T2624/$P$18)</f>
        <v>406.35042202010396</v>
      </c>
      <c r="CI2624">
        <f>'[3]TABLEAU DE BORD'!B2622</f>
        <v>0</v>
      </c>
      <c r="CJ2624">
        <f>'[3]TABLEAU DE BORD'!E2622-'[3]TABLEAU DE BORD'!C2622</f>
        <v>0</v>
      </c>
      <c r="CL2624">
        <f>'[3]TABLEAU DE BORD'!H2622</f>
        <v>0</v>
      </c>
      <c r="CM2624">
        <f>'[3]TABLEAU DE BORD'!K2622-'[3]TABLEAU DE BORD'!I2622</f>
        <v>0</v>
      </c>
    </row>
    <row r="2625" spans="85:91" x14ac:dyDescent="0.25">
      <c r="CG262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BORD'!$B$13:$B$2000,0),9)))*T2625/$P$18)</f>
        <v>406.35042202010396</v>
      </c>
      <c r="CI2625">
        <f>'[3]TABLEAU DE BORD'!B2623</f>
        <v>0</v>
      </c>
      <c r="CJ2625">
        <f>'[3]TABLEAU DE BORD'!E2623-'[3]TABLEAU DE BORD'!C2623</f>
        <v>0</v>
      </c>
      <c r="CL2625">
        <f>'[3]TABLEAU DE BORD'!H2623</f>
        <v>0</v>
      </c>
      <c r="CM2625">
        <f>'[3]TABLEAU DE BORD'!K2623-'[3]TABLEAU DE BORD'!I2623</f>
        <v>0</v>
      </c>
    </row>
    <row r="2626" spans="85:91" x14ac:dyDescent="0.25">
      <c r="CG262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BORD'!$B$13:$B$2000,0),9)))*T2626/$P$18)</f>
        <v>406.35042202010396</v>
      </c>
      <c r="CI2626">
        <f>'[3]TABLEAU DE BORD'!B2624</f>
        <v>0</v>
      </c>
      <c r="CJ2626">
        <f>'[3]TABLEAU DE BORD'!E2624-'[3]TABLEAU DE BORD'!C2624</f>
        <v>0</v>
      </c>
      <c r="CL2626">
        <f>'[3]TABLEAU DE BORD'!H2624</f>
        <v>0</v>
      </c>
      <c r="CM2626">
        <f>'[3]TABLEAU DE BORD'!K2624-'[3]TABLEAU DE BORD'!I2624</f>
        <v>0</v>
      </c>
    </row>
    <row r="2627" spans="85:91" x14ac:dyDescent="0.25">
      <c r="CG262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BORD'!$B$13:$B$2000,0),9)))*T2627/$P$18)</f>
        <v>406.35042202010396</v>
      </c>
      <c r="CI2627">
        <f>'[3]TABLEAU DE BORD'!B2625</f>
        <v>0</v>
      </c>
      <c r="CJ2627">
        <f>'[3]TABLEAU DE BORD'!E2625-'[3]TABLEAU DE BORD'!C2625</f>
        <v>0</v>
      </c>
      <c r="CL2627">
        <f>'[3]TABLEAU DE BORD'!H2625</f>
        <v>0</v>
      </c>
      <c r="CM2627">
        <f>'[3]TABLEAU DE BORD'!K2625-'[3]TABLEAU DE BORD'!I2625</f>
        <v>0</v>
      </c>
    </row>
    <row r="2628" spans="85:91" x14ac:dyDescent="0.25">
      <c r="CG262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BORD'!$B$13:$B$2000,0),9)))*T2628/$P$18)</f>
        <v>406.35042202010396</v>
      </c>
      <c r="CI2628">
        <f>'[3]TABLEAU DE BORD'!B2626</f>
        <v>0</v>
      </c>
      <c r="CJ2628">
        <f>'[3]TABLEAU DE BORD'!E2626-'[3]TABLEAU DE BORD'!C2626</f>
        <v>0</v>
      </c>
      <c r="CL2628">
        <f>'[3]TABLEAU DE BORD'!H2626</f>
        <v>0</v>
      </c>
      <c r="CM2628">
        <f>'[3]TABLEAU DE BORD'!K2626-'[3]TABLEAU DE BORD'!I2626</f>
        <v>0</v>
      </c>
    </row>
    <row r="2629" spans="85:91" x14ac:dyDescent="0.25">
      <c r="CG262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BORD'!$B$13:$B$2000,0),9)))*T2629/$P$18)</f>
        <v>406.35042202010396</v>
      </c>
      <c r="CI2629">
        <f>'[3]TABLEAU DE BORD'!B2627</f>
        <v>0</v>
      </c>
      <c r="CJ2629">
        <f>'[3]TABLEAU DE BORD'!E2627-'[3]TABLEAU DE BORD'!C2627</f>
        <v>0</v>
      </c>
      <c r="CL2629">
        <f>'[3]TABLEAU DE BORD'!H2627</f>
        <v>0</v>
      </c>
      <c r="CM2629">
        <f>'[3]TABLEAU DE BORD'!K2627-'[3]TABLEAU DE BORD'!I2627</f>
        <v>0</v>
      </c>
    </row>
    <row r="2630" spans="85:91" x14ac:dyDescent="0.25">
      <c r="CG263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BORD'!$B$13:$B$2000,0),9)))*T2630/$P$18)</f>
        <v>406.35042202010396</v>
      </c>
      <c r="CI2630">
        <f>'[3]TABLEAU DE BORD'!B2628</f>
        <v>0</v>
      </c>
      <c r="CJ2630">
        <f>'[3]TABLEAU DE BORD'!E2628-'[3]TABLEAU DE BORD'!C2628</f>
        <v>0</v>
      </c>
      <c r="CL2630">
        <f>'[3]TABLEAU DE BORD'!H2628</f>
        <v>0</v>
      </c>
      <c r="CM2630">
        <f>'[3]TABLEAU DE BORD'!K2628-'[3]TABLEAU DE BORD'!I2628</f>
        <v>0</v>
      </c>
    </row>
    <row r="2631" spans="85:91" x14ac:dyDescent="0.25">
      <c r="CG263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BORD'!$B$13:$B$2000,0),9)))*T2631/$P$18)</f>
        <v>406.35042202010396</v>
      </c>
      <c r="CI2631">
        <f>'[3]TABLEAU DE BORD'!B2629</f>
        <v>0</v>
      </c>
      <c r="CJ2631">
        <f>'[3]TABLEAU DE BORD'!E2629-'[3]TABLEAU DE BORD'!C2629</f>
        <v>0</v>
      </c>
      <c r="CL2631">
        <f>'[3]TABLEAU DE BORD'!H2629</f>
        <v>0</v>
      </c>
      <c r="CM2631">
        <f>'[3]TABLEAU DE BORD'!K2629-'[3]TABLEAU DE BORD'!I2629</f>
        <v>0</v>
      </c>
    </row>
    <row r="2632" spans="85:91" x14ac:dyDescent="0.25">
      <c r="CG263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BORD'!$B$13:$B$2000,0),9)))*T2632/$P$18)</f>
        <v>406.35042202010396</v>
      </c>
      <c r="CI2632">
        <f>'[3]TABLEAU DE BORD'!B2630</f>
        <v>0</v>
      </c>
      <c r="CJ2632">
        <f>'[3]TABLEAU DE BORD'!E2630-'[3]TABLEAU DE BORD'!C2630</f>
        <v>0</v>
      </c>
      <c r="CL2632">
        <f>'[3]TABLEAU DE BORD'!H2630</f>
        <v>0</v>
      </c>
      <c r="CM2632">
        <f>'[3]TABLEAU DE BORD'!K2630-'[3]TABLEAU DE BORD'!I2630</f>
        <v>0</v>
      </c>
    </row>
    <row r="2633" spans="85:91" x14ac:dyDescent="0.25">
      <c r="CG263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BORD'!$B$13:$B$2000,0),9)))*T2633/$P$18)</f>
        <v>406.35042202010396</v>
      </c>
      <c r="CI2633">
        <f>'[3]TABLEAU DE BORD'!B2631</f>
        <v>0</v>
      </c>
      <c r="CJ2633">
        <f>'[3]TABLEAU DE BORD'!E2631-'[3]TABLEAU DE BORD'!C2631</f>
        <v>0</v>
      </c>
      <c r="CL2633">
        <f>'[3]TABLEAU DE BORD'!H2631</f>
        <v>0</v>
      </c>
      <c r="CM2633">
        <f>'[3]TABLEAU DE BORD'!K2631-'[3]TABLEAU DE BORD'!I2631</f>
        <v>0</v>
      </c>
    </row>
    <row r="2634" spans="85:91" x14ac:dyDescent="0.25">
      <c r="CG263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BORD'!$B$13:$B$2000,0),9)))*T2634/$P$18)</f>
        <v>406.35042202010396</v>
      </c>
      <c r="CI2634">
        <f>'[3]TABLEAU DE BORD'!B2632</f>
        <v>0</v>
      </c>
      <c r="CJ2634">
        <f>'[3]TABLEAU DE BORD'!E2632-'[3]TABLEAU DE BORD'!C2632</f>
        <v>0</v>
      </c>
      <c r="CL2634">
        <f>'[3]TABLEAU DE BORD'!H2632</f>
        <v>0</v>
      </c>
      <c r="CM2634">
        <f>'[3]TABLEAU DE BORD'!K2632-'[3]TABLEAU DE BORD'!I2632</f>
        <v>0</v>
      </c>
    </row>
    <row r="2635" spans="85:91" x14ac:dyDescent="0.25">
      <c r="CG263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BORD'!$B$13:$B$2000,0),9)))*T2635/$P$18)</f>
        <v>406.35042202010396</v>
      </c>
      <c r="CI2635">
        <f>'[3]TABLEAU DE BORD'!B2633</f>
        <v>0</v>
      </c>
      <c r="CJ2635">
        <f>'[3]TABLEAU DE BORD'!E2633-'[3]TABLEAU DE BORD'!C2633</f>
        <v>0</v>
      </c>
      <c r="CL2635">
        <f>'[3]TABLEAU DE BORD'!H2633</f>
        <v>0</v>
      </c>
      <c r="CM2635">
        <f>'[3]TABLEAU DE BORD'!K2633-'[3]TABLEAU DE BORD'!I2633</f>
        <v>0</v>
      </c>
    </row>
    <row r="2636" spans="85:91" x14ac:dyDescent="0.25">
      <c r="CG263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BORD'!$B$13:$B$2000,0),9)))*T2636/$P$18)</f>
        <v>406.35042202010396</v>
      </c>
      <c r="CI2636">
        <f>'[3]TABLEAU DE BORD'!B2634</f>
        <v>0</v>
      </c>
      <c r="CJ2636">
        <f>'[3]TABLEAU DE BORD'!E2634-'[3]TABLEAU DE BORD'!C2634</f>
        <v>0</v>
      </c>
      <c r="CL2636">
        <f>'[3]TABLEAU DE BORD'!H2634</f>
        <v>0</v>
      </c>
      <c r="CM2636">
        <f>'[3]TABLEAU DE BORD'!K2634-'[3]TABLEAU DE BORD'!I2634</f>
        <v>0</v>
      </c>
    </row>
    <row r="2637" spans="85:91" x14ac:dyDescent="0.25">
      <c r="CG263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BORD'!$B$13:$B$2000,0),9)))*T2637/$P$18)</f>
        <v>406.35042202010396</v>
      </c>
      <c r="CI2637">
        <f>'[3]TABLEAU DE BORD'!B2635</f>
        <v>0</v>
      </c>
      <c r="CJ2637">
        <f>'[3]TABLEAU DE BORD'!E2635-'[3]TABLEAU DE BORD'!C2635</f>
        <v>0</v>
      </c>
      <c r="CL2637">
        <f>'[3]TABLEAU DE BORD'!H2635</f>
        <v>0</v>
      </c>
      <c r="CM2637">
        <f>'[3]TABLEAU DE BORD'!K2635-'[3]TABLEAU DE BORD'!I2635</f>
        <v>0</v>
      </c>
    </row>
    <row r="2638" spans="85:91" x14ac:dyDescent="0.25">
      <c r="CG263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BORD'!$B$13:$B$2000,0),9)))*T2638/$P$18)</f>
        <v>406.35042202010396</v>
      </c>
      <c r="CI2638">
        <f>'[3]TABLEAU DE BORD'!B2636</f>
        <v>0</v>
      </c>
      <c r="CJ2638">
        <f>'[3]TABLEAU DE BORD'!E2636-'[3]TABLEAU DE BORD'!C2636</f>
        <v>0</v>
      </c>
      <c r="CL2638">
        <f>'[3]TABLEAU DE BORD'!H2636</f>
        <v>0</v>
      </c>
      <c r="CM2638">
        <f>'[3]TABLEAU DE BORD'!K2636-'[3]TABLEAU DE BORD'!I2636</f>
        <v>0</v>
      </c>
    </row>
    <row r="2639" spans="85:91" x14ac:dyDescent="0.25">
      <c r="CG263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BORD'!$B$13:$B$2000,0),9)))*T2639/$P$18)</f>
        <v>406.35042202010396</v>
      </c>
      <c r="CI2639">
        <f>'[3]TABLEAU DE BORD'!B2637</f>
        <v>0</v>
      </c>
      <c r="CJ2639">
        <f>'[3]TABLEAU DE BORD'!E2637-'[3]TABLEAU DE BORD'!C2637</f>
        <v>0</v>
      </c>
      <c r="CL2639">
        <f>'[3]TABLEAU DE BORD'!H2637</f>
        <v>0</v>
      </c>
      <c r="CM2639">
        <f>'[3]TABLEAU DE BORD'!K2637-'[3]TABLEAU DE BORD'!I2637</f>
        <v>0</v>
      </c>
    </row>
    <row r="2640" spans="85:91" x14ac:dyDescent="0.25">
      <c r="CG264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BORD'!$B$13:$B$2000,0),9)))*T2640/$P$18)</f>
        <v>406.35042202010396</v>
      </c>
      <c r="CI2640">
        <f>'[3]TABLEAU DE BORD'!B2638</f>
        <v>0</v>
      </c>
      <c r="CJ2640">
        <f>'[3]TABLEAU DE BORD'!E2638-'[3]TABLEAU DE BORD'!C2638</f>
        <v>0</v>
      </c>
      <c r="CL2640">
        <f>'[3]TABLEAU DE BORD'!H2638</f>
        <v>0</v>
      </c>
      <c r="CM2640">
        <f>'[3]TABLEAU DE BORD'!K2638-'[3]TABLEAU DE BORD'!I2638</f>
        <v>0</v>
      </c>
    </row>
    <row r="2641" spans="85:91" x14ac:dyDescent="0.25">
      <c r="CG264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BORD'!$B$13:$B$2000,0),9)))*T2641/$P$18)</f>
        <v>406.35042202010396</v>
      </c>
      <c r="CI2641">
        <f>'[3]TABLEAU DE BORD'!B2639</f>
        <v>0</v>
      </c>
      <c r="CJ2641">
        <f>'[3]TABLEAU DE BORD'!E2639-'[3]TABLEAU DE BORD'!C2639</f>
        <v>0</v>
      </c>
      <c r="CL2641">
        <f>'[3]TABLEAU DE BORD'!H2639</f>
        <v>0</v>
      </c>
      <c r="CM2641">
        <f>'[3]TABLEAU DE BORD'!K2639-'[3]TABLEAU DE BORD'!I2639</f>
        <v>0</v>
      </c>
    </row>
    <row r="2642" spans="85:91" x14ac:dyDescent="0.25">
      <c r="CG264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BORD'!$B$13:$B$2000,0),9)))*T2642/$P$18)</f>
        <v>406.35042202010396</v>
      </c>
      <c r="CI2642">
        <f>'[3]TABLEAU DE BORD'!B2640</f>
        <v>0</v>
      </c>
      <c r="CJ2642">
        <f>'[3]TABLEAU DE BORD'!E2640-'[3]TABLEAU DE BORD'!C2640</f>
        <v>0</v>
      </c>
      <c r="CL2642">
        <f>'[3]TABLEAU DE BORD'!H2640</f>
        <v>0</v>
      </c>
      <c r="CM2642">
        <f>'[3]TABLEAU DE BORD'!K2640-'[3]TABLEAU DE BORD'!I2640</f>
        <v>0</v>
      </c>
    </row>
    <row r="2643" spans="85:91" x14ac:dyDescent="0.25">
      <c r="CG264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BORD'!$B$13:$B$2000,0),9)))*T2643/$P$18)</f>
        <v>406.35042202010396</v>
      </c>
      <c r="CI2643">
        <f>'[3]TABLEAU DE BORD'!B2641</f>
        <v>0</v>
      </c>
      <c r="CJ2643">
        <f>'[3]TABLEAU DE BORD'!E2641-'[3]TABLEAU DE BORD'!C2641</f>
        <v>0</v>
      </c>
      <c r="CL2643">
        <f>'[3]TABLEAU DE BORD'!H2641</f>
        <v>0</v>
      </c>
      <c r="CM2643">
        <f>'[3]TABLEAU DE BORD'!K2641-'[3]TABLEAU DE BORD'!I2641</f>
        <v>0</v>
      </c>
    </row>
    <row r="2644" spans="85:91" x14ac:dyDescent="0.25">
      <c r="CG26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BORD'!$B$13:$B$2000,0),9)))*T2644/$P$18)</f>
        <v>406.35042202010396</v>
      </c>
      <c r="CI2644">
        <f>'[3]TABLEAU DE BORD'!B2642</f>
        <v>0</v>
      </c>
      <c r="CJ2644">
        <f>'[3]TABLEAU DE BORD'!E2642-'[3]TABLEAU DE BORD'!C2642</f>
        <v>0</v>
      </c>
      <c r="CL2644">
        <f>'[3]TABLEAU DE BORD'!H2642</f>
        <v>0</v>
      </c>
      <c r="CM2644">
        <f>'[3]TABLEAU DE BORD'!K2642-'[3]TABLEAU DE BORD'!I2642</f>
        <v>0</v>
      </c>
    </row>
    <row r="2645" spans="85:91" x14ac:dyDescent="0.25">
      <c r="CG26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BORD'!$B$13:$B$2000,0),9)))*T2645/$P$18)</f>
        <v>406.35042202010396</v>
      </c>
      <c r="CI2645">
        <f>'[3]TABLEAU DE BORD'!B2643</f>
        <v>0</v>
      </c>
      <c r="CJ2645">
        <f>'[3]TABLEAU DE BORD'!E2643-'[3]TABLEAU DE BORD'!C2643</f>
        <v>0</v>
      </c>
      <c r="CL2645">
        <f>'[3]TABLEAU DE BORD'!H2643</f>
        <v>0</v>
      </c>
      <c r="CM2645">
        <f>'[3]TABLEAU DE BORD'!K2643-'[3]TABLEAU DE BORD'!I2643</f>
        <v>0</v>
      </c>
    </row>
    <row r="2646" spans="85:91" x14ac:dyDescent="0.25">
      <c r="CG26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BORD'!$B$13:$B$2000,0),9)))*T2646/$P$18)</f>
        <v>406.35042202010396</v>
      </c>
      <c r="CI2646">
        <f>'[3]TABLEAU DE BORD'!B2644</f>
        <v>0</v>
      </c>
      <c r="CJ2646">
        <f>'[3]TABLEAU DE BORD'!E2644-'[3]TABLEAU DE BORD'!C2644</f>
        <v>0</v>
      </c>
      <c r="CL2646">
        <f>'[3]TABLEAU DE BORD'!H2644</f>
        <v>0</v>
      </c>
      <c r="CM2646">
        <f>'[3]TABLEAU DE BORD'!K2644-'[3]TABLEAU DE BORD'!I2644</f>
        <v>0</v>
      </c>
    </row>
    <row r="2647" spans="85:91" x14ac:dyDescent="0.25">
      <c r="CG26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BORD'!$B$13:$B$2000,0),9)))*T2647/$P$18)</f>
        <v>406.35042202010396</v>
      </c>
      <c r="CI2647">
        <f>'[3]TABLEAU DE BORD'!B2645</f>
        <v>0</v>
      </c>
      <c r="CJ2647">
        <f>'[3]TABLEAU DE BORD'!E2645-'[3]TABLEAU DE BORD'!C2645</f>
        <v>0</v>
      </c>
      <c r="CL2647">
        <f>'[3]TABLEAU DE BORD'!H2645</f>
        <v>0</v>
      </c>
      <c r="CM2647">
        <f>'[3]TABLEAU DE BORD'!K2645-'[3]TABLEAU DE BORD'!I2645</f>
        <v>0</v>
      </c>
    </row>
    <row r="2648" spans="85:91" x14ac:dyDescent="0.25">
      <c r="CG26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BORD'!$B$13:$B$2000,0),9)))*T2648/$P$18)</f>
        <v>406.35042202010396</v>
      </c>
      <c r="CI2648">
        <f>'[3]TABLEAU DE BORD'!B2646</f>
        <v>0</v>
      </c>
      <c r="CJ2648">
        <f>'[3]TABLEAU DE BORD'!E2646-'[3]TABLEAU DE BORD'!C2646</f>
        <v>0</v>
      </c>
      <c r="CL2648">
        <f>'[3]TABLEAU DE BORD'!H2646</f>
        <v>0</v>
      </c>
      <c r="CM2648">
        <f>'[3]TABLEAU DE BORD'!K2646-'[3]TABLEAU DE BORD'!I2646</f>
        <v>0</v>
      </c>
    </row>
    <row r="2649" spans="85:91" x14ac:dyDescent="0.25">
      <c r="CG26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BORD'!$B$13:$B$2000,0),9)))*T2649/$P$18)</f>
        <v>406.35042202010396</v>
      </c>
      <c r="CI2649">
        <f>'[3]TABLEAU DE BORD'!B2647</f>
        <v>0</v>
      </c>
      <c r="CJ2649">
        <f>'[3]TABLEAU DE BORD'!E2647-'[3]TABLEAU DE BORD'!C2647</f>
        <v>0</v>
      </c>
      <c r="CL2649">
        <f>'[3]TABLEAU DE BORD'!H2647</f>
        <v>0</v>
      </c>
      <c r="CM2649">
        <f>'[3]TABLEAU DE BORD'!K2647-'[3]TABLEAU DE BORD'!I2647</f>
        <v>0</v>
      </c>
    </row>
    <row r="2650" spans="85:91" x14ac:dyDescent="0.25">
      <c r="CG26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BORD'!$B$13:$B$2000,0),9)))*T2650/$P$18)</f>
        <v>406.35042202010396</v>
      </c>
      <c r="CI2650">
        <f>'[3]TABLEAU DE BORD'!B2648</f>
        <v>0</v>
      </c>
      <c r="CJ2650">
        <f>'[3]TABLEAU DE BORD'!E2648-'[3]TABLEAU DE BORD'!C2648</f>
        <v>0</v>
      </c>
      <c r="CL2650">
        <f>'[3]TABLEAU DE BORD'!H2648</f>
        <v>0</v>
      </c>
      <c r="CM2650">
        <f>'[3]TABLEAU DE BORD'!K2648-'[3]TABLEAU DE BORD'!I2648</f>
        <v>0</v>
      </c>
    </row>
    <row r="2651" spans="85:91" x14ac:dyDescent="0.25">
      <c r="CG26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BORD'!$B$13:$B$2000,0),9)))*T2651/$P$18)</f>
        <v>406.35042202010396</v>
      </c>
      <c r="CI2651">
        <f>'[3]TABLEAU DE BORD'!B2649</f>
        <v>0</v>
      </c>
      <c r="CJ2651">
        <f>'[3]TABLEAU DE BORD'!E2649-'[3]TABLEAU DE BORD'!C2649</f>
        <v>0</v>
      </c>
      <c r="CL2651">
        <f>'[3]TABLEAU DE BORD'!H2649</f>
        <v>0</v>
      </c>
      <c r="CM2651">
        <f>'[3]TABLEAU DE BORD'!K2649-'[3]TABLEAU DE BORD'!I2649</f>
        <v>0</v>
      </c>
    </row>
    <row r="2652" spans="85:91" x14ac:dyDescent="0.25">
      <c r="CG26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BORD'!$B$13:$B$2000,0),9)))*T2652/$P$18)</f>
        <v>406.35042202010396</v>
      </c>
      <c r="CI2652">
        <f>'[3]TABLEAU DE BORD'!B2650</f>
        <v>0</v>
      </c>
      <c r="CJ2652">
        <f>'[3]TABLEAU DE BORD'!E2650-'[3]TABLEAU DE BORD'!C2650</f>
        <v>0</v>
      </c>
      <c r="CL2652">
        <f>'[3]TABLEAU DE BORD'!H2650</f>
        <v>0</v>
      </c>
      <c r="CM2652">
        <f>'[3]TABLEAU DE BORD'!K2650-'[3]TABLEAU DE BORD'!I2650</f>
        <v>0</v>
      </c>
    </row>
    <row r="2653" spans="85:91" x14ac:dyDescent="0.25">
      <c r="CG26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BORD'!$B$13:$B$2000,0),9)))*T2653/$P$18)</f>
        <v>406.35042202010396</v>
      </c>
      <c r="CI2653">
        <f>'[3]TABLEAU DE BORD'!B2651</f>
        <v>0</v>
      </c>
      <c r="CJ2653">
        <f>'[3]TABLEAU DE BORD'!E2651-'[3]TABLEAU DE BORD'!C2651</f>
        <v>0</v>
      </c>
      <c r="CL2653">
        <f>'[3]TABLEAU DE BORD'!H2651</f>
        <v>0</v>
      </c>
      <c r="CM2653">
        <f>'[3]TABLEAU DE BORD'!K2651-'[3]TABLEAU DE BORD'!I2651</f>
        <v>0</v>
      </c>
    </row>
    <row r="2654" spans="85:91" x14ac:dyDescent="0.25">
      <c r="CG26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BORD'!$B$13:$B$2000,0),9)))*T2654/$P$18)</f>
        <v>406.35042202010396</v>
      </c>
      <c r="CI2654">
        <f>'[3]TABLEAU DE BORD'!B2652</f>
        <v>0</v>
      </c>
      <c r="CJ2654">
        <f>'[3]TABLEAU DE BORD'!E2652-'[3]TABLEAU DE BORD'!C2652</f>
        <v>0</v>
      </c>
      <c r="CL2654">
        <f>'[3]TABLEAU DE BORD'!H2652</f>
        <v>0</v>
      </c>
      <c r="CM2654">
        <f>'[3]TABLEAU DE BORD'!K2652-'[3]TABLEAU DE BORD'!I2652</f>
        <v>0</v>
      </c>
    </row>
    <row r="2655" spans="85:91" x14ac:dyDescent="0.25">
      <c r="CG26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BORD'!$B$13:$B$2000,0),9)))*T2655/$P$18)</f>
        <v>406.35042202010396</v>
      </c>
      <c r="CI2655">
        <f>'[3]TABLEAU DE BORD'!B2653</f>
        <v>0</v>
      </c>
      <c r="CJ2655">
        <f>'[3]TABLEAU DE BORD'!E2653-'[3]TABLEAU DE BORD'!C2653</f>
        <v>0</v>
      </c>
      <c r="CL2655">
        <f>'[3]TABLEAU DE BORD'!H2653</f>
        <v>0</v>
      </c>
      <c r="CM2655">
        <f>'[3]TABLEAU DE BORD'!K2653-'[3]TABLEAU DE BORD'!I2653</f>
        <v>0</v>
      </c>
    </row>
    <row r="2656" spans="85:91" x14ac:dyDescent="0.25">
      <c r="CG26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BORD'!$B$13:$B$2000,0),9)))*T2656/$P$18)</f>
        <v>406.35042202010396</v>
      </c>
      <c r="CI2656">
        <f>'[3]TABLEAU DE BORD'!B2654</f>
        <v>0</v>
      </c>
      <c r="CJ2656">
        <f>'[3]TABLEAU DE BORD'!E2654-'[3]TABLEAU DE BORD'!C2654</f>
        <v>0</v>
      </c>
      <c r="CL2656">
        <f>'[3]TABLEAU DE BORD'!H2654</f>
        <v>0</v>
      </c>
      <c r="CM2656">
        <f>'[3]TABLEAU DE BORD'!K2654-'[3]TABLEAU DE BORD'!I2654</f>
        <v>0</v>
      </c>
    </row>
    <row r="2657" spans="85:91" x14ac:dyDescent="0.25">
      <c r="CG26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BORD'!$B$13:$B$2000,0),9)))*T2657/$P$18)</f>
        <v>406.35042202010396</v>
      </c>
      <c r="CI2657">
        <f>'[3]TABLEAU DE BORD'!B2655</f>
        <v>0</v>
      </c>
      <c r="CJ2657">
        <f>'[3]TABLEAU DE BORD'!E2655-'[3]TABLEAU DE BORD'!C2655</f>
        <v>0</v>
      </c>
      <c r="CL2657">
        <f>'[3]TABLEAU DE BORD'!H2655</f>
        <v>0</v>
      </c>
      <c r="CM2657">
        <f>'[3]TABLEAU DE BORD'!K2655-'[3]TABLEAU DE BORD'!I2655</f>
        <v>0</v>
      </c>
    </row>
    <row r="2658" spans="85:91" x14ac:dyDescent="0.25">
      <c r="CG26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BORD'!$B$13:$B$2000,0),9)))*T2658/$P$18)</f>
        <v>406.35042202010396</v>
      </c>
      <c r="CI2658">
        <f>'[3]TABLEAU DE BORD'!B2656</f>
        <v>0</v>
      </c>
      <c r="CJ2658">
        <f>'[3]TABLEAU DE BORD'!E2656-'[3]TABLEAU DE BORD'!C2656</f>
        <v>0</v>
      </c>
      <c r="CL2658">
        <f>'[3]TABLEAU DE BORD'!H2656</f>
        <v>0</v>
      </c>
      <c r="CM2658">
        <f>'[3]TABLEAU DE BORD'!K2656-'[3]TABLEAU DE BORD'!I2656</f>
        <v>0</v>
      </c>
    </row>
    <row r="2659" spans="85:91" x14ac:dyDescent="0.25">
      <c r="CG26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BORD'!$B$13:$B$2000,0),9)))*T2659/$P$18)</f>
        <v>406.35042202010396</v>
      </c>
      <c r="CI2659">
        <f>'[3]TABLEAU DE BORD'!B2657</f>
        <v>0</v>
      </c>
      <c r="CJ2659">
        <f>'[3]TABLEAU DE BORD'!E2657-'[3]TABLEAU DE BORD'!C2657</f>
        <v>0</v>
      </c>
      <c r="CL2659">
        <f>'[3]TABLEAU DE BORD'!H2657</f>
        <v>0</v>
      </c>
      <c r="CM2659">
        <f>'[3]TABLEAU DE BORD'!K2657-'[3]TABLEAU DE BORD'!I2657</f>
        <v>0</v>
      </c>
    </row>
    <row r="2660" spans="85:91" x14ac:dyDescent="0.25">
      <c r="CG26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BORD'!$B$13:$B$2000,0),9)))*T2660/$P$18)</f>
        <v>406.35042202010396</v>
      </c>
      <c r="CI2660">
        <f>'[3]TABLEAU DE BORD'!B2658</f>
        <v>0</v>
      </c>
      <c r="CJ2660">
        <f>'[3]TABLEAU DE BORD'!E2658-'[3]TABLEAU DE BORD'!C2658</f>
        <v>0</v>
      </c>
      <c r="CL2660">
        <f>'[3]TABLEAU DE BORD'!H2658</f>
        <v>0</v>
      </c>
      <c r="CM2660">
        <f>'[3]TABLEAU DE BORD'!K2658-'[3]TABLEAU DE BORD'!I2658</f>
        <v>0</v>
      </c>
    </row>
    <row r="2661" spans="85:91" x14ac:dyDescent="0.25">
      <c r="CG26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BORD'!$B$13:$B$2000,0),9)))*T2661/$P$18)</f>
        <v>406.35042202010396</v>
      </c>
      <c r="CI2661">
        <f>'[3]TABLEAU DE BORD'!B2659</f>
        <v>0</v>
      </c>
      <c r="CJ2661">
        <f>'[3]TABLEAU DE BORD'!E2659-'[3]TABLEAU DE BORD'!C2659</f>
        <v>0</v>
      </c>
      <c r="CL2661">
        <f>'[3]TABLEAU DE BORD'!H2659</f>
        <v>0</v>
      </c>
      <c r="CM2661">
        <f>'[3]TABLEAU DE BORD'!K2659-'[3]TABLEAU DE BORD'!I2659</f>
        <v>0</v>
      </c>
    </row>
    <row r="2662" spans="85:91" x14ac:dyDescent="0.25">
      <c r="CG26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BORD'!$B$13:$B$2000,0),9)))*T2662/$P$18)</f>
        <v>406.35042202010396</v>
      </c>
      <c r="CI2662">
        <f>'[3]TABLEAU DE BORD'!B2660</f>
        <v>0</v>
      </c>
      <c r="CJ2662">
        <f>'[3]TABLEAU DE BORD'!E2660-'[3]TABLEAU DE BORD'!C2660</f>
        <v>0</v>
      </c>
      <c r="CL2662">
        <f>'[3]TABLEAU DE BORD'!H2660</f>
        <v>0</v>
      </c>
      <c r="CM2662">
        <f>'[3]TABLEAU DE BORD'!K2660-'[3]TABLEAU DE BORD'!I2660</f>
        <v>0</v>
      </c>
    </row>
    <row r="2663" spans="85:91" x14ac:dyDescent="0.25">
      <c r="CG26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BORD'!$B$13:$B$2000,0),9)))*T2663/$P$18)</f>
        <v>406.35042202010396</v>
      </c>
      <c r="CI2663">
        <f>'[3]TABLEAU DE BORD'!B2661</f>
        <v>0</v>
      </c>
      <c r="CJ2663">
        <f>'[3]TABLEAU DE BORD'!E2661-'[3]TABLEAU DE BORD'!C2661</f>
        <v>0</v>
      </c>
      <c r="CL2663">
        <f>'[3]TABLEAU DE BORD'!H2661</f>
        <v>0</v>
      </c>
      <c r="CM2663">
        <f>'[3]TABLEAU DE BORD'!K2661-'[3]TABLEAU DE BORD'!I2661</f>
        <v>0</v>
      </c>
    </row>
    <row r="2664" spans="85:91" x14ac:dyDescent="0.25">
      <c r="CG26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BORD'!$B$13:$B$2000,0),9)))*T2664/$P$18)</f>
        <v>406.35042202010396</v>
      </c>
      <c r="CI2664">
        <f>'[3]TABLEAU DE BORD'!B2662</f>
        <v>0</v>
      </c>
      <c r="CJ2664">
        <f>'[3]TABLEAU DE BORD'!E2662-'[3]TABLEAU DE BORD'!C2662</f>
        <v>0</v>
      </c>
      <c r="CL2664">
        <f>'[3]TABLEAU DE BORD'!H2662</f>
        <v>0</v>
      </c>
      <c r="CM2664">
        <f>'[3]TABLEAU DE BORD'!K2662-'[3]TABLEAU DE BORD'!I2662</f>
        <v>0</v>
      </c>
    </row>
    <row r="2665" spans="85:91" x14ac:dyDescent="0.25">
      <c r="CG26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BORD'!$B$13:$B$2000,0),9)))*T2665/$P$18)</f>
        <v>406.35042202010396</v>
      </c>
      <c r="CI2665">
        <f>'[3]TABLEAU DE BORD'!B2663</f>
        <v>0</v>
      </c>
      <c r="CJ2665">
        <f>'[3]TABLEAU DE BORD'!E2663-'[3]TABLEAU DE BORD'!C2663</f>
        <v>0</v>
      </c>
      <c r="CL2665">
        <f>'[3]TABLEAU DE BORD'!H2663</f>
        <v>0</v>
      </c>
      <c r="CM2665">
        <f>'[3]TABLEAU DE BORD'!K2663-'[3]TABLEAU DE BORD'!I2663</f>
        <v>0</v>
      </c>
    </row>
    <row r="2666" spans="85:91" x14ac:dyDescent="0.25">
      <c r="CG26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BORD'!$B$13:$B$2000,0),9)))*T2666/$P$18)</f>
        <v>406.35042202010396</v>
      </c>
      <c r="CI2666">
        <f>'[3]TABLEAU DE BORD'!B2664</f>
        <v>0</v>
      </c>
      <c r="CJ2666">
        <f>'[3]TABLEAU DE BORD'!E2664-'[3]TABLEAU DE BORD'!C2664</f>
        <v>0</v>
      </c>
      <c r="CL2666">
        <f>'[3]TABLEAU DE BORD'!H2664</f>
        <v>0</v>
      </c>
      <c r="CM2666">
        <f>'[3]TABLEAU DE BORD'!K2664-'[3]TABLEAU DE BORD'!I2664</f>
        <v>0</v>
      </c>
    </row>
    <row r="2667" spans="85:91" x14ac:dyDescent="0.25">
      <c r="CG26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BORD'!$B$13:$B$2000,0),9)))*T2667/$P$18)</f>
        <v>406.35042202010396</v>
      </c>
      <c r="CI2667">
        <f>'[3]TABLEAU DE BORD'!B2665</f>
        <v>0</v>
      </c>
      <c r="CJ2667">
        <f>'[3]TABLEAU DE BORD'!E2665-'[3]TABLEAU DE BORD'!C2665</f>
        <v>0</v>
      </c>
      <c r="CL2667">
        <f>'[3]TABLEAU DE BORD'!H2665</f>
        <v>0</v>
      </c>
      <c r="CM2667">
        <f>'[3]TABLEAU DE BORD'!K2665-'[3]TABLEAU DE BORD'!I2665</f>
        <v>0</v>
      </c>
    </row>
    <row r="2668" spans="85:91" x14ac:dyDescent="0.25">
      <c r="CG26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BORD'!$B$13:$B$2000,0),9)))*T2668/$P$18)</f>
        <v>406.35042202010396</v>
      </c>
      <c r="CI2668">
        <f>'[3]TABLEAU DE BORD'!B2666</f>
        <v>0</v>
      </c>
      <c r="CJ2668">
        <f>'[3]TABLEAU DE BORD'!E2666-'[3]TABLEAU DE BORD'!C2666</f>
        <v>0</v>
      </c>
      <c r="CL2668">
        <f>'[3]TABLEAU DE BORD'!H2666</f>
        <v>0</v>
      </c>
      <c r="CM2668">
        <f>'[3]TABLEAU DE BORD'!K2666-'[3]TABLEAU DE BORD'!I2666</f>
        <v>0</v>
      </c>
    </row>
    <row r="2669" spans="85:91" x14ac:dyDescent="0.25">
      <c r="CG26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BORD'!$B$13:$B$2000,0),9)))*T2669/$P$18)</f>
        <v>406.35042202010396</v>
      </c>
      <c r="CI2669">
        <f>'[3]TABLEAU DE BORD'!B2667</f>
        <v>0</v>
      </c>
      <c r="CJ2669">
        <f>'[3]TABLEAU DE BORD'!E2667-'[3]TABLEAU DE BORD'!C2667</f>
        <v>0</v>
      </c>
      <c r="CL2669">
        <f>'[3]TABLEAU DE BORD'!H2667</f>
        <v>0</v>
      </c>
      <c r="CM2669">
        <f>'[3]TABLEAU DE BORD'!K2667-'[3]TABLEAU DE BORD'!I2667</f>
        <v>0</v>
      </c>
    </row>
    <row r="2670" spans="85:91" x14ac:dyDescent="0.25">
      <c r="CG26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BORD'!$B$13:$B$2000,0),9)))*T2670/$P$18)</f>
        <v>406.35042202010396</v>
      </c>
      <c r="CI2670">
        <f>'[3]TABLEAU DE BORD'!B2668</f>
        <v>0</v>
      </c>
      <c r="CJ2670">
        <f>'[3]TABLEAU DE BORD'!E2668-'[3]TABLEAU DE BORD'!C2668</f>
        <v>0</v>
      </c>
      <c r="CL2670">
        <f>'[3]TABLEAU DE BORD'!H2668</f>
        <v>0</v>
      </c>
      <c r="CM2670">
        <f>'[3]TABLEAU DE BORD'!K2668-'[3]TABLEAU DE BORD'!I2668</f>
        <v>0</v>
      </c>
    </row>
    <row r="2671" spans="85:91" x14ac:dyDescent="0.25">
      <c r="CG26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BORD'!$B$13:$B$2000,0),9)))*T2671/$P$18)</f>
        <v>406.35042202010396</v>
      </c>
      <c r="CI2671">
        <f>'[3]TABLEAU DE BORD'!B2669</f>
        <v>0</v>
      </c>
      <c r="CJ2671">
        <f>'[3]TABLEAU DE BORD'!E2669-'[3]TABLEAU DE BORD'!C2669</f>
        <v>0</v>
      </c>
      <c r="CL2671">
        <f>'[3]TABLEAU DE BORD'!H2669</f>
        <v>0</v>
      </c>
      <c r="CM2671">
        <f>'[3]TABLEAU DE BORD'!K2669-'[3]TABLEAU DE BORD'!I2669</f>
        <v>0</v>
      </c>
    </row>
    <row r="2672" spans="85:91" x14ac:dyDescent="0.25">
      <c r="CG26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BORD'!$B$13:$B$2000,0),9)))*T2672/$P$18)</f>
        <v>406.35042202010396</v>
      </c>
      <c r="CI2672">
        <f>'[3]TABLEAU DE BORD'!B2670</f>
        <v>0</v>
      </c>
      <c r="CJ2672">
        <f>'[3]TABLEAU DE BORD'!E2670-'[3]TABLEAU DE BORD'!C2670</f>
        <v>0</v>
      </c>
      <c r="CL2672">
        <f>'[3]TABLEAU DE BORD'!H2670</f>
        <v>0</v>
      </c>
      <c r="CM2672">
        <f>'[3]TABLEAU DE BORD'!K2670-'[3]TABLEAU DE BORD'!I2670</f>
        <v>0</v>
      </c>
    </row>
    <row r="2673" spans="85:91" x14ac:dyDescent="0.25">
      <c r="CG26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BORD'!$B$13:$B$2000,0),9)))*T2673/$P$18)</f>
        <v>406.35042202010396</v>
      </c>
      <c r="CI2673">
        <f>'[3]TABLEAU DE BORD'!B2671</f>
        <v>0</v>
      </c>
      <c r="CJ2673">
        <f>'[3]TABLEAU DE BORD'!E2671-'[3]TABLEAU DE BORD'!C2671</f>
        <v>0</v>
      </c>
      <c r="CL2673">
        <f>'[3]TABLEAU DE BORD'!H2671</f>
        <v>0</v>
      </c>
      <c r="CM2673">
        <f>'[3]TABLEAU DE BORD'!K2671-'[3]TABLEAU DE BORD'!I2671</f>
        <v>0</v>
      </c>
    </row>
    <row r="2674" spans="85:91" x14ac:dyDescent="0.25">
      <c r="CG26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BORD'!$B$13:$B$2000,0),9)))*T2674/$P$18)</f>
        <v>406.35042202010396</v>
      </c>
      <c r="CI2674">
        <f>'[3]TABLEAU DE BORD'!B2672</f>
        <v>0</v>
      </c>
      <c r="CJ2674">
        <f>'[3]TABLEAU DE BORD'!E2672-'[3]TABLEAU DE BORD'!C2672</f>
        <v>0</v>
      </c>
      <c r="CL2674">
        <f>'[3]TABLEAU DE BORD'!H2672</f>
        <v>0</v>
      </c>
      <c r="CM2674">
        <f>'[3]TABLEAU DE BORD'!K2672-'[3]TABLEAU DE BORD'!I2672</f>
        <v>0</v>
      </c>
    </row>
    <row r="2675" spans="85:91" x14ac:dyDescent="0.25">
      <c r="CG26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BORD'!$B$13:$B$2000,0),9)))*T2675/$P$18)</f>
        <v>406.35042202010396</v>
      </c>
      <c r="CI2675">
        <f>'[3]TABLEAU DE BORD'!B2673</f>
        <v>0</v>
      </c>
      <c r="CJ2675">
        <f>'[3]TABLEAU DE BORD'!E2673-'[3]TABLEAU DE BORD'!C2673</f>
        <v>0</v>
      </c>
      <c r="CL2675">
        <f>'[3]TABLEAU DE BORD'!H2673</f>
        <v>0</v>
      </c>
      <c r="CM2675">
        <f>'[3]TABLEAU DE BORD'!K2673-'[3]TABLEAU DE BORD'!I2673</f>
        <v>0</v>
      </c>
    </row>
    <row r="2676" spans="85:91" x14ac:dyDescent="0.25">
      <c r="CG26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BORD'!$B$13:$B$2000,0),9)))*T2676/$P$18)</f>
        <v>406.35042202010396</v>
      </c>
      <c r="CI2676">
        <f>'[3]TABLEAU DE BORD'!B2674</f>
        <v>0</v>
      </c>
      <c r="CJ2676">
        <f>'[3]TABLEAU DE BORD'!E2674-'[3]TABLEAU DE BORD'!C2674</f>
        <v>0</v>
      </c>
      <c r="CL2676">
        <f>'[3]TABLEAU DE BORD'!H2674</f>
        <v>0</v>
      </c>
      <c r="CM2676">
        <f>'[3]TABLEAU DE BORD'!K2674-'[3]TABLEAU DE BORD'!I2674</f>
        <v>0</v>
      </c>
    </row>
    <row r="2677" spans="85:91" x14ac:dyDescent="0.25">
      <c r="CG26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BORD'!$B$13:$B$2000,0),9)))*T2677/$P$18)</f>
        <v>406.35042202010396</v>
      </c>
      <c r="CI2677">
        <f>'[3]TABLEAU DE BORD'!B2675</f>
        <v>0</v>
      </c>
      <c r="CJ2677">
        <f>'[3]TABLEAU DE BORD'!E2675-'[3]TABLEAU DE BORD'!C2675</f>
        <v>0</v>
      </c>
      <c r="CL2677">
        <f>'[3]TABLEAU DE BORD'!H2675</f>
        <v>0</v>
      </c>
      <c r="CM2677">
        <f>'[3]TABLEAU DE BORD'!K2675-'[3]TABLEAU DE BORD'!I2675</f>
        <v>0</v>
      </c>
    </row>
    <row r="2678" spans="85:91" x14ac:dyDescent="0.25">
      <c r="CG26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BORD'!$B$13:$B$2000,0),9)))*T2678/$P$18)</f>
        <v>406.35042202010396</v>
      </c>
      <c r="CI2678">
        <f>'[3]TABLEAU DE BORD'!B2676</f>
        <v>0</v>
      </c>
      <c r="CJ2678">
        <f>'[3]TABLEAU DE BORD'!E2676-'[3]TABLEAU DE BORD'!C2676</f>
        <v>0</v>
      </c>
      <c r="CL2678">
        <f>'[3]TABLEAU DE BORD'!H2676</f>
        <v>0</v>
      </c>
      <c r="CM2678">
        <f>'[3]TABLEAU DE BORD'!K2676-'[3]TABLEAU DE BORD'!I2676</f>
        <v>0</v>
      </c>
    </row>
    <row r="2679" spans="85:91" x14ac:dyDescent="0.25">
      <c r="CG26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BORD'!$B$13:$B$2000,0),9)))*T2679/$P$18)</f>
        <v>406.35042202010396</v>
      </c>
      <c r="CI2679">
        <f>'[3]TABLEAU DE BORD'!B2677</f>
        <v>0</v>
      </c>
      <c r="CJ2679">
        <f>'[3]TABLEAU DE BORD'!E2677-'[3]TABLEAU DE BORD'!C2677</f>
        <v>0</v>
      </c>
      <c r="CL2679">
        <f>'[3]TABLEAU DE BORD'!H2677</f>
        <v>0</v>
      </c>
      <c r="CM2679">
        <f>'[3]TABLEAU DE BORD'!K2677-'[3]TABLEAU DE BORD'!I2677</f>
        <v>0</v>
      </c>
    </row>
    <row r="2680" spans="85:91" x14ac:dyDescent="0.25">
      <c r="CG26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BORD'!$B$13:$B$2000,0),9)))*T2680/$P$18)</f>
        <v>406.35042202010396</v>
      </c>
      <c r="CI2680">
        <f>'[3]TABLEAU DE BORD'!B2678</f>
        <v>0</v>
      </c>
      <c r="CJ2680">
        <f>'[3]TABLEAU DE BORD'!E2678-'[3]TABLEAU DE BORD'!C2678</f>
        <v>0</v>
      </c>
      <c r="CL2680">
        <f>'[3]TABLEAU DE BORD'!H2678</f>
        <v>0</v>
      </c>
      <c r="CM2680">
        <f>'[3]TABLEAU DE BORD'!K2678-'[3]TABLEAU DE BORD'!I2678</f>
        <v>0</v>
      </c>
    </row>
    <row r="2681" spans="85:91" x14ac:dyDescent="0.25">
      <c r="CG26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BORD'!$B$13:$B$2000,0),9)))*T2681/$P$18)</f>
        <v>406.35042202010396</v>
      </c>
      <c r="CI2681">
        <f>'[3]TABLEAU DE BORD'!B2679</f>
        <v>0</v>
      </c>
      <c r="CJ2681">
        <f>'[3]TABLEAU DE BORD'!E2679-'[3]TABLEAU DE BORD'!C2679</f>
        <v>0</v>
      </c>
      <c r="CL2681">
        <f>'[3]TABLEAU DE BORD'!H2679</f>
        <v>0</v>
      </c>
      <c r="CM2681">
        <f>'[3]TABLEAU DE BORD'!K2679-'[3]TABLEAU DE BORD'!I2679</f>
        <v>0</v>
      </c>
    </row>
    <row r="2682" spans="85:91" x14ac:dyDescent="0.25">
      <c r="CG26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BORD'!$B$13:$B$2000,0),9)))*T2682/$P$18)</f>
        <v>406.35042202010396</v>
      </c>
      <c r="CI2682">
        <f>'[3]TABLEAU DE BORD'!B2680</f>
        <v>0</v>
      </c>
      <c r="CJ2682">
        <f>'[3]TABLEAU DE BORD'!E2680-'[3]TABLEAU DE BORD'!C2680</f>
        <v>0</v>
      </c>
      <c r="CL2682">
        <f>'[3]TABLEAU DE BORD'!H2680</f>
        <v>0</v>
      </c>
      <c r="CM2682">
        <f>'[3]TABLEAU DE BORD'!K2680-'[3]TABLEAU DE BORD'!I2680</f>
        <v>0</v>
      </c>
    </row>
    <row r="2683" spans="85:91" x14ac:dyDescent="0.25">
      <c r="CG26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BORD'!$B$13:$B$2000,0),9)))*T2683/$P$18)</f>
        <v>406.35042202010396</v>
      </c>
      <c r="CI2683">
        <f>'[3]TABLEAU DE BORD'!B2681</f>
        <v>0</v>
      </c>
      <c r="CJ2683">
        <f>'[3]TABLEAU DE BORD'!E2681-'[3]TABLEAU DE BORD'!C2681</f>
        <v>0</v>
      </c>
      <c r="CL2683">
        <f>'[3]TABLEAU DE BORD'!H2681</f>
        <v>0</v>
      </c>
      <c r="CM2683">
        <f>'[3]TABLEAU DE BORD'!K2681-'[3]TABLEAU DE BORD'!I2681</f>
        <v>0</v>
      </c>
    </row>
    <row r="2684" spans="85:91" x14ac:dyDescent="0.25">
      <c r="CG26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BORD'!$B$13:$B$2000,0),9)))*T2684/$P$18)</f>
        <v>406.35042202010396</v>
      </c>
      <c r="CI2684">
        <f>'[3]TABLEAU DE BORD'!B2682</f>
        <v>0</v>
      </c>
      <c r="CJ2684">
        <f>'[3]TABLEAU DE BORD'!E2682-'[3]TABLEAU DE BORD'!C2682</f>
        <v>0</v>
      </c>
      <c r="CL2684">
        <f>'[3]TABLEAU DE BORD'!H2682</f>
        <v>0</v>
      </c>
      <c r="CM2684">
        <f>'[3]TABLEAU DE BORD'!K2682-'[3]TABLEAU DE BORD'!I2682</f>
        <v>0</v>
      </c>
    </row>
    <row r="2685" spans="85:91" x14ac:dyDescent="0.25">
      <c r="CG26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BORD'!$B$13:$B$2000,0),9)))*T2685/$P$18)</f>
        <v>406.35042202010396</v>
      </c>
      <c r="CI2685">
        <f>'[3]TABLEAU DE BORD'!B2683</f>
        <v>0</v>
      </c>
      <c r="CJ2685">
        <f>'[3]TABLEAU DE BORD'!E2683-'[3]TABLEAU DE BORD'!C2683</f>
        <v>0</v>
      </c>
      <c r="CL2685">
        <f>'[3]TABLEAU DE BORD'!H2683</f>
        <v>0</v>
      </c>
      <c r="CM2685">
        <f>'[3]TABLEAU DE BORD'!K2683-'[3]TABLEAU DE BORD'!I2683</f>
        <v>0</v>
      </c>
    </row>
    <row r="2686" spans="85:91" x14ac:dyDescent="0.25">
      <c r="CG26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BORD'!$B$13:$B$2000,0),9)))*T2686/$P$18)</f>
        <v>406.35042202010396</v>
      </c>
      <c r="CI2686">
        <f>'[3]TABLEAU DE BORD'!B2684</f>
        <v>0</v>
      </c>
      <c r="CJ2686">
        <f>'[3]TABLEAU DE BORD'!E2684-'[3]TABLEAU DE BORD'!C2684</f>
        <v>0</v>
      </c>
      <c r="CL2686">
        <f>'[3]TABLEAU DE BORD'!H2684</f>
        <v>0</v>
      </c>
      <c r="CM2686">
        <f>'[3]TABLEAU DE BORD'!K2684-'[3]TABLEAU DE BORD'!I2684</f>
        <v>0</v>
      </c>
    </row>
    <row r="2687" spans="85:91" x14ac:dyDescent="0.25">
      <c r="CG26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BORD'!$B$13:$B$2000,0),9)))*T2687/$P$18)</f>
        <v>406.35042202010396</v>
      </c>
      <c r="CI2687">
        <f>'[3]TABLEAU DE BORD'!B2685</f>
        <v>0</v>
      </c>
      <c r="CJ2687">
        <f>'[3]TABLEAU DE BORD'!E2685-'[3]TABLEAU DE BORD'!C2685</f>
        <v>0</v>
      </c>
      <c r="CL2687">
        <f>'[3]TABLEAU DE BORD'!H2685</f>
        <v>0</v>
      </c>
      <c r="CM2687">
        <f>'[3]TABLEAU DE BORD'!K2685-'[3]TABLEAU DE BORD'!I2685</f>
        <v>0</v>
      </c>
    </row>
    <row r="2688" spans="85:91" x14ac:dyDescent="0.25">
      <c r="CG26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BORD'!$B$13:$B$2000,0),9)))*T2688/$P$18)</f>
        <v>406.35042202010396</v>
      </c>
      <c r="CI2688">
        <f>'[3]TABLEAU DE BORD'!B2686</f>
        <v>0</v>
      </c>
      <c r="CJ2688">
        <f>'[3]TABLEAU DE BORD'!E2686-'[3]TABLEAU DE BORD'!C2686</f>
        <v>0</v>
      </c>
      <c r="CL2688">
        <f>'[3]TABLEAU DE BORD'!H2686</f>
        <v>0</v>
      </c>
      <c r="CM2688">
        <f>'[3]TABLEAU DE BORD'!K2686-'[3]TABLEAU DE BORD'!I2686</f>
        <v>0</v>
      </c>
    </row>
    <row r="2689" spans="85:91" x14ac:dyDescent="0.25">
      <c r="CG26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BORD'!$B$13:$B$2000,0),9)))*T2689/$P$18)</f>
        <v>406.35042202010396</v>
      </c>
      <c r="CI2689">
        <f>'[3]TABLEAU DE BORD'!B2687</f>
        <v>0</v>
      </c>
      <c r="CJ2689">
        <f>'[3]TABLEAU DE BORD'!E2687-'[3]TABLEAU DE BORD'!C2687</f>
        <v>0</v>
      </c>
      <c r="CL2689">
        <f>'[3]TABLEAU DE BORD'!H2687</f>
        <v>0</v>
      </c>
      <c r="CM2689">
        <f>'[3]TABLEAU DE BORD'!K2687-'[3]TABLEAU DE BORD'!I2687</f>
        <v>0</v>
      </c>
    </row>
    <row r="2690" spans="85:91" x14ac:dyDescent="0.25">
      <c r="CG26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BORD'!$B$13:$B$2000,0),9)))*T2690/$P$18)</f>
        <v>406.35042202010396</v>
      </c>
      <c r="CI2690">
        <f>'[3]TABLEAU DE BORD'!B2688</f>
        <v>0</v>
      </c>
      <c r="CJ2690">
        <f>'[3]TABLEAU DE BORD'!E2688-'[3]TABLEAU DE BORD'!C2688</f>
        <v>0</v>
      </c>
      <c r="CL2690">
        <f>'[3]TABLEAU DE BORD'!H2688</f>
        <v>0</v>
      </c>
      <c r="CM2690">
        <f>'[3]TABLEAU DE BORD'!K2688-'[3]TABLEAU DE BORD'!I2688</f>
        <v>0</v>
      </c>
    </row>
    <row r="2691" spans="85:91" x14ac:dyDescent="0.25">
      <c r="CG26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BORD'!$B$13:$B$2000,0),9)))*T2691/$P$18)</f>
        <v>406.35042202010396</v>
      </c>
      <c r="CI2691">
        <f>'[3]TABLEAU DE BORD'!B2689</f>
        <v>0</v>
      </c>
      <c r="CJ2691">
        <f>'[3]TABLEAU DE BORD'!E2689-'[3]TABLEAU DE BORD'!C2689</f>
        <v>0</v>
      </c>
      <c r="CL2691">
        <f>'[3]TABLEAU DE BORD'!H2689</f>
        <v>0</v>
      </c>
      <c r="CM2691">
        <f>'[3]TABLEAU DE BORD'!K2689-'[3]TABLEAU DE BORD'!I2689</f>
        <v>0</v>
      </c>
    </row>
    <row r="2692" spans="85:91" x14ac:dyDescent="0.25">
      <c r="CG26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BORD'!$B$13:$B$2000,0),9)))*T2692/$P$18)</f>
        <v>406.35042202010396</v>
      </c>
      <c r="CI2692">
        <f>'[3]TABLEAU DE BORD'!B2690</f>
        <v>0</v>
      </c>
      <c r="CJ2692">
        <f>'[3]TABLEAU DE BORD'!E2690-'[3]TABLEAU DE BORD'!C2690</f>
        <v>0</v>
      </c>
      <c r="CL2692">
        <f>'[3]TABLEAU DE BORD'!H2690</f>
        <v>0</v>
      </c>
      <c r="CM2692">
        <f>'[3]TABLEAU DE BORD'!K2690-'[3]TABLEAU DE BORD'!I2690</f>
        <v>0</v>
      </c>
    </row>
    <row r="2693" spans="85:91" x14ac:dyDescent="0.25">
      <c r="CG26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BORD'!$B$13:$B$2000,0),9)))*T2693/$P$18)</f>
        <v>406.35042202010396</v>
      </c>
      <c r="CI2693">
        <f>'[3]TABLEAU DE BORD'!B2691</f>
        <v>0</v>
      </c>
      <c r="CJ2693">
        <f>'[3]TABLEAU DE BORD'!E2691-'[3]TABLEAU DE BORD'!C2691</f>
        <v>0</v>
      </c>
      <c r="CL2693">
        <f>'[3]TABLEAU DE BORD'!H2691</f>
        <v>0</v>
      </c>
      <c r="CM2693">
        <f>'[3]TABLEAU DE BORD'!K2691-'[3]TABLEAU DE BORD'!I2691</f>
        <v>0</v>
      </c>
    </row>
    <row r="2694" spans="85:91" x14ac:dyDescent="0.25">
      <c r="CG26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BORD'!$B$13:$B$2000,0),9)))*T2694/$P$18)</f>
        <v>406.35042202010396</v>
      </c>
      <c r="CI2694">
        <f>'[3]TABLEAU DE BORD'!B2692</f>
        <v>0</v>
      </c>
      <c r="CJ2694">
        <f>'[3]TABLEAU DE BORD'!E2692-'[3]TABLEAU DE BORD'!C2692</f>
        <v>0</v>
      </c>
      <c r="CL2694">
        <f>'[3]TABLEAU DE BORD'!H2692</f>
        <v>0</v>
      </c>
      <c r="CM2694">
        <f>'[3]TABLEAU DE BORD'!K2692-'[3]TABLEAU DE BORD'!I2692</f>
        <v>0</v>
      </c>
    </row>
    <row r="2695" spans="85:91" x14ac:dyDescent="0.25">
      <c r="CG26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BORD'!$B$13:$B$2000,0),9)))*T2695/$P$18)</f>
        <v>406.35042202010396</v>
      </c>
      <c r="CI2695">
        <f>'[3]TABLEAU DE BORD'!B2693</f>
        <v>0</v>
      </c>
      <c r="CJ2695">
        <f>'[3]TABLEAU DE BORD'!E2693-'[3]TABLEAU DE BORD'!C2693</f>
        <v>0</v>
      </c>
      <c r="CL2695">
        <f>'[3]TABLEAU DE BORD'!H2693</f>
        <v>0</v>
      </c>
      <c r="CM2695">
        <f>'[3]TABLEAU DE BORD'!K2693-'[3]TABLEAU DE BORD'!I2693</f>
        <v>0</v>
      </c>
    </row>
    <row r="2696" spans="85:91" x14ac:dyDescent="0.25">
      <c r="CG26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BORD'!$B$13:$B$2000,0),9)))*T2696/$P$18)</f>
        <v>406.35042202010396</v>
      </c>
      <c r="CI2696">
        <f>'[3]TABLEAU DE BORD'!B2694</f>
        <v>0</v>
      </c>
      <c r="CJ2696">
        <f>'[3]TABLEAU DE BORD'!E2694-'[3]TABLEAU DE BORD'!C2694</f>
        <v>0</v>
      </c>
      <c r="CL2696">
        <f>'[3]TABLEAU DE BORD'!H2694</f>
        <v>0</v>
      </c>
      <c r="CM2696">
        <f>'[3]TABLEAU DE BORD'!K2694-'[3]TABLEAU DE BORD'!I2694</f>
        <v>0</v>
      </c>
    </row>
    <row r="2697" spans="85:91" x14ac:dyDescent="0.25">
      <c r="CG26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BORD'!$B$13:$B$2000,0),9)))*T2697/$P$18)</f>
        <v>406.35042202010396</v>
      </c>
      <c r="CI2697">
        <f>'[3]TABLEAU DE BORD'!B2695</f>
        <v>0</v>
      </c>
      <c r="CJ2697">
        <f>'[3]TABLEAU DE BORD'!E2695-'[3]TABLEAU DE BORD'!C2695</f>
        <v>0</v>
      </c>
      <c r="CL2697">
        <f>'[3]TABLEAU DE BORD'!H2695</f>
        <v>0</v>
      </c>
      <c r="CM2697">
        <f>'[3]TABLEAU DE BORD'!K2695-'[3]TABLEAU DE BORD'!I2695</f>
        <v>0</v>
      </c>
    </row>
    <row r="2698" spans="85:91" x14ac:dyDescent="0.25">
      <c r="CG26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BORD'!$B$13:$B$2000,0),9)))*T2698/$P$18)</f>
        <v>406.35042202010396</v>
      </c>
      <c r="CI2698">
        <f>'[3]TABLEAU DE BORD'!B2696</f>
        <v>0</v>
      </c>
      <c r="CJ2698">
        <f>'[3]TABLEAU DE BORD'!E2696-'[3]TABLEAU DE BORD'!C2696</f>
        <v>0</v>
      </c>
      <c r="CL2698">
        <f>'[3]TABLEAU DE BORD'!H2696</f>
        <v>0</v>
      </c>
      <c r="CM2698">
        <f>'[3]TABLEAU DE BORD'!K2696-'[3]TABLEAU DE BORD'!I2696</f>
        <v>0</v>
      </c>
    </row>
    <row r="2699" spans="85:91" x14ac:dyDescent="0.25">
      <c r="CG26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BORD'!$B$13:$B$2000,0),9)))*T2699/$P$18)</f>
        <v>406.35042202010396</v>
      </c>
      <c r="CI2699">
        <f>'[3]TABLEAU DE BORD'!B2697</f>
        <v>0</v>
      </c>
      <c r="CJ2699">
        <f>'[3]TABLEAU DE BORD'!E2697-'[3]TABLEAU DE BORD'!C2697</f>
        <v>0</v>
      </c>
      <c r="CL2699">
        <f>'[3]TABLEAU DE BORD'!H2697</f>
        <v>0</v>
      </c>
      <c r="CM2699">
        <f>'[3]TABLEAU DE BORD'!K2697-'[3]TABLEAU DE BORD'!I2697</f>
        <v>0</v>
      </c>
    </row>
    <row r="2700" spans="85:91" x14ac:dyDescent="0.25">
      <c r="CG27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BORD'!$B$13:$B$2000,0),9)))*T2700/$P$18)</f>
        <v>406.35042202010396</v>
      </c>
      <c r="CI2700">
        <f>'[3]TABLEAU DE BORD'!B2698</f>
        <v>0</v>
      </c>
      <c r="CJ2700">
        <f>'[3]TABLEAU DE BORD'!E2698-'[3]TABLEAU DE BORD'!C2698</f>
        <v>0</v>
      </c>
      <c r="CL2700">
        <f>'[3]TABLEAU DE BORD'!H2698</f>
        <v>0</v>
      </c>
      <c r="CM2700">
        <f>'[3]TABLEAU DE BORD'!K2698-'[3]TABLEAU DE BORD'!I2698</f>
        <v>0</v>
      </c>
    </row>
    <row r="2701" spans="85:91" x14ac:dyDescent="0.25">
      <c r="CG27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BORD'!$B$13:$B$2000,0),9)))*T2701/$P$18)</f>
        <v>406.35042202010396</v>
      </c>
      <c r="CI2701">
        <f>'[3]TABLEAU DE BORD'!B2699</f>
        <v>0</v>
      </c>
      <c r="CJ2701">
        <f>'[3]TABLEAU DE BORD'!E2699-'[3]TABLEAU DE BORD'!C2699</f>
        <v>0</v>
      </c>
      <c r="CL2701">
        <f>'[3]TABLEAU DE BORD'!H2699</f>
        <v>0</v>
      </c>
      <c r="CM2701">
        <f>'[3]TABLEAU DE BORD'!K2699-'[3]TABLEAU DE BORD'!I2699</f>
        <v>0</v>
      </c>
    </row>
    <row r="2702" spans="85:91" x14ac:dyDescent="0.25">
      <c r="CG27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BORD'!$B$13:$B$2000,0),9)))*T2702/$P$18)</f>
        <v>406.35042202010396</v>
      </c>
      <c r="CI2702">
        <f>'[3]TABLEAU DE BORD'!B2700</f>
        <v>0</v>
      </c>
      <c r="CJ2702">
        <f>'[3]TABLEAU DE BORD'!E2700-'[3]TABLEAU DE BORD'!C2700</f>
        <v>0</v>
      </c>
      <c r="CL2702">
        <f>'[3]TABLEAU DE BORD'!H2700</f>
        <v>0</v>
      </c>
      <c r="CM2702">
        <f>'[3]TABLEAU DE BORD'!K2700-'[3]TABLEAU DE BORD'!I2700</f>
        <v>0</v>
      </c>
    </row>
    <row r="2703" spans="85:91" x14ac:dyDescent="0.25">
      <c r="CG27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BORD'!$B$13:$B$2000,0),9)))*T2703/$P$18)</f>
        <v>406.35042202010396</v>
      </c>
      <c r="CI2703">
        <f>'[3]TABLEAU DE BORD'!B2701</f>
        <v>0</v>
      </c>
      <c r="CJ2703">
        <f>'[3]TABLEAU DE BORD'!E2701-'[3]TABLEAU DE BORD'!C2701</f>
        <v>0</v>
      </c>
      <c r="CL2703">
        <f>'[3]TABLEAU DE BORD'!H2701</f>
        <v>0</v>
      </c>
      <c r="CM2703">
        <f>'[3]TABLEAU DE BORD'!K2701-'[3]TABLEAU DE BORD'!I2701</f>
        <v>0</v>
      </c>
    </row>
    <row r="2704" spans="85:91" x14ac:dyDescent="0.25">
      <c r="CG27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BORD'!$B$13:$B$2000,0),9)))*T2704/$P$18)</f>
        <v>406.35042202010396</v>
      </c>
      <c r="CI2704">
        <f>'[3]TABLEAU DE BORD'!B2702</f>
        <v>0</v>
      </c>
      <c r="CJ2704">
        <f>'[3]TABLEAU DE BORD'!E2702-'[3]TABLEAU DE BORD'!C2702</f>
        <v>0</v>
      </c>
      <c r="CL2704">
        <f>'[3]TABLEAU DE BORD'!H2702</f>
        <v>0</v>
      </c>
      <c r="CM2704">
        <f>'[3]TABLEAU DE BORD'!K2702-'[3]TABLEAU DE BORD'!I2702</f>
        <v>0</v>
      </c>
    </row>
    <row r="2705" spans="85:91" x14ac:dyDescent="0.25">
      <c r="CG27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BORD'!$B$13:$B$2000,0),9)))*T2705/$P$18)</f>
        <v>406.35042202010396</v>
      </c>
      <c r="CI2705">
        <f>'[3]TABLEAU DE BORD'!B2703</f>
        <v>0</v>
      </c>
      <c r="CJ2705">
        <f>'[3]TABLEAU DE BORD'!E2703-'[3]TABLEAU DE BORD'!C2703</f>
        <v>0</v>
      </c>
      <c r="CL2705">
        <f>'[3]TABLEAU DE BORD'!H2703</f>
        <v>0</v>
      </c>
      <c r="CM2705">
        <f>'[3]TABLEAU DE BORD'!K2703-'[3]TABLEAU DE BORD'!I2703</f>
        <v>0</v>
      </c>
    </row>
    <row r="2706" spans="85:91" x14ac:dyDescent="0.25">
      <c r="CG270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BORD'!$B$13:$B$2000,0),9)))*T2706/$P$18)</f>
        <v>406.35042202010396</v>
      </c>
      <c r="CI2706">
        <f>'[3]TABLEAU DE BORD'!B2704</f>
        <v>0</v>
      </c>
      <c r="CJ2706">
        <f>'[3]TABLEAU DE BORD'!E2704-'[3]TABLEAU DE BORD'!C2704</f>
        <v>0</v>
      </c>
      <c r="CL2706">
        <f>'[3]TABLEAU DE BORD'!H2704</f>
        <v>0</v>
      </c>
      <c r="CM2706">
        <f>'[3]TABLEAU DE BORD'!K2704-'[3]TABLEAU DE BORD'!I2704</f>
        <v>0</v>
      </c>
    </row>
    <row r="2707" spans="85:91" x14ac:dyDescent="0.25">
      <c r="CG270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BORD'!$B$13:$B$2000,0),9)))*T2707/$P$18)</f>
        <v>406.35042202010396</v>
      </c>
      <c r="CI2707">
        <f>'[3]TABLEAU DE BORD'!B2705</f>
        <v>0</v>
      </c>
      <c r="CJ2707">
        <f>'[3]TABLEAU DE BORD'!E2705-'[3]TABLEAU DE BORD'!C2705</f>
        <v>0</v>
      </c>
      <c r="CL2707">
        <f>'[3]TABLEAU DE BORD'!H2705</f>
        <v>0</v>
      </c>
      <c r="CM2707">
        <f>'[3]TABLEAU DE BORD'!K2705-'[3]TABLEAU DE BORD'!I2705</f>
        <v>0</v>
      </c>
    </row>
    <row r="2708" spans="85:91" x14ac:dyDescent="0.25">
      <c r="CG270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BORD'!$B$13:$B$2000,0),9)))*T2708/$P$18)</f>
        <v>406.35042202010396</v>
      </c>
      <c r="CI2708">
        <f>'[3]TABLEAU DE BORD'!B2706</f>
        <v>0</v>
      </c>
      <c r="CJ2708">
        <f>'[3]TABLEAU DE BORD'!E2706-'[3]TABLEAU DE BORD'!C2706</f>
        <v>0</v>
      </c>
      <c r="CL2708">
        <f>'[3]TABLEAU DE BORD'!H2706</f>
        <v>0</v>
      </c>
      <c r="CM2708">
        <f>'[3]TABLEAU DE BORD'!K2706-'[3]TABLEAU DE BORD'!I2706</f>
        <v>0</v>
      </c>
    </row>
    <row r="2709" spans="85:91" x14ac:dyDescent="0.25">
      <c r="CG270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BORD'!$B$13:$B$2000,0),9)))*T2709/$P$18)</f>
        <v>406.35042202010396</v>
      </c>
      <c r="CI2709">
        <f>'[3]TABLEAU DE BORD'!B2707</f>
        <v>0</v>
      </c>
      <c r="CJ2709">
        <f>'[3]TABLEAU DE BORD'!E2707-'[3]TABLEAU DE BORD'!C2707</f>
        <v>0</v>
      </c>
      <c r="CL2709">
        <f>'[3]TABLEAU DE BORD'!H2707</f>
        <v>0</v>
      </c>
      <c r="CM2709">
        <f>'[3]TABLEAU DE BORD'!K2707-'[3]TABLEAU DE BORD'!I2707</f>
        <v>0</v>
      </c>
    </row>
    <row r="2710" spans="85:91" x14ac:dyDescent="0.25">
      <c r="CG271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BORD'!$B$13:$B$2000,0),9)))*T2710/$P$18)</f>
        <v>406.35042202010396</v>
      </c>
      <c r="CI2710">
        <f>'[3]TABLEAU DE BORD'!B2708</f>
        <v>0</v>
      </c>
      <c r="CJ2710">
        <f>'[3]TABLEAU DE BORD'!E2708-'[3]TABLEAU DE BORD'!C2708</f>
        <v>0</v>
      </c>
      <c r="CL2710">
        <f>'[3]TABLEAU DE BORD'!H2708</f>
        <v>0</v>
      </c>
      <c r="CM2710">
        <f>'[3]TABLEAU DE BORD'!K2708-'[3]TABLEAU DE BORD'!I2708</f>
        <v>0</v>
      </c>
    </row>
    <row r="2711" spans="85:91" x14ac:dyDescent="0.25">
      <c r="CG271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BORD'!$B$13:$B$2000,0),9)))*T2711/$P$18)</f>
        <v>406.35042202010396</v>
      </c>
      <c r="CI2711">
        <f>'[3]TABLEAU DE BORD'!B2709</f>
        <v>0</v>
      </c>
      <c r="CJ2711">
        <f>'[3]TABLEAU DE BORD'!E2709-'[3]TABLEAU DE BORD'!C2709</f>
        <v>0</v>
      </c>
      <c r="CL2711">
        <f>'[3]TABLEAU DE BORD'!H2709</f>
        <v>0</v>
      </c>
      <c r="CM2711">
        <f>'[3]TABLEAU DE BORD'!K2709-'[3]TABLEAU DE BORD'!I2709</f>
        <v>0</v>
      </c>
    </row>
    <row r="2712" spans="85:91" x14ac:dyDescent="0.25">
      <c r="CG271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BORD'!$B$13:$B$2000,0),9)))*T2712/$P$18)</f>
        <v>406.35042202010396</v>
      </c>
      <c r="CI2712">
        <f>'[3]TABLEAU DE BORD'!B2710</f>
        <v>0</v>
      </c>
      <c r="CJ2712">
        <f>'[3]TABLEAU DE BORD'!E2710-'[3]TABLEAU DE BORD'!C2710</f>
        <v>0</v>
      </c>
      <c r="CL2712">
        <f>'[3]TABLEAU DE BORD'!H2710</f>
        <v>0</v>
      </c>
      <c r="CM2712">
        <f>'[3]TABLEAU DE BORD'!K2710-'[3]TABLEAU DE BORD'!I2710</f>
        <v>0</v>
      </c>
    </row>
    <row r="2713" spans="85:91" x14ac:dyDescent="0.25">
      <c r="CG271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BORD'!$B$13:$B$2000,0),9)))*T2713/$P$18)</f>
        <v>406.35042202010396</v>
      </c>
      <c r="CI2713">
        <f>'[3]TABLEAU DE BORD'!B2711</f>
        <v>0</v>
      </c>
      <c r="CJ2713">
        <f>'[3]TABLEAU DE BORD'!E2711-'[3]TABLEAU DE BORD'!C2711</f>
        <v>0</v>
      </c>
      <c r="CL2713">
        <f>'[3]TABLEAU DE BORD'!H2711</f>
        <v>0</v>
      </c>
      <c r="CM2713">
        <f>'[3]TABLEAU DE BORD'!K2711-'[3]TABLEAU DE BORD'!I2711</f>
        <v>0</v>
      </c>
    </row>
    <row r="2714" spans="85:91" x14ac:dyDescent="0.25">
      <c r="CG271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BORD'!$B$13:$B$2000,0),9)))*T2714/$P$18)</f>
        <v>406.35042202010396</v>
      </c>
      <c r="CI2714">
        <f>'[3]TABLEAU DE BORD'!B2712</f>
        <v>0</v>
      </c>
      <c r="CJ2714">
        <f>'[3]TABLEAU DE BORD'!E2712-'[3]TABLEAU DE BORD'!C2712</f>
        <v>0</v>
      </c>
      <c r="CL2714">
        <f>'[3]TABLEAU DE BORD'!H2712</f>
        <v>0</v>
      </c>
      <c r="CM2714">
        <f>'[3]TABLEAU DE BORD'!K2712-'[3]TABLEAU DE BORD'!I2712</f>
        <v>0</v>
      </c>
    </row>
    <row r="2715" spans="85:91" x14ac:dyDescent="0.25">
      <c r="CG271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BORD'!$B$13:$B$2000,0),9)))*T2715/$P$18)</f>
        <v>406.35042202010396</v>
      </c>
      <c r="CI2715">
        <f>'[3]TABLEAU DE BORD'!B2713</f>
        <v>0</v>
      </c>
      <c r="CJ2715">
        <f>'[3]TABLEAU DE BORD'!E2713-'[3]TABLEAU DE BORD'!C2713</f>
        <v>0</v>
      </c>
      <c r="CL2715">
        <f>'[3]TABLEAU DE BORD'!H2713</f>
        <v>0</v>
      </c>
      <c r="CM2715">
        <f>'[3]TABLEAU DE BORD'!K2713-'[3]TABLEAU DE BORD'!I2713</f>
        <v>0</v>
      </c>
    </row>
    <row r="2716" spans="85:91" x14ac:dyDescent="0.25">
      <c r="CG27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BORD'!$B$13:$B$2000,0),9)))*T2716/$P$18)</f>
        <v>406.35042202010396</v>
      </c>
      <c r="CI2716">
        <f>'[3]TABLEAU DE BORD'!B2714</f>
        <v>0</v>
      </c>
      <c r="CJ2716">
        <f>'[3]TABLEAU DE BORD'!E2714-'[3]TABLEAU DE BORD'!C2714</f>
        <v>0</v>
      </c>
      <c r="CL2716">
        <f>'[3]TABLEAU DE BORD'!H2714</f>
        <v>0</v>
      </c>
      <c r="CM2716">
        <f>'[3]TABLEAU DE BORD'!K2714-'[3]TABLEAU DE BORD'!I2714</f>
        <v>0</v>
      </c>
    </row>
    <row r="2717" spans="85:91" x14ac:dyDescent="0.25">
      <c r="CG27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BORD'!$B$13:$B$2000,0),9)))*T2717/$P$18)</f>
        <v>406.35042202010396</v>
      </c>
      <c r="CI2717">
        <f>'[3]TABLEAU DE BORD'!B2715</f>
        <v>0</v>
      </c>
      <c r="CJ2717">
        <f>'[3]TABLEAU DE BORD'!E2715-'[3]TABLEAU DE BORD'!C2715</f>
        <v>0</v>
      </c>
      <c r="CL2717">
        <f>'[3]TABLEAU DE BORD'!H2715</f>
        <v>0</v>
      </c>
      <c r="CM2717">
        <f>'[3]TABLEAU DE BORD'!K2715-'[3]TABLEAU DE BORD'!I2715</f>
        <v>0</v>
      </c>
    </row>
    <row r="2718" spans="85:91" x14ac:dyDescent="0.25">
      <c r="CG27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BORD'!$B$13:$B$2000,0),9)))*T2718/$P$18)</f>
        <v>406.35042202010396</v>
      </c>
      <c r="CI2718">
        <f>'[3]TABLEAU DE BORD'!B2716</f>
        <v>0</v>
      </c>
      <c r="CJ2718">
        <f>'[3]TABLEAU DE BORD'!E2716-'[3]TABLEAU DE BORD'!C2716</f>
        <v>0</v>
      </c>
      <c r="CL2718">
        <f>'[3]TABLEAU DE BORD'!H2716</f>
        <v>0</v>
      </c>
      <c r="CM2718">
        <f>'[3]TABLEAU DE BORD'!K2716-'[3]TABLEAU DE BORD'!I2716</f>
        <v>0</v>
      </c>
    </row>
    <row r="2719" spans="85:91" x14ac:dyDescent="0.25">
      <c r="CG27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BORD'!$B$13:$B$2000,0),9)))*T2719/$P$18)</f>
        <v>406.35042202010396</v>
      </c>
      <c r="CI2719">
        <f>'[3]TABLEAU DE BORD'!B2717</f>
        <v>0</v>
      </c>
      <c r="CJ2719">
        <f>'[3]TABLEAU DE BORD'!E2717-'[3]TABLEAU DE BORD'!C2717</f>
        <v>0</v>
      </c>
      <c r="CL2719">
        <f>'[3]TABLEAU DE BORD'!H2717</f>
        <v>0</v>
      </c>
      <c r="CM2719">
        <f>'[3]TABLEAU DE BORD'!K2717-'[3]TABLEAU DE BORD'!I2717</f>
        <v>0</v>
      </c>
    </row>
    <row r="2720" spans="85:91" x14ac:dyDescent="0.25">
      <c r="CG27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BORD'!$B$13:$B$2000,0),9)))*T2720/$P$18)</f>
        <v>406.35042202010396</v>
      </c>
      <c r="CI2720">
        <f>'[3]TABLEAU DE BORD'!B2718</f>
        <v>0</v>
      </c>
      <c r="CJ2720">
        <f>'[3]TABLEAU DE BORD'!E2718-'[3]TABLEAU DE BORD'!C2718</f>
        <v>0</v>
      </c>
      <c r="CL2720">
        <f>'[3]TABLEAU DE BORD'!H2718</f>
        <v>0</v>
      </c>
      <c r="CM2720">
        <f>'[3]TABLEAU DE BORD'!K2718-'[3]TABLEAU DE BORD'!I2718</f>
        <v>0</v>
      </c>
    </row>
    <row r="2721" spans="85:91" x14ac:dyDescent="0.25">
      <c r="CG27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BORD'!$B$13:$B$2000,0),9)))*T2721/$P$18)</f>
        <v>406.35042202010396</v>
      </c>
      <c r="CI2721">
        <f>'[3]TABLEAU DE BORD'!B2719</f>
        <v>0</v>
      </c>
      <c r="CJ2721">
        <f>'[3]TABLEAU DE BORD'!E2719-'[3]TABLEAU DE BORD'!C2719</f>
        <v>0</v>
      </c>
      <c r="CL2721">
        <f>'[3]TABLEAU DE BORD'!H2719</f>
        <v>0</v>
      </c>
      <c r="CM2721">
        <f>'[3]TABLEAU DE BORD'!K2719-'[3]TABLEAU DE BORD'!I2719</f>
        <v>0</v>
      </c>
    </row>
    <row r="2722" spans="85:91" x14ac:dyDescent="0.25">
      <c r="CG27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BORD'!$B$13:$B$2000,0),9)))*T2722/$P$18)</f>
        <v>406.35042202010396</v>
      </c>
      <c r="CI2722">
        <f>'[3]TABLEAU DE BORD'!B2720</f>
        <v>0</v>
      </c>
      <c r="CJ2722">
        <f>'[3]TABLEAU DE BORD'!E2720-'[3]TABLEAU DE BORD'!C2720</f>
        <v>0</v>
      </c>
      <c r="CL2722">
        <f>'[3]TABLEAU DE BORD'!H2720</f>
        <v>0</v>
      </c>
      <c r="CM2722">
        <f>'[3]TABLEAU DE BORD'!K2720-'[3]TABLEAU DE BORD'!I2720</f>
        <v>0</v>
      </c>
    </row>
    <row r="2723" spans="85:91" x14ac:dyDescent="0.25">
      <c r="CG27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BORD'!$B$13:$B$2000,0),9)))*T2723/$P$18)</f>
        <v>406.35042202010396</v>
      </c>
      <c r="CI2723">
        <f>'[3]TABLEAU DE BORD'!B2721</f>
        <v>0</v>
      </c>
      <c r="CJ2723">
        <f>'[3]TABLEAU DE BORD'!E2721-'[3]TABLEAU DE BORD'!C2721</f>
        <v>0</v>
      </c>
      <c r="CL2723">
        <f>'[3]TABLEAU DE BORD'!H2721</f>
        <v>0</v>
      </c>
      <c r="CM2723">
        <f>'[3]TABLEAU DE BORD'!K2721-'[3]TABLEAU DE BORD'!I2721</f>
        <v>0</v>
      </c>
    </row>
    <row r="2724" spans="85:91" x14ac:dyDescent="0.25">
      <c r="CG272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BORD'!$B$13:$B$2000,0),9)))*T2724/$P$18)</f>
        <v>406.35042202010396</v>
      </c>
      <c r="CI2724">
        <f>'[3]TABLEAU DE BORD'!B2722</f>
        <v>0</v>
      </c>
      <c r="CJ2724">
        <f>'[3]TABLEAU DE BORD'!E2722-'[3]TABLEAU DE BORD'!C2722</f>
        <v>0</v>
      </c>
      <c r="CL2724">
        <f>'[3]TABLEAU DE BORD'!H2722</f>
        <v>0</v>
      </c>
      <c r="CM2724">
        <f>'[3]TABLEAU DE BORD'!K2722-'[3]TABLEAU DE BORD'!I2722</f>
        <v>0</v>
      </c>
    </row>
    <row r="2725" spans="85:91" x14ac:dyDescent="0.25">
      <c r="CG272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BORD'!$B$13:$B$2000,0),9)))*T2725/$P$18)</f>
        <v>406.35042202010396</v>
      </c>
      <c r="CI2725">
        <f>'[3]TABLEAU DE BORD'!B2723</f>
        <v>0</v>
      </c>
      <c r="CJ2725">
        <f>'[3]TABLEAU DE BORD'!E2723-'[3]TABLEAU DE BORD'!C2723</f>
        <v>0</v>
      </c>
      <c r="CL2725">
        <f>'[3]TABLEAU DE BORD'!H2723</f>
        <v>0</v>
      </c>
      <c r="CM2725">
        <f>'[3]TABLEAU DE BORD'!K2723-'[3]TABLEAU DE BORD'!I2723</f>
        <v>0</v>
      </c>
    </row>
    <row r="2726" spans="85:91" x14ac:dyDescent="0.25">
      <c r="CG272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BORD'!$B$13:$B$2000,0),9)))*T2726/$P$18)</f>
        <v>406.35042202010396</v>
      </c>
      <c r="CI2726">
        <f>'[3]TABLEAU DE BORD'!B2724</f>
        <v>0</v>
      </c>
      <c r="CJ2726">
        <f>'[3]TABLEAU DE BORD'!E2724-'[3]TABLEAU DE BORD'!C2724</f>
        <v>0</v>
      </c>
      <c r="CL2726">
        <f>'[3]TABLEAU DE BORD'!H2724</f>
        <v>0</v>
      </c>
      <c r="CM2726">
        <f>'[3]TABLEAU DE BORD'!K2724-'[3]TABLEAU DE BORD'!I2724</f>
        <v>0</v>
      </c>
    </row>
    <row r="2727" spans="85:91" x14ac:dyDescent="0.25">
      <c r="CG272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BORD'!$B$13:$B$2000,0),9)))*T2727/$P$18)</f>
        <v>406.35042202010396</v>
      </c>
      <c r="CI2727">
        <f>'[3]TABLEAU DE BORD'!B2725</f>
        <v>0</v>
      </c>
      <c r="CJ2727">
        <f>'[3]TABLEAU DE BORD'!E2725-'[3]TABLEAU DE BORD'!C2725</f>
        <v>0</v>
      </c>
      <c r="CL2727">
        <f>'[3]TABLEAU DE BORD'!H2725</f>
        <v>0</v>
      </c>
      <c r="CM2727">
        <f>'[3]TABLEAU DE BORD'!K2725-'[3]TABLEAU DE BORD'!I2725</f>
        <v>0</v>
      </c>
    </row>
    <row r="2728" spans="85:91" x14ac:dyDescent="0.25">
      <c r="CG272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BORD'!$B$13:$B$2000,0),9)))*T2728/$P$18)</f>
        <v>406.35042202010396</v>
      </c>
      <c r="CI2728">
        <f>'[3]TABLEAU DE BORD'!B2726</f>
        <v>0</v>
      </c>
      <c r="CJ2728">
        <f>'[3]TABLEAU DE BORD'!E2726-'[3]TABLEAU DE BORD'!C2726</f>
        <v>0</v>
      </c>
      <c r="CL2728">
        <f>'[3]TABLEAU DE BORD'!H2726</f>
        <v>0</v>
      </c>
      <c r="CM2728">
        <f>'[3]TABLEAU DE BORD'!K2726-'[3]TABLEAU DE BORD'!I2726</f>
        <v>0</v>
      </c>
    </row>
    <row r="2729" spans="85:91" x14ac:dyDescent="0.25">
      <c r="CG272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BORD'!$B$13:$B$2000,0),9)))*T2729/$P$18)</f>
        <v>406.35042202010396</v>
      </c>
      <c r="CI2729">
        <f>'[3]TABLEAU DE BORD'!B2727</f>
        <v>0</v>
      </c>
      <c r="CJ2729">
        <f>'[3]TABLEAU DE BORD'!E2727-'[3]TABLEAU DE BORD'!C2727</f>
        <v>0</v>
      </c>
      <c r="CL2729">
        <f>'[3]TABLEAU DE BORD'!H2727</f>
        <v>0</v>
      </c>
      <c r="CM2729">
        <f>'[3]TABLEAU DE BORD'!K2727-'[3]TABLEAU DE BORD'!I2727</f>
        <v>0</v>
      </c>
    </row>
    <row r="2730" spans="85:91" x14ac:dyDescent="0.25">
      <c r="CG273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BORD'!$B$13:$B$2000,0),9)))*T2730/$P$18)</f>
        <v>406.35042202010396</v>
      </c>
      <c r="CI2730">
        <f>'[3]TABLEAU DE BORD'!B2728</f>
        <v>0</v>
      </c>
      <c r="CJ2730">
        <f>'[3]TABLEAU DE BORD'!E2728-'[3]TABLEAU DE BORD'!C2728</f>
        <v>0</v>
      </c>
      <c r="CL2730">
        <f>'[3]TABLEAU DE BORD'!H2728</f>
        <v>0</v>
      </c>
      <c r="CM2730">
        <f>'[3]TABLEAU DE BORD'!K2728-'[3]TABLEAU DE BORD'!I2728</f>
        <v>0</v>
      </c>
    </row>
    <row r="2731" spans="85:91" x14ac:dyDescent="0.25">
      <c r="CG273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BORD'!$B$13:$B$2000,0),9)))*T2731/$P$18)</f>
        <v>406.35042202010396</v>
      </c>
      <c r="CI2731">
        <f>'[3]TABLEAU DE BORD'!B2729</f>
        <v>0</v>
      </c>
      <c r="CJ2731">
        <f>'[3]TABLEAU DE BORD'!E2729-'[3]TABLEAU DE BORD'!C2729</f>
        <v>0</v>
      </c>
      <c r="CL2731">
        <f>'[3]TABLEAU DE BORD'!H2729</f>
        <v>0</v>
      </c>
      <c r="CM2731">
        <f>'[3]TABLEAU DE BORD'!K2729-'[3]TABLEAU DE BORD'!I2729</f>
        <v>0</v>
      </c>
    </row>
    <row r="2732" spans="85:91" x14ac:dyDescent="0.25">
      <c r="CG273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BORD'!$B$13:$B$2000,0),9)))*T2732/$P$18)</f>
        <v>406.35042202010396</v>
      </c>
      <c r="CI2732">
        <f>'[3]TABLEAU DE BORD'!B2730</f>
        <v>0</v>
      </c>
      <c r="CJ2732">
        <f>'[3]TABLEAU DE BORD'!E2730-'[3]TABLEAU DE BORD'!C2730</f>
        <v>0</v>
      </c>
      <c r="CL2732">
        <f>'[3]TABLEAU DE BORD'!H2730</f>
        <v>0</v>
      </c>
      <c r="CM2732">
        <f>'[3]TABLEAU DE BORD'!K2730-'[3]TABLEAU DE BORD'!I2730</f>
        <v>0</v>
      </c>
    </row>
    <row r="2733" spans="85:91" x14ac:dyDescent="0.25">
      <c r="CG273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BORD'!$B$13:$B$2000,0),9)))*T2733/$P$18)</f>
        <v>406.35042202010396</v>
      </c>
      <c r="CI2733">
        <f>'[3]TABLEAU DE BORD'!B2731</f>
        <v>0</v>
      </c>
      <c r="CJ2733">
        <f>'[3]TABLEAU DE BORD'!E2731-'[3]TABLEAU DE BORD'!C2731</f>
        <v>0</v>
      </c>
      <c r="CL2733">
        <f>'[3]TABLEAU DE BORD'!H2731</f>
        <v>0</v>
      </c>
      <c r="CM2733">
        <f>'[3]TABLEAU DE BORD'!K2731-'[3]TABLEAU DE BORD'!I2731</f>
        <v>0</v>
      </c>
    </row>
    <row r="2734" spans="85:91" x14ac:dyDescent="0.25">
      <c r="CG273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BORD'!$B$13:$B$2000,0),9)))*T2734/$P$18)</f>
        <v>406.35042202010396</v>
      </c>
      <c r="CI2734">
        <f>'[3]TABLEAU DE BORD'!B2732</f>
        <v>0</v>
      </c>
      <c r="CJ2734">
        <f>'[3]TABLEAU DE BORD'!E2732-'[3]TABLEAU DE BORD'!C2732</f>
        <v>0</v>
      </c>
      <c r="CL2734">
        <f>'[3]TABLEAU DE BORD'!H2732</f>
        <v>0</v>
      </c>
      <c r="CM2734">
        <f>'[3]TABLEAU DE BORD'!K2732-'[3]TABLEAU DE BORD'!I2732</f>
        <v>0</v>
      </c>
    </row>
    <row r="2735" spans="85:91" x14ac:dyDescent="0.25">
      <c r="CG273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BORD'!$B$13:$B$2000,0),9)))*T2735/$P$18)</f>
        <v>406.35042202010396</v>
      </c>
      <c r="CI2735">
        <f>'[3]TABLEAU DE BORD'!B2733</f>
        <v>0</v>
      </c>
      <c r="CJ2735">
        <f>'[3]TABLEAU DE BORD'!E2733-'[3]TABLEAU DE BORD'!C2733</f>
        <v>0</v>
      </c>
      <c r="CL2735">
        <f>'[3]TABLEAU DE BORD'!H2733</f>
        <v>0</v>
      </c>
      <c r="CM2735">
        <f>'[3]TABLEAU DE BORD'!K2733-'[3]TABLEAU DE BORD'!I2733</f>
        <v>0</v>
      </c>
    </row>
    <row r="2736" spans="85:91" x14ac:dyDescent="0.25">
      <c r="CG273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BORD'!$B$13:$B$2000,0),9)))*T2736/$P$18)</f>
        <v>406.35042202010396</v>
      </c>
      <c r="CI2736">
        <f>'[3]TABLEAU DE BORD'!B2734</f>
        <v>0</v>
      </c>
      <c r="CJ2736">
        <f>'[3]TABLEAU DE BORD'!E2734-'[3]TABLEAU DE BORD'!C2734</f>
        <v>0</v>
      </c>
      <c r="CL2736">
        <f>'[3]TABLEAU DE BORD'!H2734</f>
        <v>0</v>
      </c>
      <c r="CM2736">
        <f>'[3]TABLEAU DE BORD'!K2734-'[3]TABLEAU DE BORD'!I2734</f>
        <v>0</v>
      </c>
    </row>
    <row r="2737" spans="85:91" x14ac:dyDescent="0.25">
      <c r="CG273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BORD'!$B$13:$B$2000,0),9)))*T2737/$P$18)</f>
        <v>406.35042202010396</v>
      </c>
      <c r="CI2737">
        <f>'[3]TABLEAU DE BORD'!B2735</f>
        <v>0</v>
      </c>
      <c r="CJ2737">
        <f>'[3]TABLEAU DE BORD'!E2735-'[3]TABLEAU DE BORD'!C2735</f>
        <v>0</v>
      </c>
      <c r="CL2737">
        <f>'[3]TABLEAU DE BORD'!H2735</f>
        <v>0</v>
      </c>
      <c r="CM2737">
        <f>'[3]TABLEAU DE BORD'!K2735-'[3]TABLEAU DE BORD'!I2735</f>
        <v>0</v>
      </c>
    </row>
    <row r="2738" spans="85:91" x14ac:dyDescent="0.25">
      <c r="CG273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BORD'!$B$13:$B$2000,0),9)))*T2738/$P$18)</f>
        <v>406.35042202010396</v>
      </c>
      <c r="CI2738">
        <f>'[3]TABLEAU DE BORD'!B2736</f>
        <v>0</v>
      </c>
      <c r="CJ2738">
        <f>'[3]TABLEAU DE BORD'!E2736-'[3]TABLEAU DE BORD'!C2736</f>
        <v>0</v>
      </c>
      <c r="CL2738">
        <f>'[3]TABLEAU DE BORD'!H2736</f>
        <v>0</v>
      </c>
      <c r="CM2738">
        <f>'[3]TABLEAU DE BORD'!K2736-'[3]TABLEAU DE BORD'!I2736</f>
        <v>0</v>
      </c>
    </row>
    <row r="2739" spans="85:91" x14ac:dyDescent="0.25">
      <c r="CG273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BORD'!$B$13:$B$2000,0),9)))*T2739/$P$18)</f>
        <v>406.35042202010396</v>
      </c>
      <c r="CI2739">
        <f>'[3]TABLEAU DE BORD'!B2737</f>
        <v>0</v>
      </c>
      <c r="CJ2739">
        <f>'[3]TABLEAU DE BORD'!E2737-'[3]TABLEAU DE BORD'!C2737</f>
        <v>0</v>
      </c>
      <c r="CL2739">
        <f>'[3]TABLEAU DE BORD'!H2737</f>
        <v>0</v>
      </c>
      <c r="CM2739">
        <f>'[3]TABLEAU DE BORD'!K2737-'[3]TABLEAU DE BORD'!I2737</f>
        <v>0</v>
      </c>
    </row>
    <row r="2740" spans="85:91" x14ac:dyDescent="0.25">
      <c r="CG274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BORD'!$B$13:$B$2000,0),9)))*T2740/$P$18)</f>
        <v>406.35042202010396</v>
      </c>
      <c r="CI2740">
        <f>'[3]TABLEAU DE BORD'!B2738</f>
        <v>0</v>
      </c>
      <c r="CJ2740">
        <f>'[3]TABLEAU DE BORD'!E2738-'[3]TABLEAU DE BORD'!C2738</f>
        <v>0</v>
      </c>
      <c r="CL2740">
        <f>'[3]TABLEAU DE BORD'!H2738</f>
        <v>0</v>
      </c>
      <c r="CM2740">
        <f>'[3]TABLEAU DE BORD'!K2738-'[3]TABLEAU DE BORD'!I2738</f>
        <v>0</v>
      </c>
    </row>
    <row r="2741" spans="85:91" x14ac:dyDescent="0.25">
      <c r="CG274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BORD'!$B$13:$B$2000,0),9)))*T2741/$P$18)</f>
        <v>406.35042202010396</v>
      </c>
      <c r="CI2741">
        <f>'[3]TABLEAU DE BORD'!B2739</f>
        <v>0</v>
      </c>
      <c r="CJ2741">
        <f>'[3]TABLEAU DE BORD'!E2739-'[3]TABLEAU DE BORD'!C2739</f>
        <v>0</v>
      </c>
      <c r="CL2741">
        <f>'[3]TABLEAU DE BORD'!H2739</f>
        <v>0</v>
      </c>
      <c r="CM2741">
        <f>'[3]TABLEAU DE BORD'!K2739-'[3]TABLEAU DE BORD'!I2739</f>
        <v>0</v>
      </c>
    </row>
    <row r="2742" spans="85:91" x14ac:dyDescent="0.25">
      <c r="CG274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BORD'!$B$13:$B$2000,0),9)))*T2742/$P$18)</f>
        <v>406.35042202010396</v>
      </c>
      <c r="CI2742">
        <f>'[3]TABLEAU DE BORD'!B2740</f>
        <v>0</v>
      </c>
      <c r="CJ2742">
        <f>'[3]TABLEAU DE BORD'!E2740-'[3]TABLEAU DE BORD'!C2740</f>
        <v>0</v>
      </c>
      <c r="CL2742">
        <f>'[3]TABLEAU DE BORD'!H2740</f>
        <v>0</v>
      </c>
      <c r="CM2742">
        <f>'[3]TABLEAU DE BORD'!K2740-'[3]TABLEAU DE BORD'!I2740</f>
        <v>0</v>
      </c>
    </row>
    <row r="2743" spans="85:91" x14ac:dyDescent="0.25">
      <c r="CG274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BORD'!$B$13:$B$2000,0),9)))*T2743/$P$18)</f>
        <v>406.35042202010396</v>
      </c>
      <c r="CI2743">
        <f>'[3]TABLEAU DE BORD'!B2741</f>
        <v>0</v>
      </c>
      <c r="CJ2743">
        <f>'[3]TABLEAU DE BORD'!E2741-'[3]TABLEAU DE BORD'!C2741</f>
        <v>0</v>
      </c>
      <c r="CL2743">
        <f>'[3]TABLEAU DE BORD'!H2741</f>
        <v>0</v>
      </c>
      <c r="CM2743">
        <f>'[3]TABLEAU DE BORD'!K2741-'[3]TABLEAU DE BORD'!I2741</f>
        <v>0</v>
      </c>
    </row>
    <row r="2744" spans="85:91" x14ac:dyDescent="0.25">
      <c r="CG27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BORD'!$B$13:$B$2000,0),9)))*T2744/$P$18)</f>
        <v>406.35042202010396</v>
      </c>
      <c r="CI2744">
        <f>'[3]TABLEAU DE BORD'!B2742</f>
        <v>0</v>
      </c>
      <c r="CJ2744">
        <f>'[3]TABLEAU DE BORD'!E2742-'[3]TABLEAU DE BORD'!C2742</f>
        <v>0</v>
      </c>
      <c r="CL2744">
        <f>'[3]TABLEAU DE BORD'!H2742</f>
        <v>0</v>
      </c>
      <c r="CM2744">
        <f>'[3]TABLEAU DE BORD'!K2742-'[3]TABLEAU DE BORD'!I2742</f>
        <v>0</v>
      </c>
    </row>
    <row r="2745" spans="85:91" x14ac:dyDescent="0.25">
      <c r="CG27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BORD'!$B$13:$B$2000,0),9)))*T2745/$P$18)</f>
        <v>406.35042202010396</v>
      </c>
      <c r="CI2745">
        <f>'[3]TABLEAU DE BORD'!B2743</f>
        <v>0</v>
      </c>
      <c r="CJ2745">
        <f>'[3]TABLEAU DE BORD'!E2743-'[3]TABLEAU DE BORD'!C2743</f>
        <v>0</v>
      </c>
      <c r="CL2745">
        <f>'[3]TABLEAU DE BORD'!H2743</f>
        <v>0</v>
      </c>
      <c r="CM2745">
        <f>'[3]TABLEAU DE BORD'!K2743-'[3]TABLEAU DE BORD'!I2743</f>
        <v>0</v>
      </c>
    </row>
    <row r="2746" spans="85:91" x14ac:dyDescent="0.25">
      <c r="CG27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BORD'!$B$13:$B$2000,0),9)))*T2746/$P$18)</f>
        <v>406.35042202010396</v>
      </c>
      <c r="CI2746">
        <f>'[3]TABLEAU DE BORD'!B2744</f>
        <v>0</v>
      </c>
      <c r="CJ2746">
        <f>'[3]TABLEAU DE BORD'!E2744-'[3]TABLEAU DE BORD'!C2744</f>
        <v>0</v>
      </c>
      <c r="CL2746">
        <f>'[3]TABLEAU DE BORD'!H2744</f>
        <v>0</v>
      </c>
      <c r="CM2746">
        <f>'[3]TABLEAU DE BORD'!K2744-'[3]TABLEAU DE BORD'!I2744</f>
        <v>0</v>
      </c>
    </row>
    <row r="2747" spans="85:91" x14ac:dyDescent="0.25">
      <c r="CG27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BORD'!$B$13:$B$2000,0),9)))*T2747/$P$18)</f>
        <v>406.35042202010396</v>
      </c>
      <c r="CI2747">
        <f>'[3]TABLEAU DE BORD'!B2745</f>
        <v>0</v>
      </c>
      <c r="CJ2747">
        <f>'[3]TABLEAU DE BORD'!E2745-'[3]TABLEAU DE BORD'!C2745</f>
        <v>0</v>
      </c>
      <c r="CL2747">
        <f>'[3]TABLEAU DE BORD'!H2745</f>
        <v>0</v>
      </c>
      <c r="CM2747">
        <f>'[3]TABLEAU DE BORD'!K2745-'[3]TABLEAU DE BORD'!I2745</f>
        <v>0</v>
      </c>
    </row>
    <row r="2748" spans="85:91" x14ac:dyDescent="0.25">
      <c r="CG27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BORD'!$B$13:$B$2000,0),9)))*T2748/$P$18)</f>
        <v>406.35042202010396</v>
      </c>
      <c r="CI2748">
        <f>'[3]TABLEAU DE BORD'!B2746</f>
        <v>0</v>
      </c>
      <c r="CJ2748">
        <f>'[3]TABLEAU DE BORD'!E2746-'[3]TABLEAU DE BORD'!C2746</f>
        <v>0</v>
      </c>
      <c r="CL2748">
        <f>'[3]TABLEAU DE BORD'!H2746</f>
        <v>0</v>
      </c>
      <c r="CM2748">
        <f>'[3]TABLEAU DE BORD'!K2746-'[3]TABLEAU DE BORD'!I2746</f>
        <v>0</v>
      </c>
    </row>
    <row r="2749" spans="85:91" x14ac:dyDescent="0.25">
      <c r="CG27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BORD'!$B$13:$B$2000,0),9)))*T2749/$P$18)</f>
        <v>406.35042202010396</v>
      </c>
      <c r="CI2749">
        <f>'[3]TABLEAU DE BORD'!B2747</f>
        <v>0</v>
      </c>
      <c r="CJ2749">
        <f>'[3]TABLEAU DE BORD'!E2747-'[3]TABLEAU DE BORD'!C2747</f>
        <v>0</v>
      </c>
      <c r="CL2749">
        <f>'[3]TABLEAU DE BORD'!H2747</f>
        <v>0</v>
      </c>
      <c r="CM2749">
        <f>'[3]TABLEAU DE BORD'!K2747-'[3]TABLEAU DE BORD'!I2747</f>
        <v>0</v>
      </c>
    </row>
    <row r="2750" spans="85:91" x14ac:dyDescent="0.25">
      <c r="CG27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BORD'!$B$13:$B$2000,0),9)))*T2750/$P$18)</f>
        <v>406.35042202010396</v>
      </c>
      <c r="CI2750">
        <f>'[3]TABLEAU DE BORD'!B2748</f>
        <v>0</v>
      </c>
      <c r="CJ2750">
        <f>'[3]TABLEAU DE BORD'!E2748-'[3]TABLEAU DE BORD'!C2748</f>
        <v>0</v>
      </c>
      <c r="CL2750">
        <f>'[3]TABLEAU DE BORD'!H2748</f>
        <v>0</v>
      </c>
      <c r="CM2750">
        <f>'[3]TABLEAU DE BORD'!K2748-'[3]TABLEAU DE BORD'!I2748</f>
        <v>0</v>
      </c>
    </row>
    <row r="2751" spans="85:91" x14ac:dyDescent="0.25">
      <c r="CG27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BORD'!$B$13:$B$2000,0),9)))*T2751/$P$18)</f>
        <v>406.35042202010396</v>
      </c>
      <c r="CI2751">
        <f>'[3]TABLEAU DE BORD'!B2749</f>
        <v>0</v>
      </c>
      <c r="CJ2751">
        <f>'[3]TABLEAU DE BORD'!E2749-'[3]TABLEAU DE BORD'!C2749</f>
        <v>0</v>
      </c>
      <c r="CL2751">
        <f>'[3]TABLEAU DE BORD'!H2749</f>
        <v>0</v>
      </c>
      <c r="CM2751">
        <f>'[3]TABLEAU DE BORD'!K2749-'[3]TABLEAU DE BORD'!I2749</f>
        <v>0</v>
      </c>
    </row>
    <row r="2752" spans="85:91" x14ac:dyDescent="0.25">
      <c r="CG27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BORD'!$B$13:$B$2000,0),9)))*T2752/$P$18)</f>
        <v>406.35042202010396</v>
      </c>
      <c r="CI2752">
        <f>'[3]TABLEAU DE BORD'!B2750</f>
        <v>0</v>
      </c>
      <c r="CJ2752">
        <f>'[3]TABLEAU DE BORD'!E2750-'[3]TABLEAU DE BORD'!C2750</f>
        <v>0</v>
      </c>
      <c r="CL2752">
        <f>'[3]TABLEAU DE BORD'!H2750</f>
        <v>0</v>
      </c>
      <c r="CM2752">
        <f>'[3]TABLEAU DE BORD'!K2750-'[3]TABLEAU DE BORD'!I2750</f>
        <v>0</v>
      </c>
    </row>
    <row r="2753" spans="85:91" x14ac:dyDescent="0.25">
      <c r="CG27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BORD'!$B$13:$B$2000,0),9)))*T2753/$P$18)</f>
        <v>406.35042202010396</v>
      </c>
      <c r="CI2753">
        <f>'[3]TABLEAU DE BORD'!B2751</f>
        <v>0</v>
      </c>
      <c r="CJ2753">
        <f>'[3]TABLEAU DE BORD'!E2751-'[3]TABLEAU DE BORD'!C2751</f>
        <v>0</v>
      </c>
      <c r="CL2753">
        <f>'[3]TABLEAU DE BORD'!H2751</f>
        <v>0</v>
      </c>
      <c r="CM2753">
        <f>'[3]TABLEAU DE BORD'!K2751-'[3]TABLEAU DE BORD'!I2751</f>
        <v>0</v>
      </c>
    </row>
    <row r="2754" spans="85:91" x14ac:dyDescent="0.25">
      <c r="CG27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BORD'!$B$13:$B$2000,0),9)))*T2754/$P$18)</f>
        <v>406.35042202010396</v>
      </c>
      <c r="CI2754">
        <f>'[3]TABLEAU DE BORD'!B2752</f>
        <v>0</v>
      </c>
      <c r="CJ2754">
        <f>'[3]TABLEAU DE BORD'!E2752-'[3]TABLEAU DE BORD'!C2752</f>
        <v>0</v>
      </c>
      <c r="CL2754">
        <f>'[3]TABLEAU DE BORD'!H2752</f>
        <v>0</v>
      </c>
      <c r="CM2754">
        <f>'[3]TABLEAU DE BORD'!K2752-'[3]TABLEAU DE BORD'!I2752</f>
        <v>0</v>
      </c>
    </row>
    <row r="2755" spans="85:91" x14ac:dyDescent="0.25">
      <c r="CG27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BORD'!$B$13:$B$2000,0),9)))*T2755/$P$18)</f>
        <v>406.35042202010396</v>
      </c>
      <c r="CI2755">
        <f>'[3]TABLEAU DE BORD'!B2753</f>
        <v>0</v>
      </c>
      <c r="CJ2755">
        <f>'[3]TABLEAU DE BORD'!E2753-'[3]TABLEAU DE BORD'!C2753</f>
        <v>0</v>
      </c>
      <c r="CL2755">
        <f>'[3]TABLEAU DE BORD'!H2753</f>
        <v>0</v>
      </c>
      <c r="CM2755">
        <f>'[3]TABLEAU DE BORD'!K2753-'[3]TABLEAU DE BORD'!I2753</f>
        <v>0</v>
      </c>
    </row>
    <row r="2756" spans="85:91" x14ac:dyDescent="0.25">
      <c r="CG27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BORD'!$B$13:$B$2000,0),9)))*T2756/$P$18)</f>
        <v>406.35042202010396</v>
      </c>
      <c r="CI2756">
        <f>'[3]TABLEAU DE BORD'!B2754</f>
        <v>0</v>
      </c>
      <c r="CJ2756">
        <f>'[3]TABLEAU DE BORD'!E2754-'[3]TABLEAU DE BORD'!C2754</f>
        <v>0</v>
      </c>
      <c r="CL2756">
        <f>'[3]TABLEAU DE BORD'!H2754</f>
        <v>0</v>
      </c>
      <c r="CM2756">
        <f>'[3]TABLEAU DE BORD'!K2754-'[3]TABLEAU DE BORD'!I2754</f>
        <v>0</v>
      </c>
    </row>
    <row r="2757" spans="85:91" x14ac:dyDescent="0.25">
      <c r="CG27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BORD'!$B$13:$B$2000,0),9)))*T2757/$P$18)</f>
        <v>406.35042202010396</v>
      </c>
      <c r="CI2757">
        <f>'[3]TABLEAU DE BORD'!B2755</f>
        <v>0</v>
      </c>
      <c r="CJ2757">
        <f>'[3]TABLEAU DE BORD'!E2755-'[3]TABLEAU DE BORD'!C2755</f>
        <v>0</v>
      </c>
      <c r="CL2757">
        <f>'[3]TABLEAU DE BORD'!H2755</f>
        <v>0</v>
      </c>
      <c r="CM2757">
        <f>'[3]TABLEAU DE BORD'!K2755-'[3]TABLEAU DE BORD'!I2755</f>
        <v>0</v>
      </c>
    </row>
    <row r="2758" spans="85:91" x14ac:dyDescent="0.25">
      <c r="CG27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BORD'!$B$13:$B$2000,0),9)))*T2758/$P$18)</f>
        <v>406.35042202010396</v>
      </c>
      <c r="CI2758">
        <f>'[3]TABLEAU DE BORD'!B2756</f>
        <v>0</v>
      </c>
      <c r="CJ2758">
        <f>'[3]TABLEAU DE BORD'!E2756-'[3]TABLEAU DE BORD'!C2756</f>
        <v>0</v>
      </c>
      <c r="CL2758">
        <f>'[3]TABLEAU DE BORD'!H2756</f>
        <v>0</v>
      </c>
      <c r="CM2758">
        <f>'[3]TABLEAU DE BORD'!K2756-'[3]TABLEAU DE BORD'!I2756</f>
        <v>0</v>
      </c>
    </row>
    <row r="2759" spans="85:91" x14ac:dyDescent="0.25">
      <c r="CG27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BORD'!$B$13:$B$2000,0),9)))*T2759/$P$18)</f>
        <v>406.35042202010396</v>
      </c>
      <c r="CI2759">
        <f>'[3]TABLEAU DE BORD'!B2757</f>
        <v>0</v>
      </c>
      <c r="CJ2759">
        <f>'[3]TABLEAU DE BORD'!E2757-'[3]TABLEAU DE BORD'!C2757</f>
        <v>0</v>
      </c>
      <c r="CL2759">
        <f>'[3]TABLEAU DE BORD'!H2757</f>
        <v>0</v>
      </c>
      <c r="CM2759">
        <f>'[3]TABLEAU DE BORD'!K2757-'[3]TABLEAU DE BORD'!I2757</f>
        <v>0</v>
      </c>
    </row>
    <row r="2760" spans="85:91" x14ac:dyDescent="0.25">
      <c r="CG27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BORD'!$B$13:$B$2000,0),9)))*T2760/$P$18)</f>
        <v>406.35042202010396</v>
      </c>
      <c r="CI2760">
        <f>'[3]TABLEAU DE BORD'!B2758</f>
        <v>0</v>
      </c>
      <c r="CJ2760">
        <f>'[3]TABLEAU DE BORD'!E2758-'[3]TABLEAU DE BORD'!C2758</f>
        <v>0</v>
      </c>
      <c r="CL2760">
        <f>'[3]TABLEAU DE BORD'!H2758</f>
        <v>0</v>
      </c>
      <c r="CM2760">
        <f>'[3]TABLEAU DE BORD'!K2758-'[3]TABLEAU DE BORD'!I2758</f>
        <v>0</v>
      </c>
    </row>
    <row r="2761" spans="85:91" x14ac:dyDescent="0.25">
      <c r="CG27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BORD'!$B$13:$B$2000,0),9)))*T2761/$P$18)</f>
        <v>406.35042202010396</v>
      </c>
      <c r="CI2761">
        <f>'[3]TABLEAU DE BORD'!B2759</f>
        <v>0</v>
      </c>
      <c r="CJ2761">
        <f>'[3]TABLEAU DE BORD'!E2759-'[3]TABLEAU DE BORD'!C2759</f>
        <v>0</v>
      </c>
      <c r="CL2761">
        <f>'[3]TABLEAU DE BORD'!H2759</f>
        <v>0</v>
      </c>
      <c r="CM2761">
        <f>'[3]TABLEAU DE BORD'!K2759-'[3]TABLEAU DE BORD'!I2759</f>
        <v>0</v>
      </c>
    </row>
    <row r="2762" spans="85:91" x14ac:dyDescent="0.25">
      <c r="CG27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BORD'!$B$13:$B$2000,0),9)))*T2762/$P$18)</f>
        <v>406.35042202010396</v>
      </c>
      <c r="CI2762">
        <f>'[3]TABLEAU DE BORD'!B2760</f>
        <v>0</v>
      </c>
      <c r="CJ2762">
        <f>'[3]TABLEAU DE BORD'!E2760-'[3]TABLEAU DE BORD'!C2760</f>
        <v>0</v>
      </c>
      <c r="CL2762">
        <f>'[3]TABLEAU DE BORD'!H2760</f>
        <v>0</v>
      </c>
      <c r="CM2762">
        <f>'[3]TABLEAU DE BORD'!K2760-'[3]TABLEAU DE BORD'!I2760</f>
        <v>0</v>
      </c>
    </row>
    <row r="2763" spans="85:91" x14ac:dyDescent="0.25">
      <c r="CG27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BORD'!$B$13:$B$2000,0),9)))*T2763/$P$18)</f>
        <v>406.35042202010396</v>
      </c>
      <c r="CI2763">
        <f>'[3]TABLEAU DE BORD'!B2761</f>
        <v>0</v>
      </c>
      <c r="CJ2763">
        <f>'[3]TABLEAU DE BORD'!E2761-'[3]TABLEAU DE BORD'!C2761</f>
        <v>0</v>
      </c>
      <c r="CL2763">
        <f>'[3]TABLEAU DE BORD'!H2761</f>
        <v>0</v>
      </c>
      <c r="CM2763">
        <f>'[3]TABLEAU DE BORD'!K2761-'[3]TABLEAU DE BORD'!I2761</f>
        <v>0</v>
      </c>
    </row>
    <row r="2764" spans="85:91" x14ac:dyDescent="0.25">
      <c r="CG27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BORD'!$B$13:$B$2000,0),9)))*T2764/$P$18)</f>
        <v>406.35042202010396</v>
      </c>
      <c r="CI2764">
        <f>'[3]TABLEAU DE BORD'!B2762</f>
        <v>0</v>
      </c>
      <c r="CJ2764">
        <f>'[3]TABLEAU DE BORD'!E2762-'[3]TABLEAU DE BORD'!C2762</f>
        <v>0</v>
      </c>
      <c r="CL2764">
        <f>'[3]TABLEAU DE BORD'!H2762</f>
        <v>0</v>
      </c>
      <c r="CM2764">
        <f>'[3]TABLEAU DE BORD'!K2762-'[3]TABLEAU DE BORD'!I2762</f>
        <v>0</v>
      </c>
    </row>
    <row r="2765" spans="85:91" x14ac:dyDescent="0.25">
      <c r="CG27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BORD'!$B$13:$B$2000,0),9)))*T2765/$P$18)</f>
        <v>406.35042202010396</v>
      </c>
      <c r="CI2765">
        <f>'[3]TABLEAU DE BORD'!B2763</f>
        <v>0</v>
      </c>
      <c r="CJ2765">
        <f>'[3]TABLEAU DE BORD'!E2763-'[3]TABLEAU DE BORD'!C2763</f>
        <v>0</v>
      </c>
      <c r="CL2765">
        <f>'[3]TABLEAU DE BORD'!H2763</f>
        <v>0</v>
      </c>
      <c r="CM2765">
        <f>'[3]TABLEAU DE BORD'!K2763-'[3]TABLEAU DE BORD'!I2763</f>
        <v>0</v>
      </c>
    </row>
    <row r="2766" spans="85:91" x14ac:dyDescent="0.25">
      <c r="CG27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BORD'!$B$13:$B$2000,0),9)))*T2766/$P$18)</f>
        <v>406.35042202010396</v>
      </c>
      <c r="CI2766">
        <f>'[3]TABLEAU DE BORD'!B2764</f>
        <v>0</v>
      </c>
      <c r="CJ2766">
        <f>'[3]TABLEAU DE BORD'!E2764-'[3]TABLEAU DE BORD'!C2764</f>
        <v>0</v>
      </c>
      <c r="CL2766">
        <f>'[3]TABLEAU DE BORD'!H2764</f>
        <v>0</v>
      </c>
      <c r="CM2766">
        <f>'[3]TABLEAU DE BORD'!K2764-'[3]TABLEAU DE BORD'!I2764</f>
        <v>0</v>
      </c>
    </row>
    <row r="2767" spans="85:91" x14ac:dyDescent="0.25">
      <c r="CG27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BORD'!$B$13:$B$2000,0),9)))*T2767/$P$18)</f>
        <v>406.35042202010396</v>
      </c>
      <c r="CI2767">
        <f>'[3]TABLEAU DE BORD'!B2765</f>
        <v>0</v>
      </c>
      <c r="CJ2767">
        <f>'[3]TABLEAU DE BORD'!E2765-'[3]TABLEAU DE BORD'!C2765</f>
        <v>0</v>
      </c>
      <c r="CL2767">
        <f>'[3]TABLEAU DE BORD'!H2765</f>
        <v>0</v>
      </c>
      <c r="CM2767">
        <f>'[3]TABLEAU DE BORD'!K2765-'[3]TABLEAU DE BORD'!I2765</f>
        <v>0</v>
      </c>
    </row>
    <row r="2768" spans="85:91" x14ac:dyDescent="0.25">
      <c r="CG27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BORD'!$B$13:$B$2000,0),9)))*T2768/$P$18)</f>
        <v>406.35042202010396</v>
      </c>
      <c r="CI2768">
        <f>'[3]TABLEAU DE BORD'!B2766</f>
        <v>0</v>
      </c>
      <c r="CJ2768">
        <f>'[3]TABLEAU DE BORD'!E2766-'[3]TABLEAU DE BORD'!C2766</f>
        <v>0</v>
      </c>
      <c r="CL2768">
        <f>'[3]TABLEAU DE BORD'!H2766</f>
        <v>0</v>
      </c>
      <c r="CM2768">
        <f>'[3]TABLEAU DE BORD'!K2766-'[3]TABLEAU DE BORD'!I2766</f>
        <v>0</v>
      </c>
    </row>
    <row r="2769" spans="85:91" x14ac:dyDescent="0.25">
      <c r="CG27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BORD'!$B$13:$B$2000,0),9)))*T2769/$P$18)</f>
        <v>406.35042202010396</v>
      </c>
      <c r="CI2769">
        <f>'[3]TABLEAU DE BORD'!B2767</f>
        <v>0</v>
      </c>
      <c r="CJ2769">
        <f>'[3]TABLEAU DE BORD'!E2767-'[3]TABLEAU DE BORD'!C2767</f>
        <v>0</v>
      </c>
      <c r="CL2769">
        <f>'[3]TABLEAU DE BORD'!H2767</f>
        <v>0</v>
      </c>
      <c r="CM2769">
        <f>'[3]TABLEAU DE BORD'!K2767-'[3]TABLEAU DE BORD'!I2767</f>
        <v>0</v>
      </c>
    </row>
    <row r="2770" spans="85:91" x14ac:dyDescent="0.25">
      <c r="CG27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BORD'!$B$13:$B$2000,0),9)))*T2770/$P$18)</f>
        <v>406.35042202010396</v>
      </c>
      <c r="CI2770">
        <f>'[3]TABLEAU DE BORD'!B2768</f>
        <v>0</v>
      </c>
      <c r="CJ2770">
        <f>'[3]TABLEAU DE BORD'!E2768-'[3]TABLEAU DE BORD'!C2768</f>
        <v>0</v>
      </c>
      <c r="CL2770">
        <f>'[3]TABLEAU DE BORD'!H2768</f>
        <v>0</v>
      </c>
      <c r="CM2770">
        <f>'[3]TABLEAU DE BORD'!K2768-'[3]TABLEAU DE BORD'!I2768</f>
        <v>0</v>
      </c>
    </row>
    <row r="2771" spans="85:91" x14ac:dyDescent="0.25">
      <c r="CG27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BORD'!$B$13:$B$2000,0),9)))*T2771/$P$18)</f>
        <v>406.35042202010396</v>
      </c>
      <c r="CI2771">
        <f>'[3]TABLEAU DE BORD'!B2769</f>
        <v>0</v>
      </c>
      <c r="CJ2771">
        <f>'[3]TABLEAU DE BORD'!E2769-'[3]TABLEAU DE BORD'!C2769</f>
        <v>0</v>
      </c>
      <c r="CL2771">
        <f>'[3]TABLEAU DE BORD'!H2769</f>
        <v>0</v>
      </c>
      <c r="CM2771">
        <f>'[3]TABLEAU DE BORD'!K2769-'[3]TABLEAU DE BORD'!I2769</f>
        <v>0</v>
      </c>
    </row>
    <row r="2772" spans="85:91" x14ac:dyDescent="0.25">
      <c r="CG27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BORD'!$B$13:$B$2000,0),9)))*T2772/$P$18)</f>
        <v>406.35042202010396</v>
      </c>
      <c r="CI2772">
        <f>'[3]TABLEAU DE BORD'!B2770</f>
        <v>0</v>
      </c>
      <c r="CJ2772">
        <f>'[3]TABLEAU DE BORD'!E2770-'[3]TABLEAU DE BORD'!C2770</f>
        <v>0</v>
      </c>
      <c r="CL2772">
        <f>'[3]TABLEAU DE BORD'!H2770</f>
        <v>0</v>
      </c>
      <c r="CM2772">
        <f>'[3]TABLEAU DE BORD'!K2770-'[3]TABLEAU DE BORD'!I2770</f>
        <v>0</v>
      </c>
    </row>
    <row r="2773" spans="85:91" x14ac:dyDescent="0.25">
      <c r="CG27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BORD'!$B$13:$B$2000,0),9)))*T2773/$P$18)</f>
        <v>406.35042202010396</v>
      </c>
      <c r="CI2773">
        <f>'[3]TABLEAU DE BORD'!B2771</f>
        <v>0</v>
      </c>
      <c r="CJ2773">
        <f>'[3]TABLEAU DE BORD'!E2771-'[3]TABLEAU DE BORD'!C2771</f>
        <v>0</v>
      </c>
      <c r="CL2773">
        <f>'[3]TABLEAU DE BORD'!H2771</f>
        <v>0</v>
      </c>
      <c r="CM2773">
        <f>'[3]TABLEAU DE BORD'!K2771-'[3]TABLEAU DE BORD'!I2771</f>
        <v>0</v>
      </c>
    </row>
    <row r="2774" spans="85:91" x14ac:dyDescent="0.25">
      <c r="CG27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BORD'!$B$13:$B$2000,0),9)))*T2774/$P$18)</f>
        <v>406.35042202010396</v>
      </c>
      <c r="CI2774">
        <f>'[3]TABLEAU DE BORD'!B2772</f>
        <v>0</v>
      </c>
      <c r="CJ2774">
        <f>'[3]TABLEAU DE BORD'!E2772-'[3]TABLEAU DE BORD'!C2772</f>
        <v>0</v>
      </c>
      <c r="CL2774">
        <f>'[3]TABLEAU DE BORD'!H2772</f>
        <v>0</v>
      </c>
      <c r="CM2774">
        <f>'[3]TABLEAU DE BORD'!K2772-'[3]TABLEAU DE BORD'!I2772</f>
        <v>0</v>
      </c>
    </row>
    <row r="2775" spans="85:91" x14ac:dyDescent="0.25">
      <c r="CG27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BORD'!$B$13:$B$2000,0),9)))*T2775/$P$18)</f>
        <v>406.35042202010396</v>
      </c>
      <c r="CI2775">
        <f>'[3]TABLEAU DE BORD'!B2773</f>
        <v>0</v>
      </c>
      <c r="CJ2775">
        <f>'[3]TABLEAU DE BORD'!E2773-'[3]TABLEAU DE BORD'!C2773</f>
        <v>0</v>
      </c>
      <c r="CL2775">
        <f>'[3]TABLEAU DE BORD'!H2773</f>
        <v>0</v>
      </c>
      <c r="CM2775">
        <f>'[3]TABLEAU DE BORD'!K2773-'[3]TABLEAU DE BORD'!I2773</f>
        <v>0</v>
      </c>
    </row>
    <row r="2776" spans="85:91" x14ac:dyDescent="0.25">
      <c r="CG27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BORD'!$B$13:$B$2000,0),9)))*T2776/$P$18)</f>
        <v>406.35042202010396</v>
      </c>
      <c r="CI2776">
        <f>'[3]TABLEAU DE BORD'!B2774</f>
        <v>0</v>
      </c>
      <c r="CJ2776">
        <f>'[3]TABLEAU DE BORD'!E2774-'[3]TABLEAU DE BORD'!C2774</f>
        <v>0</v>
      </c>
      <c r="CL2776">
        <f>'[3]TABLEAU DE BORD'!H2774</f>
        <v>0</v>
      </c>
      <c r="CM2776">
        <f>'[3]TABLEAU DE BORD'!K2774-'[3]TABLEAU DE BORD'!I2774</f>
        <v>0</v>
      </c>
    </row>
    <row r="2777" spans="85:91" x14ac:dyDescent="0.25">
      <c r="CG27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BORD'!$B$13:$B$2000,0),9)))*T2777/$P$18)</f>
        <v>406.35042202010396</v>
      </c>
      <c r="CI2777">
        <f>'[3]TABLEAU DE BORD'!B2775</f>
        <v>0</v>
      </c>
      <c r="CJ2777">
        <f>'[3]TABLEAU DE BORD'!E2775-'[3]TABLEAU DE BORD'!C2775</f>
        <v>0</v>
      </c>
      <c r="CL2777">
        <f>'[3]TABLEAU DE BORD'!H2775</f>
        <v>0</v>
      </c>
      <c r="CM2777">
        <f>'[3]TABLEAU DE BORD'!K2775-'[3]TABLEAU DE BORD'!I2775</f>
        <v>0</v>
      </c>
    </row>
    <row r="2778" spans="85:91" x14ac:dyDescent="0.25">
      <c r="CG27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BORD'!$B$13:$B$2000,0),9)))*T2778/$P$18)</f>
        <v>406.35042202010396</v>
      </c>
      <c r="CI2778">
        <f>'[3]TABLEAU DE BORD'!B2776</f>
        <v>0</v>
      </c>
      <c r="CJ2778">
        <f>'[3]TABLEAU DE BORD'!E2776-'[3]TABLEAU DE BORD'!C2776</f>
        <v>0</v>
      </c>
      <c r="CL2778">
        <f>'[3]TABLEAU DE BORD'!H2776</f>
        <v>0</v>
      </c>
      <c r="CM2778">
        <f>'[3]TABLEAU DE BORD'!K2776-'[3]TABLEAU DE BORD'!I2776</f>
        <v>0</v>
      </c>
    </row>
    <row r="2779" spans="85:91" x14ac:dyDescent="0.25">
      <c r="CG27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BORD'!$B$13:$B$2000,0),9)))*T2779/$P$18)</f>
        <v>406.35042202010396</v>
      </c>
      <c r="CI2779">
        <f>'[3]TABLEAU DE BORD'!B2777</f>
        <v>0</v>
      </c>
      <c r="CJ2779">
        <f>'[3]TABLEAU DE BORD'!E2777-'[3]TABLEAU DE BORD'!C2777</f>
        <v>0</v>
      </c>
      <c r="CL2779">
        <f>'[3]TABLEAU DE BORD'!H2777</f>
        <v>0</v>
      </c>
      <c r="CM2779">
        <f>'[3]TABLEAU DE BORD'!K2777-'[3]TABLEAU DE BORD'!I2777</f>
        <v>0</v>
      </c>
    </row>
    <row r="2780" spans="85:91" x14ac:dyDescent="0.25">
      <c r="CG27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BORD'!$B$13:$B$2000,0),9)))*T2780/$P$18)</f>
        <v>406.35042202010396</v>
      </c>
      <c r="CI2780">
        <f>'[3]TABLEAU DE BORD'!B2778</f>
        <v>0</v>
      </c>
      <c r="CJ2780">
        <f>'[3]TABLEAU DE BORD'!E2778-'[3]TABLEAU DE BORD'!C2778</f>
        <v>0</v>
      </c>
      <c r="CL2780">
        <f>'[3]TABLEAU DE BORD'!H2778</f>
        <v>0</v>
      </c>
      <c r="CM2780">
        <f>'[3]TABLEAU DE BORD'!K2778-'[3]TABLEAU DE BORD'!I2778</f>
        <v>0</v>
      </c>
    </row>
    <row r="2781" spans="85:91" x14ac:dyDescent="0.25">
      <c r="CG27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BORD'!$B$13:$B$2000,0),9)))*T2781/$P$18)</f>
        <v>406.35042202010396</v>
      </c>
      <c r="CI2781">
        <f>'[3]TABLEAU DE BORD'!B2779</f>
        <v>0</v>
      </c>
      <c r="CJ2781">
        <f>'[3]TABLEAU DE BORD'!E2779-'[3]TABLEAU DE BORD'!C2779</f>
        <v>0</v>
      </c>
      <c r="CL2781">
        <f>'[3]TABLEAU DE BORD'!H2779</f>
        <v>0</v>
      </c>
      <c r="CM2781">
        <f>'[3]TABLEAU DE BORD'!K2779-'[3]TABLEAU DE BORD'!I2779</f>
        <v>0</v>
      </c>
    </row>
    <row r="2782" spans="85:91" x14ac:dyDescent="0.25">
      <c r="CG27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BORD'!$B$13:$B$2000,0),9)))*T2782/$P$18)</f>
        <v>406.35042202010396</v>
      </c>
      <c r="CI2782">
        <f>'[3]TABLEAU DE BORD'!B2780</f>
        <v>0</v>
      </c>
      <c r="CJ2782">
        <f>'[3]TABLEAU DE BORD'!E2780-'[3]TABLEAU DE BORD'!C2780</f>
        <v>0</v>
      </c>
      <c r="CL2782">
        <f>'[3]TABLEAU DE BORD'!H2780</f>
        <v>0</v>
      </c>
      <c r="CM2782">
        <f>'[3]TABLEAU DE BORD'!K2780-'[3]TABLEAU DE BORD'!I2780</f>
        <v>0</v>
      </c>
    </row>
    <row r="2783" spans="85:91" x14ac:dyDescent="0.25">
      <c r="CG27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BORD'!$B$13:$B$2000,0),9)))*T2783/$P$18)</f>
        <v>406.35042202010396</v>
      </c>
      <c r="CI2783">
        <f>'[3]TABLEAU DE BORD'!B2781</f>
        <v>0</v>
      </c>
      <c r="CJ2783">
        <f>'[3]TABLEAU DE BORD'!E2781-'[3]TABLEAU DE BORD'!C2781</f>
        <v>0</v>
      </c>
      <c r="CL2783">
        <f>'[3]TABLEAU DE BORD'!H2781</f>
        <v>0</v>
      </c>
      <c r="CM2783">
        <f>'[3]TABLEAU DE BORD'!K2781-'[3]TABLEAU DE BORD'!I2781</f>
        <v>0</v>
      </c>
    </row>
    <row r="2784" spans="85:91" x14ac:dyDescent="0.25">
      <c r="CG27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BORD'!$B$13:$B$2000,0),9)))*T2784/$P$18)</f>
        <v>406.35042202010396</v>
      </c>
      <c r="CI2784">
        <f>'[3]TABLEAU DE BORD'!B2782</f>
        <v>0</v>
      </c>
      <c r="CJ2784">
        <f>'[3]TABLEAU DE BORD'!E2782-'[3]TABLEAU DE BORD'!C2782</f>
        <v>0</v>
      </c>
      <c r="CL2784">
        <f>'[3]TABLEAU DE BORD'!H2782</f>
        <v>0</v>
      </c>
      <c r="CM2784">
        <f>'[3]TABLEAU DE BORD'!K2782-'[3]TABLEAU DE BORD'!I2782</f>
        <v>0</v>
      </c>
    </row>
    <row r="2785" spans="85:91" x14ac:dyDescent="0.25">
      <c r="CG27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BORD'!$B$13:$B$2000,0),9)))*T2785/$P$18)</f>
        <v>406.35042202010396</v>
      </c>
      <c r="CI2785">
        <f>'[3]TABLEAU DE BORD'!B2783</f>
        <v>0</v>
      </c>
      <c r="CJ2785">
        <f>'[3]TABLEAU DE BORD'!E2783-'[3]TABLEAU DE BORD'!C2783</f>
        <v>0</v>
      </c>
      <c r="CL2785">
        <f>'[3]TABLEAU DE BORD'!H2783</f>
        <v>0</v>
      </c>
      <c r="CM2785">
        <f>'[3]TABLEAU DE BORD'!K2783-'[3]TABLEAU DE BORD'!I2783</f>
        <v>0</v>
      </c>
    </row>
    <row r="2786" spans="85:91" x14ac:dyDescent="0.25">
      <c r="CG27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BORD'!$B$13:$B$2000,0),9)))*T2786/$P$18)</f>
        <v>406.35042202010396</v>
      </c>
      <c r="CI2786">
        <f>'[3]TABLEAU DE BORD'!B2784</f>
        <v>0</v>
      </c>
      <c r="CJ2786">
        <f>'[3]TABLEAU DE BORD'!E2784-'[3]TABLEAU DE BORD'!C2784</f>
        <v>0</v>
      </c>
      <c r="CL2786">
        <f>'[3]TABLEAU DE BORD'!H2784</f>
        <v>0</v>
      </c>
      <c r="CM2786">
        <f>'[3]TABLEAU DE BORD'!K2784-'[3]TABLEAU DE BORD'!I2784</f>
        <v>0</v>
      </c>
    </row>
    <row r="2787" spans="85:91" x14ac:dyDescent="0.25">
      <c r="CG27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BORD'!$B$13:$B$2000,0),9)))*T2787/$P$18)</f>
        <v>406.35042202010396</v>
      </c>
      <c r="CI2787">
        <f>'[3]TABLEAU DE BORD'!B2785</f>
        <v>0</v>
      </c>
      <c r="CJ2787">
        <f>'[3]TABLEAU DE BORD'!E2785-'[3]TABLEAU DE BORD'!C2785</f>
        <v>0</v>
      </c>
      <c r="CL2787">
        <f>'[3]TABLEAU DE BORD'!H2785</f>
        <v>0</v>
      </c>
      <c r="CM2787">
        <f>'[3]TABLEAU DE BORD'!K2785-'[3]TABLEAU DE BORD'!I2785</f>
        <v>0</v>
      </c>
    </row>
    <row r="2788" spans="85:91" x14ac:dyDescent="0.25">
      <c r="CG27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BORD'!$B$13:$B$2000,0),9)))*T2788/$P$18)</f>
        <v>406.35042202010396</v>
      </c>
      <c r="CI2788">
        <f>'[3]TABLEAU DE BORD'!B2786</f>
        <v>0</v>
      </c>
      <c r="CJ2788">
        <f>'[3]TABLEAU DE BORD'!E2786-'[3]TABLEAU DE BORD'!C2786</f>
        <v>0</v>
      </c>
      <c r="CL2788">
        <f>'[3]TABLEAU DE BORD'!H2786</f>
        <v>0</v>
      </c>
      <c r="CM2788">
        <f>'[3]TABLEAU DE BORD'!K2786-'[3]TABLEAU DE BORD'!I2786</f>
        <v>0</v>
      </c>
    </row>
    <row r="2789" spans="85:91" x14ac:dyDescent="0.25">
      <c r="CG27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BORD'!$B$13:$B$2000,0),9)))*T2789/$P$18)</f>
        <v>406.35042202010396</v>
      </c>
      <c r="CI2789">
        <f>'[3]TABLEAU DE BORD'!B2787</f>
        <v>0</v>
      </c>
      <c r="CJ2789">
        <f>'[3]TABLEAU DE BORD'!E2787-'[3]TABLEAU DE BORD'!C2787</f>
        <v>0</v>
      </c>
      <c r="CL2789">
        <f>'[3]TABLEAU DE BORD'!H2787</f>
        <v>0</v>
      </c>
      <c r="CM2789">
        <f>'[3]TABLEAU DE BORD'!K2787-'[3]TABLEAU DE BORD'!I2787</f>
        <v>0</v>
      </c>
    </row>
    <row r="2790" spans="85:91" x14ac:dyDescent="0.25">
      <c r="CG27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BORD'!$B$13:$B$2000,0),9)))*T2790/$P$18)</f>
        <v>406.35042202010396</v>
      </c>
      <c r="CI2790">
        <f>'[3]TABLEAU DE BORD'!B2788</f>
        <v>0</v>
      </c>
      <c r="CJ2790">
        <f>'[3]TABLEAU DE BORD'!E2788-'[3]TABLEAU DE BORD'!C2788</f>
        <v>0</v>
      </c>
      <c r="CL2790">
        <f>'[3]TABLEAU DE BORD'!H2788</f>
        <v>0</v>
      </c>
      <c r="CM2790">
        <f>'[3]TABLEAU DE BORD'!K2788-'[3]TABLEAU DE BORD'!I2788</f>
        <v>0</v>
      </c>
    </row>
    <row r="2791" spans="85:91" x14ac:dyDescent="0.25">
      <c r="CG27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BORD'!$B$13:$B$2000,0),9)))*T2791/$P$18)</f>
        <v>406.35042202010396</v>
      </c>
      <c r="CI2791">
        <f>'[3]TABLEAU DE BORD'!B2789</f>
        <v>0</v>
      </c>
      <c r="CJ2791">
        <f>'[3]TABLEAU DE BORD'!E2789-'[3]TABLEAU DE BORD'!C2789</f>
        <v>0</v>
      </c>
      <c r="CL2791">
        <f>'[3]TABLEAU DE BORD'!H2789</f>
        <v>0</v>
      </c>
      <c r="CM2791">
        <f>'[3]TABLEAU DE BORD'!K2789-'[3]TABLEAU DE BORD'!I2789</f>
        <v>0</v>
      </c>
    </row>
    <row r="2792" spans="85:91" x14ac:dyDescent="0.25">
      <c r="CG27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BORD'!$B$13:$B$2000,0),9)))*T2792/$P$18)</f>
        <v>406.35042202010396</v>
      </c>
      <c r="CI2792">
        <f>'[3]TABLEAU DE BORD'!B2790</f>
        <v>0</v>
      </c>
      <c r="CJ2792">
        <f>'[3]TABLEAU DE BORD'!E2790-'[3]TABLEAU DE BORD'!C2790</f>
        <v>0</v>
      </c>
      <c r="CL2792">
        <f>'[3]TABLEAU DE BORD'!H2790</f>
        <v>0</v>
      </c>
      <c r="CM2792">
        <f>'[3]TABLEAU DE BORD'!K2790-'[3]TABLEAU DE BORD'!I2790</f>
        <v>0</v>
      </c>
    </row>
    <row r="2793" spans="85:91" x14ac:dyDescent="0.25">
      <c r="CG27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BORD'!$B$13:$B$2000,0),9)))*T2793/$P$18)</f>
        <v>406.35042202010396</v>
      </c>
      <c r="CI2793">
        <f>'[3]TABLEAU DE BORD'!B2791</f>
        <v>0</v>
      </c>
      <c r="CJ2793">
        <f>'[3]TABLEAU DE BORD'!E2791-'[3]TABLEAU DE BORD'!C2791</f>
        <v>0</v>
      </c>
      <c r="CL2793">
        <f>'[3]TABLEAU DE BORD'!H2791</f>
        <v>0</v>
      </c>
      <c r="CM2793">
        <f>'[3]TABLEAU DE BORD'!K2791-'[3]TABLEAU DE BORD'!I2791</f>
        <v>0</v>
      </c>
    </row>
    <row r="2794" spans="85:91" x14ac:dyDescent="0.25">
      <c r="CG27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BORD'!$B$13:$B$2000,0),9)))*T2794/$P$18)</f>
        <v>406.35042202010396</v>
      </c>
      <c r="CI2794">
        <f>'[3]TABLEAU DE BORD'!B2792</f>
        <v>0</v>
      </c>
      <c r="CJ2794">
        <f>'[3]TABLEAU DE BORD'!E2792-'[3]TABLEAU DE BORD'!C2792</f>
        <v>0</v>
      </c>
      <c r="CL2794">
        <f>'[3]TABLEAU DE BORD'!H2792</f>
        <v>0</v>
      </c>
      <c r="CM2794">
        <f>'[3]TABLEAU DE BORD'!K2792-'[3]TABLEAU DE BORD'!I2792</f>
        <v>0</v>
      </c>
    </row>
    <row r="2795" spans="85:91" x14ac:dyDescent="0.25">
      <c r="CG27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BORD'!$B$13:$B$2000,0),9)))*T2795/$P$18)</f>
        <v>406.35042202010396</v>
      </c>
      <c r="CI2795">
        <f>'[3]TABLEAU DE BORD'!B2793</f>
        <v>0</v>
      </c>
      <c r="CJ2795">
        <f>'[3]TABLEAU DE BORD'!E2793-'[3]TABLEAU DE BORD'!C2793</f>
        <v>0</v>
      </c>
      <c r="CL2795">
        <f>'[3]TABLEAU DE BORD'!H2793</f>
        <v>0</v>
      </c>
      <c r="CM2795">
        <f>'[3]TABLEAU DE BORD'!K2793-'[3]TABLEAU DE BORD'!I2793</f>
        <v>0</v>
      </c>
    </row>
    <row r="2796" spans="85:91" x14ac:dyDescent="0.25">
      <c r="CG27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BORD'!$B$13:$B$2000,0),9)))*T2796/$P$18)</f>
        <v>406.35042202010396</v>
      </c>
      <c r="CI2796">
        <f>'[3]TABLEAU DE BORD'!B2794</f>
        <v>0</v>
      </c>
      <c r="CJ2796">
        <f>'[3]TABLEAU DE BORD'!E2794-'[3]TABLEAU DE BORD'!C2794</f>
        <v>0</v>
      </c>
      <c r="CL2796">
        <f>'[3]TABLEAU DE BORD'!H2794</f>
        <v>0</v>
      </c>
      <c r="CM2796">
        <f>'[3]TABLEAU DE BORD'!K2794-'[3]TABLEAU DE BORD'!I2794</f>
        <v>0</v>
      </c>
    </row>
    <row r="2797" spans="85:91" x14ac:dyDescent="0.25">
      <c r="CG27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BORD'!$B$13:$B$2000,0),9)))*T2797/$P$18)</f>
        <v>406.35042202010396</v>
      </c>
      <c r="CI2797">
        <f>'[3]TABLEAU DE BORD'!B2795</f>
        <v>0</v>
      </c>
      <c r="CJ2797">
        <f>'[3]TABLEAU DE BORD'!E2795-'[3]TABLEAU DE BORD'!C2795</f>
        <v>0</v>
      </c>
      <c r="CL2797">
        <f>'[3]TABLEAU DE BORD'!H2795</f>
        <v>0</v>
      </c>
      <c r="CM2797">
        <f>'[3]TABLEAU DE BORD'!K2795-'[3]TABLEAU DE BORD'!I2795</f>
        <v>0</v>
      </c>
    </row>
    <row r="2798" spans="85:91" x14ac:dyDescent="0.25">
      <c r="CG27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BORD'!$B$13:$B$2000,0),9)))*T2798/$P$18)</f>
        <v>406.35042202010396</v>
      </c>
      <c r="CI2798">
        <f>'[3]TABLEAU DE BORD'!B2796</f>
        <v>0</v>
      </c>
      <c r="CJ2798">
        <f>'[3]TABLEAU DE BORD'!E2796-'[3]TABLEAU DE BORD'!C2796</f>
        <v>0</v>
      </c>
      <c r="CL2798">
        <f>'[3]TABLEAU DE BORD'!H2796</f>
        <v>0</v>
      </c>
      <c r="CM2798">
        <f>'[3]TABLEAU DE BORD'!K2796-'[3]TABLEAU DE BORD'!I2796</f>
        <v>0</v>
      </c>
    </row>
    <row r="2799" spans="85:91" x14ac:dyDescent="0.25">
      <c r="CG27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BORD'!$B$13:$B$2000,0),9)))*T2799/$P$18)</f>
        <v>406.35042202010396</v>
      </c>
      <c r="CI2799">
        <f>'[3]TABLEAU DE BORD'!B2797</f>
        <v>0</v>
      </c>
      <c r="CJ2799">
        <f>'[3]TABLEAU DE BORD'!E2797-'[3]TABLEAU DE BORD'!C2797</f>
        <v>0</v>
      </c>
      <c r="CL2799">
        <f>'[3]TABLEAU DE BORD'!H2797</f>
        <v>0</v>
      </c>
      <c r="CM2799">
        <f>'[3]TABLEAU DE BORD'!K2797-'[3]TABLEAU DE BORD'!I2797</f>
        <v>0</v>
      </c>
    </row>
    <row r="2800" spans="85:91" x14ac:dyDescent="0.25">
      <c r="CG28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BORD'!$B$13:$B$2000,0),9)))*T2800/$P$18)</f>
        <v>406.35042202010396</v>
      </c>
      <c r="CI2800">
        <f>'[3]TABLEAU DE BORD'!B2798</f>
        <v>0</v>
      </c>
      <c r="CJ2800">
        <f>'[3]TABLEAU DE BORD'!E2798-'[3]TABLEAU DE BORD'!C2798</f>
        <v>0</v>
      </c>
      <c r="CL2800">
        <f>'[3]TABLEAU DE BORD'!H2798</f>
        <v>0</v>
      </c>
      <c r="CM2800">
        <f>'[3]TABLEAU DE BORD'!K2798-'[3]TABLEAU DE BORD'!I2798</f>
        <v>0</v>
      </c>
    </row>
    <row r="2801" spans="85:91" x14ac:dyDescent="0.25">
      <c r="CG28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BORD'!$B$13:$B$2000,0),9)))*T2801/$P$18)</f>
        <v>406.35042202010396</v>
      </c>
      <c r="CI2801">
        <f>'[3]TABLEAU DE BORD'!B2799</f>
        <v>0</v>
      </c>
      <c r="CJ2801">
        <f>'[3]TABLEAU DE BORD'!E2799-'[3]TABLEAU DE BORD'!C2799</f>
        <v>0</v>
      </c>
      <c r="CL2801">
        <f>'[3]TABLEAU DE BORD'!H2799</f>
        <v>0</v>
      </c>
      <c r="CM2801">
        <f>'[3]TABLEAU DE BORD'!K2799-'[3]TABLEAU DE BORD'!I2799</f>
        <v>0</v>
      </c>
    </row>
    <row r="2802" spans="85:91" x14ac:dyDescent="0.25">
      <c r="CG28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BORD'!$B$13:$B$2000,0),9)))*T2802/$P$18)</f>
        <v>406.35042202010396</v>
      </c>
      <c r="CI2802">
        <f>'[3]TABLEAU DE BORD'!B2800</f>
        <v>0</v>
      </c>
      <c r="CJ2802">
        <f>'[3]TABLEAU DE BORD'!E2800-'[3]TABLEAU DE BORD'!C2800</f>
        <v>0</v>
      </c>
      <c r="CL2802">
        <f>'[3]TABLEAU DE BORD'!H2800</f>
        <v>0</v>
      </c>
      <c r="CM2802">
        <f>'[3]TABLEAU DE BORD'!K2800-'[3]TABLEAU DE BORD'!I2800</f>
        <v>0</v>
      </c>
    </row>
    <row r="2803" spans="85:91" x14ac:dyDescent="0.25">
      <c r="CG28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BORD'!$B$13:$B$2000,0),9)))*T2803/$P$18)</f>
        <v>406.35042202010396</v>
      </c>
      <c r="CI2803">
        <f>'[3]TABLEAU DE BORD'!B2801</f>
        <v>0</v>
      </c>
      <c r="CJ2803">
        <f>'[3]TABLEAU DE BORD'!E2801-'[3]TABLEAU DE BORD'!C2801</f>
        <v>0</v>
      </c>
      <c r="CL2803">
        <f>'[3]TABLEAU DE BORD'!H2801</f>
        <v>0</v>
      </c>
      <c r="CM2803">
        <f>'[3]TABLEAU DE BORD'!K2801-'[3]TABLEAU DE BORD'!I2801</f>
        <v>0</v>
      </c>
    </row>
    <row r="2804" spans="85:91" x14ac:dyDescent="0.25">
      <c r="CG28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BORD'!$B$13:$B$2000,0),9)))*T2804/$P$18)</f>
        <v>406.35042202010396</v>
      </c>
      <c r="CI2804">
        <f>'[3]TABLEAU DE BORD'!B2802</f>
        <v>0</v>
      </c>
      <c r="CJ2804">
        <f>'[3]TABLEAU DE BORD'!E2802-'[3]TABLEAU DE BORD'!C2802</f>
        <v>0</v>
      </c>
      <c r="CL2804">
        <f>'[3]TABLEAU DE BORD'!H2802</f>
        <v>0</v>
      </c>
      <c r="CM2804">
        <f>'[3]TABLEAU DE BORD'!K2802-'[3]TABLEAU DE BORD'!I2802</f>
        <v>0</v>
      </c>
    </row>
    <row r="2805" spans="85:91" x14ac:dyDescent="0.25">
      <c r="CG28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BORD'!$B$13:$B$2000,0),9)))*T2805/$P$18)</f>
        <v>406.35042202010396</v>
      </c>
      <c r="CI2805">
        <f>'[3]TABLEAU DE BORD'!B2803</f>
        <v>0</v>
      </c>
      <c r="CJ2805">
        <f>'[3]TABLEAU DE BORD'!E2803-'[3]TABLEAU DE BORD'!C2803</f>
        <v>0</v>
      </c>
      <c r="CL2805">
        <f>'[3]TABLEAU DE BORD'!H2803</f>
        <v>0</v>
      </c>
      <c r="CM2805">
        <f>'[3]TABLEAU DE BORD'!K2803-'[3]TABLEAU DE BORD'!I2803</f>
        <v>0</v>
      </c>
    </row>
    <row r="2806" spans="85:91" x14ac:dyDescent="0.25">
      <c r="CG280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BORD'!$B$13:$B$2000,0),9)))*T2806/$P$18)</f>
        <v>406.35042202010396</v>
      </c>
      <c r="CI2806">
        <f>'[3]TABLEAU DE BORD'!B2804</f>
        <v>0</v>
      </c>
      <c r="CJ2806">
        <f>'[3]TABLEAU DE BORD'!E2804-'[3]TABLEAU DE BORD'!C2804</f>
        <v>0</v>
      </c>
      <c r="CL2806">
        <f>'[3]TABLEAU DE BORD'!H2804</f>
        <v>0</v>
      </c>
      <c r="CM2806">
        <f>'[3]TABLEAU DE BORD'!K2804-'[3]TABLEAU DE BORD'!I2804</f>
        <v>0</v>
      </c>
    </row>
    <row r="2807" spans="85:91" x14ac:dyDescent="0.25">
      <c r="CG280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BORD'!$B$13:$B$2000,0),9)))*T2807/$P$18)</f>
        <v>406.35042202010396</v>
      </c>
      <c r="CI2807">
        <f>'[3]TABLEAU DE BORD'!B2805</f>
        <v>0</v>
      </c>
      <c r="CJ2807">
        <f>'[3]TABLEAU DE BORD'!E2805-'[3]TABLEAU DE BORD'!C2805</f>
        <v>0</v>
      </c>
      <c r="CL2807">
        <f>'[3]TABLEAU DE BORD'!H2805</f>
        <v>0</v>
      </c>
      <c r="CM2807">
        <f>'[3]TABLEAU DE BORD'!K2805-'[3]TABLEAU DE BORD'!I2805</f>
        <v>0</v>
      </c>
    </row>
    <row r="2808" spans="85:91" x14ac:dyDescent="0.25">
      <c r="CG280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BORD'!$B$13:$B$2000,0),9)))*T2808/$P$18)</f>
        <v>406.35042202010396</v>
      </c>
      <c r="CI2808">
        <f>'[3]TABLEAU DE BORD'!B2806</f>
        <v>0</v>
      </c>
      <c r="CJ2808">
        <f>'[3]TABLEAU DE BORD'!E2806-'[3]TABLEAU DE BORD'!C2806</f>
        <v>0</v>
      </c>
      <c r="CL2808">
        <f>'[3]TABLEAU DE BORD'!H2806</f>
        <v>0</v>
      </c>
      <c r="CM2808">
        <f>'[3]TABLEAU DE BORD'!K2806-'[3]TABLEAU DE BORD'!I2806</f>
        <v>0</v>
      </c>
    </row>
    <row r="2809" spans="85:91" x14ac:dyDescent="0.25">
      <c r="CG280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BORD'!$B$13:$B$2000,0),9)))*T2809/$P$18)</f>
        <v>406.35042202010396</v>
      </c>
      <c r="CI2809">
        <f>'[3]TABLEAU DE BORD'!B2807</f>
        <v>0</v>
      </c>
      <c r="CJ2809">
        <f>'[3]TABLEAU DE BORD'!E2807-'[3]TABLEAU DE BORD'!C2807</f>
        <v>0</v>
      </c>
      <c r="CL2809">
        <f>'[3]TABLEAU DE BORD'!H2807</f>
        <v>0</v>
      </c>
      <c r="CM2809">
        <f>'[3]TABLEAU DE BORD'!K2807-'[3]TABLEAU DE BORD'!I2807</f>
        <v>0</v>
      </c>
    </row>
    <row r="2810" spans="85:91" x14ac:dyDescent="0.25">
      <c r="CG281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BORD'!$B$13:$B$2000,0),9)))*T2810/$P$18)</f>
        <v>406.35042202010396</v>
      </c>
      <c r="CI2810">
        <f>'[3]TABLEAU DE BORD'!B2808</f>
        <v>0</v>
      </c>
      <c r="CJ2810">
        <f>'[3]TABLEAU DE BORD'!E2808-'[3]TABLEAU DE BORD'!C2808</f>
        <v>0</v>
      </c>
      <c r="CL2810">
        <f>'[3]TABLEAU DE BORD'!H2808</f>
        <v>0</v>
      </c>
      <c r="CM2810">
        <f>'[3]TABLEAU DE BORD'!K2808-'[3]TABLEAU DE BORD'!I2808</f>
        <v>0</v>
      </c>
    </row>
    <row r="2811" spans="85:91" x14ac:dyDescent="0.25">
      <c r="CG281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BORD'!$B$13:$B$2000,0),9)))*T2811/$P$18)</f>
        <v>406.35042202010396</v>
      </c>
      <c r="CI2811">
        <f>'[3]TABLEAU DE BORD'!B2809</f>
        <v>0</v>
      </c>
      <c r="CJ2811">
        <f>'[3]TABLEAU DE BORD'!E2809-'[3]TABLEAU DE BORD'!C2809</f>
        <v>0</v>
      </c>
      <c r="CL2811">
        <f>'[3]TABLEAU DE BORD'!H2809</f>
        <v>0</v>
      </c>
      <c r="CM2811">
        <f>'[3]TABLEAU DE BORD'!K2809-'[3]TABLEAU DE BORD'!I2809</f>
        <v>0</v>
      </c>
    </row>
    <row r="2812" spans="85:91" x14ac:dyDescent="0.25">
      <c r="CG281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BORD'!$B$13:$B$2000,0),9)))*T2812/$P$18)</f>
        <v>406.35042202010396</v>
      </c>
      <c r="CI2812">
        <f>'[3]TABLEAU DE BORD'!B2810</f>
        <v>0</v>
      </c>
      <c r="CJ2812">
        <f>'[3]TABLEAU DE BORD'!E2810-'[3]TABLEAU DE BORD'!C2810</f>
        <v>0</v>
      </c>
      <c r="CL2812">
        <f>'[3]TABLEAU DE BORD'!H2810</f>
        <v>0</v>
      </c>
      <c r="CM2812">
        <f>'[3]TABLEAU DE BORD'!K2810-'[3]TABLEAU DE BORD'!I2810</f>
        <v>0</v>
      </c>
    </row>
    <row r="2813" spans="85:91" x14ac:dyDescent="0.25">
      <c r="CG281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BORD'!$B$13:$B$2000,0),9)))*T2813/$P$18)</f>
        <v>406.35042202010396</v>
      </c>
      <c r="CI2813">
        <f>'[3]TABLEAU DE BORD'!B2811</f>
        <v>0</v>
      </c>
      <c r="CJ2813">
        <f>'[3]TABLEAU DE BORD'!E2811-'[3]TABLEAU DE BORD'!C2811</f>
        <v>0</v>
      </c>
      <c r="CL2813">
        <f>'[3]TABLEAU DE BORD'!H2811</f>
        <v>0</v>
      </c>
      <c r="CM2813">
        <f>'[3]TABLEAU DE BORD'!K2811-'[3]TABLEAU DE BORD'!I2811</f>
        <v>0</v>
      </c>
    </row>
    <row r="2814" spans="85:91" x14ac:dyDescent="0.25">
      <c r="CG281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BORD'!$B$13:$B$2000,0),9)))*T2814/$P$18)</f>
        <v>406.35042202010396</v>
      </c>
      <c r="CI2814">
        <f>'[3]TABLEAU DE BORD'!B2812</f>
        <v>0</v>
      </c>
      <c r="CJ2814">
        <f>'[3]TABLEAU DE BORD'!E2812-'[3]TABLEAU DE BORD'!C2812</f>
        <v>0</v>
      </c>
      <c r="CL2814">
        <f>'[3]TABLEAU DE BORD'!H2812</f>
        <v>0</v>
      </c>
      <c r="CM2814">
        <f>'[3]TABLEAU DE BORD'!K2812-'[3]TABLEAU DE BORD'!I2812</f>
        <v>0</v>
      </c>
    </row>
    <row r="2815" spans="85:91" x14ac:dyDescent="0.25">
      <c r="CG281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BORD'!$B$13:$B$2000,0),9)))*T2815/$P$18)</f>
        <v>406.35042202010396</v>
      </c>
      <c r="CI2815">
        <f>'[3]TABLEAU DE BORD'!B2813</f>
        <v>0</v>
      </c>
      <c r="CJ2815">
        <f>'[3]TABLEAU DE BORD'!E2813-'[3]TABLEAU DE BORD'!C2813</f>
        <v>0</v>
      </c>
      <c r="CL2815">
        <f>'[3]TABLEAU DE BORD'!H2813</f>
        <v>0</v>
      </c>
      <c r="CM2815">
        <f>'[3]TABLEAU DE BORD'!K2813-'[3]TABLEAU DE BORD'!I2813</f>
        <v>0</v>
      </c>
    </row>
    <row r="2816" spans="85:91" x14ac:dyDescent="0.25">
      <c r="CG28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BORD'!$B$13:$B$2000,0),9)))*T2816/$P$18)</f>
        <v>406.35042202010396</v>
      </c>
      <c r="CI2816">
        <f>'[3]TABLEAU DE BORD'!B2814</f>
        <v>0</v>
      </c>
      <c r="CJ2816">
        <f>'[3]TABLEAU DE BORD'!E2814-'[3]TABLEAU DE BORD'!C2814</f>
        <v>0</v>
      </c>
      <c r="CL2816">
        <f>'[3]TABLEAU DE BORD'!H2814</f>
        <v>0</v>
      </c>
      <c r="CM2816">
        <f>'[3]TABLEAU DE BORD'!K2814-'[3]TABLEAU DE BORD'!I2814</f>
        <v>0</v>
      </c>
    </row>
    <row r="2817" spans="85:91" x14ac:dyDescent="0.25">
      <c r="CG28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BORD'!$B$13:$B$2000,0),9)))*T2817/$P$18)</f>
        <v>406.35042202010396</v>
      </c>
      <c r="CI2817">
        <f>'[3]TABLEAU DE BORD'!B2815</f>
        <v>0</v>
      </c>
      <c r="CJ2817">
        <f>'[3]TABLEAU DE BORD'!E2815-'[3]TABLEAU DE BORD'!C2815</f>
        <v>0</v>
      </c>
      <c r="CL2817">
        <f>'[3]TABLEAU DE BORD'!H2815</f>
        <v>0</v>
      </c>
      <c r="CM2817">
        <f>'[3]TABLEAU DE BORD'!K2815-'[3]TABLEAU DE BORD'!I2815</f>
        <v>0</v>
      </c>
    </row>
    <row r="2818" spans="85:91" x14ac:dyDescent="0.25">
      <c r="CG28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BORD'!$B$13:$B$2000,0),9)))*T2818/$P$18)</f>
        <v>406.35042202010396</v>
      </c>
      <c r="CI2818">
        <f>'[3]TABLEAU DE BORD'!B2816</f>
        <v>0</v>
      </c>
      <c r="CJ2818">
        <f>'[3]TABLEAU DE BORD'!E2816-'[3]TABLEAU DE BORD'!C2816</f>
        <v>0</v>
      </c>
      <c r="CL2818">
        <f>'[3]TABLEAU DE BORD'!H2816</f>
        <v>0</v>
      </c>
      <c r="CM2818">
        <f>'[3]TABLEAU DE BORD'!K2816-'[3]TABLEAU DE BORD'!I2816</f>
        <v>0</v>
      </c>
    </row>
    <row r="2819" spans="85:91" x14ac:dyDescent="0.25">
      <c r="CG28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BORD'!$B$13:$B$2000,0),9)))*T2819/$P$18)</f>
        <v>406.35042202010396</v>
      </c>
      <c r="CI2819">
        <f>'[3]TABLEAU DE BORD'!B2817</f>
        <v>0</v>
      </c>
      <c r="CJ2819">
        <f>'[3]TABLEAU DE BORD'!E2817-'[3]TABLEAU DE BORD'!C2817</f>
        <v>0</v>
      </c>
      <c r="CL2819">
        <f>'[3]TABLEAU DE BORD'!H2817</f>
        <v>0</v>
      </c>
      <c r="CM2819">
        <f>'[3]TABLEAU DE BORD'!K2817-'[3]TABLEAU DE BORD'!I2817</f>
        <v>0</v>
      </c>
    </row>
    <row r="2820" spans="85:91" x14ac:dyDescent="0.25">
      <c r="CG28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BORD'!$B$13:$B$2000,0),9)))*T2820/$P$18)</f>
        <v>406.35042202010396</v>
      </c>
      <c r="CI2820">
        <f>'[3]TABLEAU DE BORD'!B2818</f>
        <v>0</v>
      </c>
      <c r="CJ2820">
        <f>'[3]TABLEAU DE BORD'!E2818-'[3]TABLEAU DE BORD'!C2818</f>
        <v>0</v>
      </c>
      <c r="CL2820">
        <f>'[3]TABLEAU DE BORD'!H2818</f>
        <v>0</v>
      </c>
      <c r="CM2820">
        <f>'[3]TABLEAU DE BORD'!K2818-'[3]TABLEAU DE BORD'!I2818</f>
        <v>0</v>
      </c>
    </row>
    <row r="2821" spans="85:91" x14ac:dyDescent="0.25">
      <c r="CG28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BORD'!$B$13:$B$2000,0),9)))*T2821/$P$18)</f>
        <v>406.35042202010396</v>
      </c>
      <c r="CI2821">
        <f>'[3]TABLEAU DE BORD'!B2819</f>
        <v>0</v>
      </c>
      <c r="CJ2821">
        <f>'[3]TABLEAU DE BORD'!E2819-'[3]TABLEAU DE BORD'!C2819</f>
        <v>0</v>
      </c>
      <c r="CL2821">
        <f>'[3]TABLEAU DE BORD'!H2819</f>
        <v>0</v>
      </c>
      <c r="CM2821">
        <f>'[3]TABLEAU DE BORD'!K2819-'[3]TABLEAU DE BORD'!I2819</f>
        <v>0</v>
      </c>
    </row>
    <row r="2822" spans="85:91" x14ac:dyDescent="0.25">
      <c r="CG28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BORD'!$B$13:$B$2000,0),9)))*T2822/$P$18)</f>
        <v>406.35042202010396</v>
      </c>
      <c r="CI2822">
        <f>'[3]TABLEAU DE BORD'!B2820</f>
        <v>0</v>
      </c>
      <c r="CJ2822">
        <f>'[3]TABLEAU DE BORD'!E2820-'[3]TABLEAU DE BORD'!C2820</f>
        <v>0</v>
      </c>
      <c r="CL2822">
        <f>'[3]TABLEAU DE BORD'!H2820</f>
        <v>0</v>
      </c>
      <c r="CM2822">
        <f>'[3]TABLEAU DE BORD'!K2820-'[3]TABLEAU DE BORD'!I2820</f>
        <v>0</v>
      </c>
    </row>
    <row r="2823" spans="85:91" x14ac:dyDescent="0.25">
      <c r="CG28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BORD'!$B$13:$B$2000,0),9)))*T2823/$P$18)</f>
        <v>406.35042202010396</v>
      </c>
      <c r="CI2823">
        <f>'[3]TABLEAU DE BORD'!B2821</f>
        <v>0</v>
      </c>
      <c r="CJ2823">
        <f>'[3]TABLEAU DE BORD'!E2821-'[3]TABLEAU DE BORD'!C2821</f>
        <v>0</v>
      </c>
      <c r="CL2823">
        <f>'[3]TABLEAU DE BORD'!H2821</f>
        <v>0</v>
      </c>
      <c r="CM2823">
        <f>'[3]TABLEAU DE BORD'!K2821-'[3]TABLEAU DE BORD'!I2821</f>
        <v>0</v>
      </c>
    </row>
    <row r="2824" spans="85:91" x14ac:dyDescent="0.25">
      <c r="CG282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BORD'!$B$13:$B$2000,0),9)))*T2824/$P$18)</f>
        <v>406.35042202010396</v>
      </c>
      <c r="CI2824">
        <f>'[3]TABLEAU DE BORD'!B2822</f>
        <v>0</v>
      </c>
      <c r="CJ2824">
        <f>'[3]TABLEAU DE BORD'!E2822-'[3]TABLEAU DE BORD'!C2822</f>
        <v>0</v>
      </c>
      <c r="CL2824">
        <f>'[3]TABLEAU DE BORD'!H2822</f>
        <v>0</v>
      </c>
      <c r="CM2824">
        <f>'[3]TABLEAU DE BORD'!K2822-'[3]TABLEAU DE BORD'!I2822</f>
        <v>0</v>
      </c>
    </row>
    <row r="2825" spans="85:91" x14ac:dyDescent="0.25">
      <c r="CG282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BORD'!$B$13:$B$2000,0),9)))*T2825/$P$18)</f>
        <v>406.35042202010396</v>
      </c>
      <c r="CI2825">
        <f>'[3]TABLEAU DE BORD'!B2823</f>
        <v>0</v>
      </c>
      <c r="CJ2825">
        <f>'[3]TABLEAU DE BORD'!E2823-'[3]TABLEAU DE BORD'!C2823</f>
        <v>0</v>
      </c>
      <c r="CL2825">
        <f>'[3]TABLEAU DE BORD'!H2823</f>
        <v>0</v>
      </c>
      <c r="CM2825">
        <f>'[3]TABLEAU DE BORD'!K2823-'[3]TABLEAU DE BORD'!I2823</f>
        <v>0</v>
      </c>
    </row>
    <row r="2826" spans="85:91" x14ac:dyDescent="0.25">
      <c r="CG282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BORD'!$B$13:$B$2000,0),9)))*T2826/$P$18)</f>
        <v>406.35042202010396</v>
      </c>
      <c r="CI2826">
        <f>'[3]TABLEAU DE BORD'!B2824</f>
        <v>0</v>
      </c>
      <c r="CJ2826">
        <f>'[3]TABLEAU DE BORD'!E2824-'[3]TABLEAU DE BORD'!C2824</f>
        <v>0</v>
      </c>
      <c r="CL2826">
        <f>'[3]TABLEAU DE BORD'!H2824</f>
        <v>0</v>
      </c>
      <c r="CM2826">
        <f>'[3]TABLEAU DE BORD'!K2824-'[3]TABLEAU DE BORD'!I2824</f>
        <v>0</v>
      </c>
    </row>
    <row r="2827" spans="85:91" x14ac:dyDescent="0.25">
      <c r="CG282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BORD'!$B$13:$B$2000,0),9)))*T2827/$P$18)</f>
        <v>406.35042202010396</v>
      </c>
      <c r="CI2827">
        <f>'[3]TABLEAU DE BORD'!B2825</f>
        <v>0</v>
      </c>
      <c r="CJ2827">
        <f>'[3]TABLEAU DE BORD'!E2825-'[3]TABLEAU DE BORD'!C2825</f>
        <v>0</v>
      </c>
      <c r="CL2827">
        <f>'[3]TABLEAU DE BORD'!H2825</f>
        <v>0</v>
      </c>
      <c r="CM2827">
        <f>'[3]TABLEAU DE BORD'!K2825-'[3]TABLEAU DE BORD'!I2825</f>
        <v>0</v>
      </c>
    </row>
    <row r="2828" spans="85:91" x14ac:dyDescent="0.25">
      <c r="CG282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BORD'!$B$13:$B$2000,0),9)))*T2828/$P$18)</f>
        <v>406.35042202010396</v>
      </c>
      <c r="CI2828">
        <f>'[3]TABLEAU DE BORD'!B2826</f>
        <v>0</v>
      </c>
      <c r="CJ2828">
        <f>'[3]TABLEAU DE BORD'!E2826-'[3]TABLEAU DE BORD'!C2826</f>
        <v>0</v>
      </c>
      <c r="CL2828">
        <f>'[3]TABLEAU DE BORD'!H2826</f>
        <v>0</v>
      </c>
      <c r="CM2828">
        <f>'[3]TABLEAU DE BORD'!K2826-'[3]TABLEAU DE BORD'!I2826</f>
        <v>0</v>
      </c>
    </row>
    <row r="2829" spans="85:91" x14ac:dyDescent="0.25">
      <c r="CG282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BORD'!$B$13:$B$2000,0),9)))*T2829/$P$18)</f>
        <v>406.35042202010396</v>
      </c>
      <c r="CI2829">
        <f>'[3]TABLEAU DE BORD'!B2827</f>
        <v>0</v>
      </c>
      <c r="CJ2829">
        <f>'[3]TABLEAU DE BORD'!E2827-'[3]TABLEAU DE BORD'!C2827</f>
        <v>0</v>
      </c>
      <c r="CL2829">
        <f>'[3]TABLEAU DE BORD'!H2827</f>
        <v>0</v>
      </c>
      <c r="CM2829">
        <f>'[3]TABLEAU DE BORD'!K2827-'[3]TABLEAU DE BORD'!I2827</f>
        <v>0</v>
      </c>
    </row>
    <row r="2830" spans="85:91" x14ac:dyDescent="0.25">
      <c r="CG283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BORD'!$B$13:$B$2000,0),9)))*T2830/$P$18)</f>
        <v>406.35042202010396</v>
      </c>
      <c r="CI2830">
        <f>'[3]TABLEAU DE BORD'!B2828</f>
        <v>0</v>
      </c>
      <c r="CJ2830">
        <f>'[3]TABLEAU DE BORD'!E2828-'[3]TABLEAU DE BORD'!C2828</f>
        <v>0</v>
      </c>
      <c r="CL2830">
        <f>'[3]TABLEAU DE BORD'!H2828</f>
        <v>0</v>
      </c>
      <c r="CM2830">
        <f>'[3]TABLEAU DE BORD'!K2828-'[3]TABLEAU DE BORD'!I2828</f>
        <v>0</v>
      </c>
    </row>
    <row r="2831" spans="85:91" x14ac:dyDescent="0.25">
      <c r="CG283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BORD'!$B$13:$B$2000,0),9)))*T2831/$P$18)</f>
        <v>406.35042202010396</v>
      </c>
      <c r="CI2831">
        <f>'[3]TABLEAU DE BORD'!B2829</f>
        <v>0</v>
      </c>
      <c r="CJ2831">
        <f>'[3]TABLEAU DE BORD'!E2829-'[3]TABLEAU DE BORD'!C2829</f>
        <v>0</v>
      </c>
      <c r="CL2831">
        <f>'[3]TABLEAU DE BORD'!H2829</f>
        <v>0</v>
      </c>
      <c r="CM2831">
        <f>'[3]TABLEAU DE BORD'!K2829-'[3]TABLEAU DE BORD'!I2829</f>
        <v>0</v>
      </c>
    </row>
    <row r="2832" spans="85:91" x14ac:dyDescent="0.25">
      <c r="CG283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BORD'!$B$13:$B$2000,0),9)))*T2832/$P$18)</f>
        <v>406.35042202010396</v>
      </c>
      <c r="CI2832">
        <f>'[3]TABLEAU DE BORD'!B2830</f>
        <v>0</v>
      </c>
      <c r="CJ2832">
        <f>'[3]TABLEAU DE BORD'!E2830-'[3]TABLEAU DE BORD'!C2830</f>
        <v>0</v>
      </c>
      <c r="CL2832">
        <f>'[3]TABLEAU DE BORD'!H2830</f>
        <v>0</v>
      </c>
      <c r="CM2832">
        <f>'[3]TABLEAU DE BORD'!K2830-'[3]TABLEAU DE BORD'!I2830</f>
        <v>0</v>
      </c>
    </row>
    <row r="2833" spans="85:91" x14ac:dyDescent="0.25">
      <c r="CG283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BORD'!$B$13:$B$2000,0),9)))*T2833/$P$18)</f>
        <v>406.35042202010396</v>
      </c>
      <c r="CI2833">
        <f>'[3]TABLEAU DE BORD'!B2831</f>
        <v>0</v>
      </c>
      <c r="CJ2833">
        <f>'[3]TABLEAU DE BORD'!E2831-'[3]TABLEAU DE BORD'!C2831</f>
        <v>0</v>
      </c>
      <c r="CL2833">
        <f>'[3]TABLEAU DE BORD'!H2831</f>
        <v>0</v>
      </c>
      <c r="CM2833">
        <f>'[3]TABLEAU DE BORD'!K2831-'[3]TABLEAU DE BORD'!I2831</f>
        <v>0</v>
      </c>
    </row>
    <row r="2834" spans="85:91" x14ac:dyDescent="0.25">
      <c r="CG283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BORD'!$B$13:$B$2000,0),9)))*T2834/$P$18)</f>
        <v>406.35042202010396</v>
      </c>
      <c r="CI2834">
        <f>'[3]TABLEAU DE BORD'!B2832</f>
        <v>0</v>
      </c>
      <c r="CJ2834">
        <f>'[3]TABLEAU DE BORD'!E2832-'[3]TABLEAU DE BORD'!C2832</f>
        <v>0</v>
      </c>
      <c r="CL2834">
        <f>'[3]TABLEAU DE BORD'!H2832</f>
        <v>0</v>
      </c>
      <c r="CM2834">
        <f>'[3]TABLEAU DE BORD'!K2832-'[3]TABLEAU DE BORD'!I2832</f>
        <v>0</v>
      </c>
    </row>
    <row r="2835" spans="85:91" x14ac:dyDescent="0.25">
      <c r="CG283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BORD'!$B$13:$B$2000,0),9)))*T2835/$P$18)</f>
        <v>406.35042202010396</v>
      </c>
      <c r="CI2835">
        <f>'[3]TABLEAU DE BORD'!B2833</f>
        <v>0</v>
      </c>
      <c r="CJ2835">
        <f>'[3]TABLEAU DE BORD'!E2833-'[3]TABLEAU DE BORD'!C2833</f>
        <v>0</v>
      </c>
      <c r="CL2835">
        <f>'[3]TABLEAU DE BORD'!H2833</f>
        <v>0</v>
      </c>
      <c r="CM2835">
        <f>'[3]TABLEAU DE BORD'!K2833-'[3]TABLEAU DE BORD'!I2833</f>
        <v>0</v>
      </c>
    </row>
    <row r="2836" spans="85:91" x14ac:dyDescent="0.25">
      <c r="CG283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BORD'!$B$13:$B$2000,0),9)))*T2836/$P$18)</f>
        <v>406.35042202010396</v>
      </c>
      <c r="CI2836">
        <f>'[3]TABLEAU DE BORD'!B2834</f>
        <v>0</v>
      </c>
      <c r="CJ2836">
        <f>'[3]TABLEAU DE BORD'!E2834-'[3]TABLEAU DE BORD'!C2834</f>
        <v>0</v>
      </c>
      <c r="CL2836">
        <f>'[3]TABLEAU DE BORD'!H2834</f>
        <v>0</v>
      </c>
      <c r="CM2836">
        <f>'[3]TABLEAU DE BORD'!K2834-'[3]TABLEAU DE BORD'!I2834</f>
        <v>0</v>
      </c>
    </row>
    <row r="2837" spans="85:91" x14ac:dyDescent="0.25">
      <c r="CG283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BORD'!$B$13:$B$2000,0),9)))*T2837/$P$18)</f>
        <v>406.35042202010396</v>
      </c>
      <c r="CI2837">
        <f>'[3]TABLEAU DE BORD'!B2835</f>
        <v>0</v>
      </c>
      <c r="CJ2837">
        <f>'[3]TABLEAU DE BORD'!E2835-'[3]TABLEAU DE BORD'!C2835</f>
        <v>0</v>
      </c>
      <c r="CL2837">
        <f>'[3]TABLEAU DE BORD'!H2835</f>
        <v>0</v>
      </c>
      <c r="CM2837">
        <f>'[3]TABLEAU DE BORD'!K2835-'[3]TABLEAU DE BORD'!I2835</f>
        <v>0</v>
      </c>
    </row>
    <row r="2838" spans="85:91" x14ac:dyDescent="0.25">
      <c r="CG283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BORD'!$B$13:$B$2000,0),9)))*T2838/$P$18)</f>
        <v>406.35042202010396</v>
      </c>
      <c r="CI2838">
        <f>'[3]TABLEAU DE BORD'!B2836</f>
        <v>0</v>
      </c>
      <c r="CJ2838">
        <f>'[3]TABLEAU DE BORD'!E2836-'[3]TABLEAU DE BORD'!C2836</f>
        <v>0</v>
      </c>
      <c r="CL2838">
        <f>'[3]TABLEAU DE BORD'!H2836</f>
        <v>0</v>
      </c>
      <c r="CM2838">
        <f>'[3]TABLEAU DE BORD'!K2836-'[3]TABLEAU DE BORD'!I2836</f>
        <v>0</v>
      </c>
    </row>
    <row r="2839" spans="85:91" x14ac:dyDescent="0.25">
      <c r="CG283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BORD'!$B$13:$B$2000,0),9)))*T2839/$P$18)</f>
        <v>406.35042202010396</v>
      </c>
      <c r="CI2839">
        <f>'[3]TABLEAU DE BORD'!B2837</f>
        <v>0</v>
      </c>
      <c r="CJ2839">
        <f>'[3]TABLEAU DE BORD'!E2837-'[3]TABLEAU DE BORD'!C2837</f>
        <v>0</v>
      </c>
      <c r="CL2839">
        <f>'[3]TABLEAU DE BORD'!H2837</f>
        <v>0</v>
      </c>
      <c r="CM2839">
        <f>'[3]TABLEAU DE BORD'!K2837-'[3]TABLEAU DE BORD'!I2837</f>
        <v>0</v>
      </c>
    </row>
    <row r="2840" spans="85:91" x14ac:dyDescent="0.25">
      <c r="CG284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BORD'!$B$13:$B$2000,0),9)))*T2840/$P$18)</f>
        <v>406.35042202010396</v>
      </c>
      <c r="CI2840">
        <f>'[3]TABLEAU DE BORD'!B2838</f>
        <v>0</v>
      </c>
      <c r="CJ2840">
        <f>'[3]TABLEAU DE BORD'!E2838-'[3]TABLEAU DE BORD'!C2838</f>
        <v>0</v>
      </c>
      <c r="CL2840">
        <f>'[3]TABLEAU DE BORD'!H2838</f>
        <v>0</v>
      </c>
      <c r="CM2840">
        <f>'[3]TABLEAU DE BORD'!K2838-'[3]TABLEAU DE BORD'!I2838</f>
        <v>0</v>
      </c>
    </row>
    <row r="2841" spans="85:91" x14ac:dyDescent="0.25">
      <c r="CG284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BORD'!$B$13:$B$2000,0),9)))*T2841/$P$18)</f>
        <v>406.35042202010396</v>
      </c>
      <c r="CI2841">
        <f>'[3]TABLEAU DE BORD'!B2839</f>
        <v>0</v>
      </c>
      <c r="CJ2841">
        <f>'[3]TABLEAU DE BORD'!E2839-'[3]TABLEAU DE BORD'!C2839</f>
        <v>0</v>
      </c>
      <c r="CL2841">
        <f>'[3]TABLEAU DE BORD'!H2839</f>
        <v>0</v>
      </c>
      <c r="CM2841">
        <f>'[3]TABLEAU DE BORD'!K2839-'[3]TABLEAU DE BORD'!I2839</f>
        <v>0</v>
      </c>
    </row>
    <row r="2842" spans="85:91" x14ac:dyDescent="0.25">
      <c r="CG284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BORD'!$B$13:$B$2000,0),9)))*T2842/$P$18)</f>
        <v>406.35042202010396</v>
      </c>
      <c r="CI2842">
        <f>'[3]TABLEAU DE BORD'!B2840</f>
        <v>0</v>
      </c>
      <c r="CJ2842">
        <f>'[3]TABLEAU DE BORD'!E2840-'[3]TABLEAU DE BORD'!C2840</f>
        <v>0</v>
      </c>
      <c r="CL2842">
        <f>'[3]TABLEAU DE BORD'!H2840</f>
        <v>0</v>
      </c>
      <c r="CM2842">
        <f>'[3]TABLEAU DE BORD'!K2840-'[3]TABLEAU DE BORD'!I2840</f>
        <v>0</v>
      </c>
    </row>
    <row r="2843" spans="85:91" x14ac:dyDescent="0.25">
      <c r="CG284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BORD'!$B$13:$B$2000,0),9)))*T2843/$P$18)</f>
        <v>406.35042202010396</v>
      </c>
      <c r="CI2843">
        <f>'[3]TABLEAU DE BORD'!B2841</f>
        <v>0</v>
      </c>
      <c r="CJ2843">
        <f>'[3]TABLEAU DE BORD'!E2841-'[3]TABLEAU DE BORD'!C2841</f>
        <v>0</v>
      </c>
      <c r="CL2843">
        <f>'[3]TABLEAU DE BORD'!H2841</f>
        <v>0</v>
      </c>
      <c r="CM2843">
        <f>'[3]TABLEAU DE BORD'!K2841-'[3]TABLEAU DE BORD'!I2841</f>
        <v>0</v>
      </c>
    </row>
    <row r="2844" spans="85:91" x14ac:dyDescent="0.25">
      <c r="CG28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BORD'!$B$13:$B$2000,0),9)))*T2844/$P$18)</f>
        <v>406.35042202010396</v>
      </c>
      <c r="CI2844">
        <f>'[3]TABLEAU DE BORD'!B2842</f>
        <v>0</v>
      </c>
      <c r="CJ2844">
        <f>'[3]TABLEAU DE BORD'!E2842-'[3]TABLEAU DE BORD'!C2842</f>
        <v>0</v>
      </c>
      <c r="CL2844">
        <f>'[3]TABLEAU DE BORD'!H2842</f>
        <v>0</v>
      </c>
      <c r="CM2844">
        <f>'[3]TABLEAU DE BORD'!K2842-'[3]TABLEAU DE BORD'!I2842</f>
        <v>0</v>
      </c>
    </row>
    <row r="2845" spans="85:91" x14ac:dyDescent="0.25">
      <c r="CG28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BORD'!$B$13:$B$2000,0),9)))*T2845/$P$18)</f>
        <v>406.35042202010396</v>
      </c>
      <c r="CI2845">
        <f>'[3]TABLEAU DE BORD'!B2843</f>
        <v>0</v>
      </c>
      <c r="CJ2845">
        <f>'[3]TABLEAU DE BORD'!E2843-'[3]TABLEAU DE BORD'!C2843</f>
        <v>0</v>
      </c>
      <c r="CL2845">
        <f>'[3]TABLEAU DE BORD'!H2843</f>
        <v>0</v>
      </c>
      <c r="CM2845">
        <f>'[3]TABLEAU DE BORD'!K2843-'[3]TABLEAU DE BORD'!I2843</f>
        <v>0</v>
      </c>
    </row>
    <row r="2846" spans="85:91" x14ac:dyDescent="0.25">
      <c r="CG28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BORD'!$B$13:$B$2000,0),9)))*T2846/$P$18)</f>
        <v>406.35042202010396</v>
      </c>
      <c r="CI2846">
        <f>'[3]TABLEAU DE BORD'!B2844</f>
        <v>0</v>
      </c>
      <c r="CJ2846">
        <f>'[3]TABLEAU DE BORD'!E2844-'[3]TABLEAU DE BORD'!C2844</f>
        <v>0</v>
      </c>
      <c r="CL2846">
        <f>'[3]TABLEAU DE BORD'!H2844</f>
        <v>0</v>
      </c>
      <c r="CM2846">
        <f>'[3]TABLEAU DE BORD'!K2844-'[3]TABLEAU DE BORD'!I2844</f>
        <v>0</v>
      </c>
    </row>
    <row r="2847" spans="85:91" x14ac:dyDescent="0.25">
      <c r="CG28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BORD'!$B$13:$B$2000,0),9)))*T2847/$P$18)</f>
        <v>406.35042202010396</v>
      </c>
      <c r="CI2847">
        <f>'[3]TABLEAU DE BORD'!B2845</f>
        <v>0</v>
      </c>
      <c r="CJ2847">
        <f>'[3]TABLEAU DE BORD'!E2845-'[3]TABLEAU DE BORD'!C2845</f>
        <v>0</v>
      </c>
      <c r="CL2847">
        <f>'[3]TABLEAU DE BORD'!H2845</f>
        <v>0</v>
      </c>
      <c r="CM2847">
        <f>'[3]TABLEAU DE BORD'!K2845-'[3]TABLEAU DE BORD'!I2845</f>
        <v>0</v>
      </c>
    </row>
    <row r="2848" spans="85:91" x14ac:dyDescent="0.25">
      <c r="CG28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BORD'!$B$13:$B$2000,0),9)))*T2848/$P$18)</f>
        <v>406.35042202010396</v>
      </c>
      <c r="CI2848">
        <f>'[3]TABLEAU DE BORD'!B2846</f>
        <v>0</v>
      </c>
      <c r="CJ2848">
        <f>'[3]TABLEAU DE BORD'!E2846-'[3]TABLEAU DE BORD'!C2846</f>
        <v>0</v>
      </c>
      <c r="CL2848">
        <f>'[3]TABLEAU DE BORD'!H2846</f>
        <v>0</v>
      </c>
      <c r="CM2848">
        <f>'[3]TABLEAU DE BORD'!K2846-'[3]TABLEAU DE BORD'!I2846</f>
        <v>0</v>
      </c>
    </row>
    <row r="2849" spans="85:91" x14ac:dyDescent="0.25">
      <c r="CG28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BORD'!$B$13:$B$2000,0),9)))*T2849/$P$18)</f>
        <v>406.35042202010396</v>
      </c>
      <c r="CI2849">
        <f>'[3]TABLEAU DE BORD'!B2847</f>
        <v>0</v>
      </c>
      <c r="CJ2849">
        <f>'[3]TABLEAU DE BORD'!E2847-'[3]TABLEAU DE BORD'!C2847</f>
        <v>0</v>
      </c>
      <c r="CL2849">
        <f>'[3]TABLEAU DE BORD'!H2847</f>
        <v>0</v>
      </c>
      <c r="CM2849">
        <f>'[3]TABLEAU DE BORD'!K2847-'[3]TABLEAU DE BORD'!I2847</f>
        <v>0</v>
      </c>
    </row>
    <row r="2850" spans="85:91" x14ac:dyDescent="0.25">
      <c r="CG28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BORD'!$B$13:$B$2000,0),9)))*T2850/$P$18)</f>
        <v>406.35042202010396</v>
      </c>
      <c r="CI2850">
        <f>'[3]TABLEAU DE BORD'!B2848</f>
        <v>0</v>
      </c>
      <c r="CJ2850">
        <f>'[3]TABLEAU DE BORD'!E2848-'[3]TABLEAU DE BORD'!C2848</f>
        <v>0</v>
      </c>
      <c r="CL2850">
        <f>'[3]TABLEAU DE BORD'!H2848</f>
        <v>0</v>
      </c>
      <c r="CM2850">
        <f>'[3]TABLEAU DE BORD'!K2848-'[3]TABLEAU DE BORD'!I2848</f>
        <v>0</v>
      </c>
    </row>
    <row r="2851" spans="85:91" x14ac:dyDescent="0.25">
      <c r="CG28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BORD'!$B$13:$B$2000,0),9)))*T2851/$P$18)</f>
        <v>406.35042202010396</v>
      </c>
      <c r="CI2851">
        <f>'[3]TABLEAU DE BORD'!B2849</f>
        <v>0</v>
      </c>
      <c r="CJ2851">
        <f>'[3]TABLEAU DE BORD'!E2849-'[3]TABLEAU DE BORD'!C2849</f>
        <v>0</v>
      </c>
      <c r="CL2851">
        <f>'[3]TABLEAU DE BORD'!H2849</f>
        <v>0</v>
      </c>
      <c r="CM2851">
        <f>'[3]TABLEAU DE BORD'!K2849-'[3]TABLEAU DE BORD'!I2849</f>
        <v>0</v>
      </c>
    </row>
    <row r="2852" spans="85:91" x14ac:dyDescent="0.25">
      <c r="CG28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BORD'!$B$13:$B$2000,0),9)))*T2852/$P$18)</f>
        <v>406.35042202010396</v>
      </c>
      <c r="CI2852">
        <f>'[3]TABLEAU DE BORD'!B2850</f>
        <v>0</v>
      </c>
      <c r="CJ2852">
        <f>'[3]TABLEAU DE BORD'!E2850-'[3]TABLEAU DE BORD'!C2850</f>
        <v>0</v>
      </c>
      <c r="CL2852">
        <f>'[3]TABLEAU DE BORD'!H2850</f>
        <v>0</v>
      </c>
      <c r="CM2852">
        <f>'[3]TABLEAU DE BORD'!K2850-'[3]TABLEAU DE BORD'!I2850</f>
        <v>0</v>
      </c>
    </row>
    <row r="2853" spans="85:91" x14ac:dyDescent="0.25">
      <c r="CG28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BORD'!$B$13:$B$2000,0),9)))*T2853/$P$18)</f>
        <v>406.35042202010396</v>
      </c>
      <c r="CI2853">
        <f>'[3]TABLEAU DE BORD'!B2851</f>
        <v>0</v>
      </c>
      <c r="CJ2853">
        <f>'[3]TABLEAU DE BORD'!E2851-'[3]TABLEAU DE BORD'!C2851</f>
        <v>0</v>
      </c>
      <c r="CL2853">
        <f>'[3]TABLEAU DE BORD'!H2851</f>
        <v>0</v>
      </c>
      <c r="CM2853">
        <f>'[3]TABLEAU DE BORD'!K2851-'[3]TABLEAU DE BORD'!I2851</f>
        <v>0</v>
      </c>
    </row>
    <row r="2854" spans="85:91" x14ac:dyDescent="0.25">
      <c r="CG28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BORD'!$B$13:$B$2000,0),9)))*T2854/$P$18)</f>
        <v>406.35042202010396</v>
      </c>
      <c r="CI2854">
        <f>'[3]TABLEAU DE BORD'!B2852</f>
        <v>0</v>
      </c>
      <c r="CJ2854">
        <f>'[3]TABLEAU DE BORD'!E2852-'[3]TABLEAU DE BORD'!C2852</f>
        <v>0</v>
      </c>
      <c r="CL2854">
        <f>'[3]TABLEAU DE BORD'!H2852</f>
        <v>0</v>
      </c>
      <c r="CM2854">
        <f>'[3]TABLEAU DE BORD'!K2852-'[3]TABLEAU DE BORD'!I2852</f>
        <v>0</v>
      </c>
    </row>
    <row r="2855" spans="85:91" x14ac:dyDescent="0.25">
      <c r="CG28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BORD'!$B$13:$B$2000,0),9)))*T2855/$P$18)</f>
        <v>406.35042202010396</v>
      </c>
      <c r="CI2855">
        <f>'[3]TABLEAU DE BORD'!B2853</f>
        <v>0</v>
      </c>
      <c r="CJ2855">
        <f>'[3]TABLEAU DE BORD'!E2853-'[3]TABLEAU DE BORD'!C2853</f>
        <v>0</v>
      </c>
      <c r="CL2855">
        <f>'[3]TABLEAU DE BORD'!H2853</f>
        <v>0</v>
      </c>
      <c r="CM2855">
        <f>'[3]TABLEAU DE BORD'!K2853-'[3]TABLEAU DE BORD'!I2853</f>
        <v>0</v>
      </c>
    </row>
    <row r="2856" spans="85:91" x14ac:dyDescent="0.25">
      <c r="CG28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BORD'!$B$13:$B$2000,0),9)))*T2856/$P$18)</f>
        <v>406.35042202010396</v>
      </c>
      <c r="CI2856">
        <f>'[3]TABLEAU DE BORD'!B2854</f>
        <v>0</v>
      </c>
      <c r="CJ2856">
        <f>'[3]TABLEAU DE BORD'!E2854-'[3]TABLEAU DE BORD'!C2854</f>
        <v>0</v>
      </c>
      <c r="CL2856">
        <f>'[3]TABLEAU DE BORD'!H2854</f>
        <v>0</v>
      </c>
      <c r="CM2856">
        <f>'[3]TABLEAU DE BORD'!K2854-'[3]TABLEAU DE BORD'!I2854</f>
        <v>0</v>
      </c>
    </row>
    <row r="2857" spans="85:91" x14ac:dyDescent="0.25">
      <c r="CG28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BORD'!$B$13:$B$2000,0),9)))*T2857/$P$18)</f>
        <v>406.35042202010396</v>
      </c>
      <c r="CI2857">
        <f>'[3]TABLEAU DE BORD'!B2855</f>
        <v>0</v>
      </c>
      <c r="CJ2857">
        <f>'[3]TABLEAU DE BORD'!E2855-'[3]TABLEAU DE BORD'!C2855</f>
        <v>0</v>
      </c>
      <c r="CL2857">
        <f>'[3]TABLEAU DE BORD'!H2855</f>
        <v>0</v>
      </c>
      <c r="CM2857">
        <f>'[3]TABLEAU DE BORD'!K2855-'[3]TABLEAU DE BORD'!I2855</f>
        <v>0</v>
      </c>
    </row>
    <row r="2858" spans="85:91" x14ac:dyDescent="0.25">
      <c r="CG28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BORD'!$B$13:$B$2000,0),9)))*T2858/$P$18)</f>
        <v>406.35042202010396</v>
      </c>
      <c r="CI2858">
        <f>'[3]TABLEAU DE BORD'!B2856</f>
        <v>0</v>
      </c>
      <c r="CJ2858">
        <f>'[3]TABLEAU DE BORD'!E2856-'[3]TABLEAU DE BORD'!C2856</f>
        <v>0</v>
      </c>
      <c r="CL2858">
        <f>'[3]TABLEAU DE BORD'!H2856</f>
        <v>0</v>
      </c>
      <c r="CM2858">
        <f>'[3]TABLEAU DE BORD'!K2856-'[3]TABLEAU DE BORD'!I2856</f>
        <v>0</v>
      </c>
    </row>
    <row r="2859" spans="85:91" x14ac:dyDescent="0.25">
      <c r="CG28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BORD'!$B$13:$B$2000,0),9)))*T2859/$P$18)</f>
        <v>406.35042202010396</v>
      </c>
      <c r="CI2859">
        <f>'[3]TABLEAU DE BORD'!B2857</f>
        <v>0</v>
      </c>
      <c r="CJ2859">
        <f>'[3]TABLEAU DE BORD'!E2857-'[3]TABLEAU DE BORD'!C2857</f>
        <v>0</v>
      </c>
      <c r="CL2859">
        <f>'[3]TABLEAU DE BORD'!H2857</f>
        <v>0</v>
      </c>
      <c r="CM2859">
        <f>'[3]TABLEAU DE BORD'!K2857-'[3]TABLEAU DE BORD'!I2857</f>
        <v>0</v>
      </c>
    </row>
    <row r="2860" spans="85:91" x14ac:dyDescent="0.25">
      <c r="CG28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BORD'!$B$13:$B$2000,0),9)))*T2860/$P$18)</f>
        <v>406.35042202010396</v>
      </c>
      <c r="CI2860">
        <f>'[3]TABLEAU DE BORD'!B2858</f>
        <v>0</v>
      </c>
      <c r="CJ2860">
        <f>'[3]TABLEAU DE BORD'!E2858-'[3]TABLEAU DE BORD'!C2858</f>
        <v>0</v>
      </c>
      <c r="CL2860">
        <f>'[3]TABLEAU DE BORD'!H2858</f>
        <v>0</v>
      </c>
      <c r="CM2860">
        <f>'[3]TABLEAU DE BORD'!K2858-'[3]TABLEAU DE BORD'!I2858</f>
        <v>0</v>
      </c>
    </row>
    <row r="2861" spans="85:91" x14ac:dyDescent="0.25">
      <c r="CG28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BORD'!$B$13:$B$2000,0),9)))*T2861/$P$18)</f>
        <v>406.35042202010396</v>
      </c>
      <c r="CI2861">
        <f>'[3]TABLEAU DE BORD'!B2859</f>
        <v>0</v>
      </c>
      <c r="CJ2861">
        <f>'[3]TABLEAU DE BORD'!E2859-'[3]TABLEAU DE BORD'!C2859</f>
        <v>0</v>
      </c>
      <c r="CL2861">
        <f>'[3]TABLEAU DE BORD'!H2859</f>
        <v>0</v>
      </c>
      <c r="CM2861">
        <f>'[3]TABLEAU DE BORD'!K2859-'[3]TABLEAU DE BORD'!I2859</f>
        <v>0</v>
      </c>
    </row>
    <row r="2862" spans="85:91" x14ac:dyDescent="0.25">
      <c r="CG28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BORD'!$B$13:$B$2000,0),9)))*T2862/$P$18)</f>
        <v>406.35042202010396</v>
      </c>
      <c r="CI2862">
        <f>'[3]TABLEAU DE BORD'!B2860</f>
        <v>0</v>
      </c>
      <c r="CJ2862">
        <f>'[3]TABLEAU DE BORD'!E2860-'[3]TABLEAU DE BORD'!C2860</f>
        <v>0</v>
      </c>
      <c r="CL2862">
        <f>'[3]TABLEAU DE BORD'!H2860</f>
        <v>0</v>
      </c>
      <c r="CM2862">
        <f>'[3]TABLEAU DE BORD'!K2860-'[3]TABLEAU DE BORD'!I2860</f>
        <v>0</v>
      </c>
    </row>
    <row r="2863" spans="85:91" x14ac:dyDescent="0.25">
      <c r="CG28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BORD'!$B$13:$B$2000,0),9)))*T2863/$P$18)</f>
        <v>406.35042202010396</v>
      </c>
      <c r="CI2863">
        <f>'[3]TABLEAU DE BORD'!B2861</f>
        <v>0</v>
      </c>
      <c r="CJ2863">
        <f>'[3]TABLEAU DE BORD'!E2861-'[3]TABLEAU DE BORD'!C2861</f>
        <v>0</v>
      </c>
      <c r="CL2863">
        <f>'[3]TABLEAU DE BORD'!H2861</f>
        <v>0</v>
      </c>
      <c r="CM2863">
        <f>'[3]TABLEAU DE BORD'!K2861-'[3]TABLEAU DE BORD'!I2861</f>
        <v>0</v>
      </c>
    </row>
    <row r="2864" spans="85:91" x14ac:dyDescent="0.25">
      <c r="CG28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BORD'!$B$13:$B$2000,0),9)))*T2864/$P$18)</f>
        <v>406.35042202010396</v>
      </c>
      <c r="CI2864">
        <f>'[3]TABLEAU DE BORD'!B2862</f>
        <v>0</v>
      </c>
      <c r="CJ2864">
        <f>'[3]TABLEAU DE BORD'!E2862-'[3]TABLEAU DE BORD'!C2862</f>
        <v>0</v>
      </c>
      <c r="CL2864">
        <f>'[3]TABLEAU DE BORD'!H2862</f>
        <v>0</v>
      </c>
      <c r="CM2864">
        <f>'[3]TABLEAU DE BORD'!K2862-'[3]TABLEAU DE BORD'!I2862</f>
        <v>0</v>
      </c>
    </row>
    <row r="2865" spans="85:91" x14ac:dyDescent="0.25">
      <c r="CG28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BORD'!$B$13:$B$2000,0),9)))*T2865/$P$18)</f>
        <v>406.35042202010396</v>
      </c>
      <c r="CI2865">
        <f>'[3]TABLEAU DE BORD'!B2863</f>
        <v>0</v>
      </c>
      <c r="CJ2865">
        <f>'[3]TABLEAU DE BORD'!E2863-'[3]TABLEAU DE BORD'!C2863</f>
        <v>0</v>
      </c>
      <c r="CL2865">
        <f>'[3]TABLEAU DE BORD'!H2863</f>
        <v>0</v>
      </c>
      <c r="CM2865">
        <f>'[3]TABLEAU DE BORD'!K2863-'[3]TABLEAU DE BORD'!I2863</f>
        <v>0</v>
      </c>
    </row>
    <row r="2866" spans="85:91" x14ac:dyDescent="0.25">
      <c r="CG28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BORD'!$B$13:$B$2000,0),9)))*T2866/$P$18)</f>
        <v>406.35042202010396</v>
      </c>
      <c r="CI2866">
        <f>'[3]TABLEAU DE BORD'!B2864</f>
        <v>0</v>
      </c>
      <c r="CJ2866">
        <f>'[3]TABLEAU DE BORD'!E2864-'[3]TABLEAU DE BORD'!C2864</f>
        <v>0</v>
      </c>
      <c r="CL2866">
        <f>'[3]TABLEAU DE BORD'!H2864</f>
        <v>0</v>
      </c>
      <c r="CM2866">
        <f>'[3]TABLEAU DE BORD'!K2864-'[3]TABLEAU DE BORD'!I2864</f>
        <v>0</v>
      </c>
    </row>
    <row r="2867" spans="85:91" x14ac:dyDescent="0.25">
      <c r="CG28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BORD'!$B$13:$B$2000,0),9)))*T2867/$P$18)</f>
        <v>406.35042202010396</v>
      </c>
      <c r="CI2867">
        <f>'[3]TABLEAU DE BORD'!B2865</f>
        <v>0</v>
      </c>
      <c r="CJ2867">
        <f>'[3]TABLEAU DE BORD'!E2865-'[3]TABLEAU DE BORD'!C2865</f>
        <v>0</v>
      </c>
      <c r="CL2867">
        <f>'[3]TABLEAU DE BORD'!H2865</f>
        <v>0</v>
      </c>
      <c r="CM2867">
        <f>'[3]TABLEAU DE BORD'!K2865-'[3]TABLEAU DE BORD'!I2865</f>
        <v>0</v>
      </c>
    </row>
    <row r="2868" spans="85:91" x14ac:dyDescent="0.25">
      <c r="CG28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BORD'!$B$13:$B$2000,0),9)))*T2868/$P$18)</f>
        <v>406.35042202010396</v>
      </c>
      <c r="CI2868">
        <f>'[3]TABLEAU DE BORD'!B2866</f>
        <v>0</v>
      </c>
      <c r="CJ2868">
        <f>'[3]TABLEAU DE BORD'!E2866-'[3]TABLEAU DE BORD'!C2866</f>
        <v>0</v>
      </c>
      <c r="CL2868">
        <f>'[3]TABLEAU DE BORD'!H2866</f>
        <v>0</v>
      </c>
      <c r="CM2868">
        <f>'[3]TABLEAU DE BORD'!K2866-'[3]TABLEAU DE BORD'!I2866</f>
        <v>0</v>
      </c>
    </row>
    <row r="2869" spans="85:91" x14ac:dyDescent="0.25">
      <c r="CG28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BORD'!$B$13:$B$2000,0),9)))*T2869/$P$18)</f>
        <v>406.35042202010396</v>
      </c>
      <c r="CI2869">
        <f>'[3]TABLEAU DE BORD'!B2867</f>
        <v>0</v>
      </c>
      <c r="CJ2869">
        <f>'[3]TABLEAU DE BORD'!E2867-'[3]TABLEAU DE BORD'!C2867</f>
        <v>0</v>
      </c>
      <c r="CL2869">
        <f>'[3]TABLEAU DE BORD'!H2867</f>
        <v>0</v>
      </c>
      <c r="CM2869">
        <f>'[3]TABLEAU DE BORD'!K2867-'[3]TABLEAU DE BORD'!I2867</f>
        <v>0</v>
      </c>
    </row>
    <row r="2870" spans="85:91" x14ac:dyDescent="0.25">
      <c r="CG28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BORD'!$B$13:$B$2000,0),9)))*T2870/$P$18)</f>
        <v>406.35042202010396</v>
      </c>
      <c r="CI2870">
        <f>'[3]TABLEAU DE BORD'!B2868</f>
        <v>0</v>
      </c>
      <c r="CJ2870">
        <f>'[3]TABLEAU DE BORD'!E2868-'[3]TABLEAU DE BORD'!C2868</f>
        <v>0</v>
      </c>
      <c r="CL2870">
        <f>'[3]TABLEAU DE BORD'!H2868</f>
        <v>0</v>
      </c>
      <c r="CM2870">
        <f>'[3]TABLEAU DE BORD'!K2868-'[3]TABLEAU DE BORD'!I2868</f>
        <v>0</v>
      </c>
    </row>
    <row r="2871" spans="85:91" x14ac:dyDescent="0.25">
      <c r="CG28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BORD'!$B$13:$B$2000,0),9)))*T2871/$P$18)</f>
        <v>406.35042202010396</v>
      </c>
      <c r="CI2871">
        <f>'[3]TABLEAU DE BORD'!B2869</f>
        <v>0</v>
      </c>
      <c r="CJ2871">
        <f>'[3]TABLEAU DE BORD'!E2869-'[3]TABLEAU DE BORD'!C2869</f>
        <v>0</v>
      </c>
      <c r="CL2871">
        <f>'[3]TABLEAU DE BORD'!H2869</f>
        <v>0</v>
      </c>
      <c r="CM2871">
        <f>'[3]TABLEAU DE BORD'!K2869-'[3]TABLEAU DE BORD'!I2869</f>
        <v>0</v>
      </c>
    </row>
    <row r="2872" spans="85:91" x14ac:dyDescent="0.25">
      <c r="CG28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BORD'!$B$13:$B$2000,0),9)))*T2872/$P$18)</f>
        <v>406.35042202010396</v>
      </c>
      <c r="CI2872">
        <f>'[3]TABLEAU DE BORD'!B2870</f>
        <v>0</v>
      </c>
      <c r="CJ2872">
        <f>'[3]TABLEAU DE BORD'!E2870-'[3]TABLEAU DE BORD'!C2870</f>
        <v>0</v>
      </c>
      <c r="CL2872">
        <f>'[3]TABLEAU DE BORD'!H2870</f>
        <v>0</v>
      </c>
      <c r="CM2872">
        <f>'[3]TABLEAU DE BORD'!K2870-'[3]TABLEAU DE BORD'!I2870</f>
        <v>0</v>
      </c>
    </row>
    <row r="2873" spans="85:91" x14ac:dyDescent="0.25">
      <c r="CG28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BORD'!$B$13:$B$2000,0),9)))*T2873/$P$18)</f>
        <v>406.35042202010396</v>
      </c>
      <c r="CI2873">
        <f>'[3]TABLEAU DE BORD'!B2871</f>
        <v>0</v>
      </c>
      <c r="CJ2873">
        <f>'[3]TABLEAU DE BORD'!E2871-'[3]TABLEAU DE BORD'!C2871</f>
        <v>0</v>
      </c>
      <c r="CL2873">
        <f>'[3]TABLEAU DE BORD'!H2871</f>
        <v>0</v>
      </c>
      <c r="CM2873">
        <f>'[3]TABLEAU DE BORD'!K2871-'[3]TABLEAU DE BORD'!I2871</f>
        <v>0</v>
      </c>
    </row>
    <row r="2874" spans="85:91" x14ac:dyDescent="0.25">
      <c r="CG28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BORD'!$B$13:$B$2000,0),9)))*T2874/$P$18)</f>
        <v>406.35042202010396</v>
      </c>
      <c r="CI2874">
        <f>'[3]TABLEAU DE BORD'!B2872</f>
        <v>0</v>
      </c>
      <c r="CJ2874">
        <f>'[3]TABLEAU DE BORD'!E2872-'[3]TABLEAU DE BORD'!C2872</f>
        <v>0</v>
      </c>
      <c r="CL2874">
        <f>'[3]TABLEAU DE BORD'!H2872</f>
        <v>0</v>
      </c>
      <c r="CM2874">
        <f>'[3]TABLEAU DE BORD'!K2872-'[3]TABLEAU DE BORD'!I2872</f>
        <v>0</v>
      </c>
    </row>
    <row r="2875" spans="85:91" x14ac:dyDescent="0.25">
      <c r="CG28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BORD'!$B$13:$B$2000,0),9)))*T2875/$P$18)</f>
        <v>406.35042202010396</v>
      </c>
      <c r="CI2875">
        <f>'[3]TABLEAU DE BORD'!B2873</f>
        <v>0</v>
      </c>
      <c r="CJ2875">
        <f>'[3]TABLEAU DE BORD'!E2873-'[3]TABLEAU DE BORD'!C2873</f>
        <v>0</v>
      </c>
      <c r="CL2875">
        <f>'[3]TABLEAU DE BORD'!H2873</f>
        <v>0</v>
      </c>
      <c r="CM2875">
        <f>'[3]TABLEAU DE BORD'!K2873-'[3]TABLEAU DE BORD'!I2873</f>
        <v>0</v>
      </c>
    </row>
    <row r="2876" spans="85:91" x14ac:dyDescent="0.25">
      <c r="CG28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BORD'!$B$13:$B$2000,0),9)))*T2876/$P$18)</f>
        <v>406.35042202010396</v>
      </c>
      <c r="CI2876">
        <f>'[3]TABLEAU DE BORD'!B2874</f>
        <v>0</v>
      </c>
      <c r="CJ2876">
        <f>'[3]TABLEAU DE BORD'!E2874-'[3]TABLEAU DE BORD'!C2874</f>
        <v>0</v>
      </c>
      <c r="CL2876">
        <f>'[3]TABLEAU DE BORD'!H2874</f>
        <v>0</v>
      </c>
      <c r="CM2876">
        <f>'[3]TABLEAU DE BORD'!K2874-'[3]TABLEAU DE BORD'!I2874</f>
        <v>0</v>
      </c>
    </row>
    <row r="2877" spans="85:91" x14ac:dyDescent="0.25">
      <c r="CG28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BORD'!$B$13:$B$2000,0),9)))*T2877/$P$18)</f>
        <v>406.35042202010396</v>
      </c>
      <c r="CI2877">
        <f>'[3]TABLEAU DE BORD'!B2875</f>
        <v>0</v>
      </c>
      <c r="CJ2877">
        <f>'[3]TABLEAU DE BORD'!E2875-'[3]TABLEAU DE BORD'!C2875</f>
        <v>0</v>
      </c>
      <c r="CL2877">
        <f>'[3]TABLEAU DE BORD'!H2875</f>
        <v>0</v>
      </c>
      <c r="CM2877">
        <f>'[3]TABLEAU DE BORD'!K2875-'[3]TABLEAU DE BORD'!I2875</f>
        <v>0</v>
      </c>
    </row>
    <row r="2878" spans="85:91" x14ac:dyDescent="0.25">
      <c r="CG28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BORD'!$B$13:$B$2000,0),9)))*T2878/$P$18)</f>
        <v>406.35042202010396</v>
      </c>
      <c r="CI2878">
        <f>'[3]TABLEAU DE BORD'!B2876</f>
        <v>0</v>
      </c>
      <c r="CJ2878">
        <f>'[3]TABLEAU DE BORD'!E2876-'[3]TABLEAU DE BORD'!C2876</f>
        <v>0</v>
      </c>
      <c r="CL2878">
        <f>'[3]TABLEAU DE BORD'!H2876</f>
        <v>0</v>
      </c>
      <c r="CM2878">
        <f>'[3]TABLEAU DE BORD'!K2876-'[3]TABLEAU DE BORD'!I2876</f>
        <v>0</v>
      </c>
    </row>
    <row r="2879" spans="85:91" x14ac:dyDescent="0.25">
      <c r="CG28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BORD'!$B$13:$B$2000,0),9)))*T2879/$P$18)</f>
        <v>406.35042202010396</v>
      </c>
      <c r="CI2879">
        <f>'[3]TABLEAU DE BORD'!B2877</f>
        <v>0</v>
      </c>
      <c r="CJ2879">
        <f>'[3]TABLEAU DE BORD'!E2877-'[3]TABLEAU DE BORD'!C2877</f>
        <v>0</v>
      </c>
      <c r="CL2879">
        <f>'[3]TABLEAU DE BORD'!H2877</f>
        <v>0</v>
      </c>
      <c r="CM2879">
        <f>'[3]TABLEAU DE BORD'!K2877-'[3]TABLEAU DE BORD'!I2877</f>
        <v>0</v>
      </c>
    </row>
    <row r="2880" spans="85:91" x14ac:dyDescent="0.25">
      <c r="CG28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BORD'!$B$13:$B$2000,0),9)))*T2880/$P$18)</f>
        <v>406.35042202010396</v>
      </c>
      <c r="CI2880">
        <f>'[3]TABLEAU DE BORD'!B2878</f>
        <v>0</v>
      </c>
      <c r="CJ2880">
        <f>'[3]TABLEAU DE BORD'!E2878-'[3]TABLEAU DE BORD'!C2878</f>
        <v>0</v>
      </c>
      <c r="CL2880">
        <f>'[3]TABLEAU DE BORD'!H2878</f>
        <v>0</v>
      </c>
      <c r="CM2880">
        <f>'[3]TABLEAU DE BORD'!K2878-'[3]TABLEAU DE BORD'!I2878</f>
        <v>0</v>
      </c>
    </row>
    <row r="2881" spans="85:91" x14ac:dyDescent="0.25">
      <c r="CG28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BORD'!$B$13:$B$2000,0),9)))*T2881/$P$18)</f>
        <v>406.35042202010396</v>
      </c>
      <c r="CI2881">
        <f>'[3]TABLEAU DE BORD'!B2879</f>
        <v>0</v>
      </c>
      <c r="CJ2881">
        <f>'[3]TABLEAU DE BORD'!E2879-'[3]TABLEAU DE BORD'!C2879</f>
        <v>0</v>
      </c>
      <c r="CL2881">
        <f>'[3]TABLEAU DE BORD'!H2879</f>
        <v>0</v>
      </c>
      <c r="CM2881">
        <f>'[3]TABLEAU DE BORD'!K2879-'[3]TABLEAU DE BORD'!I2879</f>
        <v>0</v>
      </c>
    </row>
    <row r="2882" spans="85:91" x14ac:dyDescent="0.25">
      <c r="CG28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BORD'!$B$13:$B$2000,0),9)))*T2882/$P$18)</f>
        <v>406.35042202010396</v>
      </c>
      <c r="CI2882">
        <f>'[3]TABLEAU DE BORD'!B2880</f>
        <v>0</v>
      </c>
      <c r="CJ2882">
        <f>'[3]TABLEAU DE BORD'!E2880-'[3]TABLEAU DE BORD'!C2880</f>
        <v>0</v>
      </c>
      <c r="CL2882">
        <f>'[3]TABLEAU DE BORD'!H2880</f>
        <v>0</v>
      </c>
      <c r="CM2882">
        <f>'[3]TABLEAU DE BORD'!K2880-'[3]TABLEAU DE BORD'!I2880</f>
        <v>0</v>
      </c>
    </row>
    <row r="2883" spans="85:91" x14ac:dyDescent="0.25">
      <c r="CG28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BORD'!$B$13:$B$2000,0),9)))*T2883/$P$18)</f>
        <v>406.35042202010396</v>
      </c>
      <c r="CI2883">
        <f>'[3]TABLEAU DE BORD'!B2881</f>
        <v>0</v>
      </c>
      <c r="CJ2883">
        <f>'[3]TABLEAU DE BORD'!E2881-'[3]TABLEAU DE BORD'!C2881</f>
        <v>0</v>
      </c>
      <c r="CL2883">
        <f>'[3]TABLEAU DE BORD'!H2881</f>
        <v>0</v>
      </c>
      <c r="CM2883">
        <f>'[3]TABLEAU DE BORD'!K2881-'[3]TABLEAU DE BORD'!I2881</f>
        <v>0</v>
      </c>
    </row>
    <row r="2884" spans="85:91" x14ac:dyDescent="0.25">
      <c r="CG28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BORD'!$B$13:$B$2000,0),9)))*T2884/$P$18)</f>
        <v>406.35042202010396</v>
      </c>
      <c r="CI2884">
        <f>'[3]TABLEAU DE BORD'!B2882</f>
        <v>0</v>
      </c>
      <c r="CJ2884">
        <f>'[3]TABLEAU DE BORD'!E2882-'[3]TABLEAU DE BORD'!C2882</f>
        <v>0</v>
      </c>
      <c r="CL2884">
        <f>'[3]TABLEAU DE BORD'!H2882</f>
        <v>0</v>
      </c>
      <c r="CM2884">
        <f>'[3]TABLEAU DE BORD'!K2882-'[3]TABLEAU DE BORD'!I2882</f>
        <v>0</v>
      </c>
    </row>
    <row r="2885" spans="85:91" x14ac:dyDescent="0.25">
      <c r="CG28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BORD'!$B$13:$B$2000,0),9)))*T2885/$P$18)</f>
        <v>406.35042202010396</v>
      </c>
      <c r="CI2885">
        <f>'[3]TABLEAU DE BORD'!B2883</f>
        <v>0</v>
      </c>
      <c r="CJ2885">
        <f>'[3]TABLEAU DE BORD'!E2883-'[3]TABLEAU DE BORD'!C2883</f>
        <v>0</v>
      </c>
      <c r="CL2885">
        <f>'[3]TABLEAU DE BORD'!H2883</f>
        <v>0</v>
      </c>
      <c r="CM2885">
        <f>'[3]TABLEAU DE BORD'!K2883-'[3]TABLEAU DE BORD'!I2883</f>
        <v>0</v>
      </c>
    </row>
    <row r="2886" spans="85:91" x14ac:dyDescent="0.25">
      <c r="CG28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BORD'!$B$13:$B$2000,0),9)))*T2886/$P$18)</f>
        <v>406.35042202010396</v>
      </c>
      <c r="CI2886">
        <f>'[3]TABLEAU DE BORD'!B2884</f>
        <v>0</v>
      </c>
      <c r="CJ2886">
        <f>'[3]TABLEAU DE BORD'!E2884-'[3]TABLEAU DE BORD'!C2884</f>
        <v>0</v>
      </c>
      <c r="CL2886">
        <f>'[3]TABLEAU DE BORD'!H2884</f>
        <v>0</v>
      </c>
      <c r="CM2886">
        <f>'[3]TABLEAU DE BORD'!K2884-'[3]TABLEAU DE BORD'!I2884</f>
        <v>0</v>
      </c>
    </row>
    <row r="2887" spans="85:91" x14ac:dyDescent="0.25">
      <c r="CG28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BORD'!$B$13:$B$2000,0),9)))*T2887/$P$18)</f>
        <v>406.35042202010396</v>
      </c>
      <c r="CI2887">
        <f>'[3]TABLEAU DE BORD'!B2885</f>
        <v>0</v>
      </c>
      <c r="CJ2887">
        <f>'[3]TABLEAU DE BORD'!E2885-'[3]TABLEAU DE BORD'!C2885</f>
        <v>0</v>
      </c>
      <c r="CL2887">
        <f>'[3]TABLEAU DE BORD'!H2885</f>
        <v>0</v>
      </c>
      <c r="CM2887">
        <f>'[3]TABLEAU DE BORD'!K2885-'[3]TABLEAU DE BORD'!I2885</f>
        <v>0</v>
      </c>
    </row>
    <row r="2888" spans="85:91" x14ac:dyDescent="0.25">
      <c r="CG28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BORD'!$B$13:$B$2000,0),9)))*T2888/$P$18)</f>
        <v>406.35042202010396</v>
      </c>
      <c r="CI2888">
        <f>'[3]TABLEAU DE BORD'!B2886</f>
        <v>0</v>
      </c>
      <c r="CJ2888">
        <f>'[3]TABLEAU DE BORD'!E2886-'[3]TABLEAU DE BORD'!C2886</f>
        <v>0</v>
      </c>
      <c r="CL2888">
        <f>'[3]TABLEAU DE BORD'!H2886</f>
        <v>0</v>
      </c>
      <c r="CM2888">
        <f>'[3]TABLEAU DE BORD'!K2886-'[3]TABLEAU DE BORD'!I2886</f>
        <v>0</v>
      </c>
    </row>
    <row r="2889" spans="85:91" x14ac:dyDescent="0.25">
      <c r="CG28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BORD'!$B$13:$B$2000,0),9)))*T2889/$P$18)</f>
        <v>406.35042202010396</v>
      </c>
      <c r="CI2889">
        <f>'[3]TABLEAU DE BORD'!B2887</f>
        <v>0</v>
      </c>
      <c r="CJ2889">
        <f>'[3]TABLEAU DE BORD'!E2887-'[3]TABLEAU DE BORD'!C2887</f>
        <v>0</v>
      </c>
      <c r="CL2889">
        <f>'[3]TABLEAU DE BORD'!H2887</f>
        <v>0</v>
      </c>
      <c r="CM2889">
        <f>'[3]TABLEAU DE BORD'!K2887-'[3]TABLEAU DE BORD'!I2887</f>
        <v>0</v>
      </c>
    </row>
    <row r="2890" spans="85:91" x14ac:dyDescent="0.25">
      <c r="CG28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BORD'!$B$13:$B$2000,0),9)))*T2890/$P$18)</f>
        <v>406.35042202010396</v>
      </c>
      <c r="CI2890">
        <f>'[3]TABLEAU DE BORD'!B2888</f>
        <v>0</v>
      </c>
      <c r="CJ2890">
        <f>'[3]TABLEAU DE BORD'!E2888-'[3]TABLEAU DE BORD'!C2888</f>
        <v>0</v>
      </c>
      <c r="CL2890">
        <f>'[3]TABLEAU DE BORD'!H2888</f>
        <v>0</v>
      </c>
      <c r="CM2890">
        <f>'[3]TABLEAU DE BORD'!K2888-'[3]TABLEAU DE BORD'!I2888</f>
        <v>0</v>
      </c>
    </row>
    <row r="2891" spans="85:91" x14ac:dyDescent="0.25">
      <c r="CG28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BORD'!$B$13:$B$2000,0),9)))*T2891/$P$18)</f>
        <v>406.35042202010396</v>
      </c>
      <c r="CI2891">
        <f>'[3]TABLEAU DE BORD'!B2889</f>
        <v>0</v>
      </c>
      <c r="CJ2891">
        <f>'[3]TABLEAU DE BORD'!E2889-'[3]TABLEAU DE BORD'!C2889</f>
        <v>0</v>
      </c>
      <c r="CL2891">
        <f>'[3]TABLEAU DE BORD'!H2889</f>
        <v>0</v>
      </c>
      <c r="CM2891">
        <f>'[3]TABLEAU DE BORD'!K2889-'[3]TABLEAU DE BORD'!I2889</f>
        <v>0</v>
      </c>
    </row>
    <row r="2892" spans="85:91" x14ac:dyDescent="0.25">
      <c r="CG28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BORD'!$B$13:$B$2000,0),9)))*T2892/$P$18)</f>
        <v>406.35042202010396</v>
      </c>
      <c r="CI2892">
        <f>'[3]TABLEAU DE BORD'!B2890</f>
        <v>0</v>
      </c>
      <c r="CJ2892">
        <f>'[3]TABLEAU DE BORD'!E2890-'[3]TABLEAU DE BORD'!C2890</f>
        <v>0</v>
      </c>
      <c r="CL2892">
        <f>'[3]TABLEAU DE BORD'!H2890</f>
        <v>0</v>
      </c>
      <c r="CM2892">
        <f>'[3]TABLEAU DE BORD'!K2890-'[3]TABLEAU DE BORD'!I2890</f>
        <v>0</v>
      </c>
    </row>
    <row r="2893" spans="85:91" x14ac:dyDescent="0.25">
      <c r="CG28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BORD'!$B$13:$B$2000,0),9)))*T2893/$P$18)</f>
        <v>406.35042202010396</v>
      </c>
      <c r="CI2893">
        <f>'[3]TABLEAU DE BORD'!B2891</f>
        <v>0</v>
      </c>
      <c r="CJ2893">
        <f>'[3]TABLEAU DE BORD'!E2891-'[3]TABLEAU DE BORD'!C2891</f>
        <v>0</v>
      </c>
      <c r="CL2893">
        <f>'[3]TABLEAU DE BORD'!H2891</f>
        <v>0</v>
      </c>
      <c r="CM2893">
        <f>'[3]TABLEAU DE BORD'!K2891-'[3]TABLEAU DE BORD'!I2891</f>
        <v>0</v>
      </c>
    </row>
    <row r="2894" spans="85:91" x14ac:dyDescent="0.25">
      <c r="CG28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BORD'!$B$13:$B$2000,0),9)))*T2894/$P$18)</f>
        <v>406.35042202010396</v>
      </c>
      <c r="CI2894">
        <f>'[3]TABLEAU DE BORD'!B2892</f>
        <v>0</v>
      </c>
      <c r="CJ2894">
        <f>'[3]TABLEAU DE BORD'!E2892-'[3]TABLEAU DE BORD'!C2892</f>
        <v>0</v>
      </c>
      <c r="CL2894">
        <f>'[3]TABLEAU DE BORD'!H2892</f>
        <v>0</v>
      </c>
      <c r="CM2894">
        <f>'[3]TABLEAU DE BORD'!K2892-'[3]TABLEAU DE BORD'!I2892</f>
        <v>0</v>
      </c>
    </row>
    <row r="2895" spans="85:91" x14ac:dyDescent="0.25">
      <c r="CG28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BORD'!$B$13:$B$2000,0),9)))*T2895/$P$18)</f>
        <v>406.35042202010396</v>
      </c>
      <c r="CI2895">
        <f>'[3]TABLEAU DE BORD'!B2893</f>
        <v>0</v>
      </c>
      <c r="CJ2895">
        <f>'[3]TABLEAU DE BORD'!E2893-'[3]TABLEAU DE BORD'!C2893</f>
        <v>0</v>
      </c>
      <c r="CL2895">
        <f>'[3]TABLEAU DE BORD'!H2893</f>
        <v>0</v>
      </c>
      <c r="CM2895">
        <f>'[3]TABLEAU DE BORD'!K2893-'[3]TABLEAU DE BORD'!I2893</f>
        <v>0</v>
      </c>
    </row>
    <row r="2896" spans="85:91" x14ac:dyDescent="0.25">
      <c r="CG28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BORD'!$B$13:$B$2000,0),9)))*T2896/$P$18)</f>
        <v>406.35042202010396</v>
      </c>
      <c r="CI2896">
        <f>'[3]TABLEAU DE BORD'!B2894</f>
        <v>0</v>
      </c>
      <c r="CJ2896">
        <f>'[3]TABLEAU DE BORD'!E2894-'[3]TABLEAU DE BORD'!C2894</f>
        <v>0</v>
      </c>
      <c r="CL2896">
        <f>'[3]TABLEAU DE BORD'!H2894</f>
        <v>0</v>
      </c>
      <c r="CM2896">
        <f>'[3]TABLEAU DE BORD'!K2894-'[3]TABLEAU DE BORD'!I2894</f>
        <v>0</v>
      </c>
    </row>
    <row r="2897" spans="85:91" x14ac:dyDescent="0.25">
      <c r="CG28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BORD'!$B$13:$B$2000,0),9)))*T2897/$P$18)</f>
        <v>406.35042202010396</v>
      </c>
      <c r="CI2897">
        <f>'[3]TABLEAU DE BORD'!B2895</f>
        <v>0</v>
      </c>
      <c r="CJ2897">
        <f>'[3]TABLEAU DE BORD'!E2895-'[3]TABLEAU DE BORD'!C2895</f>
        <v>0</v>
      </c>
      <c r="CL2897">
        <f>'[3]TABLEAU DE BORD'!H2895</f>
        <v>0</v>
      </c>
      <c r="CM2897">
        <f>'[3]TABLEAU DE BORD'!K2895-'[3]TABLEAU DE BORD'!I2895</f>
        <v>0</v>
      </c>
    </row>
    <row r="2898" spans="85:91" x14ac:dyDescent="0.25">
      <c r="CG28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BORD'!$B$13:$B$2000,0),9)))*T2898/$P$18)</f>
        <v>406.35042202010396</v>
      </c>
      <c r="CI2898">
        <f>'[3]TABLEAU DE BORD'!B2896</f>
        <v>0</v>
      </c>
      <c r="CJ2898">
        <f>'[3]TABLEAU DE BORD'!E2896-'[3]TABLEAU DE BORD'!C2896</f>
        <v>0</v>
      </c>
      <c r="CL2898">
        <f>'[3]TABLEAU DE BORD'!H2896</f>
        <v>0</v>
      </c>
      <c r="CM2898">
        <f>'[3]TABLEAU DE BORD'!K2896-'[3]TABLEAU DE BORD'!I2896</f>
        <v>0</v>
      </c>
    </row>
    <row r="2899" spans="85:91" x14ac:dyDescent="0.25">
      <c r="CG28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BORD'!$B$13:$B$2000,0),9)))*T2899/$P$18)</f>
        <v>406.35042202010396</v>
      </c>
      <c r="CI2899">
        <f>'[3]TABLEAU DE BORD'!B2897</f>
        <v>0</v>
      </c>
      <c r="CJ2899">
        <f>'[3]TABLEAU DE BORD'!E2897-'[3]TABLEAU DE BORD'!C2897</f>
        <v>0</v>
      </c>
      <c r="CL2899">
        <f>'[3]TABLEAU DE BORD'!H2897</f>
        <v>0</v>
      </c>
      <c r="CM2899">
        <f>'[3]TABLEAU DE BORD'!K2897-'[3]TABLEAU DE BORD'!I2897</f>
        <v>0</v>
      </c>
    </row>
    <row r="2900" spans="85:91" x14ac:dyDescent="0.25">
      <c r="CG29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BORD'!$B$13:$B$2000,0),9)))*T2900/$P$18)</f>
        <v>406.35042202010396</v>
      </c>
      <c r="CI2900">
        <f>'[3]TABLEAU DE BORD'!B2898</f>
        <v>0</v>
      </c>
      <c r="CJ2900">
        <f>'[3]TABLEAU DE BORD'!E2898-'[3]TABLEAU DE BORD'!C2898</f>
        <v>0</v>
      </c>
      <c r="CL2900">
        <f>'[3]TABLEAU DE BORD'!H2898</f>
        <v>0</v>
      </c>
      <c r="CM2900">
        <f>'[3]TABLEAU DE BORD'!K2898-'[3]TABLEAU DE BORD'!I2898</f>
        <v>0</v>
      </c>
    </row>
    <row r="2901" spans="85:91" x14ac:dyDescent="0.25">
      <c r="CG29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BORD'!$B$13:$B$2000,0),9)))*T2901/$P$18)</f>
        <v>406.35042202010396</v>
      </c>
      <c r="CI2901">
        <f>'[3]TABLEAU DE BORD'!B2899</f>
        <v>0</v>
      </c>
      <c r="CJ2901">
        <f>'[3]TABLEAU DE BORD'!E2899-'[3]TABLEAU DE BORD'!C2899</f>
        <v>0</v>
      </c>
      <c r="CL2901">
        <f>'[3]TABLEAU DE BORD'!H2899</f>
        <v>0</v>
      </c>
      <c r="CM2901">
        <f>'[3]TABLEAU DE BORD'!K2899-'[3]TABLEAU DE BORD'!I2899</f>
        <v>0</v>
      </c>
    </row>
    <row r="2902" spans="85:91" x14ac:dyDescent="0.25">
      <c r="CG29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BORD'!$B$13:$B$2000,0),9)))*T2902/$P$18)</f>
        <v>406.35042202010396</v>
      </c>
      <c r="CI2902">
        <f>'[3]TABLEAU DE BORD'!B2900</f>
        <v>0</v>
      </c>
      <c r="CJ2902">
        <f>'[3]TABLEAU DE BORD'!E2900-'[3]TABLEAU DE BORD'!C2900</f>
        <v>0</v>
      </c>
      <c r="CL2902">
        <f>'[3]TABLEAU DE BORD'!H2900</f>
        <v>0</v>
      </c>
      <c r="CM2902">
        <f>'[3]TABLEAU DE BORD'!K2900-'[3]TABLEAU DE BORD'!I2900</f>
        <v>0</v>
      </c>
    </row>
    <row r="2903" spans="85:91" x14ac:dyDescent="0.25">
      <c r="CG29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BORD'!$B$13:$B$2000,0),9)))*T2903/$P$18)</f>
        <v>406.35042202010396</v>
      </c>
      <c r="CI2903">
        <f>'[3]TABLEAU DE BORD'!B2901</f>
        <v>0</v>
      </c>
      <c r="CJ2903">
        <f>'[3]TABLEAU DE BORD'!E2901-'[3]TABLEAU DE BORD'!C2901</f>
        <v>0</v>
      </c>
      <c r="CL2903">
        <f>'[3]TABLEAU DE BORD'!H2901</f>
        <v>0</v>
      </c>
      <c r="CM2903">
        <f>'[3]TABLEAU DE BORD'!K2901-'[3]TABLEAU DE BORD'!I2901</f>
        <v>0</v>
      </c>
    </row>
    <row r="2904" spans="85:91" x14ac:dyDescent="0.25">
      <c r="CG29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BORD'!$B$13:$B$2000,0),9)))*T2904/$P$18)</f>
        <v>406.35042202010396</v>
      </c>
      <c r="CI2904">
        <f>'[3]TABLEAU DE BORD'!B2902</f>
        <v>0</v>
      </c>
      <c r="CJ2904">
        <f>'[3]TABLEAU DE BORD'!E2902-'[3]TABLEAU DE BORD'!C2902</f>
        <v>0</v>
      </c>
      <c r="CL2904">
        <f>'[3]TABLEAU DE BORD'!H2902</f>
        <v>0</v>
      </c>
      <c r="CM2904">
        <f>'[3]TABLEAU DE BORD'!K2902-'[3]TABLEAU DE BORD'!I2902</f>
        <v>0</v>
      </c>
    </row>
    <row r="2905" spans="85:91" x14ac:dyDescent="0.25">
      <c r="CG29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BORD'!$B$13:$B$2000,0),9)))*T2905/$P$18)</f>
        <v>406.35042202010396</v>
      </c>
      <c r="CI2905">
        <f>'[3]TABLEAU DE BORD'!B2903</f>
        <v>0</v>
      </c>
      <c r="CJ2905">
        <f>'[3]TABLEAU DE BORD'!E2903-'[3]TABLEAU DE BORD'!C2903</f>
        <v>0</v>
      </c>
      <c r="CL2905">
        <f>'[3]TABLEAU DE BORD'!H2903</f>
        <v>0</v>
      </c>
      <c r="CM2905">
        <f>'[3]TABLEAU DE BORD'!K2903-'[3]TABLEAU DE BORD'!I2903</f>
        <v>0</v>
      </c>
    </row>
    <row r="2906" spans="85:91" x14ac:dyDescent="0.25">
      <c r="CG290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BORD'!$B$13:$B$2000,0),9)))*T2906/$P$18)</f>
        <v>406.35042202010396</v>
      </c>
      <c r="CI2906">
        <f>'[3]TABLEAU DE BORD'!B2904</f>
        <v>0</v>
      </c>
      <c r="CJ2906">
        <f>'[3]TABLEAU DE BORD'!E2904-'[3]TABLEAU DE BORD'!C2904</f>
        <v>0</v>
      </c>
      <c r="CL2906">
        <f>'[3]TABLEAU DE BORD'!H2904</f>
        <v>0</v>
      </c>
      <c r="CM2906">
        <f>'[3]TABLEAU DE BORD'!K2904-'[3]TABLEAU DE BORD'!I2904</f>
        <v>0</v>
      </c>
    </row>
    <row r="2907" spans="85:91" x14ac:dyDescent="0.25">
      <c r="CG290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BORD'!$B$13:$B$2000,0),9)))*T2907/$P$18)</f>
        <v>406.35042202010396</v>
      </c>
      <c r="CI2907">
        <f>'[3]TABLEAU DE BORD'!B2905</f>
        <v>0</v>
      </c>
      <c r="CJ2907">
        <f>'[3]TABLEAU DE BORD'!E2905-'[3]TABLEAU DE BORD'!C2905</f>
        <v>0</v>
      </c>
      <c r="CL2907">
        <f>'[3]TABLEAU DE BORD'!H2905</f>
        <v>0</v>
      </c>
      <c r="CM2907">
        <f>'[3]TABLEAU DE BORD'!K2905-'[3]TABLEAU DE BORD'!I2905</f>
        <v>0</v>
      </c>
    </row>
    <row r="2908" spans="85:91" x14ac:dyDescent="0.25">
      <c r="CG290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BORD'!$B$13:$B$2000,0),9)))*T2908/$P$18)</f>
        <v>406.35042202010396</v>
      </c>
      <c r="CI2908">
        <f>'[3]TABLEAU DE BORD'!B2906</f>
        <v>0</v>
      </c>
      <c r="CJ2908">
        <f>'[3]TABLEAU DE BORD'!E2906-'[3]TABLEAU DE BORD'!C2906</f>
        <v>0</v>
      </c>
      <c r="CL2908">
        <f>'[3]TABLEAU DE BORD'!H2906</f>
        <v>0</v>
      </c>
      <c r="CM2908">
        <f>'[3]TABLEAU DE BORD'!K2906-'[3]TABLEAU DE BORD'!I2906</f>
        <v>0</v>
      </c>
    </row>
    <row r="2909" spans="85:91" x14ac:dyDescent="0.25">
      <c r="CG290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BORD'!$B$13:$B$2000,0),9)))*T2909/$P$18)</f>
        <v>406.35042202010396</v>
      </c>
      <c r="CI2909">
        <f>'[3]TABLEAU DE BORD'!B2907</f>
        <v>0</v>
      </c>
      <c r="CJ2909">
        <f>'[3]TABLEAU DE BORD'!E2907-'[3]TABLEAU DE BORD'!C2907</f>
        <v>0</v>
      </c>
      <c r="CL2909">
        <f>'[3]TABLEAU DE BORD'!H2907</f>
        <v>0</v>
      </c>
      <c r="CM2909">
        <f>'[3]TABLEAU DE BORD'!K2907-'[3]TABLEAU DE BORD'!I2907</f>
        <v>0</v>
      </c>
    </row>
    <row r="2910" spans="85:91" x14ac:dyDescent="0.25">
      <c r="CG291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BORD'!$B$13:$B$2000,0),9)))*T2910/$P$18)</f>
        <v>406.35042202010396</v>
      </c>
      <c r="CI2910">
        <f>'[3]TABLEAU DE BORD'!B2908</f>
        <v>0</v>
      </c>
      <c r="CJ2910">
        <f>'[3]TABLEAU DE BORD'!E2908-'[3]TABLEAU DE BORD'!C2908</f>
        <v>0</v>
      </c>
      <c r="CL2910">
        <f>'[3]TABLEAU DE BORD'!H2908</f>
        <v>0</v>
      </c>
      <c r="CM2910">
        <f>'[3]TABLEAU DE BORD'!K2908-'[3]TABLEAU DE BORD'!I2908</f>
        <v>0</v>
      </c>
    </row>
    <row r="2911" spans="85:91" x14ac:dyDescent="0.25">
      <c r="CG291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BORD'!$B$13:$B$2000,0),9)))*T2911/$P$18)</f>
        <v>406.35042202010396</v>
      </c>
      <c r="CI2911">
        <f>'[3]TABLEAU DE BORD'!B2909</f>
        <v>0</v>
      </c>
      <c r="CJ2911">
        <f>'[3]TABLEAU DE BORD'!E2909-'[3]TABLEAU DE BORD'!C2909</f>
        <v>0</v>
      </c>
      <c r="CL2911">
        <f>'[3]TABLEAU DE BORD'!H2909</f>
        <v>0</v>
      </c>
      <c r="CM2911">
        <f>'[3]TABLEAU DE BORD'!K2909-'[3]TABLEAU DE BORD'!I2909</f>
        <v>0</v>
      </c>
    </row>
    <row r="2912" spans="85:91" x14ac:dyDescent="0.25">
      <c r="CG291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BORD'!$B$13:$B$2000,0),9)))*T2912/$P$18)</f>
        <v>406.35042202010396</v>
      </c>
      <c r="CI2912">
        <f>'[3]TABLEAU DE BORD'!B2910</f>
        <v>0</v>
      </c>
      <c r="CJ2912">
        <f>'[3]TABLEAU DE BORD'!E2910-'[3]TABLEAU DE BORD'!C2910</f>
        <v>0</v>
      </c>
      <c r="CL2912">
        <f>'[3]TABLEAU DE BORD'!H2910</f>
        <v>0</v>
      </c>
      <c r="CM2912">
        <f>'[3]TABLEAU DE BORD'!K2910-'[3]TABLEAU DE BORD'!I2910</f>
        <v>0</v>
      </c>
    </row>
    <row r="2913" spans="85:91" x14ac:dyDescent="0.25">
      <c r="CG291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BORD'!$B$13:$B$2000,0),9)))*T2913/$P$18)</f>
        <v>406.35042202010396</v>
      </c>
      <c r="CI2913">
        <f>'[3]TABLEAU DE BORD'!B2911</f>
        <v>0</v>
      </c>
      <c r="CJ2913">
        <f>'[3]TABLEAU DE BORD'!E2911-'[3]TABLEAU DE BORD'!C2911</f>
        <v>0</v>
      </c>
      <c r="CL2913">
        <f>'[3]TABLEAU DE BORD'!H2911</f>
        <v>0</v>
      </c>
      <c r="CM2913">
        <f>'[3]TABLEAU DE BORD'!K2911-'[3]TABLEAU DE BORD'!I2911</f>
        <v>0</v>
      </c>
    </row>
    <row r="2914" spans="85:91" x14ac:dyDescent="0.25">
      <c r="CG291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BORD'!$B$13:$B$2000,0),9)))*T2914/$P$18)</f>
        <v>406.35042202010396</v>
      </c>
      <c r="CI2914">
        <f>'[3]TABLEAU DE BORD'!B2912</f>
        <v>0</v>
      </c>
      <c r="CJ2914">
        <f>'[3]TABLEAU DE BORD'!E2912-'[3]TABLEAU DE BORD'!C2912</f>
        <v>0</v>
      </c>
      <c r="CL2914">
        <f>'[3]TABLEAU DE BORD'!H2912</f>
        <v>0</v>
      </c>
      <c r="CM2914">
        <f>'[3]TABLEAU DE BORD'!K2912-'[3]TABLEAU DE BORD'!I2912</f>
        <v>0</v>
      </c>
    </row>
    <row r="2915" spans="85:91" x14ac:dyDescent="0.25">
      <c r="CG291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BORD'!$B$13:$B$2000,0),9)))*T2915/$P$18)</f>
        <v>406.35042202010396</v>
      </c>
      <c r="CI2915">
        <f>'[3]TABLEAU DE BORD'!B2913</f>
        <v>0</v>
      </c>
      <c r="CJ2915">
        <f>'[3]TABLEAU DE BORD'!E2913-'[3]TABLEAU DE BORD'!C2913</f>
        <v>0</v>
      </c>
      <c r="CL2915">
        <f>'[3]TABLEAU DE BORD'!H2913</f>
        <v>0</v>
      </c>
      <c r="CM2915">
        <f>'[3]TABLEAU DE BORD'!K2913-'[3]TABLEAU DE BORD'!I2913</f>
        <v>0</v>
      </c>
    </row>
    <row r="2916" spans="85:91" x14ac:dyDescent="0.25">
      <c r="CG29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BORD'!$B$13:$B$2000,0),9)))*T2916/$P$18)</f>
        <v>406.35042202010396</v>
      </c>
      <c r="CI2916">
        <f>'[3]TABLEAU DE BORD'!B2914</f>
        <v>0</v>
      </c>
      <c r="CJ2916">
        <f>'[3]TABLEAU DE BORD'!E2914-'[3]TABLEAU DE BORD'!C2914</f>
        <v>0</v>
      </c>
      <c r="CL2916">
        <f>'[3]TABLEAU DE BORD'!H2914</f>
        <v>0</v>
      </c>
      <c r="CM2916">
        <f>'[3]TABLEAU DE BORD'!K2914-'[3]TABLEAU DE BORD'!I2914</f>
        <v>0</v>
      </c>
    </row>
    <row r="2917" spans="85:91" x14ac:dyDescent="0.25">
      <c r="CG29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BORD'!$B$13:$B$2000,0),9)))*T2917/$P$18)</f>
        <v>406.35042202010396</v>
      </c>
      <c r="CI2917">
        <f>'[3]TABLEAU DE BORD'!B2915</f>
        <v>0</v>
      </c>
      <c r="CJ2917">
        <f>'[3]TABLEAU DE BORD'!E2915-'[3]TABLEAU DE BORD'!C2915</f>
        <v>0</v>
      </c>
      <c r="CL2917">
        <f>'[3]TABLEAU DE BORD'!H2915</f>
        <v>0</v>
      </c>
      <c r="CM2917">
        <f>'[3]TABLEAU DE BORD'!K2915-'[3]TABLEAU DE BORD'!I2915</f>
        <v>0</v>
      </c>
    </row>
    <row r="2918" spans="85:91" x14ac:dyDescent="0.25">
      <c r="CG29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BORD'!$B$13:$B$2000,0),9)))*T2918/$P$18)</f>
        <v>406.35042202010396</v>
      </c>
      <c r="CI2918">
        <f>'[3]TABLEAU DE BORD'!B2916</f>
        <v>0</v>
      </c>
      <c r="CJ2918">
        <f>'[3]TABLEAU DE BORD'!E2916-'[3]TABLEAU DE BORD'!C2916</f>
        <v>0</v>
      </c>
      <c r="CL2918">
        <f>'[3]TABLEAU DE BORD'!H2916</f>
        <v>0</v>
      </c>
      <c r="CM2918">
        <f>'[3]TABLEAU DE BORD'!K2916-'[3]TABLEAU DE BORD'!I2916</f>
        <v>0</v>
      </c>
    </row>
    <row r="2919" spans="85:91" x14ac:dyDescent="0.25">
      <c r="CG29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BORD'!$B$13:$B$2000,0),9)))*T2919/$P$18)</f>
        <v>406.35042202010396</v>
      </c>
      <c r="CI2919">
        <f>'[3]TABLEAU DE BORD'!B2917</f>
        <v>0</v>
      </c>
      <c r="CJ2919">
        <f>'[3]TABLEAU DE BORD'!E2917-'[3]TABLEAU DE BORD'!C2917</f>
        <v>0</v>
      </c>
      <c r="CL2919">
        <f>'[3]TABLEAU DE BORD'!H2917</f>
        <v>0</v>
      </c>
      <c r="CM2919">
        <f>'[3]TABLEAU DE BORD'!K2917-'[3]TABLEAU DE BORD'!I2917</f>
        <v>0</v>
      </c>
    </row>
    <row r="2920" spans="85:91" x14ac:dyDescent="0.25">
      <c r="CG29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BORD'!$B$13:$B$2000,0),9)))*T2920/$P$18)</f>
        <v>406.35042202010396</v>
      </c>
      <c r="CI2920">
        <f>'[3]TABLEAU DE BORD'!B2918</f>
        <v>0</v>
      </c>
      <c r="CJ2920">
        <f>'[3]TABLEAU DE BORD'!E2918-'[3]TABLEAU DE BORD'!C2918</f>
        <v>0</v>
      </c>
      <c r="CL2920">
        <f>'[3]TABLEAU DE BORD'!H2918</f>
        <v>0</v>
      </c>
      <c r="CM2920">
        <f>'[3]TABLEAU DE BORD'!K2918-'[3]TABLEAU DE BORD'!I2918</f>
        <v>0</v>
      </c>
    </row>
    <row r="2921" spans="85:91" x14ac:dyDescent="0.25">
      <c r="CG29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BORD'!$B$13:$B$2000,0),9)))*T2921/$P$18)</f>
        <v>406.35042202010396</v>
      </c>
      <c r="CI2921">
        <f>'[3]TABLEAU DE BORD'!B2919</f>
        <v>0</v>
      </c>
      <c r="CJ2921">
        <f>'[3]TABLEAU DE BORD'!E2919-'[3]TABLEAU DE BORD'!C2919</f>
        <v>0</v>
      </c>
      <c r="CL2921">
        <f>'[3]TABLEAU DE BORD'!H2919</f>
        <v>0</v>
      </c>
      <c r="CM2921">
        <f>'[3]TABLEAU DE BORD'!K2919-'[3]TABLEAU DE BORD'!I2919</f>
        <v>0</v>
      </c>
    </row>
    <row r="2922" spans="85:91" x14ac:dyDescent="0.25">
      <c r="CG29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BORD'!$B$13:$B$2000,0),9)))*T2922/$P$18)</f>
        <v>406.35042202010396</v>
      </c>
      <c r="CI2922">
        <f>'[3]TABLEAU DE BORD'!B2920</f>
        <v>0</v>
      </c>
      <c r="CJ2922">
        <f>'[3]TABLEAU DE BORD'!E2920-'[3]TABLEAU DE BORD'!C2920</f>
        <v>0</v>
      </c>
      <c r="CL2922">
        <f>'[3]TABLEAU DE BORD'!H2920</f>
        <v>0</v>
      </c>
      <c r="CM2922">
        <f>'[3]TABLEAU DE BORD'!K2920-'[3]TABLEAU DE BORD'!I2920</f>
        <v>0</v>
      </c>
    </row>
    <row r="2923" spans="85:91" x14ac:dyDescent="0.25">
      <c r="CG29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BORD'!$B$13:$B$2000,0),9)))*T2923/$P$18)</f>
        <v>406.35042202010396</v>
      </c>
      <c r="CI2923">
        <f>'[3]TABLEAU DE BORD'!B2921</f>
        <v>0</v>
      </c>
      <c r="CJ2923">
        <f>'[3]TABLEAU DE BORD'!E2921-'[3]TABLEAU DE BORD'!C2921</f>
        <v>0</v>
      </c>
      <c r="CL2923">
        <f>'[3]TABLEAU DE BORD'!H2921</f>
        <v>0</v>
      </c>
      <c r="CM2923">
        <f>'[3]TABLEAU DE BORD'!K2921-'[3]TABLEAU DE BORD'!I2921</f>
        <v>0</v>
      </c>
    </row>
    <row r="2924" spans="85:91" x14ac:dyDescent="0.25">
      <c r="CG292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BORD'!$B$13:$B$2000,0),9)))*T2924/$P$18)</f>
        <v>406.35042202010396</v>
      </c>
      <c r="CI2924">
        <f>'[3]TABLEAU DE BORD'!B2922</f>
        <v>0</v>
      </c>
      <c r="CJ2924">
        <f>'[3]TABLEAU DE BORD'!E2922-'[3]TABLEAU DE BORD'!C2922</f>
        <v>0</v>
      </c>
      <c r="CL2924">
        <f>'[3]TABLEAU DE BORD'!H2922</f>
        <v>0</v>
      </c>
      <c r="CM2924">
        <f>'[3]TABLEAU DE BORD'!K2922-'[3]TABLEAU DE BORD'!I2922</f>
        <v>0</v>
      </c>
    </row>
    <row r="2925" spans="85:91" x14ac:dyDescent="0.25">
      <c r="CG292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BORD'!$B$13:$B$2000,0),9)))*T2925/$P$18)</f>
        <v>406.35042202010396</v>
      </c>
      <c r="CI2925">
        <f>'[3]TABLEAU DE BORD'!B2923</f>
        <v>0</v>
      </c>
      <c r="CJ2925">
        <f>'[3]TABLEAU DE BORD'!E2923-'[3]TABLEAU DE BORD'!C2923</f>
        <v>0</v>
      </c>
      <c r="CL2925">
        <f>'[3]TABLEAU DE BORD'!H2923</f>
        <v>0</v>
      </c>
      <c r="CM2925">
        <f>'[3]TABLEAU DE BORD'!K2923-'[3]TABLEAU DE BORD'!I2923</f>
        <v>0</v>
      </c>
    </row>
    <row r="2926" spans="85:91" x14ac:dyDescent="0.25">
      <c r="CG292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BORD'!$B$13:$B$2000,0),9)))*T2926/$P$18)</f>
        <v>406.35042202010396</v>
      </c>
      <c r="CI2926">
        <f>'[3]TABLEAU DE BORD'!B2924</f>
        <v>0</v>
      </c>
      <c r="CJ2926">
        <f>'[3]TABLEAU DE BORD'!E2924-'[3]TABLEAU DE BORD'!C2924</f>
        <v>0</v>
      </c>
      <c r="CL2926">
        <f>'[3]TABLEAU DE BORD'!H2924</f>
        <v>0</v>
      </c>
      <c r="CM2926">
        <f>'[3]TABLEAU DE BORD'!K2924-'[3]TABLEAU DE BORD'!I2924</f>
        <v>0</v>
      </c>
    </row>
    <row r="2927" spans="85:91" x14ac:dyDescent="0.25">
      <c r="CG292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BORD'!$B$13:$B$2000,0),9)))*T2927/$P$18)</f>
        <v>406.35042202010396</v>
      </c>
      <c r="CI2927">
        <f>'[3]TABLEAU DE BORD'!B2925</f>
        <v>0</v>
      </c>
      <c r="CJ2927">
        <f>'[3]TABLEAU DE BORD'!E2925-'[3]TABLEAU DE BORD'!C2925</f>
        <v>0</v>
      </c>
      <c r="CL2927">
        <f>'[3]TABLEAU DE BORD'!H2925</f>
        <v>0</v>
      </c>
      <c r="CM2927">
        <f>'[3]TABLEAU DE BORD'!K2925-'[3]TABLEAU DE BORD'!I2925</f>
        <v>0</v>
      </c>
    </row>
    <row r="2928" spans="85:91" x14ac:dyDescent="0.25">
      <c r="CG292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BORD'!$B$13:$B$2000,0),9)))*T2928/$P$18)</f>
        <v>406.35042202010396</v>
      </c>
      <c r="CI2928">
        <f>'[3]TABLEAU DE BORD'!B2926</f>
        <v>0</v>
      </c>
      <c r="CJ2928">
        <f>'[3]TABLEAU DE BORD'!E2926-'[3]TABLEAU DE BORD'!C2926</f>
        <v>0</v>
      </c>
      <c r="CL2928">
        <f>'[3]TABLEAU DE BORD'!H2926</f>
        <v>0</v>
      </c>
      <c r="CM2928">
        <f>'[3]TABLEAU DE BORD'!K2926-'[3]TABLEAU DE BORD'!I2926</f>
        <v>0</v>
      </c>
    </row>
    <row r="2929" spans="85:91" x14ac:dyDescent="0.25">
      <c r="CG292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BORD'!$B$13:$B$2000,0),9)))*T2929/$P$18)</f>
        <v>406.35042202010396</v>
      </c>
      <c r="CI2929">
        <f>'[3]TABLEAU DE BORD'!B2927</f>
        <v>0</v>
      </c>
      <c r="CJ2929">
        <f>'[3]TABLEAU DE BORD'!E2927-'[3]TABLEAU DE BORD'!C2927</f>
        <v>0</v>
      </c>
      <c r="CL2929">
        <f>'[3]TABLEAU DE BORD'!H2927</f>
        <v>0</v>
      </c>
      <c r="CM2929">
        <f>'[3]TABLEAU DE BORD'!K2927-'[3]TABLEAU DE BORD'!I2927</f>
        <v>0</v>
      </c>
    </row>
    <row r="2930" spans="85:91" x14ac:dyDescent="0.25">
      <c r="CG293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BORD'!$B$13:$B$2000,0),9)))*T2930/$P$18)</f>
        <v>406.35042202010396</v>
      </c>
      <c r="CI2930">
        <f>'[3]TABLEAU DE BORD'!B2928</f>
        <v>0</v>
      </c>
      <c r="CJ2930">
        <f>'[3]TABLEAU DE BORD'!E2928-'[3]TABLEAU DE BORD'!C2928</f>
        <v>0</v>
      </c>
      <c r="CL2930">
        <f>'[3]TABLEAU DE BORD'!H2928</f>
        <v>0</v>
      </c>
      <c r="CM2930">
        <f>'[3]TABLEAU DE BORD'!K2928-'[3]TABLEAU DE BORD'!I2928</f>
        <v>0</v>
      </c>
    </row>
    <row r="2931" spans="85:91" x14ac:dyDescent="0.25">
      <c r="CG293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BORD'!$B$13:$B$2000,0),9)))*T2931/$P$18)</f>
        <v>406.35042202010396</v>
      </c>
      <c r="CI2931">
        <f>'[3]TABLEAU DE BORD'!B2929</f>
        <v>0</v>
      </c>
      <c r="CJ2931">
        <f>'[3]TABLEAU DE BORD'!E2929-'[3]TABLEAU DE BORD'!C2929</f>
        <v>0</v>
      </c>
      <c r="CL2931">
        <f>'[3]TABLEAU DE BORD'!H2929</f>
        <v>0</v>
      </c>
      <c r="CM2931">
        <f>'[3]TABLEAU DE BORD'!K2929-'[3]TABLEAU DE BORD'!I2929</f>
        <v>0</v>
      </c>
    </row>
    <row r="2932" spans="85:91" x14ac:dyDescent="0.25">
      <c r="CG293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BORD'!$B$13:$B$2000,0),9)))*T2932/$P$18)</f>
        <v>406.35042202010396</v>
      </c>
      <c r="CI2932">
        <f>'[3]TABLEAU DE BORD'!B2930</f>
        <v>0</v>
      </c>
      <c r="CJ2932">
        <f>'[3]TABLEAU DE BORD'!E2930-'[3]TABLEAU DE BORD'!C2930</f>
        <v>0</v>
      </c>
      <c r="CL2932">
        <f>'[3]TABLEAU DE BORD'!H2930</f>
        <v>0</v>
      </c>
      <c r="CM2932">
        <f>'[3]TABLEAU DE BORD'!K2930-'[3]TABLEAU DE BORD'!I2930</f>
        <v>0</v>
      </c>
    </row>
    <row r="2933" spans="85:91" x14ac:dyDescent="0.25">
      <c r="CG293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BORD'!$B$13:$B$2000,0),9)))*T2933/$P$18)</f>
        <v>406.35042202010396</v>
      </c>
      <c r="CI2933">
        <f>'[3]TABLEAU DE BORD'!B2931</f>
        <v>0</v>
      </c>
      <c r="CJ2933">
        <f>'[3]TABLEAU DE BORD'!E2931-'[3]TABLEAU DE BORD'!C2931</f>
        <v>0</v>
      </c>
      <c r="CL2933">
        <f>'[3]TABLEAU DE BORD'!H2931</f>
        <v>0</v>
      </c>
      <c r="CM2933">
        <f>'[3]TABLEAU DE BORD'!K2931-'[3]TABLEAU DE BORD'!I2931</f>
        <v>0</v>
      </c>
    </row>
    <row r="2934" spans="85:91" x14ac:dyDescent="0.25">
      <c r="CG293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BORD'!$B$13:$B$2000,0),9)))*T2934/$P$18)</f>
        <v>406.35042202010396</v>
      </c>
      <c r="CI2934">
        <f>'[3]TABLEAU DE BORD'!B2932</f>
        <v>0</v>
      </c>
      <c r="CJ2934">
        <f>'[3]TABLEAU DE BORD'!E2932-'[3]TABLEAU DE BORD'!C2932</f>
        <v>0</v>
      </c>
      <c r="CL2934">
        <f>'[3]TABLEAU DE BORD'!H2932</f>
        <v>0</v>
      </c>
      <c r="CM2934">
        <f>'[3]TABLEAU DE BORD'!K2932-'[3]TABLEAU DE BORD'!I2932</f>
        <v>0</v>
      </c>
    </row>
    <row r="2935" spans="85:91" x14ac:dyDescent="0.25">
      <c r="CG293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BORD'!$B$13:$B$2000,0),9)))*T2935/$P$18)</f>
        <v>406.35042202010396</v>
      </c>
      <c r="CI2935">
        <f>'[3]TABLEAU DE BORD'!B2933</f>
        <v>0</v>
      </c>
      <c r="CJ2935">
        <f>'[3]TABLEAU DE BORD'!E2933-'[3]TABLEAU DE BORD'!C2933</f>
        <v>0</v>
      </c>
      <c r="CL2935">
        <f>'[3]TABLEAU DE BORD'!H2933</f>
        <v>0</v>
      </c>
      <c r="CM2935">
        <f>'[3]TABLEAU DE BORD'!K2933-'[3]TABLEAU DE BORD'!I2933</f>
        <v>0</v>
      </c>
    </row>
    <row r="2936" spans="85:91" x14ac:dyDescent="0.25">
      <c r="CG293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BORD'!$B$13:$B$2000,0),9)))*T2936/$P$18)</f>
        <v>406.35042202010396</v>
      </c>
      <c r="CI2936">
        <f>'[3]TABLEAU DE BORD'!B2934</f>
        <v>0</v>
      </c>
      <c r="CJ2936">
        <f>'[3]TABLEAU DE BORD'!E2934-'[3]TABLEAU DE BORD'!C2934</f>
        <v>0</v>
      </c>
      <c r="CL2936">
        <f>'[3]TABLEAU DE BORD'!H2934</f>
        <v>0</v>
      </c>
      <c r="CM2936">
        <f>'[3]TABLEAU DE BORD'!K2934-'[3]TABLEAU DE BORD'!I2934</f>
        <v>0</v>
      </c>
    </row>
    <row r="2937" spans="85:91" x14ac:dyDescent="0.25">
      <c r="CG293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BORD'!$B$13:$B$2000,0),9)))*T2937/$P$18)</f>
        <v>406.35042202010396</v>
      </c>
      <c r="CI2937">
        <f>'[3]TABLEAU DE BORD'!B2935</f>
        <v>0</v>
      </c>
      <c r="CJ2937">
        <f>'[3]TABLEAU DE BORD'!E2935-'[3]TABLEAU DE BORD'!C2935</f>
        <v>0</v>
      </c>
      <c r="CL2937">
        <f>'[3]TABLEAU DE BORD'!H2935</f>
        <v>0</v>
      </c>
      <c r="CM2937">
        <f>'[3]TABLEAU DE BORD'!K2935-'[3]TABLEAU DE BORD'!I2935</f>
        <v>0</v>
      </c>
    </row>
    <row r="2938" spans="85:91" x14ac:dyDescent="0.25">
      <c r="CG293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BORD'!$B$13:$B$2000,0),9)))*T2938/$P$18)</f>
        <v>406.35042202010396</v>
      </c>
      <c r="CI2938">
        <f>'[3]TABLEAU DE BORD'!B2936</f>
        <v>0</v>
      </c>
      <c r="CJ2938">
        <f>'[3]TABLEAU DE BORD'!E2936-'[3]TABLEAU DE BORD'!C2936</f>
        <v>0</v>
      </c>
      <c r="CL2938">
        <f>'[3]TABLEAU DE BORD'!H2936</f>
        <v>0</v>
      </c>
      <c r="CM2938">
        <f>'[3]TABLEAU DE BORD'!K2936-'[3]TABLEAU DE BORD'!I2936</f>
        <v>0</v>
      </c>
    </row>
    <row r="2939" spans="85:91" x14ac:dyDescent="0.25">
      <c r="CG293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BORD'!$B$13:$B$2000,0),9)))*T2939/$P$18)</f>
        <v>406.35042202010396</v>
      </c>
      <c r="CI2939">
        <f>'[3]TABLEAU DE BORD'!B2937</f>
        <v>0</v>
      </c>
      <c r="CJ2939">
        <f>'[3]TABLEAU DE BORD'!E2937-'[3]TABLEAU DE BORD'!C2937</f>
        <v>0</v>
      </c>
      <c r="CL2939">
        <f>'[3]TABLEAU DE BORD'!H2937</f>
        <v>0</v>
      </c>
      <c r="CM2939">
        <f>'[3]TABLEAU DE BORD'!K2937-'[3]TABLEAU DE BORD'!I2937</f>
        <v>0</v>
      </c>
    </row>
    <row r="2940" spans="85:91" x14ac:dyDescent="0.25">
      <c r="CG294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BORD'!$B$13:$B$2000,0),9)))*T2940/$P$18)</f>
        <v>406.35042202010396</v>
      </c>
      <c r="CI2940">
        <f>'[3]TABLEAU DE BORD'!B2938</f>
        <v>0</v>
      </c>
      <c r="CJ2940">
        <f>'[3]TABLEAU DE BORD'!E2938-'[3]TABLEAU DE BORD'!C2938</f>
        <v>0</v>
      </c>
      <c r="CL2940">
        <f>'[3]TABLEAU DE BORD'!H2938</f>
        <v>0</v>
      </c>
      <c r="CM2940">
        <f>'[3]TABLEAU DE BORD'!K2938-'[3]TABLEAU DE BORD'!I2938</f>
        <v>0</v>
      </c>
    </row>
    <row r="2941" spans="85:91" x14ac:dyDescent="0.25">
      <c r="CG294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BORD'!$B$13:$B$2000,0),9)))*T2941/$P$18)</f>
        <v>406.35042202010396</v>
      </c>
      <c r="CI2941">
        <f>'[3]TABLEAU DE BORD'!B2939</f>
        <v>0</v>
      </c>
      <c r="CJ2941">
        <f>'[3]TABLEAU DE BORD'!E2939-'[3]TABLEAU DE BORD'!C2939</f>
        <v>0</v>
      </c>
      <c r="CL2941">
        <f>'[3]TABLEAU DE BORD'!H2939</f>
        <v>0</v>
      </c>
      <c r="CM2941">
        <f>'[3]TABLEAU DE BORD'!K2939-'[3]TABLEAU DE BORD'!I2939</f>
        <v>0</v>
      </c>
    </row>
    <row r="2942" spans="85:91" x14ac:dyDescent="0.25">
      <c r="CG294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BORD'!$B$13:$B$2000,0),9)))*T2942/$P$18)</f>
        <v>406.35042202010396</v>
      </c>
      <c r="CI2942">
        <f>'[3]TABLEAU DE BORD'!B2940</f>
        <v>0</v>
      </c>
      <c r="CJ2942">
        <f>'[3]TABLEAU DE BORD'!E2940-'[3]TABLEAU DE BORD'!C2940</f>
        <v>0</v>
      </c>
      <c r="CL2942">
        <f>'[3]TABLEAU DE BORD'!H2940</f>
        <v>0</v>
      </c>
      <c r="CM2942">
        <f>'[3]TABLEAU DE BORD'!K2940-'[3]TABLEAU DE BORD'!I2940</f>
        <v>0</v>
      </c>
    </row>
    <row r="2943" spans="85:91" x14ac:dyDescent="0.25">
      <c r="CG294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BORD'!$B$13:$B$2000,0),9)))*T2943/$P$18)</f>
        <v>406.35042202010396</v>
      </c>
      <c r="CI2943">
        <f>'[3]TABLEAU DE BORD'!B2941</f>
        <v>0</v>
      </c>
      <c r="CJ2943">
        <f>'[3]TABLEAU DE BORD'!E2941-'[3]TABLEAU DE BORD'!C2941</f>
        <v>0</v>
      </c>
      <c r="CL2943">
        <f>'[3]TABLEAU DE BORD'!H2941</f>
        <v>0</v>
      </c>
      <c r="CM2943">
        <f>'[3]TABLEAU DE BORD'!K2941-'[3]TABLEAU DE BORD'!I2941</f>
        <v>0</v>
      </c>
    </row>
    <row r="2944" spans="85:91" x14ac:dyDescent="0.25">
      <c r="CG29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BORD'!$B$13:$B$2000,0),9)))*T2944/$P$18)</f>
        <v>406.35042202010396</v>
      </c>
      <c r="CI2944">
        <f>'[3]TABLEAU DE BORD'!B2942</f>
        <v>0</v>
      </c>
      <c r="CJ2944">
        <f>'[3]TABLEAU DE BORD'!E2942-'[3]TABLEAU DE BORD'!C2942</f>
        <v>0</v>
      </c>
      <c r="CL2944">
        <f>'[3]TABLEAU DE BORD'!H2942</f>
        <v>0</v>
      </c>
      <c r="CM2944">
        <f>'[3]TABLEAU DE BORD'!K2942-'[3]TABLEAU DE BORD'!I2942</f>
        <v>0</v>
      </c>
    </row>
    <row r="2945" spans="85:91" x14ac:dyDescent="0.25">
      <c r="CG29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BORD'!$B$13:$B$2000,0),9)))*T2945/$P$18)</f>
        <v>406.35042202010396</v>
      </c>
      <c r="CI2945">
        <f>'[3]TABLEAU DE BORD'!B2943</f>
        <v>0</v>
      </c>
      <c r="CJ2945">
        <f>'[3]TABLEAU DE BORD'!E2943-'[3]TABLEAU DE BORD'!C2943</f>
        <v>0</v>
      </c>
      <c r="CL2945">
        <f>'[3]TABLEAU DE BORD'!H2943</f>
        <v>0</v>
      </c>
      <c r="CM2945">
        <f>'[3]TABLEAU DE BORD'!K2943-'[3]TABLEAU DE BORD'!I2943</f>
        <v>0</v>
      </c>
    </row>
    <row r="2946" spans="85:91" x14ac:dyDescent="0.25">
      <c r="CG29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BORD'!$B$13:$B$2000,0),9)))*T2946/$P$18)</f>
        <v>406.35042202010396</v>
      </c>
      <c r="CI2946">
        <f>'[3]TABLEAU DE BORD'!B2944</f>
        <v>0</v>
      </c>
      <c r="CJ2946">
        <f>'[3]TABLEAU DE BORD'!E2944-'[3]TABLEAU DE BORD'!C2944</f>
        <v>0</v>
      </c>
      <c r="CL2946">
        <f>'[3]TABLEAU DE BORD'!H2944</f>
        <v>0</v>
      </c>
      <c r="CM2946">
        <f>'[3]TABLEAU DE BORD'!K2944-'[3]TABLEAU DE BORD'!I2944</f>
        <v>0</v>
      </c>
    </row>
    <row r="2947" spans="85:91" x14ac:dyDescent="0.25">
      <c r="CG29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BORD'!$B$13:$B$2000,0),9)))*T2947/$P$18)</f>
        <v>406.35042202010396</v>
      </c>
      <c r="CI2947">
        <f>'[3]TABLEAU DE BORD'!B2945</f>
        <v>0</v>
      </c>
      <c r="CJ2947">
        <f>'[3]TABLEAU DE BORD'!E2945-'[3]TABLEAU DE BORD'!C2945</f>
        <v>0</v>
      </c>
      <c r="CL2947">
        <f>'[3]TABLEAU DE BORD'!H2945</f>
        <v>0</v>
      </c>
      <c r="CM2947">
        <f>'[3]TABLEAU DE BORD'!K2945-'[3]TABLEAU DE BORD'!I2945</f>
        <v>0</v>
      </c>
    </row>
    <row r="2948" spans="85:91" x14ac:dyDescent="0.25">
      <c r="CG29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BORD'!$B$13:$B$2000,0),9)))*T2948/$P$18)</f>
        <v>406.35042202010396</v>
      </c>
      <c r="CI2948">
        <f>'[3]TABLEAU DE BORD'!B2946</f>
        <v>0</v>
      </c>
      <c r="CJ2948">
        <f>'[3]TABLEAU DE BORD'!E2946-'[3]TABLEAU DE BORD'!C2946</f>
        <v>0</v>
      </c>
      <c r="CL2948">
        <f>'[3]TABLEAU DE BORD'!H2946</f>
        <v>0</v>
      </c>
      <c r="CM2948">
        <f>'[3]TABLEAU DE BORD'!K2946-'[3]TABLEAU DE BORD'!I2946</f>
        <v>0</v>
      </c>
    </row>
    <row r="2949" spans="85:91" x14ac:dyDescent="0.25">
      <c r="CG29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BORD'!$B$13:$B$2000,0),9)))*T2949/$P$18)</f>
        <v>406.35042202010396</v>
      </c>
      <c r="CI2949">
        <f>'[3]TABLEAU DE BORD'!B2947</f>
        <v>0</v>
      </c>
      <c r="CJ2949">
        <f>'[3]TABLEAU DE BORD'!E2947-'[3]TABLEAU DE BORD'!C2947</f>
        <v>0</v>
      </c>
      <c r="CL2949">
        <f>'[3]TABLEAU DE BORD'!H2947</f>
        <v>0</v>
      </c>
      <c r="CM2949">
        <f>'[3]TABLEAU DE BORD'!K2947-'[3]TABLEAU DE BORD'!I2947</f>
        <v>0</v>
      </c>
    </row>
    <row r="2950" spans="85:91" x14ac:dyDescent="0.25">
      <c r="CG29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BORD'!$B$13:$B$2000,0),9)))*T2950/$P$18)</f>
        <v>406.35042202010396</v>
      </c>
      <c r="CI2950">
        <f>'[3]TABLEAU DE BORD'!B2948</f>
        <v>0</v>
      </c>
      <c r="CJ2950">
        <f>'[3]TABLEAU DE BORD'!E2948-'[3]TABLEAU DE BORD'!C2948</f>
        <v>0</v>
      </c>
      <c r="CL2950">
        <f>'[3]TABLEAU DE BORD'!H2948</f>
        <v>0</v>
      </c>
      <c r="CM2950">
        <f>'[3]TABLEAU DE BORD'!K2948-'[3]TABLEAU DE BORD'!I2948</f>
        <v>0</v>
      </c>
    </row>
    <row r="2951" spans="85:91" x14ac:dyDescent="0.25">
      <c r="CG29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BORD'!$B$13:$B$2000,0),9)))*T2951/$P$18)</f>
        <v>406.35042202010396</v>
      </c>
      <c r="CI2951">
        <f>'[3]TABLEAU DE BORD'!B2949</f>
        <v>0</v>
      </c>
      <c r="CJ2951">
        <f>'[3]TABLEAU DE BORD'!E2949-'[3]TABLEAU DE BORD'!C2949</f>
        <v>0</v>
      </c>
      <c r="CL2951">
        <f>'[3]TABLEAU DE BORD'!H2949</f>
        <v>0</v>
      </c>
      <c r="CM2951">
        <f>'[3]TABLEAU DE BORD'!K2949-'[3]TABLEAU DE BORD'!I2949</f>
        <v>0</v>
      </c>
    </row>
    <row r="2952" spans="85:91" x14ac:dyDescent="0.25">
      <c r="CG29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BORD'!$B$13:$B$2000,0),9)))*T2952/$P$18)</f>
        <v>406.35042202010396</v>
      </c>
      <c r="CI2952">
        <f>'[3]TABLEAU DE BORD'!B2950</f>
        <v>0</v>
      </c>
      <c r="CJ2952">
        <f>'[3]TABLEAU DE BORD'!E2950-'[3]TABLEAU DE BORD'!C2950</f>
        <v>0</v>
      </c>
      <c r="CL2952">
        <f>'[3]TABLEAU DE BORD'!H2950</f>
        <v>0</v>
      </c>
      <c r="CM2952">
        <f>'[3]TABLEAU DE BORD'!K2950-'[3]TABLEAU DE BORD'!I2950</f>
        <v>0</v>
      </c>
    </row>
    <row r="2953" spans="85:91" x14ac:dyDescent="0.25">
      <c r="CG29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BORD'!$B$13:$B$2000,0),9)))*T2953/$P$18)</f>
        <v>406.35042202010396</v>
      </c>
      <c r="CI2953">
        <f>'[3]TABLEAU DE BORD'!B2951</f>
        <v>0</v>
      </c>
      <c r="CJ2953">
        <f>'[3]TABLEAU DE BORD'!E2951-'[3]TABLEAU DE BORD'!C2951</f>
        <v>0</v>
      </c>
      <c r="CL2953">
        <f>'[3]TABLEAU DE BORD'!H2951</f>
        <v>0</v>
      </c>
      <c r="CM2953">
        <f>'[3]TABLEAU DE BORD'!K2951-'[3]TABLEAU DE BORD'!I2951</f>
        <v>0</v>
      </c>
    </row>
    <row r="2954" spans="85:91" x14ac:dyDescent="0.25">
      <c r="CG29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BORD'!$B$13:$B$2000,0),9)))*T2954/$P$18)</f>
        <v>406.35042202010396</v>
      </c>
      <c r="CI2954">
        <f>'[3]TABLEAU DE BORD'!B2952</f>
        <v>0</v>
      </c>
      <c r="CJ2954">
        <f>'[3]TABLEAU DE BORD'!E2952-'[3]TABLEAU DE BORD'!C2952</f>
        <v>0</v>
      </c>
      <c r="CL2954">
        <f>'[3]TABLEAU DE BORD'!H2952</f>
        <v>0</v>
      </c>
      <c r="CM2954">
        <f>'[3]TABLEAU DE BORD'!K2952-'[3]TABLEAU DE BORD'!I2952</f>
        <v>0</v>
      </c>
    </row>
    <row r="2955" spans="85:91" x14ac:dyDescent="0.25">
      <c r="CG29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BORD'!$B$13:$B$2000,0),9)))*T2955/$P$18)</f>
        <v>406.35042202010396</v>
      </c>
      <c r="CI2955">
        <f>'[3]TABLEAU DE BORD'!B2953</f>
        <v>0</v>
      </c>
      <c r="CJ2955">
        <f>'[3]TABLEAU DE BORD'!E2953-'[3]TABLEAU DE BORD'!C2953</f>
        <v>0</v>
      </c>
      <c r="CL2955">
        <f>'[3]TABLEAU DE BORD'!H2953</f>
        <v>0</v>
      </c>
      <c r="CM2955">
        <f>'[3]TABLEAU DE BORD'!K2953-'[3]TABLEAU DE BORD'!I2953</f>
        <v>0</v>
      </c>
    </row>
    <row r="2956" spans="85:91" x14ac:dyDescent="0.25">
      <c r="CG29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BORD'!$B$13:$B$2000,0),9)))*T2956/$P$18)</f>
        <v>406.35042202010396</v>
      </c>
      <c r="CI2956">
        <f>'[3]TABLEAU DE BORD'!B2954</f>
        <v>0</v>
      </c>
      <c r="CJ2956">
        <f>'[3]TABLEAU DE BORD'!E2954-'[3]TABLEAU DE BORD'!C2954</f>
        <v>0</v>
      </c>
      <c r="CL2956">
        <f>'[3]TABLEAU DE BORD'!H2954</f>
        <v>0</v>
      </c>
      <c r="CM2956">
        <f>'[3]TABLEAU DE BORD'!K2954-'[3]TABLEAU DE BORD'!I2954</f>
        <v>0</v>
      </c>
    </row>
    <row r="2957" spans="85:91" x14ac:dyDescent="0.25">
      <c r="CG29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BORD'!$B$13:$B$2000,0),9)))*T2957/$P$18)</f>
        <v>406.35042202010396</v>
      </c>
      <c r="CI2957">
        <f>'[3]TABLEAU DE BORD'!B2955</f>
        <v>0</v>
      </c>
      <c r="CJ2957">
        <f>'[3]TABLEAU DE BORD'!E2955-'[3]TABLEAU DE BORD'!C2955</f>
        <v>0</v>
      </c>
      <c r="CL2957">
        <f>'[3]TABLEAU DE BORD'!H2955</f>
        <v>0</v>
      </c>
      <c r="CM2957">
        <f>'[3]TABLEAU DE BORD'!K2955-'[3]TABLEAU DE BORD'!I2955</f>
        <v>0</v>
      </c>
    </row>
    <row r="2958" spans="85:91" x14ac:dyDescent="0.25">
      <c r="CG29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BORD'!$B$13:$B$2000,0),9)))*T2958/$P$18)</f>
        <v>406.35042202010396</v>
      </c>
      <c r="CI2958">
        <f>'[3]TABLEAU DE BORD'!B2956</f>
        <v>0</v>
      </c>
      <c r="CJ2958">
        <f>'[3]TABLEAU DE BORD'!E2956-'[3]TABLEAU DE BORD'!C2956</f>
        <v>0</v>
      </c>
      <c r="CL2958">
        <f>'[3]TABLEAU DE BORD'!H2956</f>
        <v>0</v>
      </c>
      <c r="CM2958">
        <f>'[3]TABLEAU DE BORD'!K2956-'[3]TABLEAU DE BORD'!I2956</f>
        <v>0</v>
      </c>
    </row>
    <row r="2959" spans="85:91" x14ac:dyDescent="0.25">
      <c r="CG29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BORD'!$B$13:$B$2000,0),9)))*T2959/$P$18)</f>
        <v>406.35042202010396</v>
      </c>
      <c r="CI2959">
        <f>'[3]TABLEAU DE BORD'!B2957</f>
        <v>0</v>
      </c>
      <c r="CJ2959">
        <f>'[3]TABLEAU DE BORD'!E2957-'[3]TABLEAU DE BORD'!C2957</f>
        <v>0</v>
      </c>
      <c r="CL2959">
        <f>'[3]TABLEAU DE BORD'!H2957</f>
        <v>0</v>
      </c>
      <c r="CM2959">
        <f>'[3]TABLEAU DE BORD'!K2957-'[3]TABLEAU DE BORD'!I2957</f>
        <v>0</v>
      </c>
    </row>
    <row r="2960" spans="85:91" x14ac:dyDescent="0.25">
      <c r="CG29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BORD'!$B$13:$B$2000,0),9)))*T2960/$P$18)</f>
        <v>406.35042202010396</v>
      </c>
      <c r="CI2960">
        <f>'[3]TABLEAU DE BORD'!B2958</f>
        <v>0</v>
      </c>
      <c r="CJ2960">
        <f>'[3]TABLEAU DE BORD'!E2958-'[3]TABLEAU DE BORD'!C2958</f>
        <v>0</v>
      </c>
      <c r="CL2960">
        <f>'[3]TABLEAU DE BORD'!H2958</f>
        <v>0</v>
      </c>
      <c r="CM2960">
        <f>'[3]TABLEAU DE BORD'!K2958-'[3]TABLEAU DE BORD'!I2958</f>
        <v>0</v>
      </c>
    </row>
    <row r="2961" spans="85:91" x14ac:dyDescent="0.25">
      <c r="CG29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BORD'!$B$13:$B$2000,0),9)))*T2961/$P$18)</f>
        <v>406.35042202010396</v>
      </c>
      <c r="CI2961">
        <f>'[3]TABLEAU DE BORD'!B2959</f>
        <v>0</v>
      </c>
      <c r="CJ2961">
        <f>'[3]TABLEAU DE BORD'!E2959-'[3]TABLEAU DE BORD'!C2959</f>
        <v>0</v>
      </c>
      <c r="CL2961">
        <f>'[3]TABLEAU DE BORD'!H2959</f>
        <v>0</v>
      </c>
      <c r="CM2961">
        <f>'[3]TABLEAU DE BORD'!K2959-'[3]TABLEAU DE BORD'!I2959</f>
        <v>0</v>
      </c>
    </row>
    <row r="2962" spans="85:91" x14ac:dyDescent="0.25">
      <c r="CG29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BORD'!$B$13:$B$2000,0),9)))*T2962/$P$18)</f>
        <v>406.35042202010396</v>
      </c>
      <c r="CI2962">
        <f>'[3]TABLEAU DE BORD'!B2960</f>
        <v>0</v>
      </c>
      <c r="CJ2962">
        <f>'[3]TABLEAU DE BORD'!E2960-'[3]TABLEAU DE BORD'!C2960</f>
        <v>0</v>
      </c>
      <c r="CL2962">
        <f>'[3]TABLEAU DE BORD'!H2960</f>
        <v>0</v>
      </c>
      <c r="CM2962">
        <f>'[3]TABLEAU DE BORD'!K2960-'[3]TABLEAU DE BORD'!I2960</f>
        <v>0</v>
      </c>
    </row>
    <row r="2963" spans="85:91" x14ac:dyDescent="0.25">
      <c r="CG29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BORD'!$B$13:$B$2000,0),9)))*T2963/$P$18)</f>
        <v>406.35042202010396</v>
      </c>
      <c r="CI2963">
        <f>'[3]TABLEAU DE BORD'!B2961</f>
        <v>0</v>
      </c>
      <c r="CJ2963">
        <f>'[3]TABLEAU DE BORD'!E2961-'[3]TABLEAU DE BORD'!C2961</f>
        <v>0</v>
      </c>
      <c r="CL2963">
        <f>'[3]TABLEAU DE BORD'!H2961</f>
        <v>0</v>
      </c>
      <c r="CM2963">
        <f>'[3]TABLEAU DE BORD'!K2961-'[3]TABLEAU DE BORD'!I2961</f>
        <v>0</v>
      </c>
    </row>
    <row r="2964" spans="85:91" x14ac:dyDescent="0.25">
      <c r="CG29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BORD'!$B$13:$B$2000,0),9)))*T2964/$P$18)</f>
        <v>406.35042202010396</v>
      </c>
      <c r="CI2964">
        <f>'[3]TABLEAU DE BORD'!B2962</f>
        <v>0</v>
      </c>
      <c r="CJ2964">
        <f>'[3]TABLEAU DE BORD'!E2962-'[3]TABLEAU DE BORD'!C2962</f>
        <v>0</v>
      </c>
      <c r="CL2964">
        <f>'[3]TABLEAU DE BORD'!H2962</f>
        <v>0</v>
      </c>
      <c r="CM2964">
        <f>'[3]TABLEAU DE BORD'!K2962-'[3]TABLEAU DE BORD'!I2962</f>
        <v>0</v>
      </c>
    </row>
    <row r="2965" spans="85:91" x14ac:dyDescent="0.25">
      <c r="CG29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BORD'!$B$13:$B$2000,0),9)))*T2965/$P$18)</f>
        <v>406.35042202010396</v>
      </c>
      <c r="CI2965">
        <f>'[3]TABLEAU DE BORD'!B2963</f>
        <v>0</v>
      </c>
      <c r="CJ2965">
        <f>'[3]TABLEAU DE BORD'!E2963-'[3]TABLEAU DE BORD'!C2963</f>
        <v>0</v>
      </c>
      <c r="CL2965">
        <f>'[3]TABLEAU DE BORD'!H2963</f>
        <v>0</v>
      </c>
      <c r="CM2965">
        <f>'[3]TABLEAU DE BORD'!K2963-'[3]TABLEAU DE BORD'!I2963</f>
        <v>0</v>
      </c>
    </row>
    <row r="2966" spans="85:91" x14ac:dyDescent="0.25">
      <c r="CG29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BORD'!$B$13:$B$2000,0),9)))*T2966/$P$18)</f>
        <v>406.35042202010396</v>
      </c>
      <c r="CI2966">
        <f>'[3]TABLEAU DE BORD'!B2964</f>
        <v>0</v>
      </c>
      <c r="CJ2966">
        <f>'[3]TABLEAU DE BORD'!E2964-'[3]TABLEAU DE BORD'!C2964</f>
        <v>0</v>
      </c>
      <c r="CL2966">
        <f>'[3]TABLEAU DE BORD'!H2964</f>
        <v>0</v>
      </c>
      <c r="CM2966">
        <f>'[3]TABLEAU DE BORD'!K2964-'[3]TABLEAU DE BORD'!I2964</f>
        <v>0</v>
      </c>
    </row>
    <row r="2967" spans="85:91" x14ac:dyDescent="0.25">
      <c r="CG29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BORD'!$B$13:$B$2000,0),9)))*T2967/$P$18)</f>
        <v>406.35042202010396</v>
      </c>
      <c r="CI2967">
        <f>'[3]TABLEAU DE BORD'!B2965</f>
        <v>0</v>
      </c>
      <c r="CJ2967">
        <f>'[3]TABLEAU DE BORD'!E2965-'[3]TABLEAU DE BORD'!C2965</f>
        <v>0</v>
      </c>
      <c r="CL2967">
        <f>'[3]TABLEAU DE BORD'!H2965</f>
        <v>0</v>
      </c>
      <c r="CM2967">
        <f>'[3]TABLEAU DE BORD'!K2965-'[3]TABLEAU DE BORD'!I2965</f>
        <v>0</v>
      </c>
    </row>
    <row r="2968" spans="85:91" x14ac:dyDescent="0.25">
      <c r="CG29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BORD'!$B$13:$B$2000,0),9)))*T2968/$P$18)</f>
        <v>406.35042202010396</v>
      </c>
      <c r="CI2968">
        <f>'[3]TABLEAU DE BORD'!B2966</f>
        <v>0</v>
      </c>
      <c r="CJ2968">
        <f>'[3]TABLEAU DE BORD'!E2966-'[3]TABLEAU DE BORD'!C2966</f>
        <v>0</v>
      </c>
      <c r="CL2968">
        <f>'[3]TABLEAU DE BORD'!H2966</f>
        <v>0</v>
      </c>
      <c r="CM2968">
        <f>'[3]TABLEAU DE BORD'!K2966-'[3]TABLEAU DE BORD'!I2966</f>
        <v>0</v>
      </c>
    </row>
    <row r="2969" spans="85:91" x14ac:dyDescent="0.25">
      <c r="CG29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BORD'!$B$13:$B$2000,0),9)))*T2969/$P$18)</f>
        <v>406.35042202010396</v>
      </c>
      <c r="CI2969">
        <f>'[3]TABLEAU DE BORD'!B2967</f>
        <v>0</v>
      </c>
      <c r="CJ2969">
        <f>'[3]TABLEAU DE BORD'!E2967-'[3]TABLEAU DE BORD'!C2967</f>
        <v>0</v>
      </c>
      <c r="CL2969">
        <f>'[3]TABLEAU DE BORD'!H2967</f>
        <v>0</v>
      </c>
      <c r="CM2969">
        <f>'[3]TABLEAU DE BORD'!K2967-'[3]TABLEAU DE BORD'!I2967</f>
        <v>0</v>
      </c>
    </row>
    <row r="2970" spans="85:91" x14ac:dyDescent="0.25">
      <c r="CG29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BORD'!$B$13:$B$2000,0),9)))*T2970/$P$18)</f>
        <v>406.35042202010396</v>
      </c>
      <c r="CI2970">
        <f>'[3]TABLEAU DE BORD'!B2968</f>
        <v>0</v>
      </c>
      <c r="CJ2970">
        <f>'[3]TABLEAU DE BORD'!E2968-'[3]TABLEAU DE BORD'!C2968</f>
        <v>0</v>
      </c>
      <c r="CL2970">
        <f>'[3]TABLEAU DE BORD'!H2968</f>
        <v>0</v>
      </c>
      <c r="CM2970">
        <f>'[3]TABLEAU DE BORD'!K2968-'[3]TABLEAU DE BORD'!I2968</f>
        <v>0</v>
      </c>
    </row>
    <row r="2971" spans="85:91" x14ac:dyDescent="0.25">
      <c r="CG29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BORD'!$B$13:$B$2000,0),9)))*T2971/$P$18)</f>
        <v>406.35042202010396</v>
      </c>
      <c r="CI2971">
        <f>'[3]TABLEAU DE BORD'!B2969</f>
        <v>0</v>
      </c>
      <c r="CJ2971">
        <f>'[3]TABLEAU DE BORD'!E2969-'[3]TABLEAU DE BORD'!C2969</f>
        <v>0</v>
      </c>
      <c r="CL2971">
        <f>'[3]TABLEAU DE BORD'!H2969</f>
        <v>0</v>
      </c>
      <c r="CM2971">
        <f>'[3]TABLEAU DE BORD'!K2969-'[3]TABLEAU DE BORD'!I2969</f>
        <v>0</v>
      </c>
    </row>
    <row r="2972" spans="85:91" x14ac:dyDescent="0.25">
      <c r="CG29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BORD'!$B$13:$B$2000,0),9)))*T2972/$P$18)</f>
        <v>406.35042202010396</v>
      </c>
      <c r="CI2972">
        <f>'[3]TABLEAU DE BORD'!B2970</f>
        <v>0</v>
      </c>
      <c r="CJ2972">
        <f>'[3]TABLEAU DE BORD'!E2970-'[3]TABLEAU DE BORD'!C2970</f>
        <v>0</v>
      </c>
      <c r="CL2972">
        <f>'[3]TABLEAU DE BORD'!H2970</f>
        <v>0</v>
      </c>
      <c r="CM2972">
        <f>'[3]TABLEAU DE BORD'!K2970-'[3]TABLEAU DE BORD'!I2970</f>
        <v>0</v>
      </c>
    </row>
    <row r="2973" spans="85:91" x14ac:dyDescent="0.25">
      <c r="CG29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BORD'!$B$13:$B$2000,0),9)))*T2973/$P$18)</f>
        <v>406.35042202010396</v>
      </c>
      <c r="CI2973">
        <f>'[3]TABLEAU DE BORD'!B2971</f>
        <v>0</v>
      </c>
      <c r="CJ2973">
        <f>'[3]TABLEAU DE BORD'!E2971-'[3]TABLEAU DE BORD'!C2971</f>
        <v>0</v>
      </c>
      <c r="CL2973">
        <f>'[3]TABLEAU DE BORD'!H2971</f>
        <v>0</v>
      </c>
      <c r="CM2973">
        <f>'[3]TABLEAU DE BORD'!K2971-'[3]TABLEAU DE BORD'!I2971</f>
        <v>0</v>
      </c>
    </row>
    <row r="2974" spans="85:91" x14ac:dyDescent="0.25">
      <c r="CG29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BORD'!$B$13:$B$2000,0),9)))*T2974/$P$18)</f>
        <v>406.35042202010396</v>
      </c>
      <c r="CI2974">
        <f>'[3]TABLEAU DE BORD'!B2972</f>
        <v>0</v>
      </c>
      <c r="CJ2974">
        <f>'[3]TABLEAU DE BORD'!E2972-'[3]TABLEAU DE BORD'!C2972</f>
        <v>0</v>
      </c>
      <c r="CL2974">
        <f>'[3]TABLEAU DE BORD'!H2972</f>
        <v>0</v>
      </c>
      <c r="CM2974">
        <f>'[3]TABLEAU DE BORD'!K2972-'[3]TABLEAU DE BORD'!I2972</f>
        <v>0</v>
      </c>
    </row>
    <row r="2975" spans="85:91" x14ac:dyDescent="0.25">
      <c r="CG29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BORD'!$B$13:$B$2000,0),9)))*T2975/$P$18)</f>
        <v>406.35042202010396</v>
      </c>
      <c r="CI2975">
        <f>'[3]TABLEAU DE BORD'!B2973</f>
        <v>0</v>
      </c>
      <c r="CJ2975">
        <f>'[3]TABLEAU DE BORD'!E2973-'[3]TABLEAU DE BORD'!C2973</f>
        <v>0</v>
      </c>
      <c r="CL2975">
        <f>'[3]TABLEAU DE BORD'!H2973</f>
        <v>0</v>
      </c>
      <c r="CM2975">
        <f>'[3]TABLEAU DE BORD'!K2973-'[3]TABLEAU DE BORD'!I2973</f>
        <v>0</v>
      </c>
    </row>
    <row r="2976" spans="85:91" x14ac:dyDescent="0.25">
      <c r="CG29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BORD'!$B$13:$B$2000,0),9)))*T2976/$P$18)</f>
        <v>406.35042202010396</v>
      </c>
      <c r="CI2976">
        <f>'[3]TABLEAU DE BORD'!B2974</f>
        <v>0</v>
      </c>
      <c r="CJ2976">
        <f>'[3]TABLEAU DE BORD'!E2974-'[3]TABLEAU DE BORD'!C2974</f>
        <v>0</v>
      </c>
      <c r="CL2976">
        <f>'[3]TABLEAU DE BORD'!H2974</f>
        <v>0</v>
      </c>
      <c r="CM2976">
        <f>'[3]TABLEAU DE BORD'!K2974-'[3]TABLEAU DE BORD'!I2974</f>
        <v>0</v>
      </c>
    </row>
    <row r="2977" spans="85:91" x14ac:dyDescent="0.25">
      <c r="CG29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BORD'!$B$13:$B$2000,0),9)))*T2977/$P$18)</f>
        <v>406.35042202010396</v>
      </c>
      <c r="CI2977">
        <f>'[3]TABLEAU DE BORD'!B2975</f>
        <v>0</v>
      </c>
      <c r="CJ2977">
        <f>'[3]TABLEAU DE BORD'!E2975-'[3]TABLEAU DE BORD'!C2975</f>
        <v>0</v>
      </c>
      <c r="CL2977">
        <f>'[3]TABLEAU DE BORD'!H2975</f>
        <v>0</v>
      </c>
      <c r="CM2977">
        <f>'[3]TABLEAU DE BORD'!K2975-'[3]TABLEAU DE BORD'!I2975</f>
        <v>0</v>
      </c>
    </row>
    <row r="2978" spans="85:91" x14ac:dyDescent="0.25">
      <c r="CG29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BORD'!$B$13:$B$2000,0),9)))*T2978/$P$18)</f>
        <v>406.35042202010396</v>
      </c>
      <c r="CI2978">
        <f>'[3]TABLEAU DE BORD'!B2976</f>
        <v>0</v>
      </c>
      <c r="CJ2978">
        <f>'[3]TABLEAU DE BORD'!E2976-'[3]TABLEAU DE BORD'!C2976</f>
        <v>0</v>
      </c>
      <c r="CL2978">
        <f>'[3]TABLEAU DE BORD'!H2976</f>
        <v>0</v>
      </c>
      <c r="CM2978">
        <f>'[3]TABLEAU DE BORD'!K2976-'[3]TABLEAU DE BORD'!I2976</f>
        <v>0</v>
      </c>
    </row>
    <row r="2979" spans="85:91" x14ac:dyDescent="0.25">
      <c r="CG29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BORD'!$B$13:$B$2000,0),9)))*T2979/$P$18)</f>
        <v>406.35042202010396</v>
      </c>
      <c r="CI2979">
        <f>'[3]TABLEAU DE BORD'!B2977</f>
        <v>0</v>
      </c>
      <c r="CJ2979">
        <f>'[3]TABLEAU DE BORD'!E2977-'[3]TABLEAU DE BORD'!C2977</f>
        <v>0</v>
      </c>
      <c r="CL2979">
        <f>'[3]TABLEAU DE BORD'!H2977</f>
        <v>0</v>
      </c>
      <c r="CM2979">
        <f>'[3]TABLEAU DE BORD'!K2977-'[3]TABLEAU DE BORD'!I2977</f>
        <v>0</v>
      </c>
    </row>
    <row r="2980" spans="85:91" x14ac:dyDescent="0.25">
      <c r="CG29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BORD'!$B$13:$B$2000,0),9)))*T2980/$P$18)</f>
        <v>406.35042202010396</v>
      </c>
      <c r="CI2980">
        <f>'[3]TABLEAU DE BORD'!B2978</f>
        <v>0</v>
      </c>
      <c r="CJ2980">
        <f>'[3]TABLEAU DE BORD'!E2978-'[3]TABLEAU DE BORD'!C2978</f>
        <v>0</v>
      </c>
      <c r="CL2980">
        <f>'[3]TABLEAU DE BORD'!H2978</f>
        <v>0</v>
      </c>
      <c r="CM2980">
        <f>'[3]TABLEAU DE BORD'!K2978-'[3]TABLEAU DE BORD'!I2978</f>
        <v>0</v>
      </c>
    </row>
    <row r="2981" spans="85:91" x14ac:dyDescent="0.25">
      <c r="CG29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BORD'!$B$13:$B$2000,0),9)))*T2981/$P$18)</f>
        <v>406.35042202010396</v>
      </c>
      <c r="CI2981">
        <f>'[3]TABLEAU DE BORD'!B2979</f>
        <v>0</v>
      </c>
      <c r="CJ2981">
        <f>'[3]TABLEAU DE BORD'!E2979-'[3]TABLEAU DE BORD'!C2979</f>
        <v>0</v>
      </c>
      <c r="CL2981">
        <f>'[3]TABLEAU DE BORD'!H2979</f>
        <v>0</v>
      </c>
      <c r="CM2981">
        <f>'[3]TABLEAU DE BORD'!K2979-'[3]TABLEAU DE BORD'!I2979</f>
        <v>0</v>
      </c>
    </row>
    <row r="2982" spans="85:91" x14ac:dyDescent="0.25">
      <c r="CG29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BORD'!$B$13:$B$2000,0),9)))*T2982/$P$18)</f>
        <v>406.35042202010396</v>
      </c>
      <c r="CI2982">
        <f>'[3]TABLEAU DE BORD'!B2980</f>
        <v>0</v>
      </c>
      <c r="CJ2982">
        <f>'[3]TABLEAU DE BORD'!E2980-'[3]TABLEAU DE BORD'!C2980</f>
        <v>0</v>
      </c>
      <c r="CL2982">
        <f>'[3]TABLEAU DE BORD'!H2980</f>
        <v>0</v>
      </c>
      <c r="CM2982">
        <f>'[3]TABLEAU DE BORD'!K2980-'[3]TABLEAU DE BORD'!I2980</f>
        <v>0</v>
      </c>
    </row>
    <row r="2983" spans="85:91" x14ac:dyDescent="0.25">
      <c r="CG29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BORD'!$B$13:$B$2000,0),9)))*T2983/$P$18)</f>
        <v>406.35042202010396</v>
      </c>
      <c r="CI2983">
        <f>'[3]TABLEAU DE BORD'!B2981</f>
        <v>0</v>
      </c>
      <c r="CJ2983">
        <f>'[3]TABLEAU DE BORD'!E2981-'[3]TABLEAU DE BORD'!C2981</f>
        <v>0</v>
      </c>
      <c r="CL2983">
        <f>'[3]TABLEAU DE BORD'!H2981</f>
        <v>0</v>
      </c>
      <c r="CM2983">
        <f>'[3]TABLEAU DE BORD'!K2981-'[3]TABLEAU DE BORD'!I2981</f>
        <v>0</v>
      </c>
    </row>
    <row r="2984" spans="85:91" x14ac:dyDescent="0.25">
      <c r="CG29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BORD'!$B$13:$B$2000,0),9)))*T2984/$P$18)</f>
        <v>406.35042202010396</v>
      </c>
      <c r="CI2984">
        <f>'[3]TABLEAU DE BORD'!B2982</f>
        <v>0</v>
      </c>
      <c r="CJ2984">
        <f>'[3]TABLEAU DE BORD'!E2982-'[3]TABLEAU DE BORD'!C2982</f>
        <v>0</v>
      </c>
      <c r="CL2984">
        <f>'[3]TABLEAU DE BORD'!H2982</f>
        <v>0</v>
      </c>
      <c r="CM2984">
        <f>'[3]TABLEAU DE BORD'!K2982-'[3]TABLEAU DE BORD'!I2982</f>
        <v>0</v>
      </c>
    </row>
    <row r="2985" spans="85:91" x14ac:dyDescent="0.25">
      <c r="CG29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BORD'!$B$13:$B$2000,0),9)))*T2985/$P$18)</f>
        <v>406.35042202010396</v>
      </c>
      <c r="CI2985">
        <f>'[3]TABLEAU DE BORD'!B2983</f>
        <v>0</v>
      </c>
      <c r="CJ2985">
        <f>'[3]TABLEAU DE BORD'!E2983-'[3]TABLEAU DE BORD'!C2983</f>
        <v>0</v>
      </c>
      <c r="CL2985">
        <f>'[3]TABLEAU DE BORD'!H2983</f>
        <v>0</v>
      </c>
      <c r="CM2985">
        <f>'[3]TABLEAU DE BORD'!K2983-'[3]TABLEAU DE BORD'!I2983</f>
        <v>0</v>
      </c>
    </row>
    <row r="2986" spans="85:91" x14ac:dyDescent="0.25">
      <c r="CG29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BORD'!$B$13:$B$2000,0),9)))*T2986/$P$18)</f>
        <v>406.35042202010396</v>
      </c>
      <c r="CI2986">
        <f>'[3]TABLEAU DE BORD'!B2984</f>
        <v>0</v>
      </c>
      <c r="CJ2986">
        <f>'[3]TABLEAU DE BORD'!E2984-'[3]TABLEAU DE BORD'!C2984</f>
        <v>0</v>
      </c>
      <c r="CL2986">
        <f>'[3]TABLEAU DE BORD'!H2984</f>
        <v>0</v>
      </c>
      <c r="CM2986">
        <f>'[3]TABLEAU DE BORD'!K2984-'[3]TABLEAU DE BORD'!I2984</f>
        <v>0</v>
      </c>
    </row>
    <row r="2987" spans="85:91" x14ac:dyDescent="0.25">
      <c r="CG29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BORD'!$B$13:$B$2000,0),9)))*T2987/$P$18)</f>
        <v>406.35042202010396</v>
      </c>
      <c r="CI2987">
        <f>'[3]TABLEAU DE BORD'!B2985</f>
        <v>0</v>
      </c>
      <c r="CJ2987">
        <f>'[3]TABLEAU DE BORD'!E2985-'[3]TABLEAU DE BORD'!C2985</f>
        <v>0</v>
      </c>
      <c r="CL2987">
        <f>'[3]TABLEAU DE BORD'!H2985</f>
        <v>0</v>
      </c>
      <c r="CM2987">
        <f>'[3]TABLEAU DE BORD'!K2985-'[3]TABLEAU DE BORD'!I2985</f>
        <v>0</v>
      </c>
    </row>
    <row r="2988" spans="85:91" x14ac:dyDescent="0.25">
      <c r="CG29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BORD'!$B$13:$B$2000,0),9)))*T2988/$P$18)</f>
        <v>406.35042202010396</v>
      </c>
      <c r="CI2988">
        <f>'[3]TABLEAU DE BORD'!B2986</f>
        <v>0</v>
      </c>
      <c r="CJ2988">
        <f>'[3]TABLEAU DE BORD'!E2986-'[3]TABLEAU DE BORD'!C2986</f>
        <v>0</v>
      </c>
      <c r="CL2988">
        <f>'[3]TABLEAU DE BORD'!H2986</f>
        <v>0</v>
      </c>
      <c r="CM2988">
        <f>'[3]TABLEAU DE BORD'!K2986-'[3]TABLEAU DE BORD'!I2986</f>
        <v>0</v>
      </c>
    </row>
    <row r="2989" spans="85:91" x14ac:dyDescent="0.25">
      <c r="CG29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BORD'!$B$13:$B$2000,0),9)))*T2989/$P$18)</f>
        <v>406.35042202010396</v>
      </c>
      <c r="CI2989">
        <f>'[3]TABLEAU DE BORD'!B2987</f>
        <v>0</v>
      </c>
      <c r="CJ2989">
        <f>'[3]TABLEAU DE BORD'!E2987-'[3]TABLEAU DE BORD'!C2987</f>
        <v>0</v>
      </c>
      <c r="CL2989">
        <f>'[3]TABLEAU DE BORD'!H2987</f>
        <v>0</v>
      </c>
      <c r="CM2989">
        <f>'[3]TABLEAU DE BORD'!K2987-'[3]TABLEAU DE BORD'!I2987</f>
        <v>0</v>
      </c>
    </row>
    <row r="2990" spans="85:91" x14ac:dyDescent="0.25">
      <c r="CG29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BORD'!$B$13:$B$2000,0),9)))*T2990/$P$18)</f>
        <v>406.35042202010396</v>
      </c>
      <c r="CI2990">
        <f>'[3]TABLEAU DE BORD'!B2988</f>
        <v>0</v>
      </c>
      <c r="CJ2990">
        <f>'[3]TABLEAU DE BORD'!E2988-'[3]TABLEAU DE BORD'!C2988</f>
        <v>0</v>
      </c>
      <c r="CL2990">
        <f>'[3]TABLEAU DE BORD'!H2988</f>
        <v>0</v>
      </c>
      <c r="CM2990">
        <f>'[3]TABLEAU DE BORD'!K2988-'[3]TABLEAU DE BORD'!I2988</f>
        <v>0</v>
      </c>
    </row>
    <row r="2991" spans="85:91" x14ac:dyDescent="0.25">
      <c r="CG29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BORD'!$B$13:$B$2000,0),9)))*T2991/$P$18)</f>
        <v>406.35042202010396</v>
      </c>
      <c r="CI2991">
        <f>'[3]TABLEAU DE BORD'!B2989</f>
        <v>0</v>
      </c>
      <c r="CJ2991">
        <f>'[3]TABLEAU DE BORD'!E2989-'[3]TABLEAU DE BORD'!C2989</f>
        <v>0</v>
      </c>
      <c r="CL2991">
        <f>'[3]TABLEAU DE BORD'!H2989</f>
        <v>0</v>
      </c>
      <c r="CM2991">
        <f>'[3]TABLEAU DE BORD'!K2989-'[3]TABLEAU DE BORD'!I2989</f>
        <v>0</v>
      </c>
    </row>
    <row r="2992" spans="85:91" x14ac:dyDescent="0.25">
      <c r="CG29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BORD'!$B$13:$B$2000,0),9)))*T2992/$P$18)</f>
        <v>406.35042202010396</v>
      </c>
      <c r="CI2992">
        <f>'[3]TABLEAU DE BORD'!B2990</f>
        <v>0</v>
      </c>
      <c r="CJ2992">
        <f>'[3]TABLEAU DE BORD'!E2990-'[3]TABLEAU DE BORD'!C2990</f>
        <v>0</v>
      </c>
      <c r="CL2992">
        <f>'[3]TABLEAU DE BORD'!H2990</f>
        <v>0</v>
      </c>
      <c r="CM2992">
        <f>'[3]TABLEAU DE BORD'!K2990-'[3]TABLEAU DE BORD'!I2990</f>
        <v>0</v>
      </c>
    </row>
    <row r="2993" spans="85:91" x14ac:dyDescent="0.25">
      <c r="CG29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BORD'!$B$13:$B$2000,0),9)))*T2993/$P$18)</f>
        <v>406.35042202010396</v>
      </c>
      <c r="CI2993">
        <f>'[3]TABLEAU DE BORD'!B2991</f>
        <v>0</v>
      </c>
      <c r="CJ2993">
        <f>'[3]TABLEAU DE BORD'!E2991-'[3]TABLEAU DE BORD'!C2991</f>
        <v>0</v>
      </c>
      <c r="CL2993">
        <f>'[3]TABLEAU DE BORD'!H2991</f>
        <v>0</v>
      </c>
      <c r="CM2993">
        <f>'[3]TABLEAU DE BORD'!K2991-'[3]TABLEAU DE BORD'!I2991</f>
        <v>0</v>
      </c>
    </row>
    <row r="2994" spans="85:91" x14ac:dyDescent="0.25">
      <c r="CG29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BORD'!$B$13:$B$2000,0),9)))*T2994/$P$18)</f>
        <v>406.35042202010396</v>
      </c>
      <c r="CI2994">
        <f>'[3]TABLEAU DE BORD'!B2992</f>
        <v>0</v>
      </c>
      <c r="CJ2994">
        <f>'[3]TABLEAU DE BORD'!E2992-'[3]TABLEAU DE BORD'!C2992</f>
        <v>0</v>
      </c>
      <c r="CL2994">
        <f>'[3]TABLEAU DE BORD'!H2992</f>
        <v>0</v>
      </c>
      <c r="CM2994">
        <f>'[3]TABLEAU DE BORD'!K2992-'[3]TABLEAU DE BORD'!I2992</f>
        <v>0</v>
      </c>
    </row>
    <row r="2995" spans="85:91" x14ac:dyDescent="0.25">
      <c r="CG29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BORD'!$B$13:$B$2000,0),9)))*T2995/$P$18)</f>
        <v>406.35042202010396</v>
      </c>
      <c r="CI2995">
        <f>'[3]TABLEAU DE BORD'!B2993</f>
        <v>0</v>
      </c>
      <c r="CJ2995">
        <f>'[3]TABLEAU DE BORD'!E2993-'[3]TABLEAU DE BORD'!C2993</f>
        <v>0</v>
      </c>
      <c r="CL2995">
        <f>'[3]TABLEAU DE BORD'!H2993</f>
        <v>0</v>
      </c>
      <c r="CM2995">
        <f>'[3]TABLEAU DE BORD'!K2993-'[3]TABLEAU DE BORD'!I2993</f>
        <v>0</v>
      </c>
    </row>
    <row r="2996" spans="85:91" x14ac:dyDescent="0.25">
      <c r="CG29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BORD'!$B$13:$B$2000,0),9)))*T2996/$P$18)</f>
        <v>406.35042202010396</v>
      </c>
      <c r="CI2996">
        <f>'[3]TABLEAU DE BORD'!B2994</f>
        <v>0</v>
      </c>
      <c r="CJ2996">
        <f>'[3]TABLEAU DE BORD'!E2994-'[3]TABLEAU DE BORD'!C2994</f>
        <v>0</v>
      </c>
      <c r="CL2996">
        <f>'[3]TABLEAU DE BORD'!H2994</f>
        <v>0</v>
      </c>
      <c r="CM2996">
        <f>'[3]TABLEAU DE BORD'!K2994-'[3]TABLEAU DE BORD'!I2994</f>
        <v>0</v>
      </c>
    </row>
    <row r="2997" spans="85:91" x14ac:dyDescent="0.25">
      <c r="CG29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BORD'!$B$13:$B$2000,0),9)))*T2997/$P$18)</f>
        <v>406.35042202010396</v>
      </c>
      <c r="CI2997">
        <f>'[3]TABLEAU DE BORD'!B2995</f>
        <v>0</v>
      </c>
      <c r="CJ2997">
        <f>'[3]TABLEAU DE BORD'!E2995-'[3]TABLEAU DE BORD'!C2995</f>
        <v>0</v>
      </c>
      <c r="CL2997">
        <f>'[3]TABLEAU DE BORD'!H2995</f>
        <v>0</v>
      </c>
      <c r="CM2997">
        <f>'[3]TABLEAU DE BORD'!K2995-'[3]TABLEAU DE BORD'!I2995</f>
        <v>0</v>
      </c>
    </row>
    <row r="2998" spans="85:91" x14ac:dyDescent="0.25">
      <c r="CG29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BORD'!$B$13:$B$2000,0),9)))*T2998/$P$18)</f>
        <v>406.35042202010396</v>
      </c>
      <c r="CI2998">
        <f>'[3]TABLEAU DE BORD'!B2996</f>
        <v>0</v>
      </c>
      <c r="CJ2998">
        <f>'[3]TABLEAU DE BORD'!E2996-'[3]TABLEAU DE BORD'!C2996</f>
        <v>0</v>
      </c>
      <c r="CL2998">
        <f>'[3]TABLEAU DE BORD'!H2996</f>
        <v>0</v>
      </c>
      <c r="CM2998">
        <f>'[3]TABLEAU DE BORD'!K2996-'[3]TABLEAU DE BORD'!I2996</f>
        <v>0</v>
      </c>
    </row>
    <row r="2999" spans="85:91" x14ac:dyDescent="0.25">
      <c r="CG29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BORD'!$B$13:$B$2000,0),9)))*T2999/$P$18)</f>
        <v>406.35042202010396</v>
      </c>
      <c r="CI2999">
        <f>'[3]TABLEAU DE BORD'!B2997</f>
        <v>0</v>
      </c>
      <c r="CJ2999">
        <f>'[3]TABLEAU DE BORD'!E2997-'[3]TABLEAU DE BORD'!C2997</f>
        <v>0</v>
      </c>
      <c r="CL2999">
        <f>'[3]TABLEAU DE BORD'!H2997</f>
        <v>0</v>
      </c>
      <c r="CM2999">
        <f>'[3]TABLEAU DE BORD'!K2997-'[3]TABLEAU DE BORD'!I2997</f>
        <v>0</v>
      </c>
    </row>
    <row r="3000" spans="85:91" x14ac:dyDescent="0.25">
      <c r="CG30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BORD'!$B$13:$B$2000,0),9)))*T3000/$P$18)</f>
        <v>406.35042202010396</v>
      </c>
      <c r="CI3000">
        <f>'[3]TABLEAU DE BORD'!B2998</f>
        <v>0</v>
      </c>
      <c r="CJ3000">
        <f>'[3]TABLEAU DE BORD'!E2998-'[3]TABLEAU DE BORD'!C2998</f>
        <v>0</v>
      </c>
      <c r="CL3000">
        <f>'[3]TABLEAU DE BORD'!H2998</f>
        <v>0</v>
      </c>
      <c r="CM3000">
        <f>'[3]TABLEAU DE BORD'!K2998-'[3]TABLEAU DE BORD'!I2998</f>
        <v>0</v>
      </c>
    </row>
    <row r="3001" spans="85:91" x14ac:dyDescent="0.25">
      <c r="CG30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BORD'!$B$13:$B$2000,0),9)))*T3001/$P$18)</f>
        <v>406.35042202010396</v>
      </c>
      <c r="CI3001">
        <f>'[3]TABLEAU DE BORD'!B2999</f>
        <v>0</v>
      </c>
      <c r="CJ3001">
        <f>'[3]TABLEAU DE BORD'!E2999-'[3]TABLEAU DE BORD'!C2999</f>
        <v>0</v>
      </c>
      <c r="CL3001">
        <f>'[3]TABLEAU DE BORD'!H2999</f>
        <v>0</v>
      </c>
      <c r="CM3001">
        <f>'[3]TABLEAU DE BORD'!K2999-'[3]TABLEAU DE BORD'!I2999</f>
        <v>0</v>
      </c>
    </row>
    <row r="3002" spans="85:91" x14ac:dyDescent="0.25">
      <c r="CG30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BORD'!$B$13:$B$2000,0),9)))*T3002/$P$18)</f>
        <v>406.35042202010396</v>
      </c>
      <c r="CI3002">
        <f>'[3]TABLEAU DE BORD'!B3000</f>
        <v>0</v>
      </c>
      <c r="CJ3002">
        <f>'[3]TABLEAU DE BORD'!E3000-'[3]TABLEAU DE BORD'!C3000</f>
        <v>0</v>
      </c>
      <c r="CL3002">
        <f>'[3]TABLEAU DE BORD'!H3000</f>
        <v>0</v>
      </c>
      <c r="CM3002">
        <f>'[3]TABLEAU DE BORD'!K3000-'[3]TABLEAU DE BORD'!I3000</f>
        <v>0</v>
      </c>
    </row>
    <row r="3003" spans="85:91" x14ac:dyDescent="0.25">
      <c r="CG30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BORD'!$B$13:$B$2000,0),9)))*T3003/$P$18)</f>
        <v>406.35042202010396</v>
      </c>
      <c r="CI3003">
        <f>'[3]TABLEAU DE BORD'!B3001</f>
        <v>0</v>
      </c>
      <c r="CJ3003">
        <f>'[3]TABLEAU DE BORD'!E3001-'[3]TABLEAU DE BORD'!C3001</f>
        <v>0</v>
      </c>
      <c r="CL3003">
        <f>'[3]TABLEAU DE BORD'!H3001</f>
        <v>0</v>
      </c>
      <c r="CM3003">
        <f>'[3]TABLEAU DE BORD'!K3001-'[3]TABLEAU DE BORD'!I3001</f>
        <v>0</v>
      </c>
    </row>
    <row r="3004" spans="85:91" x14ac:dyDescent="0.25">
      <c r="CG30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BORD'!$B$13:$B$2000,0),9)))*T3004/$P$18)</f>
        <v>406.35042202010396</v>
      </c>
      <c r="CI3004">
        <f>'[3]TABLEAU DE BORD'!B3002</f>
        <v>0</v>
      </c>
      <c r="CJ3004">
        <f>'[3]TABLEAU DE BORD'!E3002-'[3]TABLEAU DE BORD'!C3002</f>
        <v>0</v>
      </c>
      <c r="CL3004">
        <f>'[3]TABLEAU DE BORD'!H3002</f>
        <v>0</v>
      </c>
      <c r="CM3004">
        <f>'[3]TABLEAU DE BORD'!K3002-'[3]TABLEAU DE BORD'!I3002</f>
        <v>0</v>
      </c>
    </row>
    <row r="3005" spans="85:91" x14ac:dyDescent="0.25">
      <c r="CG30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BORD'!$B$13:$B$2000,0),9)))*T3005/$P$18)</f>
        <v>406.35042202010396</v>
      </c>
      <c r="CI3005">
        <f>'[3]TABLEAU DE BORD'!B3003</f>
        <v>0</v>
      </c>
      <c r="CJ3005">
        <f>'[3]TABLEAU DE BORD'!E3003-'[3]TABLEAU DE BORD'!C3003</f>
        <v>0</v>
      </c>
      <c r="CL3005">
        <f>'[3]TABLEAU DE BORD'!H3003</f>
        <v>0</v>
      </c>
      <c r="CM3005">
        <f>'[3]TABLEAU DE BORD'!K3003-'[3]TABLEAU DE BORD'!I3003</f>
        <v>0</v>
      </c>
    </row>
    <row r="3006" spans="85:91" x14ac:dyDescent="0.25">
      <c r="CG300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BORD'!$B$13:$B$2000,0),9)))*T3006/$P$18)</f>
        <v>406.35042202010396</v>
      </c>
      <c r="CI3006">
        <f>'[3]TABLEAU DE BORD'!B3004</f>
        <v>0</v>
      </c>
      <c r="CJ3006">
        <f>'[3]TABLEAU DE BORD'!E3004-'[3]TABLEAU DE BORD'!C3004</f>
        <v>0</v>
      </c>
      <c r="CL3006">
        <f>'[3]TABLEAU DE BORD'!H3004</f>
        <v>0</v>
      </c>
      <c r="CM3006">
        <f>'[3]TABLEAU DE BORD'!K3004-'[3]TABLEAU DE BORD'!I3004</f>
        <v>0</v>
      </c>
    </row>
    <row r="3007" spans="85:91" x14ac:dyDescent="0.25">
      <c r="CG300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BORD'!$B$13:$B$2000,0),9)))*T3007/$P$18)</f>
        <v>406.35042202010396</v>
      </c>
      <c r="CI3007">
        <f>'[3]TABLEAU DE BORD'!B3005</f>
        <v>0</v>
      </c>
      <c r="CJ3007">
        <f>'[3]TABLEAU DE BORD'!E3005-'[3]TABLEAU DE BORD'!C3005</f>
        <v>0</v>
      </c>
      <c r="CL3007">
        <f>'[3]TABLEAU DE BORD'!H3005</f>
        <v>0</v>
      </c>
      <c r="CM3007">
        <f>'[3]TABLEAU DE BORD'!K3005-'[3]TABLEAU DE BORD'!I3005</f>
        <v>0</v>
      </c>
    </row>
    <row r="3008" spans="85:91" x14ac:dyDescent="0.25">
      <c r="CG300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BORD'!$B$13:$B$2000,0),9)))*T3008/$P$18)</f>
        <v>406.35042202010396</v>
      </c>
      <c r="CI3008">
        <f>'[3]TABLEAU DE BORD'!B3006</f>
        <v>0</v>
      </c>
      <c r="CJ3008">
        <f>'[3]TABLEAU DE BORD'!E3006-'[3]TABLEAU DE BORD'!C3006</f>
        <v>0</v>
      </c>
      <c r="CL3008">
        <f>'[3]TABLEAU DE BORD'!H3006</f>
        <v>0</v>
      </c>
      <c r="CM3008">
        <f>'[3]TABLEAU DE BORD'!K3006-'[3]TABLEAU DE BORD'!I3006</f>
        <v>0</v>
      </c>
    </row>
    <row r="3009" spans="85:91" x14ac:dyDescent="0.25">
      <c r="CG300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BORD'!$B$13:$B$2000,0),9)))*T3009/$P$18)</f>
        <v>406.35042202010396</v>
      </c>
      <c r="CI3009">
        <f>'[3]TABLEAU DE BORD'!B3007</f>
        <v>0</v>
      </c>
      <c r="CJ3009">
        <f>'[3]TABLEAU DE BORD'!E3007-'[3]TABLEAU DE BORD'!C3007</f>
        <v>0</v>
      </c>
      <c r="CL3009">
        <f>'[3]TABLEAU DE BORD'!H3007</f>
        <v>0</v>
      </c>
      <c r="CM3009">
        <f>'[3]TABLEAU DE BORD'!K3007-'[3]TABLEAU DE BORD'!I3007</f>
        <v>0</v>
      </c>
    </row>
    <row r="3010" spans="85:91" x14ac:dyDescent="0.25">
      <c r="CG301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BORD'!$B$13:$B$2000,0),9)))*T3010/$P$18)</f>
        <v>406.35042202010396</v>
      </c>
      <c r="CI3010">
        <f>'[3]TABLEAU DE BORD'!B3008</f>
        <v>0</v>
      </c>
      <c r="CJ3010">
        <f>'[3]TABLEAU DE BORD'!E3008-'[3]TABLEAU DE BORD'!C3008</f>
        <v>0</v>
      </c>
      <c r="CL3010">
        <f>'[3]TABLEAU DE BORD'!H3008</f>
        <v>0</v>
      </c>
      <c r="CM3010">
        <f>'[3]TABLEAU DE BORD'!K3008-'[3]TABLEAU DE BORD'!I3008</f>
        <v>0</v>
      </c>
    </row>
    <row r="3011" spans="85:91" x14ac:dyDescent="0.25">
      <c r="CG301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BORD'!$B$13:$B$2000,0),9)))*T3011/$P$18)</f>
        <v>406.35042202010396</v>
      </c>
      <c r="CI3011">
        <f>'[3]TABLEAU DE BORD'!B3009</f>
        <v>0</v>
      </c>
      <c r="CJ3011">
        <f>'[3]TABLEAU DE BORD'!E3009-'[3]TABLEAU DE BORD'!C3009</f>
        <v>0</v>
      </c>
      <c r="CL3011">
        <f>'[3]TABLEAU DE BORD'!H3009</f>
        <v>0</v>
      </c>
      <c r="CM3011">
        <f>'[3]TABLEAU DE BORD'!K3009-'[3]TABLEAU DE BORD'!I3009</f>
        <v>0</v>
      </c>
    </row>
    <row r="3012" spans="85:91" x14ac:dyDescent="0.25">
      <c r="CG301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BORD'!$B$13:$B$2000,0),9)))*T3012/$P$18)</f>
        <v>406.35042202010396</v>
      </c>
      <c r="CI3012">
        <f>'[3]TABLEAU DE BORD'!B3010</f>
        <v>0</v>
      </c>
      <c r="CJ3012">
        <f>'[3]TABLEAU DE BORD'!E3010-'[3]TABLEAU DE BORD'!C3010</f>
        <v>0</v>
      </c>
      <c r="CL3012">
        <f>'[3]TABLEAU DE BORD'!H3010</f>
        <v>0</v>
      </c>
      <c r="CM3012">
        <f>'[3]TABLEAU DE BORD'!K3010-'[3]TABLEAU DE BORD'!I3010</f>
        <v>0</v>
      </c>
    </row>
    <row r="3013" spans="85:91" x14ac:dyDescent="0.25">
      <c r="CG301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BORD'!$B$13:$B$2000,0),9)))*T3013/$P$18)</f>
        <v>406.35042202010396</v>
      </c>
      <c r="CI3013">
        <f>'[3]TABLEAU DE BORD'!B3011</f>
        <v>0</v>
      </c>
      <c r="CJ3013">
        <f>'[3]TABLEAU DE BORD'!E3011-'[3]TABLEAU DE BORD'!C3011</f>
        <v>0</v>
      </c>
      <c r="CL3013">
        <f>'[3]TABLEAU DE BORD'!H3011</f>
        <v>0</v>
      </c>
      <c r="CM3013">
        <f>'[3]TABLEAU DE BORD'!K3011-'[3]TABLEAU DE BORD'!I3011</f>
        <v>0</v>
      </c>
    </row>
    <row r="3014" spans="85:91" x14ac:dyDescent="0.25">
      <c r="CG301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BORD'!$B$13:$B$2000,0),9)))*T3014/$P$18)</f>
        <v>406.35042202010396</v>
      </c>
      <c r="CI3014">
        <f>'[3]TABLEAU DE BORD'!B3012</f>
        <v>0</v>
      </c>
      <c r="CJ3014">
        <f>'[3]TABLEAU DE BORD'!E3012-'[3]TABLEAU DE BORD'!C3012</f>
        <v>0</v>
      </c>
      <c r="CL3014">
        <f>'[3]TABLEAU DE BORD'!H3012</f>
        <v>0</v>
      </c>
      <c r="CM3014">
        <f>'[3]TABLEAU DE BORD'!K3012-'[3]TABLEAU DE BORD'!I3012</f>
        <v>0</v>
      </c>
    </row>
    <row r="3015" spans="85:91" x14ac:dyDescent="0.25">
      <c r="CG301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BORD'!$B$13:$B$2000,0),9)))*T3015/$P$18)</f>
        <v>406.35042202010396</v>
      </c>
      <c r="CI3015">
        <f>'[3]TABLEAU DE BORD'!B3013</f>
        <v>0</v>
      </c>
      <c r="CJ3015">
        <f>'[3]TABLEAU DE BORD'!E3013-'[3]TABLEAU DE BORD'!C3013</f>
        <v>0</v>
      </c>
      <c r="CL3015">
        <f>'[3]TABLEAU DE BORD'!H3013</f>
        <v>0</v>
      </c>
      <c r="CM3015">
        <f>'[3]TABLEAU DE BORD'!K3013-'[3]TABLEAU DE BORD'!I3013</f>
        <v>0</v>
      </c>
    </row>
    <row r="3016" spans="85:91" x14ac:dyDescent="0.25">
      <c r="CG30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BORD'!$B$13:$B$2000,0),9)))*T3016/$P$18)</f>
        <v>406.35042202010396</v>
      </c>
      <c r="CI3016">
        <f>'[3]TABLEAU DE BORD'!B3014</f>
        <v>0</v>
      </c>
      <c r="CJ3016">
        <f>'[3]TABLEAU DE BORD'!E3014-'[3]TABLEAU DE BORD'!C3014</f>
        <v>0</v>
      </c>
      <c r="CL3016">
        <f>'[3]TABLEAU DE BORD'!H3014</f>
        <v>0</v>
      </c>
      <c r="CM3016">
        <f>'[3]TABLEAU DE BORD'!K3014-'[3]TABLEAU DE BORD'!I3014</f>
        <v>0</v>
      </c>
    </row>
    <row r="3017" spans="85:91" x14ac:dyDescent="0.25">
      <c r="CG30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BORD'!$B$13:$B$2000,0),9)))*T3017/$P$18)</f>
        <v>406.35042202010396</v>
      </c>
      <c r="CI3017">
        <f>'[3]TABLEAU DE BORD'!B3015</f>
        <v>0</v>
      </c>
      <c r="CJ3017">
        <f>'[3]TABLEAU DE BORD'!E3015-'[3]TABLEAU DE BORD'!C3015</f>
        <v>0</v>
      </c>
      <c r="CL3017">
        <f>'[3]TABLEAU DE BORD'!H3015</f>
        <v>0</v>
      </c>
      <c r="CM3017">
        <f>'[3]TABLEAU DE BORD'!K3015-'[3]TABLEAU DE BORD'!I3015</f>
        <v>0</v>
      </c>
    </row>
    <row r="3018" spans="85:91" x14ac:dyDescent="0.25">
      <c r="CG30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BORD'!$B$13:$B$2000,0),9)))*T3018/$P$18)</f>
        <v>406.35042202010396</v>
      </c>
      <c r="CI3018">
        <f>'[3]TABLEAU DE BORD'!B3016</f>
        <v>0</v>
      </c>
      <c r="CJ3018">
        <f>'[3]TABLEAU DE BORD'!E3016-'[3]TABLEAU DE BORD'!C3016</f>
        <v>0</v>
      </c>
      <c r="CL3018">
        <f>'[3]TABLEAU DE BORD'!H3016</f>
        <v>0</v>
      </c>
      <c r="CM3018">
        <f>'[3]TABLEAU DE BORD'!K3016-'[3]TABLEAU DE BORD'!I3016</f>
        <v>0</v>
      </c>
    </row>
    <row r="3019" spans="85:91" x14ac:dyDescent="0.25">
      <c r="CG30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BORD'!$B$13:$B$2000,0),9)))*T3019/$P$18)</f>
        <v>406.35042202010396</v>
      </c>
      <c r="CI3019">
        <f>'[3]TABLEAU DE BORD'!B3017</f>
        <v>0</v>
      </c>
      <c r="CJ3019">
        <f>'[3]TABLEAU DE BORD'!E3017-'[3]TABLEAU DE BORD'!C3017</f>
        <v>0</v>
      </c>
      <c r="CL3019">
        <f>'[3]TABLEAU DE BORD'!H3017</f>
        <v>0</v>
      </c>
      <c r="CM3019">
        <f>'[3]TABLEAU DE BORD'!K3017-'[3]TABLEAU DE BORD'!I3017</f>
        <v>0</v>
      </c>
    </row>
    <row r="3020" spans="85:91" x14ac:dyDescent="0.25">
      <c r="CG30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BORD'!$B$13:$B$2000,0),9)))*T3020/$P$18)</f>
        <v>406.35042202010396</v>
      </c>
      <c r="CI3020">
        <f>'[3]TABLEAU DE BORD'!B3018</f>
        <v>0</v>
      </c>
      <c r="CJ3020">
        <f>'[3]TABLEAU DE BORD'!E3018-'[3]TABLEAU DE BORD'!C3018</f>
        <v>0</v>
      </c>
      <c r="CL3020">
        <f>'[3]TABLEAU DE BORD'!H3018</f>
        <v>0</v>
      </c>
      <c r="CM3020">
        <f>'[3]TABLEAU DE BORD'!K3018-'[3]TABLEAU DE BORD'!I3018</f>
        <v>0</v>
      </c>
    </row>
    <row r="3021" spans="85:91" x14ac:dyDescent="0.25">
      <c r="CG30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BORD'!$B$13:$B$2000,0),9)))*T3021/$P$18)</f>
        <v>406.35042202010396</v>
      </c>
      <c r="CI3021">
        <f>'[3]TABLEAU DE BORD'!B3019</f>
        <v>0</v>
      </c>
      <c r="CJ3021">
        <f>'[3]TABLEAU DE BORD'!E3019-'[3]TABLEAU DE BORD'!C3019</f>
        <v>0</v>
      </c>
      <c r="CL3021">
        <f>'[3]TABLEAU DE BORD'!H3019</f>
        <v>0</v>
      </c>
      <c r="CM3021">
        <f>'[3]TABLEAU DE BORD'!K3019-'[3]TABLEAU DE BORD'!I3019</f>
        <v>0</v>
      </c>
    </row>
    <row r="3022" spans="85:91" x14ac:dyDescent="0.25">
      <c r="CG30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BORD'!$B$13:$B$2000,0),9)))*T3022/$P$18)</f>
        <v>406.35042202010396</v>
      </c>
      <c r="CI3022">
        <f>'[3]TABLEAU DE BORD'!B3020</f>
        <v>0</v>
      </c>
      <c r="CJ3022">
        <f>'[3]TABLEAU DE BORD'!E3020-'[3]TABLEAU DE BORD'!C3020</f>
        <v>0</v>
      </c>
      <c r="CL3022">
        <f>'[3]TABLEAU DE BORD'!H3020</f>
        <v>0</v>
      </c>
      <c r="CM3022">
        <f>'[3]TABLEAU DE BORD'!K3020-'[3]TABLEAU DE BORD'!I3020</f>
        <v>0</v>
      </c>
    </row>
    <row r="3023" spans="85:91" x14ac:dyDescent="0.25">
      <c r="CG30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BORD'!$B$13:$B$2000,0),9)))*T3023/$P$18)</f>
        <v>406.35042202010396</v>
      </c>
      <c r="CI3023">
        <f>'[3]TABLEAU DE BORD'!B3021</f>
        <v>0</v>
      </c>
      <c r="CJ3023">
        <f>'[3]TABLEAU DE BORD'!E3021-'[3]TABLEAU DE BORD'!C3021</f>
        <v>0</v>
      </c>
      <c r="CL3023">
        <f>'[3]TABLEAU DE BORD'!H3021</f>
        <v>0</v>
      </c>
      <c r="CM3023">
        <f>'[3]TABLEAU DE BORD'!K3021-'[3]TABLEAU DE BORD'!I3021</f>
        <v>0</v>
      </c>
    </row>
    <row r="3024" spans="85:91" x14ac:dyDescent="0.25">
      <c r="CG302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BORD'!$B$13:$B$2000,0),9)))*T3024/$P$18)</f>
        <v>406.35042202010396</v>
      </c>
      <c r="CI3024">
        <f>'[3]TABLEAU DE BORD'!B3022</f>
        <v>0</v>
      </c>
      <c r="CJ3024">
        <f>'[3]TABLEAU DE BORD'!E3022-'[3]TABLEAU DE BORD'!C3022</f>
        <v>0</v>
      </c>
      <c r="CL3024">
        <f>'[3]TABLEAU DE BORD'!H3022</f>
        <v>0</v>
      </c>
      <c r="CM3024">
        <f>'[3]TABLEAU DE BORD'!K3022-'[3]TABLEAU DE BORD'!I3022</f>
        <v>0</v>
      </c>
    </row>
    <row r="3025" spans="85:91" x14ac:dyDescent="0.25">
      <c r="CG302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BORD'!$B$13:$B$2000,0),9)))*T3025/$P$18)</f>
        <v>406.35042202010396</v>
      </c>
      <c r="CI3025">
        <f>'[3]TABLEAU DE BORD'!B3023</f>
        <v>0</v>
      </c>
      <c r="CJ3025">
        <f>'[3]TABLEAU DE BORD'!E3023-'[3]TABLEAU DE BORD'!C3023</f>
        <v>0</v>
      </c>
      <c r="CL3025">
        <f>'[3]TABLEAU DE BORD'!H3023</f>
        <v>0</v>
      </c>
      <c r="CM3025">
        <f>'[3]TABLEAU DE BORD'!K3023-'[3]TABLEAU DE BORD'!I3023</f>
        <v>0</v>
      </c>
    </row>
    <row r="3026" spans="85:91" x14ac:dyDescent="0.25">
      <c r="CG302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BORD'!$B$13:$B$2000,0),9)))*T3026/$P$18)</f>
        <v>406.35042202010396</v>
      </c>
      <c r="CI3026">
        <f>'[3]TABLEAU DE BORD'!B3024</f>
        <v>0</v>
      </c>
      <c r="CJ3026">
        <f>'[3]TABLEAU DE BORD'!E3024-'[3]TABLEAU DE BORD'!C3024</f>
        <v>0</v>
      </c>
      <c r="CL3026">
        <f>'[3]TABLEAU DE BORD'!H3024</f>
        <v>0</v>
      </c>
      <c r="CM3026">
        <f>'[3]TABLEAU DE BORD'!K3024-'[3]TABLEAU DE BORD'!I3024</f>
        <v>0</v>
      </c>
    </row>
    <row r="3027" spans="85:91" x14ac:dyDescent="0.25">
      <c r="CG302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BORD'!$B$13:$B$2000,0),9)))*T3027/$P$18)</f>
        <v>406.35042202010396</v>
      </c>
      <c r="CI3027">
        <f>'[3]TABLEAU DE BORD'!B3025</f>
        <v>0</v>
      </c>
      <c r="CJ3027">
        <f>'[3]TABLEAU DE BORD'!E3025-'[3]TABLEAU DE BORD'!C3025</f>
        <v>0</v>
      </c>
      <c r="CL3027">
        <f>'[3]TABLEAU DE BORD'!H3025</f>
        <v>0</v>
      </c>
      <c r="CM3027">
        <f>'[3]TABLEAU DE BORD'!K3025-'[3]TABLEAU DE BORD'!I3025</f>
        <v>0</v>
      </c>
    </row>
    <row r="3028" spans="85:91" x14ac:dyDescent="0.25">
      <c r="CG302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BORD'!$B$13:$B$2000,0),9)))*T3028/$P$18)</f>
        <v>406.35042202010396</v>
      </c>
      <c r="CI3028">
        <f>'[3]TABLEAU DE BORD'!B3026</f>
        <v>0</v>
      </c>
      <c r="CJ3028">
        <f>'[3]TABLEAU DE BORD'!E3026-'[3]TABLEAU DE BORD'!C3026</f>
        <v>0</v>
      </c>
      <c r="CL3028">
        <f>'[3]TABLEAU DE BORD'!H3026</f>
        <v>0</v>
      </c>
      <c r="CM3028">
        <f>'[3]TABLEAU DE BORD'!K3026-'[3]TABLEAU DE BORD'!I3026</f>
        <v>0</v>
      </c>
    </row>
    <row r="3029" spans="85:91" x14ac:dyDescent="0.25">
      <c r="CG302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BORD'!$B$13:$B$2000,0),9)))*T3029/$P$18)</f>
        <v>406.35042202010396</v>
      </c>
      <c r="CI3029">
        <f>'[3]TABLEAU DE BORD'!B3027</f>
        <v>0</v>
      </c>
      <c r="CJ3029">
        <f>'[3]TABLEAU DE BORD'!E3027-'[3]TABLEAU DE BORD'!C3027</f>
        <v>0</v>
      </c>
      <c r="CL3029">
        <f>'[3]TABLEAU DE BORD'!H3027</f>
        <v>0</v>
      </c>
      <c r="CM3029">
        <f>'[3]TABLEAU DE BORD'!K3027-'[3]TABLEAU DE BORD'!I3027</f>
        <v>0</v>
      </c>
    </row>
    <row r="3030" spans="85:91" x14ac:dyDescent="0.25">
      <c r="CG303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BORD'!$B$13:$B$2000,0),9)))*T3030/$P$18)</f>
        <v>406.35042202010396</v>
      </c>
      <c r="CI3030">
        <f>'[3]TABLEAU DE BORD'!B3028</f>
        <v>0</v>
      </c>
      <c r="CJ3030">
        <f>'[3]TABLEAU DE BORD'!E3028-'[3]TABLEAU DE BORD'!C3028</f>
        <v>0</v>
      </c>
      <c r="CL3030">
        <f>'[3]TABLEAU DE BORD'!H3028</f>
        <v>0</v>
      </c>
      <c r="CM3030">
        <f>'[3]TABLEAU DE BORD'!K3028-'[3]TABLEAU DE BORD'!I3028</f>
        <v>0</v>
      </c>
    </row>
    <row r="3031" spans="85:91" x14ac:dyDescent="0.25">
      <c r="CG303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BORD'!$B$13:$B$2000,0),9)))*T3031/$P$18)</f>
        <v>406.35042202010396</v>
      </c>
      <c r="CI3031">
        <f>'[3]TABLEAU DE BORD'!B3029</f>
        <v>0</v>
      </c>
      <c r="CJ3031">
        <f>'[3]TABLEAU DE BORD'!E3029-'[3]TABLEAU DE BORD'!C3029</f>
        <v>0</v>
      </c>
      <c r="CL3031">
        <f>'[3]TABLEAU DE BORD'!H3029</f>
        <v>0</v>
      </c>
      <c r="CM3031">
        <f>'[3]TABLEAU DE BORD'!K3029-'[3]TABLEAU DE BORD'!I3029</f>
        <v>0</v>
      </c>
    </row>
    <row r="3032" spans="85:91" x14ac:dyDescent="0.25">
      <c r="CG303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BORD'!$B$13:$B$2000,0),9)))*T3032/$P$18)</f>
        <v>406.35042202010396</v>
      </c>
      <c r="CI3032">
        <f>'[3]TABLEAU DE BORD'!B3030</f>
        <v>0</v>
      </c>
      <c r="CJ3032">
        <f>'[3]TABLEAU DE BORD'!E3030-'[3]TABLEAU DE BORD'!C3030</f>
        <v>0</v>
      </c>
      <c r="CL3032">
        <f>'[3]TABLEAU DE BORD'!H3030</f>
        <v>0</v>
      </c>
      <c r="CM3032">
        <f>'[3]TABLEAU DE BORD'!K3030-'[3]TABLEAU DE BORD'!I3030</f>
        <v>0</v>
      </c>
    </row>
    <row r="3033" spans="85:91" x14ac:dyDescent="0.25">
      <c r="CG303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BORD'!$B$13:$B$2000,0),9)))*T3033/$P$18)</f>
        <v>406.35042202010396</v>
      </c>
      <c r="CI3033">
        <f>'[3]TABLEAU DE BORD'!B3031</f>
        <v>0</v>
      </c>
      <c r="CJ3033">
        <f>'[3]TABLEAU DE BORD'!E3031-'[3]TABLEAU DE BORD'!C3031</f>
        <v>0</v>
      </c>
      <c r="CL3033">
        <f>'[3]TABLEAU DE BORD'!H3031</f>
        <v>0</v>
      </c>
      <c r="CM3033">
        <f>'[3]TABLEAU DE BORD'!K3031-'[3]TABLEAU DE BORD'!I3031</f>
        <v>0</v>
      </c>
    </row>
    <row r="3034" spans="85:91" x14ac:dyDescent="0.25">
      <c r="CG303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BORD'!$B$13:$B$2000,0),9)))*T3034/$P$18)</f>
        <v>406.35042202010396</v>
      </c>
      <c r="CI3034">
        <f>'[3]TABLEAU DE BORD'!B3032</f>
        <v>0</v>
      </c>
      <c r="CJ3034">
        <f>'[3]TABLEAU DE BORD'!E3032-'[3]TABLEAU DE BORD'!C3032</f>
        <v>0</v>
      </c>
      <c r="CL3034">
        <f>'[3]TABLEAU DE BORD'!H3032</f>
        <v>0</v>
      </c>
      <c r="CM3034">
        <f>'[3]TABLEAU DE BORD'!K3032-'[3]TABLEAU DE BORD'!I3032</f>
        <v>0</v>
      </c>
    </row>
    <row r="3035" spans="85:91" x14ac:dyDescent="0.25">
      <c r="CG303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BORD'!$B$13:$B$2000,0),9)))*T3035/$P$18)</f>
        <v>406.35042202010396</v>
      </c>
      <c r="CI3035">
        <f>'[3]TABLEAU DE BORD'!B3033</f>
        <v>0</v>
      </c>
      <c r="CJ3035">
        <f>'[3]TABLEAU DE BORD'!E3033-'[3]TABLEAU DE BORD'!C3033</f>
        <v>0</v>
      </c>
      <c r="CL3035">
        <f>'[3]TABLEAU DE BORD'!H3033</f>
        <v>0</v>
      </c>
      <c r="CM3035">
        <f>'[3]TABLEAU DE BORD'!K3033-'[3]TABLEAU DE BORD'!I3033</f>
        <v>0</v>
      </c>
    </row>
    <row r="3036" spans="85:91" x14ac:dyDescent="0.25">
      <c r="CG303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BORD'!$B$13:$B$2000,0),9)))*T3036/$P$18)</f>
        <v>406.35042202010396</v>
      </c>
      <c r="CI3036">
        <f>'[3]TABLEAU DE BORD'!B3034</f>
        <v>0</v>
      </c>
      <c r="CJ3036">
        <f>'[3]TABLEAU DE BORD'!E3034-'[3]TABLEAU DE BORD'!C3034</f>
        <v>0</v>
      </c>
      <c r="CL3036">
        <f>'[3]TABLEAU DE BORD'!H3034</f>
        <v>0</v>
      </c>
      <c r="CM3036">
        <f>'[3]TABLEAU DE BORD'!K3034-'[3]TABLEAU DE BORD'!I3034</f>
        <v>0</v>
      </c>
    </row>
    <row r="3037" spans="85:91" x14ac:dyDescent="0.25">
      <c r="CG303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BORD'!$B$13:$B$2000,0),9)))*T3037/$P$18)</f>
        <v>406.35042202010396</v>
      </c>
      <c r="CI3037">
        <f>'[3]TABLEAU DE BORD'!B3035</f>
        <v>0</v>
      </c>
      <c r="CJ3037">
        <f>'[3]TABLEAU DE BORD'!E3035-'[3]TABLEAU DE BORD'!C3035</f>
        <v>0</v>
      </c>
      <c r="CL3037">
        <f>'[3]TABLEAU DE BORD'!H3035</f>
        <v>0</v>
      </c>
      <c r="CM3037">
        <f>'[3]TABLEAU DE BORD'!K3035-'[3]TABLEAU DE BORD'!I3035</f>
        <v>0</v>
      </c>
    </row>
    <row r="3038" spans="85:91" x14ac:dyDescent="0.25">
      <c r="CG303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BORD'!$B$13:$B$2000,0),9)))*T3038/$P$18)</f>
        <v>406.35042202010396</v>
      </c>
      <c r="CI3038">
        <f>'[3]TABLEAU DE BORD'!B3036</f>
        <v>0</v>
      </c>
      <c r="CJ3038">
        <f>'[3]TABLEAU DE BORD'!E3036-'[3]TABLEAU DE BORD'!C3036</f>
        <v>0</v>
      </c>
      <c r="CL3038">
        <f>'[3]TABLEAU DE BORD'!H3036</f>
        <v>0</v>
      </c>
      <c r="CM3038">
        <f>'[3]TABLEAU DE BORD'!K3036-'[3]TABLEAU DE BORD'!I3036</f>
        <v>0</v>
      </c>
    </row>
    <row r="3039" spans="85:91" x14ac:dyDescent="0.25">
      <c r="CG303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BORD'!$B$13:$B$2000,0),9)))*T3039/$P$18)</f>
        <v>406.35042202010396</v>
      </c>
      <c r="CI3039">
        <f>'[3]TABLEAU DE BORD'!B3037</f>
        <v>0</v>
      </c>
      <c r="CJ3039">
        <f>'[3]TABLEAU DE BORD'!E3037-'[3]TABLEAU DE BORD'!C3037</f>
        <v>0</v>
      </c>
      <c r="CL3039">
        <f>'[3]TABLEAU DE BORD'!H3037</f>
        <v>0</v>
      </c>
      <c r="CM3039">
        <f>'[3]TABLEAU DE BORD'!K3037-'[3]TABLEAU DE BORD'!I3037</f>
        <v>0</v>
      </c>
    </row>
    <row r="3040" spans="85:91" x14ac:dyDescent="0.25">
      <c r="CG304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BORD'!$B$13:$B$2000,0),9)))*T3040/$P$18)</f>
        <v>406.35042202010396</v>
      </c>
      <c r="CI3040">
        <f>'[3]TABLEAU DE BORD'!B3038</f>
        <v>0</v>
      </c>
      <c r="CJ3040">
        <f>'[3]TABLEAU DE BORD'!E3038-'[3]TABLEAU DE BORD'!C3038</f>
        <v>0</v>
      </c>
      <c r="CL3040">
        <f>'[3]TABLEAU DE BORD'!H3038</f>
        <v>0</v>
      </c>
      <c r="CM3040">
        <f>'[3]TABLEAU DE BORD'!K3038-'[3]TABLEAU DE BORD'!I3038</f>
        <v>0</v>
      </c>
    </row>
    <row r="3041" spans="85:91" x14ac:dyDescent="0.25">
      <c r="CG304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BORD'!$B$13:$B$2000,0),9)))*T3041/$P$18)</f>
        <v>406.35042202010396</v>
      </c>
      <c r="CI3041">
        <f>'[3]TABLEAU DE BORD'!B3039</f>
        <v>0</v>
      </c>
      <c r="CJ3041">
        <f>'[3]TABLEAU DE BORD'!E3039-'[3]TABLEAU DE BORD'!C3039</f>
        <v>0</v>
      </c>
      <c r="CL3041">
        <f>'[3]TABLEAU DE BORD'!H3039</f>
        <v>0</v>
      </c>
      <c r="CM3041">
        <f>'[3]TABLEAU DE BORD'!K3039-'[3]TABLEAU DE BORD'!I3039</f>
        <v>0</v>
      </c>
    </row>
    <row r="3042" spans="85:91" x14ac:dyDescent="0.25">
      <c r="CG304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BORD'!$B$13:$B$2000,0),9)))*T3042/$P$18)</f>
        <v>406.35042202010396</v>
      </c>
      <c r="CI3042">
        <f>'[3]TABLEAU DE BORD'!B3040</f>
        <v>0</v>
      </c>
      <c r="CJ3042">
        <f>'[3]TABLEAU DE BORD'!E3040-'[3]TABLEAU DE BORD'!C3040</f>
        <v>0</v>
      </c>
      <c r="CL3042">
        <f>'[3]TABLEAU DE BORD'!H3040</f>
        <v>0</v>
      </c>
      <c r="CM3042">
        <f>'[3]TABLEAU DE BORD'!K3040-'[3]TABLEAU DE BORD'!I3040</f>
        <v>0</v>
      </c>
    </row>
    <row r="3043" spans="85:91" x14ac:dyDescent="0.25">
      <c r="CG304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BORD'!$B$13:$B$2000,0),9)))*T3043/$P$18)</f>
        <v>406.35042202010396</v>
      </c>
      <c r="CI3043">
        <f>'[3]TABLEAU DE BORD'!B3041</f>
        <v>0</v>
      </c>
      <c r="CJ3043">
        <f>'[3]TABLEAU DE BORD'!E3041-'[3]TABLEAU DE BORD'!C3041</f>
        <v>0</v>
      </c>
      <c r="CL3043">
        <f>'[3]TABLEAU DE BORD'!H3041</f>
        <v>0</v>
      </c>
      <c r="CM3043">
        <f>'[3]TABLEAU DE BORD'!K3041-'[3]TABLEAU DE BORD'!I3041</f>
        <v>0</v>
      </c>
    </row>
    <row r="3044" spans="85:91" x14ac:dyDescent="0.25">
      <c r="CG30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BORD'!$B$13:$B$2000,0),9)))*T3044/$P$18)</f>
        <v>406.35042202010396</v>
      </c>
      <c r="CI3044">
        <f>'[3]TABLEAU DE BORD'!B3042</f>
        <v>0</v>
      </c>
      <c r="CJ3044">
        <f>'[3]TABLEAU DE BORD'!E3042-'[3]TABLEAU DE BORD'!C3042</f>
        <v>0</v>
      </c>
      <c r="CL3044">
        <f>'[3]TABLEAU DE BORD'!H3042</f>
        <v>0</v>
      </c>
      <c r="CM3044">
        <f>'[3]TABLEAU DE BORD'!K3042-'[3]TABLEAU DE BORD'!I3042</f>
        <v>0</v>
      </c>
    </row>
    <row r="3045" spans="85:91" x14ac:dyDescent="0.25">
      <c r="CG30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BORD'!$B$13:$B$2000,0),9)))*T3045/$P$18)</f>
        <v>406.35042202010396</v>
      </c>
      <c r="CI3045">
        <f>'[3]TABLEAU DE BORD'!B3043</f>
        <v>0</v>
      </c>
      <c r="CJ3045">
        <f>'[3]TABLEAU DE BORD'!E3043-'[3]TABLEAU DE BORD'!C3043</f>
        <v>0</v>
      </c>
      <c r="CL3045">
        <f>'[3]TABLEAU DE BORD'!H3043</f>
        <v>0</v>
      </c>
      <c r="CM3045">
        <f>'[3]TABLEAU DE BORD'!K3043-'[3]TABLEAU DE BORD'!I3043</f>
        <v>0</v>
      </c>
    </row>
    <row r="3046" spans="85:91" x14ac:dyDescent="0.25">
      <c r="CG30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BORD'!$B$13:$B$2000,0),9)))*T3046/$P$18)</f>
        <v>406.35042202010396</v>
      </c>
      <c r="CI3046">
        <f>'[3]TABLEAU DE BORD'!B3044</f>
        <v>0</v>
      </c>
      <c r="CJ3046">
        <f>'[3]TABLEAU DE BORD'!E3044-'[3]TABLEAU DE BORD'!C3044</f>
        <v>0</v>
      </c>
      <c r="CL3046">
        <f>'[3]TABLEAU DE BORD'!H3044</f>
        <v>0</v>
      </c>
      <c r="CM3046">
        <f>'[3]TABLEAU DE BORD'!K3044-'[3]TABLEAU DE BORD'!I3044</f>
        <v>0</v>
      </c>
    </row>
    <row r="3047" spans="85:91" x14ac:dyDescent="0.25">
      <c r="CG30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BORD'!$B$13:$B$2000,0),9)))*T3047/$P$18)</f>
        <v>406.35042202010396</v>
      </c>
      <c r="CI3047">
        <f>'[3]TABLEAU DE BORD'!B3045</f>
        <v>0</v>
      </c>
      <c r="CJ3047">
        <f>'[3]TABLEAU DE BORD'!E3045-'[3]TABLEAU DE BORD'!C3045</f>
        <v>0</v>
      </c>
      <c r="CL3047">
        <f>'[3]TABLEAU DE BORD'!H3045</f>
        <v>0</v>
      </c>
      <c r="CM3047">
        <f>'[3]TABLEAU DE BORD'!K3045-'[3]TABLEAU DE BORD'!I3045</f>
        <v>0</v>
      </c>
    </row>
    <row r="3048" spans="85:91" x14ac:dyDescent="0.25">
      <c r="CG30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BORD'!$B$13:$B$2000,0),9)))*T3048/$P$18)</f>
        <v>406.35042202010396</v>
      </c>
      <c r="CI3048">
        <f>'[3]TABLEAU DE BORD'!B3046</f>
        <v>0</v>
      </c>
      <c r="CJ3048">
        <f>'[3]TABLEAU DE BORD'!E3046-'[3]TABLEAU DE BORD'!C3046</f>
        <v>0</v>
      </c>
      <c r="CL3048">
        <f>'[3]TABLEAU DE BORD'!H3046</f>
        <v>0</v>
      </c>
      <c r="CM3048">
        <f>'[3]TABLEAU DE BORD'!K3046-'[3]TABLEAU DE BORD'!I3046</f>
        <v>0</v>
      </c>
    </row>
    <row r="3049" spans="85:91" x14ac:dyDescent="0.25">
      <c r="CG30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BORD'!$B$13:$B$2000,0),9)))*T3049/$P$18)</f>
        <v>406.35042202010396</v>
      </c>
      <c r="CI3049">
        <f>'[3]TABLEAU DE BORD'!B3047</f>
        <v>0</v>
      </c>
      <c r="CJ3049">
        <f>'[3]TABLEAU DE BORD'!E3047-'[3]TABLEAU DE BORD'!C3047</f>
        <v>0</v>
      </c>
      <c r="CL3049">
        <f>'[3]TABLEAU DE BORD'!H3047</f>
        <v>0</v>
      </c>
      <c r="CM3049">
        <f>'[3]TABLEAU DE BORD'!K3047-'[3]TABLEAU DE BORD'!I3047</f>
        <v>0</v>
      </c>
    </row>
    <row r="3050" spans="85:91" x14ac:dyDescent="0.25">
      <c r="CG30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BORD'!$B$13:$B$2000,0),9)))*T3050/$P$18)</f>
        <v>406.35042202010396</v>
      </c>
      <c r="CI3050">
        <f>'[3]TABLEAU DE BORD'!B3048</f>
        <v>0</v>
      </c>
      <c r="CJ3050">
        <f>'[3]TABLEAU DE BORD'!E3048-'[3]TABLEAU DE BORD'!C3048</f>
        <v>0</v>
      </c>
      <c r="CL3050">
        <f>'[3]TABLEAU DE BORD'!H3048</f>
        <v>0</v>
      </c>
      <c r="CM3050">
        <f>'[3]TABLEAU DE BORD'!K3048-'[3]TABLEAU DE BORD'!I3048</f>
        <v>0</v>
      </c>
    </row>
    <row r="3051" spans="85:91" x14ac:dyDescent="0.25">
      <c r="CG30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BORD'!$B$13:$B$2000,0),9)))*T3051/$P$18)</f>
        <v>406.35042202010396</v>
      </c>
      <c r="CI3051">
        <f>'[3]TABLEAU DE BORD'!B3049</f>
        <v>0</v>
      </c>
      <c r="CJ3051">
        <f>'[3]TABLEAU DE BORD'!E3049-'[3]TABLEAU DE BORD'!C3049</f>
        <v>0</v>
      </c>
      <c r="CL3051">
        <f>'[3]TABLEAU DE BORD'!H3049</f>
        <v>0</v>
      </c>
      <c r="CM3051">
        <f>'[3]TABLEAU DE BORD'!K3049-'[3]TABLEAU DE BORD'!I3049</f>
        <v>0</v>
      </c>
    </row>
    <row r="3052" spans="85:91" x14ac:dyDescent="0.25">
      <c r="CG30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BORD'!$B$13:$B$2000,0),9)))*T3052/$P$18)</f>
        <v>406.35042202010396</v>
      </c>
      <c r="CI3052">
        <f>'[3]TABLEAU DE BORD'!B3050</f>
        <v>0</v>
      </c>
      <c r="CJ3052">
        <f>'[3]TABLEAU DE BORD'!E3050-'[3]TABLEAU DE BORD'!C3050</f>
        <v>0</v>
      </c>
      <c r="CL3052">
        <f>'[3]TABLEAU DE BORD'!H3050</f>
        <v>0</v>
      </c>
      <c r="CM3052">
        <f>'[3]TABLEAU DE BORD'!K3050-'[3]TABLEAU DE BORD'!I3050</f>
        <v>0</v>
      </c>
    </row>
    <row r="3053" spans="85:91" x14ac:dyDescent="0.25">
      <c r="CG30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BORD'!$B$13:$B$2000,0),9)))*T3053/$P$18)</f>
        <v>406.35042202010396</v>
      </c>
      <c r="CI3053">
        <f>'[3]TABLEAU DE BORD'!B3051</f>
        <v>0</v>
      </c>
      <c r="CJ3053">
        <f>'[3]TABLEAU DE BORD'!E3051-'[3]TABLEAU DE BORD'!C3051</f>
        <v>0</v>
      </c>
      <c r="CL3053">
        <f>'[3]TABLEAU DE BORD'!H3051</f>
        <v>0</v>
      </c>
      <c r="CM3053">
        <f>'[3]TABLEAU DE BORD'!K3051-'[3]TABLEAU DE BORD'!I3051</f>
        <v>0</v>
      </c>
    </row>
    <row r="3054" spans="85:91" x14ac:dyDescent="0.25">
      <c r="CG30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BORD'!$B$13:$B$2000,0),9)))*T3054/$P$18)</f>
        <v>406.35042202010396</v>
      </c>
      <c r="CI3054">
        <f>'[3]TABLEAU DE BORD'!B3052</f>
        <v>0</v>
      </c>
      <c r="CJ3054">
        <f>'[3]TABLEAU DE BORD'!E3052-'[3]TABLEAU DE BORD'!C3052</f>
        <v>0</v>
      </c>
      <c r="CL3054">
        <f>'[3]TABLEAU DE BORD'!H3052</f>
        <v>0</v>
      </c>
      <c r="CM3054">
        <f>'[3]TABLEAU DE BORD'!K3052-'[3]TABLEAU DE BORD'!I3052</f>
        <v>0</v>
      </c>
    </row>
    <row r="3055" spans="85:91" x14ac:dyDescent="0.25">
      <c r="CG30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BORD'!$B$13:$B$2000,0),9)))*T3055/$P$18)</f>
        <v>406.35042202010396</v>
      </c>
      <c r="CI3055">
        <f>'[3]TABLEAU DE BORD'!B3053</f>
        <v>0</v>
      </c>
      <c r="CJ3055">
        <f>'[3]TABLEAU DE BORD'!E3053-'[3]TABLEAU DE BORD'!C3053</f>
        <v>0</v>
      </c>
      <c r="CL3055">
        <f>'[3]TABLEAU DE BORD'!H3053</f>
        <v>0</v>
      </c>
      <c r="CM3055">
        <f>'[3]TABLEAU DE BORD'!K3053-'[3]TABLEAU DE BORD'!I3053</f>
        <v>0</v>
      </c>
    </row>
    <row r="3056" spans="85:91" x14ac:dyDescent="0.25">
      <c r="CG30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BORD'!$B$13:$B$2000,0),9)))*T3056/$P$18)</f>
        <v>406.35042202010396</v>
      </c>
      <c r="CI3056">
        <f>'[3]TABLEAU DE BORD'!B3054</f>
        <v>0</v>
      </c>
      <c r="CJ3056">
        <f>'[3]TABLEAU DE BORD'!E3054-'[3]TABLEAU DE BORD'!C3054</f>
        <v>0</v>
      </c>
      <c r="CL3056">
        <f>'[3]TABLEAU DE BORD'!H3054</f>
        <v>0</v>
      </c>
      <c r="CM3056">
        <f>'[3]TABLEAU DE BORD'!K3054-'[3]TABLEAU DE BORD'!I3054</f>
        <v>0</v>
      </c>
    </row>
    <row r="3057" spans="85:91" x14ac:dyDescent="0.25">
      <c r="CG30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BORD'!$B$13:$B$2000,0),9)))*T3057/$P$18)</f>
        <v>406.35042202010396</v>
      </c>
      <c r="CI3057">
        <f>'[3]TABLEAU DE BORD'!B3055</f>
        <v>0</v>
      </c>
      <c r="CJ3057">
        <f>'[3]TABLEAU DE BORD'!E3055-'[3]TABLEAU DE BORD'!C3055</f>
        <v>0</v>
      </c>
      <c r="CL3057">
        <f>'[3]TABLEAU DE BORD'!H3055</f>
        <v>0</v>
      </c>
      <c r="CM3057">
        <f>'[3]TABLEAU DE BORD'!K3055-'[3]TABLEAU DE BORD'!I3055</f>
        <v>0</v>
      </c>
    </row>
    <row r="3058" spans="85:91" x14ac:dyDescent="0.25">
      <c r="CG30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BORD'!$B$13:$B$2000,0),9)))*T3058/$P$18)</f>
        <v>406.35042202010396</v>
      </c>
      <c r="CI3058">
        <f>'[3]TABLEAU DE BORD'!B3056</f>
        <v>0</v>
      </c>
      <c r="CJ3058">
        <f>'[3]TABLEAU DE BORD'!E3056-'[3]TABLEAU DE BORD'!C3056</f>
        <v>0</v>
      </c>
      <c r="CL3058">
        <f>'[3]TABLEAU DE BORD'!H3056</f>
        <v>0</v>
      </c>
      <c r="CM3058">
        <f>'[3]TABLEAU DE BORD'!K3056-'[3]TABLEAU DE BORD'!I3056</f>
        <v>0</v>
      </c>
    </row>
    <row r="3059" spans="85:91" x14ac:dyDescent="0.25">
      <c r="CG30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BORD'!$B$13:$B$2000,0),9)))*T3059/$P$18)</f>
        <v>406.35042202010396</v>
      </c>
      <c r="CI3059">
        <f>'[3]TABLEAU DE BORD'!B3057</f>
        <v>0</v>
      </c>
      <c r="CJ3059">
        <f>'[3]TABLEAU DE BORD'!E3057-'[3]TABLEAU DE BORD'!C3057</f>
        <v>0</v>
      </c>
      <c r="CL3059">
        <f>'[3]TABLEAU DE BORD'!H3057</f>
        <v>0</v>
      </c>
      <c r="CM3059">
        <f>'[3]TABLEAU DE BORD'!K3057-'[3]TABLEAU DE BORD'!I3057</f>
        <v>0</v>
      </c>
    </row>
    <row r="3060" spans="85:91" x14ac:dyDescent="0.25">
      <c r="CG30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BORD'!$B$13:$B$2000,0),9)))*T3060/$P$18)</f>
        <v>406.35042202010396</v>
      </c>
      <c r="CI3060">
        <f>'[3]TABLEAU DE BORD'!B3058</f>
        <v>0</v>
      </c>
      <c r="CJ3060">
        <f>'[3]TABLEAU DE BORD'!E3058-'[3]TABLEAU DE BORD'!C3058</f>
        <v>0</v>
      </c>
      <c r="CL3060">
        <f>'[3]TABLEAU DE BORD'!H3058</f>
        <v>0</v>
      </c>
      <c r="CM3060">
        <f>'[3]TABLEAU DE BORD'!K3058-'[3]TABLEAU DE BORD'!I3058</f>
        <v>0</v>
      </c>
    </row>
    <row r="3061" spans="85:91" x14ac:dyDescent="0.25">
      <c r="CG30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BORD'!$B$13:$B$2000,0),9)))*T3061/$P$18)</f>
        <v>406.35042202010396</v>
      </c>
      <c r="CI3061">
        <f>'[3]TABLEAU DE BORD'!B3059</f>
        <v>0</v>
      </c>
      <c r="CJ3061">
        <f>'[3]TABLEAU DE BORD'!E3059-'[3]TABLEAU DE BORD'!C3059</f>
        <v>0</v>
      </c>
      <c r="CL3061">
        <f>'[3]TABLEAU DE BORD'!H3059</f>
        <v>0</v>
      </c>
      <c r="CM3061">
        <f>'[3]TABLEAU DE BORD'!K3059-'[3]TABLEAU DE BORD'!I3059</f>
        <v>0</v>
      </c>
    </row>
    <row r="3062" spans="85:91" x14ac:dyDescent="0.25">
      <c r="CG30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BORD'!$B$13:$B$2000,0),9)))*T3062/$P$18)</f>
        <v>406.35042202010396</v>
      </c>
      <c r="CI3062">
        <f>'[3]TABLEAU DE BORD'!B3060</f>
        <v>0</v>
      </c>
      <c r="CJ3062">
        <f>'[3]TABLEAU DE BORD'!E3060-'[3]TABLEAU DE BORD'!C3060</f>
        <v>0</v>
      </c>
      <c r="CL3062">
        <f>'[3]TABLEAU DE BORD'!H3060</f>
        <v>0</v>
      </c>
      <c r="CM3062">
        <f>'[3]TABLEAU DE BORD'!K3060-'[3]TABLEAU DE BORD'!I3060</f>
        <v>0</v>
      </c>
    </row>
    <row r="3063" spans="85:91" x14ac:dyDescent="0.25">
      <c r="CG30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BORD'!$B$13:$B$2000,0),9)))*T3063/$P$18)</f>
        <v>406.35042202010396</v>
      </c>
      <c r="CI3063">
        <f>'[3]TABLEAU DE BORD'!B3061</f>
        <v>0</v>
      </c>
      <c r="CJ3063">
        <f>'[3]TABLEAU DE BORD'!E3061-'[3]TABLEAU DE BORD'!C3061</f>
        <v>0</v>
      </c>
      <c r="CL3063">
        <f>'[3]TABLEAU DE BORD'!H3061</f>
        <v>0</v>
      </c>
      <c r="CM3063">
        <f>'[3]TABLEAU DE BORD'!K3061-'[3]TABLEAU DE BORD'!I3061</f>
        <v>0</v>
      </c>
    </row>
    <row r="3064" spans="85:91" x14ac:dyDescent="0.25">
      <c r="CG30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BORD'!$B$13:$B$2000,0),9)))*T3064/$P$18)</f>
        <v>406.35042202010396</v>
      </c>
      <c r="CI3064">
        <f>'[3]TABLEAU DE BORD'!B3062</f>
        <v>0</v>
      </c>
      <c r="CJ3064">
        <f>'[3]TABLEAU DE BORD'!E3062-'[3]TABLEAU DE BORD'!C3062</f>
        <v>0</v>
      </c>
      <c r="CL3064">
        <f>'[3]TABLEAU DE BORD'!H3062</f>
        <v>0</v>
      </c>
      <c r="CM3064">
        <f>'[3]TABLEAU DE BORD'!K3062-'[3]TABLEAU DE BORD'!I3062</f>
        <v>0</v>
      </c>
    </row>
    <row r="3065" spans="85:91" x14ac:dyDescent="0.25">
      <c r="CG30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BORD'!$B$13:$B$2000,0),9)))*T3065/$P$18)</f>
        <v>406.35042202010396</v>
      </c>
      <c r="CI3065">
        <f>'[3]TABLEAU DE BORD'!B3063</f>
        <v>0</v>
      </c>
      <c r="CJ3065">
        <f>'[3]TABLEAU DE BORD'!E3063-'[3]TABLEAU DE BORD'!C3063</f>
        <v>0</v>
      </c>
      <c r="CL3065">
        <f>'[3]TABLEAU DE BORD'!H3063</f>
        <v>0</v>
      </c>
      <c r="CM3065">
        <f>'[3]TABLEAU DE BORD'!K3063-'[3]TABLEAU DE BORD'!I3063</f>
        <v>0</v>
      </c>
    </row>
    <row r="3066" spans="85:91" x14ac:dyDescent="0.25">
      <c r="CG30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BORD'!$B$13:$B$2000,0),9)))*T3066/$P$18)</f>
        <v>406.35042202010396</v>
      </c>
      <c r="CI3066">
        <f>'[3]TABLEAU DE BORD'!B3064</f>
        <v>0</v>
      </c>
      <c r="CJ3066">
        <f>'[3]TABLEAU DE BORD'!E3064-'[3]TABLEAU DE BORD'!C3064</f>
        <v>0</v>
      </c>
      <c r="CL3066">
        <f>'[3]TABLEAU DE BORD'!H3064</f>
        <v>0</v>
      </c>
      <c r="CM3066">
        <f>'[3]TABLEAU DE BORD'!K3064-'[3]TABLEAU DE BORD'!I3064</f>
        <v>0</v>
      </c>
    </row>
    <row r="3067" spans="85:91" x14ac:dyDescent="0.25">
      <c r="CG30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BORD'!$B$13:$B$2000,0),9)))*T3067/$P$18)</f>
        <v>406.35042202010396</v>
      </c>
      <c r="CI3067">
        <f>'[3]TABLEAU DE BORD'!B3065</f>
        <v>0</v>
      </c>
      <c r="CJ3067">
        <f>'[3]TABLEAU DE BORD'!E3065-'[3]TABLEAU DE BORD'!C3065</f>
        <v>0</v>
      </c>
      <c r="CL3067">
        <f>'[3]TABLEAU DE BORD'!H3065</f>
        <v>0</v>
      </c>
      <c r="CM3067">
        <f>'[3]TABLEAU DE BORD'!K3065-'[3]TABLEAU DE BORD'!I3065</f>
        <v>0</v>
      </c>
    </row>
    <row r="3068" spans="85:91" x14ac:dyDescent="0.25">
      <c r="CG30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BORD'!$B$13:$B$2000,0),9)))*T3068/$P$18)</f>
        <v>406.35042202010396</v>
      </c>
      <c r="CI3068">
        <f>'[3]TABLEAU DE BORD'!B3066</f>
        <v>0</v>
      </c>
      <c r="CJ3068">
        <f>'[3]TABLEAU DE BORD'!E3066-'[3]TABLEAU DE BORD'!C3066</f>
        <v>0</v>
      </c>
      <c r="CL3068">
        <f>'[3]TABLEAU DE BORD'!H3066</f>
        <v>0</v>
      </c>
      <c r="CM3068">
        <f>'[3]TABLEAU DE BORD'!K3066-'[3]TABLEAU DE BORD'!I3066</f>
        <v>0</v>
      </c>
    </row>
    <row r="3069" spans="85:91" x14ac:dyDescent="0.25">
      <c r="CG30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BORD'!$B$13:$B$2000,0),9)))*T3069/$P$18)</f>
        <v>406.35042202010396</v>
      </c>
      <c r="CI3069">
        <f>'[3]TABLEAU DE BORD'!B3067</f>
        <v>0</v>
      </c>
      <c r="CJ3069">
        <f>'[3]TABLEAU DE BORD'!E3067-'[3]TABLEAU DE BORD'!C3067</f>
        <v>0</v>
      </c>
      <c r="CL3069">
        <f>'[3]TABLEAU DE BORD'!H3067</f>
        <v>0</v>
      </c>
      <c r="CM3069">
        <f>'[3]TABLEAU DE BORD'!K3067-'[3]TABLEAU DE BORD'!I3067</f>
        <v>0</v>
      </c>
    </row>
    <row r="3070" spans="85:91" x14ac:dyDescent="0.25">
      <c r="CG30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BORD'!$B$13:$B$2000,0),9)))*T3070/$P$18)</f>
        <v>406.35042202010396</v>
      </c>
      <c r="CI3070">
        <f>'[3]TABLEAU DE BORD'!B3068</f>
        <v>0</v>
      </c>
      <c r="CJ3070">
        <f>'[3]TABLEAU DE BORD'!E3068-'[3]TABLEAU DE BORD'!C3068</f>
        <v>0</v>
      </c>
      <c r="CL3070">
        <f>'[3]TABLEAU DE BORD'!H3068</f>
        <v>0</v>
      </c>
      <c r="CM3070">
        <f>'[3]TABLEAU DE BORD'!K3068-'[3]TABLEAU DE BORD'!I3068</f>
        <v>0</v>
      </c>
    </row>
    <row r="3071" spans="85:91" x14ac:dyDescent="0.25">
      <c r="CG30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BORD'!$B$13:$B$2000,0),9)))*T3071/$P$18)</f>
        <v>406.35042202010396</v>
      </c>
      <c r="CI3071">
        <f>'[3]TABLEAU DE BORD'!B3069</f>
        <v>0</v>
      </c>
      <c r="CJ3071">
        <f>'[3]TABLEAU DE BORD'!E3069-'[3]TABLEAU DE BORD'!C3069</f>
        <v>0</v>
      </c>
      <c r="CL3071">
        <f>'[3]TABLEAU DE BORD'!H3069</f>
        <v>0</v>
      </c>
      <c r="CM3071">
        <f>'[3]TABLEAU DE BORD'!K3069-'[3]TABLEAU DE BORD'!I3069</f>
        <v>0</v>
      </c>
    </row>
    <row r="3072" spans="85:91" x14ac:dyDescent="0.25">
      <c r="CG30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BORD'!$B$13:$B$2000,0),9)))*T3072/$P$18)</f>
        <v>406.35042202010396</v>
      </c>
      <c r="CI3072">
        <f>'[3]TABLEAU DE BORD'!B3070</f>
        <v>0</v>
      </c>
      <c r="CJ3072">
        <f>'[3]TABLEAU DE BORD'!E3070-'[3]TABLEAU DE BORD'!C3070</f>
        <v>0</v>
      </c>
      <c r="CL3072">
        <f>'[3]TABLEAU DE BORD'!H3070</f>
        <v>0</v>
      </c>
      <c r="CM3072">
        <f>'[3]TABLEAU DE BORD'!K3070-'[3]TABLEAU DE BORD'!I3070</f>
        <v>0</v>
      </c>
    </row>
    <row r="3073" spans="85:91" x14ac:dyDescent="0.25">
      <c r="CG30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BORD'!$B$13:$B$2000,0),9)))*T3073/$P$18)</f>
        <v>406.35042202010396</v>
      </c>
      <c r="CI3073">
        <f>'[3]TABLEAU DE BORD'!B3071</f>
        <v>0</v>
      </c>
      <c r="CJ3073">
        <f>'[3]TABLEAU DE BORD'!E3071-'[3]TABLEAU DE BORD'!C3071</f>
        <v>0</v>
      </c>
      <c r="CL3073">
        <f>'[3]TABLEAU DE BORD'!H3071</f>
        <v>0</v>
      </c>
      <c r="CM3073">
        <f>'[3]TABLEAU DE BORD'!K3071-'[3]TABLEAU DE BORD'!I3071</f>
        <v>0</v>
      </c>
    </row>
    <row r="3074" spans="85:91" x14ac:dyDescent="0.25">
      <c r="CG30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BORD'!$B$13:$B$2000,0),9)))*T3074/$P$18)</f>
        <v>406.35042202010396</v>
      </c>
      <c r="CI3074">
        <f>'[3]TABLEAU DE BORD'!B3072</f>
        <v>0</v>
      </c>
      <c r="CJ3074">
        <f>'[3]TABLEAU DE BORD'!E3072-'[3]TABLEAU DE BORD'!C3072</f>
        <v>0</v>
      </c>
      <c r="CL3074">
        <f>'[3]TABLEAU DE BORD'!H3072</f>
        <v>0</v>
      </c>
      <c r="CM3074">
        <f>'[3]TABLEAU DE BORD'!K3072-'[3]TABLEAU DE BORD'!I3072</f>
        <v>0</v>
      </c>
    </row>
    <row r="3075" spans="85:91" x14ac:dyDescent="0.25">
      <c r="CG30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BORD'!$B$13:$B$2000,0),9)))*T3075/$P$18)</f>
        <v>406.35042202010396</v>
      </c>
      <c r="CI3075">
        <f>'[3]TABLEAU DE BORD'!B3073</f>
        <v>0</v>
      </c>
      <c r="CJ3075">
        <f>'[3]TABLEAU DE BORD'!E3073-'[3]TABLEAU DE BORD'!C3073</f>
        <v>0</v>
      </c>
      <c r="CL3075">
        <f>'[3]TABLEAU DE BORD'!H3073</f>
        <v>0</v>
      </c>
      <c r="CM3075">
        <f>'[3]TABLEAU DE BORD'!K3073-'[3]TABLEAU DE BORD'!I3073</f>
        <v>0</v>
      </c>
    </row>
    <row r="3076" spans="85:91" x14ac:dyDescent="0.25">
      <c r="CG30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BORD'!$B$13:$B$2000,0),9)))*T3076/$P$18)</f>
        <v>406.35042202010396</v>
      </c>
      <c r="CI3076">
        <f>'[3]TABLEAU DE BORD'!B3074</f>
        <v>0</v>
      </c>
      <c r="CJ3076">
        <f>'[3]TABLEAU DE BORD'!E3074-'[3]TABLEAU DE BORD'!C3074</f>
        <v>0</v>
      </c>
      <c r="CL3076">
        <f>'[3]TABLEAU DE BORD'!H3074</f>
        <v>0</v>
      </c>
      <c r="CM3076">
        <f>'[3]TABLEAU DE BORD'!K3074-'[3]TABLEAU DE BORD'!I3074</f>
        <v>0</v>
      </c>
    </row>
    <row r="3077" spans="85:91" x14ac:dyDescent="0.25">
      <c r="CG30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BORD'!$B$13:$B$2000,0),9)))*T3077/$P$18)</f>
        <v>406.35042202010396</v>
      </c>
      <c r="CI3077">
        <f>'[3]TABLEAU DE BORD'!B3075</f>
        <v>0</v>
      </c>
      <c r="CJ3077">
        <f>'[3]TABLEAU DE BORD'!E3075-'[3]TABLEAU DE BORD'!C3075</f>
        <v>0</v>
      </c>
      <c r="CL3077">
        <f>'[3]TABLEAU DE BORD'!H3075</f>
        <v>0</v>
      </c>
      <c r="CM3077">
        <f>'[3]TABLEAU DE BORD'!K3075-'[3]TABLEAU DE BORD'!I3075</f>
        <v>0</v>
      </c>
    </row>
    <row r="3078" spans="85:91" x14ac:dyDescent="0.25">
      <c r="CG30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BORD'!$B$13:$B$2000,0),9)))*T3078/$P$18)</f>
        <v>406.35042202010396</v>
      </c>
      <c r="CI3078">
        <f>'[3]TABLEAU DE BORD'!B3076</f>
        <v>0</v>
      </c>
      <c r="CJ3078">
        <f>'[3]TABLEAU DE BORD'!E3076-'[3]TABLEAU DE BORD'!C3076</f>
        <v>0</v>
      </c>
      <c r="CL3078">
        <f>'[3]TABLEAU DE BORD'!H3076</f>
        <v>0</v>
      </c>
      <c r="CM3078">
        <f>'[3]TABLEAU DE BORD'!K3076-'[3]TABLEAU DE BORD'!I3076</f>
        <v>0</v>
      </c>
    </row>
    <row r="3079" spans="85:91" x14ac:dyDescent="0.25">
      <c r="CG30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BORD'!$B$13:$B$2000,0),9)))*T3079/$P$18)</f>
        <v>406.35042202010396</v>
      </c>
      <c r="CI3079">
        <f>'[3]TABLEAU DE BORD'!B3077</f>
        <v>0</v>
      </c>
      <c r="CJ3079">
        <f>'[3]TABLEAU DE BORD'!E3077-'[3]TABLEAU DE BORD'!C3077</f>
        <v>0</v>
      </c>
      <c r="CL3079">
        <f>'[3]TABLEAU DE BORD'!H3077</f>
        <v>0</v>
      </c>
      <c r="CM3079">
        <f>'[3]TABLEAU DE BORD'!K3077-'[3]TABLEAU DE BORD'!I3077</f>
        <v>0</v>
      </c>
    </row>
    <row r="3080" spans="85:91" x14ac:dyDescent="0.25">
      <c r="CG30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BORD'!$B$13:$B$2000,0),9)))*T3080/$P$18)</f>
        <v>406.35042202010396</v>
      </c>
      <c r="CI3080">
        <f>'[3]TABLEAU DE BORD'!B3078</f>
        <v>0</v>
      </c>
      <c r="CJ3080">
        <f>'[3]TABLEAU DE BORD'!E3078-'[3]TABLEAU DE BORD'!C3078</f>
        <v>0</v>
      </c>
      <c r="CL3080">
        <f>'[3]TABLEAU DE BORD'!H3078</f>
        <v>0</v>
      </c>
      <c r="CM3080">
        <f>'[3]TABLEAU DE BORD'!K3078-'[3]TABLEAU DE BORD'!I3078</f>
        <v>0</v>
      </c>
    </row>
    <row r="3081" spans="85:91" x14ac:dyDescent="0.25">
      <c r="CG30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BORD'!$B$13:$B$2000,0),9)))*T3081/$P$18)</f>
        <v>406.35042202010396</v>
      </c>
      <c r="CI3081">
        <f>'[3]TABLEAU DE BORD'!B3079</f>
        <v>0</v>
      </c>
      <c r="CJ3081">
        <f>'[3]TABLEAU DE BORD'!E3079-'[3]TABLEAU DE BORD'!C3079</f>
        <v>0</v>
      </c>
      <c r="CL3081">
        <f>'[3]TABLEAU DE BORD'!H3079</f>
        <v>0</v>
      </c>
      <c r="CM3081">
        <f>'[3]TABLEAU DE BORD'!K3079-'[3]TABLEAU DE BORD'!I3079</f>
        <v>0</v>
      </c>
    </row>
    <row r="3082" spans="85:91" x14ac:dyDescent="0.25">
      <c r="CG30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BORD'!$B$13:$B$2000,0),9)))*T3082/$P$18)</f>
        <v>406.35042202010396</v>
      </c>
      <c r="CI3082">
        <f>'[3]TABLEAU DE BORD'!B3080</f>
        <v>0</v>
      </c>
      <c r="CJ3082">
        <f>'[3]TABLEAU DE BORD'!E3080-'[3]TABLEAU DE BORD'!C3080</f>
        <v>0</v>
      </c>
      <c r="CL3082">
        <f>'[3]TABLEAU DE BORD'!H3080</f>
        <v>0</v>
      </c>
      <c r="CM3082">
        <f>'[3]TABLEAU DE BORD'!K3080-'[3]TABLEAU DE BORD'!I3080</f>
        <v>0</v>
      </c>
    </row>
    <row r="3083" spans="85:91" x14ac:dyDescent="0.25">
      <c r="CG30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BORD'!$B$13:$B$2000,0),9)))*T3083/$P$18)</f>
        <v>406.35042202010396</v>
      </c>
      <c r="CI3083">
        <f>'[3]TABLEAU DE BORD'!B3081</f>
        <v>0</v>
      </c>
      <c r="CJ3083">
        <f>'[3]TABLEAU DE BORD'!E3081-'[3]TABLEAU DE BORD'!C3081</f>
        <v>0</v>
      </c>
      <c r="CL3083">
        <f>'[3]TABLEAU DE BORD'!H3081</f>
        <v>0</v>
      </c>
      <c r="CM3083">
        <f>'[3]TABLEAU DE BORD'!K3081-'[3]TABLEAU DE BORD'!I3081</f>
        <v>0</v>
      </c>
    </row>
    <row r="3084" spans="85:91" x14ac:dyDescent="0.25">
      <c r="CG30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BORD'!$B$13:$B$2000,0),9)))*T3084/$P$18)</f>
        <v>406.35042202010396</v>
      </c>
      <c r="CI3084">
        <f>'[3]TABLEAU DE BORD'!B3082</f>
        <v>0</v>
      </c>
      <c r="CJ3084">
        <f>'[3]TABLEAU DE BORD'!E3082-'[3]TABLEAU DE BORD'!C3082</f>
        <v>0</v>
      </c>
      <c r="CL3084">
        <f>'[3]TABLEAU DE BORD'!H3082</f>
        <v>0</v>
      </c>
      <c r="CM3084">
        <f>'[3]TABLEAU DE BORD'!K3082-'[3]TABLEAU DE BORD'!I3082</f>
        <v>0</v>
      </c>
    </row>
    <row r="3085" spans="85:91" x14ac:dyDescent="0.25">
      <c r="CG30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BORD'!$B$13:$B$2000,0),9)))*T3085/$P$18)</f>
        <v>406.35042202010396</v>
      </c>
      <c r="CI3085">
        <f>'[3]TABLEAU DE BORD'!B3083</f>
        <v>0</v>
      </c>
      <c r="CJ3085">
        <f>'[3]TABLEAU DE BORD'!E3083-'[3]TABLEAU DE BORD'!C3083</f>
        <v>0</v>
      </c>
      <c r="CL3085">
        <f>'[3]TABLEAU DE BORD'!H3083</f>
        <v>0</v>
      </c>
      <c r="CM3085">
        <f>'[3]TABLEAU DE BORD'!K3083-'[3]TABLEAU DE BORD'!I3083</f>
        <v>0</v>
      </c>
    </row>
    <row r="3086" spans="85:91" x14ac:dyDescent="0.25">
      <c r="CG30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BORD'!$B$13:$B$2000,0),9)))*T3086/$P$18)</f>
        <v>406.35042202010396</v>
      </c>
      <c r="CI3086">
        <f>'[3]TABLEAU DE BORD'!B3084</f>
        <v>0</v>
      </c>
      <c r="CJ3086">
        <f>'[3]TABLEAU DE BORD'!E3084-'[3]TABLEAU DE BORD'!C3084</f>
        <v>0</v>
      </c>
      <c r="CL3086">
        <f>'[3]TABLEAU DE BORD'!H3084</f>
        <v>0</v>
      </c>
      <c r="CM3086">
        <f>'[3]TABLEAU DE BORD'!K3084-'[3]TABLEAU DE BORD'!I3084</f>
        <v>0</v>
      </c>
    </row>
    <row r="3087" spans="85:91" x14ac:dyDescent="0.25">
      <c r="CG30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BORD'!$B$13:$B$2000,0),9)))*T3087/$P$18)</f>
        <v>406.35042202010396</v>
      </c>
      <c r="CI3087">
        <f>'[3]TABLEAU DE BORD'!B3085</f>
        <v>0</v>
      </c>
      <c r="CJ3087">
        <f>'[3]TABLEAU DE BORD'!E3085-'[3]TABLEAU DE BORD'!C3085</f>
        <v>0</v>
      </c>
      <c r="CL3087">
        <f>'[3]TABLEAU DE BORD'!H3085</f>
        <v>0</v>
      </c>
      <c r="CM3087">
        <f>'[3]TABLEAU DE BORD'!K3085-'[3]TABLEAU DE BORD'!I3085</f>
        <v>0</v>
      </c>
    </row>
    <row r="3088" spans="85:91" x14ac:dyDescent="0.25">
      <c r="CG30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BORD'!$B$13:$B$2000,0),9)))*T3088/$P$18)</f>
        <v>406.35042202010396</v>
      </c>
      <c r="CI3088">
        <f>'[3]TABLEAU DE BORD'!B3086</f>
        <v>0</v>
      </c>
      <c r="CJ3088">
        <f>'[3]TABLEAU DE BORD'!E3086-'[3]TABLEAU DE BORD'!C3086</f>
        <v>0</v>
      </c>
      <c r="CL3088">
        <f>'[3]TABLEAU DE BORD'!H3086</f>
        <v>0</v>
      </c>
      <c r="CM3088">
        <f>'[3]TABLEAU DE BORD'!K3086-'[3]TABLEAU DE BORD'!I3086</f>
        <v>0</v>
      </c>
    </row>
    <row r="3089" spans="85:91" x14ac:dyDescent="0.25">
      <c r="CG30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BORD'!$B$13:$B$2000,0),9)))*T3089/$P$18)</f>
        <v>406.35042202010396</v>
      </c>
      <c r="CI3089">
        <f>'[3]TABLEAU DE BORD'!B3087</f>
        <v>0</v>
      </c>
      <c r="CJ3089">
        <f>'[3]TABLEAU DE BORD'!E3087-'[3]TABLEAU DE BORD'!C3087</f>
        <v>0</v>
      </c>
      <c r="CL3089">
        <f>'[3]TABLEAU DE BORD'!H3087</f>
        <v>0</v>
      </c>
      <c r="CM3089">
        <f>'[3]TABLEAU DE BORD'!K3087-'[3]TABLEAU DE BORD'!I3087</f>
        <v>0</v>
      </c>
    </row>
    <row r="3090" spans="85:91" x14ac:dyDescent="0.25">
      <c r="CG30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BORD'!$B$13:$B$2000,0),9)))*T3090/$P$18)</f>
        <v>406.35042202010396</v>
      </c>
      <c r="CI3090">
        <f>'[3]TABLEAU DE BORD'!B3088</f>
        <v>0</v>
      </c>
      <c r="CJ3090">
        <f>'[3]TABLEAU DE BORD'!E3088-'[3]TABLEAU DE BORD'!C3088</f>
        <v>0</v>
      </c>
      <c r="CL3090">
        <f>'[3]TABLEAU DE BORD'!H3088</f>
        <v>0</v>
      </c>
      <c r="CM3090">
        <f>'[3]TABLEAU DE BORD'!K3088-'[3]TABLEAU DE BORD'!I3088</f>
        <v>0</v>
      </c>
    </row>
    <row r="3091" spans="85:91" x14ac:dyDescent="0.25">
      <c r="CG30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BORD'!$B$13:$B$2000,0),9)))*T3091/$P$18)</f>
        <v>406.35042202010396</v>
      </c>
      <c r="CI3091">
        <f>'[3]TABLEAU DE BORD'!B3089</f>
        <v>0</v>
      </c>
      <c r="CJ3091">
        <f>'[3]TABLEAU DE BORD'!E3089-'[3]TABLEAU DE BORD'!C3089</f>
        <v>0</v>
      </c>
      <c r="CL3091">
        <f>'[3]TABLEAU DE BORD'!H3089</f>
        <v>0</v>
      </c>
      <c r="CM3091">
        <f>'[3]TABLEAU DE BORD'!K3089-'[3]TABLEAU DE BORD'!I3089</f>
        <v>0</v>
      </c>
    </row>
    <row r="3092" spans="85:91" x14ac:dyDescent="0.25">
      <c r="CG30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BORD'!$B$13:$B$2000,0),9)))*T3092/$P$18)</f>
        <v>406.35042202010396</v>
      </c>
      <c r="CI3092">
        <f>'[3]TABLEAU DE BORD'!B3090</f>
        <v>0</v>
      </c>
      <c r="CJ3092">
        <f>'[3]TABLEAU DE BORD'!E3090-'[3]TABLEAU DE BORD'!C3090</f>
        <v>0</v>
      </c>
      <c r="CL3092">
        <f>'[3]TABLEAU DE BORD'!H3090</f>
        <v>0</v>
      </c>
      <c r="CM3092">
        <f>'[3]TABLEAU DE BORD'!K3090-'[3]TABLEAU DE BORD'!I3090</f>
        <v>0</v>
      </c>
    </row>
    <row r="3093" spans="85:91" x14ac:dyDescent="0.25">
      <c r="CG30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BORD'!$B$13:$B$2000,0),9)))*T3093/$P$18)</f>
        <v>406.35042202010396</v>
      </c>
      <c r="CI3093">
        <f>'[3]TABLEAU DE BORD'!B3091</f>
        <v>0</v>
      </c>
      <c r="CJ3093">
        <f>'[3]TABLEAU DE BORD'!E3091-'[3]TABLEAU DE BORD'!C3091</f>
        <v>0</v>
      </c>
      <c r="CL3093">
        <f>'[3]TABLEAU DE BORD'!H3091</f>
        <v>0</v>
      </c>
      <c r="CM3093">
        <f>'[3]TABLEAU DE BORD'!K3091-'[3]TABLEAU DE BORD'!I3091</f>
        <v>0</v>
      </c>
    </row>
    <row r="3094" spans="85:91" x14ac:dyDescent="0.25">
      <c r="CG30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BORD'!$B$13:$B$2000,0),9)))*T3094/$P$18)</f>
        <v>406.35042202010396</v>
      </c>
      <c r="CI3094">
        <f>'[3]TABLEAU DE BORD'!B3092</f>
        <v>0</v>
      </c>
      <c r="CJ3094">
        <f>'[3]TABLEAU DE BORD'!E3092-'[3]TABLEAU DE BORD'!C3092</f>
        <v>0</v>
      </c>
      <c r="CL3094">
        <f>'[3]TABLEAU DE BORD'!H3092</f>
        <v>0</v>
      </c>
      <c r="CM3094">
        <f>'[3]TABLEAU DE BORD'!K3092-'[3]TABLEAU DE BORD'!I3092</f>
        <v>0</v>
      </c>
    </row>
    <row r="3095" spans="85:91" x14ac:dyDescent="0.25">
      <c r="CG30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BORD'!$B$13:$B$2000,0),9)))*T3095/$P$18)</f>
        <v>406.35042202010396</v>
      </c>
      <c r="CI3095">
        <f>'[3]TABLEAU DE BORD'!B3093</f>
        <v>0</v>
      </c>
      <c r="CJ3095">
        <f>'[3]TABLEAU DE BORD'!E3093-'[3]TABLEAU DE BORD'!C3093</f>
        <v>0</v>
      </c>
      <c r="CL3095">
        <f>'[3]TABLEAU DE BORD'!H3093</f>
        <v>0</v>
      </c>
      <c r="CM3095">
        <f>'[3]TABLEAU DE BORD'!K3093-'[3]TABLEAU DE BORD'!I3093</f>
        <v>0</v>
      </c>
    </row>
    <row r="3096" spans="85:91" x14ac:dyDescent="0.25">
      <c r="CG30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BORD'!$B$13:$B$2000,0),9)))*T3096/$P$18)</f>
        <v>406.35042202010396</v>
      </c>
      <c r="CI3096">
        <f>'[3]TABLEAU DE BORD'!B3094</f>
        <v>0</v>
      </c>
      <c r="CJ3096">
        <f>'[3]TABLEAU DE BORD'!E3094-'[3]TABLEAU DE BORD'!C3094</f>
        <v>0</v>
      </c>
      <c r="CL3096">
        <f>'[3]TABLEAU DE BORD'!H3094</f>
        <v>0</v>
      </c>
      <c r="CM3096">
        <f>'[3]TABLEAU DE BORD'!K3094-'[3]TABLEAU DE BORD'!I3094</f>
        <v>0</v>
      </c>
    </row>
    <row r="3097" spans="85:91" x14ac:dyDescent="0.25">
      <c r="CG30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BORD'!$B$13:$B$2000,0),9)))*T3097/$P$18)</f>
        <v>406.35042202010396</v>
      </c>
      <c r="CI3097">
        <f>'[3]TABLEAU DE BORD'!B3095</f>
        <v>0</v>
      </c>
      <c r="CJ3097">
        <f>'[3]TABLEAU DE BORD'!E3095-'[3]TABLEAU DE BORD'!C3095</f>
        <v>0</v>
      </c>
      <c r="CL3097">
        <f>'[3]TABLEAU DE BORD'!H3095</f>
        <v>0</v>
      </c>
      <c r="CM3097">
        <f>'[3]TABLEAU DE BORD'!K3095-'[3]TABLEAU DE BORD'!I3095</f>
        <v>0</v>
      </c>
    </row>
    <row r="3098" spans="85:91" x14ac:dyDescent="0.25">
      <c r="CG30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BORD'!$B$13:$B$2000,0),9)))*T3098/$P$18)</f>
        <v>406.35042202010396</v>
      </c>
      <c r="CI3098">
        <f>'[3]TABLEAU DE BORD'!B3096</f>
        <v>0</v>
      </c>
      <c r="CJ3098">
        <f>'[3]TABLEAU DE BORD'!E3096-'[3]TABLEAU DE BORD'!C3096</f>
        <v>0</v>
      </c>
      <c r="CL3098">
        <f>'[3]TABLEAU DE BORD'!H3096</f>
        <v>0</v>
      </c>
      <c r="CM3098">
        <f>'[3]TABLEAU DE BORD'!K3096-'[3]TABLEAU DE BORD'!I3096</f>
        <v>0</v>
      </c>
    </row>
    <row r="3099" spans="85:91" x14ac:dyDescent="0.25">
      <c r="CG30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BORD'!$B$13:$B$2000,0),9)))*T3099/$P$18)</f>
        <v>406.35042202010396</v>
      </c>
      <c r="CI3099">
        <f>'[3]TABLEAU DE BORD'!B3097</f>
        <v>0</v>
      </c>
      <c r="CJ3099">
        <f>'[3]TABLEAU DE BORD'!E3097-'[3]TABLEAU DE BORD'!C3097</f>
        <v>0</v>
      </c>
      <c r="CL3099">
        <f>'[3]TABLEAU DE BORD'!H3097</f>
        <v>0</v>
      </c>
      <c r="CM3099">
        <f>'[3]TABLEAU DE BORD'!K3097-'[3]TABLEAU DE BORD'!I3097</f>
        <v>0</v>
      </c>
    </row>
    <row r="3100" spans="85:91" x14ac:dyDescent="0.25">
      <c r="CG31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BORD'!$B$13:$B$2000,0),9)))*T3100/$P$18)</f>
        <v>406.35042202010396</v>
      </c>
      <c r="CI3100">
        <f>'[3]TABLEAU DE BORD'!B3098</f>
        <v>0</v>
      </c>
      <c r="CJ3100">
        <f>'[3]TABLEAU DE BORD'!E3098-'[3]TABLEAU DE BORD'!C3098</f>
        <v>0</v>
      </c>
      <c r="CL3100">
        <f>'[3]TABLEAU DE BORD'!H3098</f>
        <v>0</v>
      </c>
      <c r="CM3100">
        <f>'[3]TABLEAU DE BORD'!K3098-'[3]TABLEAU DE BORD'!I3098</f>
        <v>0</v>
      </c>
    </row>
    <row r="3101" spans="85:91" x14ac:dyDescent="0.25">
      <c r="CG31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BORD'!$B$13:$B$2000,0),9)))*T3101/$P$18)</f>
        <v>406.35042202010396</v>
      </c>
      <c r="CI3101">
        <f>'[3]TABLEAU DE BORD'!B3099</f>
        <v>0</v>
      </c>
      <c r="CJ3101">
        <f>'[3]TABLEAU DE BORD'!E3099-'[3]TABLEAU DE BORD'!C3099</f>
        <v>0</v>
      </c>
      <c r="CL3101">
        <f>'[3]TABLEAU DE BORD'!H3099</f>
        <v>0</v>
      </c>
      <c r="CM3101">
        <f>'[3]TABLEAU DE BORD'!K3099-'[3]TABLEAU DE BORD'!I3099</f>
        <v>0</v>
      </c>
    </row>
    <row r="3102" spans="85:91" x14ac:dyDescent="0.25">
      <c r="CG31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BORD'!$B$13:$B$2000,0),9)))*T3102/$P$18)</f>
        <v>406.35042202010396</v>
      </c>
      <c r="CI3102">
        <f>'[3]TABLEAU DE BORD'!B3100</f>
        <v>0</v>
      </c>
      <c r="CJ3102">
        <f>'[3]TABLEAU DE BORD'!E3100-'[3]TABLEAU DE BORD'!C3100</f>
        <v>0</v>
      </c>
      <c r="CL3102">
        <f>'[3]TABLEAU DE BORD'!H3100</f>
        <v>0</v>
      </c>
      <c r="CM3102">
        <f>'[3]TABLEAU DE BORD'!K3100-'[3]TABLEAU DE BORD'!I3100</f>
        <v>0</v>
      </c>
    </row>
    <row r="3103" spans="85:91" x14ac:dyDescent="0.25">
      <c r="CG31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BORD'!$B$13:$B$2000,0),9)))*T3103/$P$18)</f>
        <v>406.35042202010396</v>
      </c>
      <c r="CI3103">
        <f>'[3]TABLEAU DE BORD'!B3101</f>
        <v>0</v>
      </c>
      <c r="CJ3103">
        <f>'[3]TABLEAU DE BORD'!E3101-'[3]TABLEAU DE BORD'!C3101</f>
        <v>0</v>
      </c>
      <c r="CL3103">
        <f>'[3]TABLEAU DE BORD'!H3101</f>
        <v>0</v>
      </c>
      <c r="CM3103">
        <f>'[3]TABLEAU DE BORD'!K3101-'[3]TABLEAU DE BORD'!I3101</f>
        <v>0</v>
      </c>
    </row>
    <row r="3104" spans="85:91" x14ac:dyDescent="0.25">
      <c r="CG31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BORD'!$B$13:$B$2000,0),9)))*T3104/$P$18)</f>
        <v>406.35042202010396</v>
      </c>
      <c r="CI3104">
        <f>'[3]TABLEAU DE BORD'!B3102</f>
        <v>0</v>
      </c>
      <c r="CJ3104">
        <f>'[3]TABLEAU DE BORD'!E3102-'[3]TABLEAU DE BORD'!C3102</f>
        <v>0</v>
      </c>
      <c r="CL3104">
        <f>'[3]TABLEAU DE BORD'!H3102</f>
        <v>0</v>
      </c>
      <c r="CM3104">
        <f>'[3]TABLEAU DE BORD'!K3102-'[3]TABLEAU DE BORD'!I3102</f>
        <v>0</v>
      </c>
    </row>
    <row r="3105" spans="85:91" x14ac:dyDescent="0.25">
      <c r="CG31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BORD'!$B$13:$B$2000,0),9)))*T3105/$P$18)</f>
        <v>406.35042202010396</v>
      </c>
      <c r="CI3105">
        <f>'[3]TABLEAU DE BORD'!B3103</f>
        <v>0</v>
      </c>
      <c r="CJ3105">
        <f>'[3]TABLEAU DE BORD'!E3103-'[3]TABLEAU DE BORD'!C3103</f>
        <v>0</v>
      </c>
      <c r="CL3105">
        <f>'[3]TABLEAU DE BORD'!H3103</f>
        <v>0</v>
      </c>
      <c r="CM3105">
        <f>'[3]TABLEAU DE BORD'!K3103-'[3]TABLEAU DE BORD'!I3103</f>
        <v>0</v>
      </c>
    </row>
    <row r="3106" spans="85:91" x14ac:dyDescent="0.25">
      <c r="CG310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BORD'!$B$13:$B$2000,0),9)))*T3106/$P$18)</f>
        <v>406.35042202010396</v>
      </c>
      <c r="CI3106">
        <f>'[3]TABLEAU DE BORD'!B3104</f>
        <v>0</v>
      </c>
      <c r="CJ3106">
        <f>'[3]TABLEAU DE BORD'!E3104-'[3]TABLEAU DE BORD'!C3104</f>
        <v>0</v>
      </c>
      <c r="CL3106">
        <f>'[3]TABLEAU DE BORD'!H3104</f>
        <v>0</v>
      </c>
      <c r="CM3106">
        <f>'[3]TABLEAU DE BORD'!K3104-'[3]TABLEAU DE BORD'!I3104</f>
        <v>0</v>
      </c>
    </row>
    <row r="3107" spans="85:91" x14ac:dyDescent="0.25">
      <c r="CG310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BORD'!$B$13:$B$2000,0),9)))*T3107/$P$18)</f>
        <v>406.35042202010396</v>
      </c>
      <c r="CI3107">
        <f>'[3]TABLEAU DE BORD'!B3105</f>
        <v>0</v>
      </c>
      <c r="CJ3107">
        <f>'[3]TABLEAU DE BORD'!E3105-'[3]TABLEAU DE BORD'!C3105</f>
        <v>0</v>
      </c>
      <c r="CL3107">
        <f>'[3]TABLEAU DE BORD'!H3105</f>
        <v>0</v>
      </c>
      <c r="CM3107">
        <f>'[3]TABLEAU DE BORD'!K3105-'[3]TABLEAU DE BORD'!I3105</f>
        <v>0</v>
      </c>
    </row>
    <row r="3108" spans="85:91" x14ac:dyDescent="0.25">
      <c r="CG310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BORD'!$B$13:$B$2000,0),9)))*T3108/$P$18)</f>
        <v>406.35042202010396</v>
      </c>
      <c r="CI3108">
        <f>'[3]TABLEAU DE BORD'!B3106</f>
        <v>0</v>
      </c>
      <c r="CJ3108">
        <f>'[3]TABLEAU DE BORD'!E3106-'[3]TABLEAU DE BORD'!C3106</f>
        <v>0</v>
      </c>
      <c r="CL3108">
        <f>'[3]TABLEAU DE BORD'!H3106</f>
        <v>0</v>
      </c>
      <c r="CM3108">
        <f>'[3]TABLEAU DE BORD'!K3106-'[3]TABLEAU DE BORD'!I3106</f>
        <v>0</v>
      </c>
    </row>
    <row r="3109" spans="85:91" x14ac:dyDescent="0.25">
      <c r="CG310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BORD'!$B$13:$B$2000,0),9)))*T3109/$P$18)</f>
        <v>406.35042202010396</v>
      </c>
      <c r="CI3109">
        <f>'[3]TABLEAU DE BORD'!B3107</f>
        <v>0</v>
      </c>
      <c r="CJ3109">
        <f>'[3]TABLEAU DE BORD'!E3107-'[3]TABLEAU DE BORD'!C3107</f>
        <v>0</v>
      </c>
      <c r="CL3109">
        <f>'[3]TABLEAU DE BORD'!H3107</f>
        <v>0</v>
      </c>
      <c r="CM3109">
        <f>'[3]TABLEAU DE BORD'!K3107-'[3]TABLEAU DE BORD'!I3107</f>
        <v>0</v>
      </c>
    </row>
    <row r="3110" spans="85:91" x14ac:dyDescent="0.25">
      <c r="CG311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BORD'!$B$13:$B$2000,0),9)))*T3110/$P$18)</f>
        <v>406.35042202010396</v>
      </c>
      <c r="CI3110">
        <f>'[3]TABLEAU DE BORD'!B3108</f>
        <v>0</v>
      </c>
      <c r="CJ3110">
        <f>'[3]TABLEAU DE BORD'!E3108-'[3]TABLEAU DE BORD'!C3108</f>
        <v>0</v>
      </c>
      <c r="CL3110">
        <f>'[3]TABLEAU DE BORD'!H3108</f>
        <v>0</v>
      </c>
      <c r="CM3110">
        <f>'[3]TABLEAU DE BORD'!K3108-'[3]TABLEAU DE BORD'!I3108</f>
        <v>0</v>
      </c>
    </row>
    <row r="3111" spans="85:91" x14ac:dyDescent="0.25">
      <c r="CG311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BORD'!$B$13:$B$2000,0),9)))*T3111/$P$18)</f>
        <v>406.35042202010396</v>
      </c>
      <c r="CI3111">
        <f>'[3]TABLEAU DE BORD'!B3109</f>
        <v>0</v>
      </c>
      <c r="CJ3111">
        <f>'[3]TABLEAU DE BORD'!E3109-'[3]TABLEAU DE BORD'!C3109</f>
        <v>0</v>
      </c>
      <c r="CL3111">
        <f>'[3]TABLEAU DE BORD'!H3109</f>
        <v>0</v>
      </c>
      <c r="CM3111">
        <f>'[3]TABLEAU DE BORD'!K3109-'[3]TABLEAU DE BORD'!I3109</f>
        <v>0</v>
      </c>
    </row>
    <row r="3112" spans="85:91" x14ac:dyDescent="0.25">
      <c r="CG311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BORD'!$B$13:$B$2000,0),9)))*T3112/$P$18)</f>
        <v>406.35042202010396</v>
      </c>
      <c r="CI3112">
        <f>'[3]TABLEAU DE BORD'!B3110</f>
        <v>0</v>
      </c>
      <c r="CJ3112">
        <f>'[3]TABLEAU DE BORD'!E3110-'[3]TABLEAU DE BORD'!C3110</f>
        <v>0</v>
      </c>
      <c r="CL3112">
        <f>'[3]TABLEAU DE BORD'!H3110</f>
        <v>0</v>
      </c>
      <c r="CM3112">
        <f>'[3]TABLEAU DE BORD'!K3110-'[3]TABLEAU DE BORD'!I3110</f>
        <v>0</v>
      </c>
    </row>
    <row r="3113" spans="85:91" x14ac:dyDescent="0.25">
      <c r="CG311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BORD'!$B$13:$B$2000,0),9)))*T3113/$P$18)</f>
        <v>406.35042202010396</v>
      </c>
      <c r="CI3113">
        <f>'[3]TABLEAU DE BORD'!B3111</f>
        <v>0</v>
      </c>
      <c r="CJ3113">
        <f>'[3]TABLEAU DE BORD'!E3111-'[3]TABLEAU DE BORD'!C3111</f>
        <v>0</v>
      </c>
      <c r="CL3113">
        <f>'[3]TABLEAU DE BORD'!H3111</f>
        <v>0</v>
      </c>
      <c r="CM3113">
        <f>'[3]TABLEAU DE BORD'!K3111-'[3]TABLEAU DE BORD'!I3111</f>
        <v>0</v>
      </c>
    </row>
    <row r="3114" spans="85:91" x14ac:dyDescent="0.25">
      <c r="CG311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BORD'!$B$13:$B$2000,0),9)))*T3114/$P$18)</f>
        <v>406.35042202010396</v>
      </c>
      <c r="CI3114">
        <f>'[3]TABLEAU DE BORD'!B3112</f>
        <v>0</v>
      </c>
      <c r="CJ3114">
        <f>'[3]TABLEAU DE BORD'!E3112-'[3]TABLEAU DE BORD'!C3112</f>
        <v>0</v>
      </c>
      <c r="CL3114">
        <f>'[3]TABLEAU DE BORD'!H3112</f>
        <v>0</v>
      </c>
      <c r="CM3114">
        <f>'[3]TABLEAU DE BORD'!K3112-'[3]TABLEAU DE BORD'!I3112</f>
        <v>0</v>
      </c>
    </row>
    <row r="3115" spans="85:91" x14ac:dyDescent="0.25">
      <c r="CG311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BORD'!$B$13:$B$2000,0),9)))*T3115/$P$18)</f>
        <v>406.35042202010396</v>
      </c>
      <c r="CI3115">
        <f>'[3]TABLEAU DE BORD'!B3113</f>
        <v>0</v>
      </c>
      <c r="CJ3115">
        <f>'[3]TABLEAU DE BORD'!E3113-'[3]TABLEAU DE BORD'!C3113</f>
        <v>0</v>
      </c>
      <c r="CL3115">
        <f>'[3]TABLEAU DE BORD'!H3113</f>
        <v>0</v>
      </c>
      <c r="CM3115">
        <f>'[3]TABLEAU DE BORD'!K3113-'[3]TABLEAU DE BORD'!I3113</f>
        <v>0</v>
      </c>
    </row>
    <row r="3116" spans="85:91" x14ac:dyDescent="0.25">
      <c r="CG311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BORD'!$B$13:$B$2000,0),9)))*T3116/$P$18)</f>
        <v>406.35042202010396</v>
      </c>
      <c r="CI3116">
        <f>'[3]TABLEAU DE BORD'!B3114</f>
        <v>0</v>
      </c>
      <c r="CJ3116">
        <f>'[3]TABLEAU DE BORD'!E3114-'[3]TABLEAU DE BORD'!C3114</f>
        <v>0</v>
      </c>
      <c r="CL3116">
        <f>'[3]TABLEAU DE BORD'!H3114</f>
        <v>0</v>
      </c>
      <c r="CM3116">
        <f>'[3]TABLEAU DE BORD'!K3114-'[3]TABLEAU DE BORD'!I3114</f>
        <v>0</v>
      </c>
    </row>
    <row r="3117" spans="85:91" x14ac:dyDescent="0.25">
      <c r="CG311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BORD'!$B$13:$B$2000,0),9)))*T3117/$P$18)</f>
        <v>406.35042202010396</v>
      </c>
      <c r="CI3117">
        <f>'[3]TABLEAU DE BORD'!B3115</f>
        <v>0</v>
      </c>
      <c r="CJ3117">
        <f>'[3]TABLEAU DE BORD'!E3115-'[3]TABLEAU DE BORD'!C3115</f>
        <v>0</v>
      </c>
      <c r="CL3117">
        <f>'[3]TABLEAU DE BORD'!H3115</f>
        <v>0</v>
      </c>
      <c r="CM3117">
        <f>'[3]TABLEAU DE BORD'!K3115-'[3]TABLEAU DE BORD'!I3115</f>
        <v>0</v>
      </c>
    </row>
    <row r="3118" spans="85:91" x14ac:dyDescent="0.25">
      <c r="CG311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BORD'!$B$13:$B$2000,0),9)))*T3118/$P$18)</f>
        <v>406.35042202010396</v>
      </c>
      <c r="CI3118">
        <f>'[3]TABLEAU DE BORD'!B3116</f>
        <v>0</v>
      </c>
      <c r="CJ3118">
        <f>'[3]TABLEAU DE BORD'!E3116-'[3]TABLEAU DE BORD'!C3116</f>
        <v>0</v>
      </c>
      <c r="CL3118">
        <f>'[3]TABLEAU DE BORD'!H3116</f>
        <v>0</v>
      </c>
      <c r="CM3118">
        <f>'[3]TABLEAU DE BORD'!K3116-'[3]TABLEAU DE BORD'!I3116</f>
        <v>0</v>
      </c>
    </row>
    <row r="3119" spans="85:91" x14ac:dyDescent="0.25">
      <c r="CG311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BORD'!$B$13:$B$2000,0),9)))*T3119/$P$18)</f>
        <v>406.35042202010396</v>
      </c>
      <c r="CI3119">
        <f>'[3]TABLEAU DE BORD'!B3117</f>
        <v>0</v>
      </c>
      <c r="CJ3119">
        <f>'[3]TABLEAU DE BORD'!E3117-'[3]TABLEAU DE BORD'!C3117</f>
        <v>0</v>
      </c>
      <c r="CL3119">
        <f>'[3]TABLEAU DE BORD'!H3117</f>
        <v>0</v>
      </c>
      <c r="CM3119">
        <f>'[3]TABLEAU DE BORD'!K3117-'[3]TABLEAU DE BORD'!I3117</f>
        <v>0</v>
      </c>
    </row>
    <row r="3120" spans="85:91" x14ac:dyDescent="0.25">
      <c r="CG312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BORD'!$B$13:$B$2000,0),9)))*T3120/$P$18)</f>
        <v>406.35042202010396</v>
      </c>
      <c r="CI3120">
        <f>'[3]TABLEAU DE BORD'!B3118</f>
        <v>0</v>
      </c>
      <c r="CJ3120">
        <f>'[3]TABLEAU DE BORD'!E3118-'[3]TABLEAU DE BORD'!C3118</f>
        <v>0</v>
      </c>
      <c r="CL3120">
        <f>'[3]TABLEAU DE BORD'!H3118</f>
        <v>0</v>
      </c>
      <c r="CM3120">
        <f>'[3]TABLEAU DE BORD'!K3118-'[3]TABLEAU DE BORD'!I3118</f>
        <v>0</v>
      </c>
    </row>
    <row r="3121" spans="85:91" x14ac:dyDescent="0.25">
      <c r="CG312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BORD'!$B$13:$B$2000,0),9)))*T3121/$P$18)</f>
        <v>406.35042202010396</v>
      </c>
      <c r="CI3121">
        <f>'[3]TABLEAU DE BORD'!B3119</f>
        <v>0</v>
      </c>
      <c r="CJ3121">
        <f>'[3]TABLEAU DE BORD'!E3119-'[3]TABLEAU DE BORD'!C3119</f>
        <v>0</v>
      </c>
      <c r="CL3121">
        <f>'[3]TABLEAU DE BORD'!H3119</f>
        <v>0</v>
      </c>
      <c r="CM3121">
        <f>'[3]TABLEAU DE BORD'!K3119-'[3]TABLEAU DE BORD'!I3119</f>
        <v>0</v>
      </c>
    </row>
    <row r="3122" spans="85:91" x14ac:dyDescent="0.25">
      <c r="CG312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BORD'!$B$13:$B$2000,0),9)))*T3122/$P$18)</f>
        <v>406.35042202010396</v>
      </c>
      <c r="CI3122">
        <f>'[3]TABLEAU DE BORD'!B3120</f>
        <v>0</v>
      </c>
      <c r="CJ3122">
        <f>'[3]TABLEAU DE BORD'!E3120-'[3]TABLEAU DE BORD'!C3120</f>
        <v>0</v>
      </c>
      <c r="CL3122">
        <f>'[3]TABLEAU DE BORD'!H3120</f>
        <v>0</v>
      </c>
      <c r="CM3122">
        <f>'[3]TABLEAU DE BORD'!K3120-'[3]TABLEAU DE BORD'!I3120</f>
        <v>0</v>
      </c>
    </row>
    <row r="3123" spans="85:91" x14ac:dyDescent="0.25">
      <c r="CG312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BORD'!$B$13:$B$2000,0),9)))*T3123/$P$18)</f>
        <v>406.35042202010396</v>
      </c>
      <c r="CI3123">
        <f>'[3]TABLEAU DE BORD'!B3121</f>
        <v>0</v>
      </c>
      <c r="CJ3123">
        <f>'[3]TABLEAU DE BORD'!E3121-'[3]TABLEAU DE BORD'!C3121</f>
        <v>0</v>
      </c>
      <c r="CL3123">
        <f>'[3]TABLEAU DE BORD'!H3121</f>
        <v>0</v>
      </c>
      <c r="CM3123">
        <f>'[3]TABLEAU DE BORD'!K3121-'[3]TABLEAU DE BORD'!I3121</f>
        <v>0</v>
      </c>
    </row>
    <row r="3124" spans="85:91" x14ac:dyDescent="0.25">
      <c r="CG312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BORD'!$B$13:$B$2000,0),9)))*T3124/$P$18)</f>
        <v>406.35042202010396</v>
      </c>
      <c r="CI3124">
        <f>'[3]TABLEAU DE BORD'!B3122</f>
        <v>0</v>
      </c>
      <c r="CJ3124">
        <f>'[3]TABLEAU DE BORD'!E3122-'[3]TABLEAU DE BORD'!C3122</f>
        <v>0</v>
      </c>
      <c r="CL3124">
        <f>'[3]TABLEAU DE BORD'!H3122</f>
        <v>0</v>
      </c>
      <c r="CM3124">
        <f>'[3]TABLEAU DE BORD'!K3122-'[3]TABLEAU DE BORD'!I3122</f>
        <v>0</v>
      </c>
    </row>
    <row r="3125" spans="85:91" x14ac:dyDescent="0.25">
      <c r="CG312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BORD'!$B$13:$B$2000,0),9)))*T3125/$P$18)</f>
        <v>406.35042202010396</v>
      </c>
      <c r="CI3125">
        <f>'[3]TABLEAU DE BORD'!B3123</f>
        <v>0</v>
      </c>
      <c r="CJ3125">
        <f>'[3]TABLEAU DE BORD'!E3123-'[3]TABLEAU DE BORD'!C3123</f>
        <v>0</v>
      </c>
      <c r="CL3125">
        <f>'[3]TABLEAU DE BORD'!H3123</f>
        <v>0</v>
      </c>
      <c r="CM3125">
        <f>'[3]TABLEAU DE BORD'!K3123-'[3]TABLEAU DE BORD'!I3123</f>
        <v>0</v>
      </c>
    </row>
    <row r="3126" spans="85:91" x14ac:dyDescent="0.25">
      <c r="CG312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BORD'!$B$13:$B$2000,0),9)))*T3126/$P$18)</f>
        <v>406.35042202010396</v>
      </c>
      <c r="CI3126">
        <f>'[3]TABLEAU DE BORD'!B3124</f>
        <v>0</v>
      </c>
      <c r="CJ3126">
        <f>'[3]TABLEAU DE BORD'!E3124-'[3]TABLEAU DE BORD'!C3124</f>
        <v>0</v>
      </c>
      <c r="CL3126">
        <f>'[3]TABLEAU DE BORD'!H3124</f>
        <v>0</v>
      </c>
      <c r="CM3126">
        <f>'[3]TABLEAU DE BORD'!K3124-'[3]TABLEAU DE BORD'!I3124</f>
        <v>0</v>
      </c>
    </row>
    <row r="3127" spans="85:91" x14ac:dyDescent="0.25">
      <c r="CG312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BORD'!$B$13:$B$2000,0),9)))*T3127/$P$18)</f>
        <v>406.35042202010396</v>
      </c>
      <c r="CI3127">
        <f>'[3]TABLEAU DE BORD'!B3125</f>
        <v>0</v>
      </c>
      <c r="CJ3127">
        <f>'[3]TABLEAU DE BORD'!E3125-'[3]TABLEAU DE BORD'!C3125</f>
        <v>0</v>
      </c>
      <c r="CL3127">
        <f>'[3]TABLEAU DE BORD'!H3125</f>
        <v>0</v>
      </c>
      <c r="CM3127">
        <f>'[3]TABLEAU DE BORD'!K3125-'[3]TABLEAU DE BORD'!I3125</f>
        <v>0</v>
      </c>
    </row>
    <row r="3128" spans="85:91" x14ac:dyDescent="0.25">
      <c r="CG312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BORD'!$B$13:$B$2000,0),9)))*T3128/$P$18)</f>
        <v>406.35042202010396</v>
      </c>
      <c r="CI3128">
        <f>'[3]TABLEAU DE BORD'!B3126</f>
        <v>0</v>
      </c>
      <c r="CJ3128">
        <f>'[3]TABLEAU DE BORD'!E3126-'[3]TABLEAU DE BORD'!C3126</f>
        <v>0</v>
      </c>
      <c r="CL3128">
        <f>'[3]TABLEAU DE BORD'!H3126</f>
        <v>0</v>
      </c>
      <c r="CM3128">
        <f>'[3]TABLEAU DE BORD'!K3126-'[3]TABLEAU DE BORD'!I3126</f>
        <v>0</v>
      </c>
    </row>
    <row r="3129" spans="85:91" x14ac:dyDescent="0.25">
      <c r="CG312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BORD'!$B$13:$B$2000,0),9)))*T3129/$P$18)</f>
        <v>406.35042202010396</v>
      </c>
      <c r="CI3129">
        <f>'[3]TABLEAU DE BORD'!B3127</f>
        <v>0</v>
      </c>
      <c r="CJ3129">
        <f>'[3]TABLEAU DE BORD'!E3127-'[3]TABLEAU DE BORD'!C3127</f>
        <v>0</v>
      </c>
      <c r="CL3129">
        <f>'[3]TABLEAU DE BORD'!H3127</f>
        <v>0</v>
      </c>
      <c r="CM3129">
        <f>'[3]TABLEAU DE BORD'!K3127-'[3]TABLEAU DE BORD'!I3127</f>
        <v>0</v>
      </c>
    </row>
    <row r="3130" spans="85:91" x14ac:dyDescent="0.25">
      <c r="CG313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BORD'!$B$13:$B$2000,0),9)))*T3130/$P$18)</f>
        <v>406.35042202010396</v>
      </c>
      <c r="CI3130">
        <f>'[3]TABLEAU DE BORD'!B3128</f>
        <v>0</v>
      </c>
      <c r="CJ3130">
        <f>'[3]TABLEAU DE BORD'!E3128-'[3]TABLEAU DE BORD'!C3128</f>
        <v>0</v>
      </c>
      <c r="CL3130">
        <f>'[3]TABLEAU DE BORD'!H3128</f>
        <v>0</v>
      </c>
      <c r="CM3130">
        <f>'[3]TABLEAU DE BORD'!K3128-'[3]TABLEAU DE BORD'!I3128</f>
        <v>0</v>
      </c>
    </row>
    <row r="3131" spans="85:91" x14ac:dyDescent="0.25">
      <c r="CG313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BORD'!$B$13:$B$2000,0),9)))*T3131/$P$18)</f>
        <v>406.35042202010396</v>
      </c>
      <c r="CI3131">
        <f>'[3]TABLEAU DE BORD'!B3129</f>
        <v>0</v>
      </c>
      <c r="CJ3131">
        <f>'[3]TABLEAU DE BORD'!E3129-'[3]TABLEAU DE BORD'!C3129</f>
        <v>0</v>
      </c>
      <c r="CL3131">
        <f>'[3]TABLEAU DE BORD'!H3129</f>
        <v>0</v>
      </c>
      <c r="CM3131">
        <f>'[3]TABLEAU DE BORD'!K3129-'[3]TABLEAU DE BORD'!I3129</f>
        <v>0</v>
      </c>
    </row>
    <row r="3132" spans="85:91" x14ac:dyDescent="0.25">
      <c r="CG313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BORD'!$B$13:$B$2000,0),9)))*T3132/$P$18)</f>
        <v>406.35042202010396</v>
      </c>
      <c r="CI3132">
        <f>'[3]TABLEAU DE BORD'!B3130</f>
        <v>0</v>
      </c>
      <c r="CJ3132">
        <f>'[3]TABLEAU DE BORD'!E3130-'[3]TABLEAU DE BORD'!C3130</f>
        <v>0</v>
      </c>
      <c r="CL3132">
        <f>'[3]TABLEAU DE BORD'!H3130</f>
        <v>0</v>
      </c>
      <c r="CM3132">
        <f>'[3]TABLEAU DE BORD'!K3130-'[3]TABLEAU DE BORD'!I3130</f>
        <v>0</v>
      </c>
    </row>
    <row r="3133" spans="85:91" x14ac:dyDescent="0.25">
      <c r="CG313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BORD'!$B$13:$B$2000,0),9)))*T3133/$P$18)</f>
        <v>406.35042202010396</v>
      </c>
      <c r="CI3133">
        <f>'[3]TABLEAU DE BORD'!B3131</f>
        <v>0</v>
      </c>
      <c r="CJ3133">
        <f>'[3]TABLEAU DE BORD'!E3131-'[3]TABLEAU DE BORD'!C3131</f>
        <v>0</v>
      </c>
      <c r="CL3133">
        <f>'[3]TABLEAU DE BORD'!H3131</f>
        <v>0</v>
      </c>
      <c r="CM3133">
        <f>'[3]TABLEAU DE BORD'!K3131-'[3]TABLEAU DE BORD'!I3131</f>
        <v>0</v>
      </c>
    </row>
    <row r="3134" spans="85:91" x14ac:dyDescent="0.25">
      <c r="CG313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BORD'!$B$13:$B$2000,0),9)))*T3134/$P$18)</f>
        <v>406.35042202010396</v>
      </c>
      <c r="CI3134">
        <f>'[3]TABLEAU DE BORD'!B3132</f>
        <v>0</v>
      </c>
      <c r="CJ3134">
        <f>'[3]TABLEAU DE BORD'!E3132-'[3]TABLEAU DE BORD'!C3132</f>
        <v>0</v>
      </c>
      <c r="CL3134">
        <f>'[3]TABLEAU DE BORD'!H3132</f>
        <v>0</v>
      </c>
      <c r="CM3134">
        <f>'[3]TABLEAU DE BORD'!K3132-'[3]TABLEAU DE BORD'!I3132</f>
        <v>0</v>
      </c>
    </row>
    <row r="3135" spans="85:91" x14ac:dyDescent="0.25">
      <c r="CG313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BORD'!$B$13:$B$2000,0),9)))*T3135/$P$18)</f>
        <v>406.35042202010396</v>
      </c>
      <c r="CI3135">
        <f>'[3]TABLEAU DE BORD'!B3133</f>
        <v>0</v>
      </c>
      <c r="CJ3135">
        <f>'[3]TABLEAU DE BORD'!E3133-'[3]TABLEAU DE BORD'!C3133</f>
        <v>0</v>
      </c>
      <c r="CL3135">
        <f>'[3]TABLEAU DE BORD'!H3133</f>
        <v>0</v>
      </c>
      <c r="CM3135">
        <f>'[3]TABLEAU DE BORD'!K3133-'[3]TABLEAU DE BORD'!I3133</f>
        <v>0</v>
      </c>
    </row>
    <row r="3136" spans="85:91" x14ac:dyDescent="0.25">
      <c r="CG313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BORD'!$B$13:$B$2000,0),9)))*T3136/$P$18)</f>
        <v>406.35042202010396</v>
      </c>
      <c r="CI3136">
        <f>'[3]TABLEAU DE BORD'!B3134</f>
        <v>0</v>
      </c>
      <c r="CJ3136">
        <f>'[3]TABLEAU DE BORD'!E3134-'[3]TABLEAU DE BORD'!C3134</f>
        <v>0</v>
      </c>
      <c r="CL3136">
        <f>'[3]TABLEAU DE BORD'!H3134</f>
        <v>0</v>
      </c>
      <c r="CM3136">
        <f>'[3]TABLEAU DE BORD'!K3134-'[3]TABLEAU DE BORD'!I3134</f>
        <v>0</v>
      </c>
    </row>
    <row r="3137" spans="85:91" x14ac:dyDescent="0.25">
      <c r="CG313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BORD'!$B$13:$B$2000,0),9)))*T3137/$P$18)</f>
        <v>406.35042202010396</v>
      </c>
      <c r="CI3137">
        <f>'[3]TABLEAU DE BORD'!B3135</f>
        <v>0</v>
      </c>
      <c r="CJ3137">
        <f>'[3]TABLEAU DE BORD'!E3135-'[3]TABLEAU DE BORD'!C3135</f>
        <v>0</v>
      </c>
      <c r="CL3137">
        <f>'[3]TABLEAU DE BORD'!H3135</f>
        <v>0</v>
      </c>
      <c r="CM3137">
        <f>'[3]TABLEAU DE BORD'!K3135-'[3]TABLEAU DE BORD'!I3135</f>
        <v>0</v>
      </c>
    </row>
    <row r="3138" spans="85:91" x14ac:dyDescent="0.25">
      <c r="CG313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BORD'!$B$13:$B$2000,0),9)))*T3138/$P$18)</f>
        <v>406.35042202010396</v>
      </c>
      <c r="CI3138">
        <f>'[3]TABLEAU DE BORD'!B3136</f>
        <v>0</v>
      </c>
      <c r="CJ3138">
        <f>'[3]TABLEAU DE BORD'!E3136-'[3]TABLEAU DE BORD'!C3136</f>
        <v>0</v>
      </c>
      <c r="CL3138">
        <f>'[3]TABLEAU DE BORD'!H3136</f>
        <v>0</v>
      </c>
      <c r="CM3138">
        <f>'[3]TABLEAU DE BORD'!K3136-'[3]TABLEAU DE BORD'!I3136</f>
        <v>0</v>
      </c>
    </row>
    <row r="3139" spans="85:91" x14ac:dyDescent="0.25">
      <c r="CG313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BORD'!$B$13:$B$2000,0),9)))*T3139/$P$18)</f>
        <v>406.35042202010396</v>
      </c>
      <c r="CI3139">
        <f>'[3]TABLEAU DE BORD'!B3137</f>
        <v>0</v>
      </c>
      <c r="CJ3139">
        <f>'[3]TABLEAU DE BORD'!E3137-'[3]TABLEAU DE BORD'!C3137</f>
        <v>0</v>
      </c>
      <c r="CL3139">
        <f>'[3]TABLEAU DE BORD'!H3137</f>
        <v>0</v>
      </c>
      <c r="CM3139">
        <f>'[3]TABLEAU DE BORD'!K3137-'[3]TABLEAU DE BORD'!I3137</f>
        <v>0</v>
      </c>
    </row>
    <row r="3140" spans="85:91" x14ac:dyDescent="0.25">
      <c r="CG314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BORD'!$B$13:$B$2000,0),9)))*T3140/$P$18)</f>
        <v>406.35042202010396</v>
      </c>
      <c r="CI3140">
        <f>'[3]TABLEAU DE BORD'!B3138</f>
        <v>0</v>
      </c>
      <c r="CJ3140">
        <f>'[3]TABLEAU DE BORD'!E3138-'[3]TABLEAU DE BORD'!C3138</f>
        <v>0</v>
      </c>
      <c r="CL3140">
        <f>'[3]TABLEAU DE BORD'!H3138</f>
        <v>0</v>
      </c>
      <c r="CM3140">
        <f>'[3]TABLEAU DE BORD'!K3138-'[3]TABLEAU DE BORD'!I3138</f>
        <v>0</v>
      </c>
    </row>
    <row r="3141" spans="85:91" x14ac:dyDescent="0.25">
      <c r="CG314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BORD'!$B$13:$B$2000,0),9)))*T3141/$P$18)</f>
        <v>406.35042202010396</v>
      </c>
      <c r="CI3141">
        <f>'[3]TABLEAU DE BORD'!B3139</f>
        <v>0</v>
      </c>
      <c r="CJ3141">
        <f>'[3]TABLEAU DE BORD'!E3139-'[3]TABLEAU DE BORD'!C3139</f>
        <v>0</v>
      </c>
      <c r="CL3141">
        <f>'[3]TABLEAU DE BORD'!H3139</f>
        <v>0</v>
      </c>
      <c r="CM3141">
        <f>'[3]TABLEAU DE BORD'!K3139-'[3]TABLEAU DE BORD'!I3139</f>
        <v>0</v>
      </c>
    </row>
    <row r="3142" spans="85:91" x14ac:dyDescent="0.25">
      <c r="CG314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BORD'!$B$13:$B$2000,0),9)))*T3142/$P$18)</f>
        <v>406.35042202010396</v>
      </c>
      <c r="CI3142">
        <f>'[3]TABLEAU DE BORD'!B3140</f>
        <v>0</v>
      </c>
      <c r="CJ3142">
        <f>'[3]TABLEAU DE BORD'!E3140-'[3]TABLEAU DE BORD'!C3140</f>
        <v>0</v>
      </c>
      <c r="CL3142">
        <f>'[3]TABLEAU DE BORD'!H3140</f>
        <v>0</v>
      </c>
      <c r="CM3142">
        <f>'[3]TABLEAU DE BORD'!K3140-'[3]TABLEAU DE BORD'!I3140</f>
        <v>0</v>
      </c>
    </row>
    <row r="3143" spans="85:91" x14ac:dyDescent="0.25">
      <c r="CG314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BORD'!$B$13:$B$2000,0),9)))*T3143/$P$18)</f>
        <v>406.35042202010396</v>
      </c>
      <c r="CI3143">
        <f>'[3]TABLEAU DE BORD'!B3141</f>
        <v>0</v>
      </c>
      <c r="CJ3143">
        <f>'[3]TABLEAU DE BORD'!E3141-'[3]TABLEAU DE BORD'!C3141</f>
        <v>0</v>
      </c>
      <c r="CL3143">
        <f>'[3]TABLEAU DE BORD'!H3141</f>
        <v>0</v>
      </c>
      <c r="CM3143">
        <f>'[3]TABLEAU DE BORD'!K3141-'[3]TABLEAU DE BORD'!I3141</f>
        <v>0</v>
      </c>
    </row>
    <row r="3144" spans="85:91" x14ac:dyDescent="0.25">
      <c r="CG314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BORD'!$B$13:$B$2000,0),9)))*T3144/$P$18)</f>
        <v>406.35042202010396</v>
      </c>
      <c r="CI3144">
        <f>'[3]TABLEAU DE BORD'!B3142</f>
        <v>0</v>
      </c>
      <c r="CJ3144">
        <f>'[3]TABLEAU DE BORD'!E3142-'[3]TABLEAU DE BORD'!C3142</f>
        <v>0</v>
      </c>
      <c r="CL3144">
        <f>'[3]TABLEAU DE BORD'!H3142</f>
        <v>0</v>
      </c>
      <c r="CM3144">
        <f>'[3]TABLEAU DE BORD'!K3142-'[3]TABLEAU DE BORD'!I3142</f>
        <v>0</v>
      </c>
    </row>
    <row r="3145" spans="85:91" x14ac:dyDescent="0.25">
      <c r="CG314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BORD'!$B$13:$B$2000,0),9)))*T3145/$P$18)</f>
        <v>406.35042202010396</v>
      </c>
      <c r="CI3145">
        <f>'[3]TABLEAU DE BORD'!B3143</f>
        <v>0</v>
      </c>
      <c r="CJ3145">
        <f>'[3]TABLEAU DE BORD'!E3143-'[3]TABLEAU DE BORD'!C3143</f>
        <v>0</v>
      </c>
      <c r="CL3145">
        <f>'[3]TABLEAU DE BORD'!H3143</f>
        <v>0</v>
      </c>
      <c r="CM3145">
        <f>'[3]TABLEAU DE BORD'!K3143-'[3]TABLEAU DE BORD'!I3143</f>
        <v>0</v>
      </c>
    </row>
    <row r="3146" spans="85:91" x14ac:dyDescent="0.25">
      <c r="CG314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BORD'!$B$13:$B$2000,0),9)))*T3146/$P$18)</f>
        <v>406.35042202010396</v>
      </c>
      <c r="CI3146">
        <f>'[3]TABLEAU DE BORD'!B3144</f>
        <v>0</v>
      </c>
      <c r="CJ3146">
        <f>'[3]TABLEAU DE BORD'!E3144-'[3]TABLEAU DE BORD'!C3144</f>
        <v>0</v>
      </c>
      <c r="CL3146">
        <f>'[3]TABLEAU DE BORD'!H3144</f>
        <v>0</v>
      </c>
      <c r="CM3146">
        <f>'[3]TABLEAU DE BORD'!K3144-'[3]TABLEAU DE BORD'!I3144</f>
        <v>0</v>
      </c>
    </row>
    <row r="3147" spans="85:91" x14ac:dyDescent="0.25">
      <c r="CG314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BORD'!$B$13:$B$2000,0),9)))*T3147/$P$18)</f>
        <v>406.35042202010396</v>
      </c>
      <c r="CI3147">
        <f>'[3]TABLEAU DE BORD'!B3145</f>
        <v>0</v>
      </c>
      <c r="CJ3147">
        <f>'[3]TABLEAU DE BORD'!E3145-'[3]TABLEAU DE BORD'!C3145</f>
        <v>0</v>
      </c>
      <c r="CL3147">
        <f>'[3]TABLEAU DE BORD'!H3145</f>
        <v>0</v>
      </c>
      <c r="CM3147">
        <f>'[3]TABLEAU DE BORD'!K3145-'[3]TABLEAU DE BORD'!I3145</f>
        <v>0</v>
      </c>
    </row>
    <row r="3148" spans="85:91" x14ac:dyDescent="0.25">
      <c r="CG314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BORD'!$B$13:$B$2000,0),9)))*T3148/$P$18)</f>
        <v>406.35042202010396</v>
      </c>
      <c r="CI3148">
        <f>'[3]TABLEAU DE BORD'!B3146</f>
        <v>0</v>
      </c>
      <c r="CJ3148">
        <f>'[3]TABLEAU DE BORD'!E3146-'[3]TABLEAU DE BORD'!C3146</f>
        <v>0</v>
      </c>
      <c r="CL3148">
        <f>'[3]TABLEAU DE BORD'!H3146</f>
        <v>0</v>
      </c>
      <c r="CM3148">
        <f>'[3]TABLEAU DE BORD'!K3146-'[3]TABLEAU DE BORD'!I3146</f>
        <v>0</v>
      </c>
    </row>
    <row r="3149" spans="85:91" x14ac:dyDescent="0.25">
      <c r="CG314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BORD'!$B$13:$B$2000,0),9)))*T3149/$P$18)</f>
        <v>406.35042202010396</v>
      </c>
      <c r="CI3149">
        <f>'[3]TABLEAU DE BORD'!B3147</f>
        <v>0</v>
      </c>
      <c r="CJ3149">
        <f>'[3]TABLEAU DE BORD'!E3147-'[3]TABLEAU DE BORD'!C3147</f>
        <v>0</v>
      </c>
      <c r="CL3149">
        <f>'[3]TABLEAU DE BORD'!H3147</f>
        <v>0</v>
      </c>
      <c r="CM3149">
        <f>'[3]TABLEAU DE BORD'!K3147-'[3]TABLEAU DE BORD'!I3147</f>
        <v>0</v>
      </c>
    </row>
    <row r="3150" spans="85:91" x14ac:dyDescent="0.25">
      <c r="CG315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BORD'!$B$13:$B$2000,0),9)))*T3150/$P$18)</f>
        <v>406.35042202010396</v>
      </c>
      <c r="CI3150">
        <f>'[3]TABLEAU DE BORD'!B3148</f>
        <v>0</v>
      </c>
      <c r="CJ3150">
        <f>'[3]TABLEAU DE BORD'!E3148-'[3]TABLEAU DE BORD'!C3148</f>
        <v>0</v>
      </c>
      <c r="CL3150">
        <f>'[3]TABLEAU DE BORD'!H3148</f>
        <v>0</v>
      </c>
      <c r="CM3150">
        <f>'[3]TABLEAU DE BORD'!K3148-'[3]TABLEAU DE BORD'!I3148</f>
        <v>0</v>
      </c>
    </row>
    <row r="3151" spans="85:91" x14ac:dyDescent="0.25">
      <c r="CG315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BORD'!$B$13:$B$2000,0),9)))*T3151/$P$18)</f>
        <v>406.35042202010396</v>
      </c>
      <c r="CI3151">
        <f>'[3]TABLEAU DE BORD'!B3149</f>
        <v>0</v>
      </c>
      <c r="CJ3151">
        <f>'[3]TABLEAU DE BORD'!E3149-'[3]TABLEAU DE BORD'!C3149</f>
        <v>0</v>
      </c>
      <c r="CL3151">
        <f>'[3]TABLEAU DE BORD'!H3149</f>
        <v>0</v>
      </c>
      <c r="CM3151">
        <f>'[3]TABLEAU DE BORD'!K3149-'[3]TABLEAU DE BORD'!I3149</f>
        <v>0</v>
      </c>
    </row>
    <row r="3152" spans="85:91" x14ac:dyDescent="0.25">
      <c r="CG315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BORD'!$B$13:$B$2000,0),9)))*T3152/$P$18)</f>
        <v>406.35042202010396</v>
      </c>
      <c r="CI3152">
        <f>'[3]TABLEAU DE BORD'!B3150</f>
        <v>0</v>
      </c>
      <c r="CJ3152">
        <f>'[3]TABLEAU DE BORD'!E3150-'[3]TABLEAU DE BORD'!C3150</f>
        <v>0</v>
      </c>
      <c r="CL3152">
        <f>'[3]TABLEAU DE BORD'!H3150</f>
        <v>0</v>
      </c>
      <c r="CM3152">
        <f>'[3]TABLEAU DE BORD'!K3150-'[3]TABLEAU DE BORD'!I3150</f>
        <v>0</v>
      </c>
    </row>
    <row r="3153" spans="85:91" x14ac:dyDescent="0.25">
      <c r="CG315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BORD'!$B$13:$B$2000,0),9)))*T3153/$P$18)</f>
        <v>406.35042202010396</v>
      </c>
      <c r="CI3153">
        <f>'[3]TABLEAU DE BORD'!B3151</f>
        <v>0</v>
      </c>
      <c r="CJ3153">
        <f>'[3]TABLEAU DE BORD'!E3151-'[3]TABLEAU DE BORD'!C3151</f>
        <v>0</v>
      </c>
      <c r="CL3153">
        <f>'[3]TABLEAU DE BORD'!H3151</f>
        <v>0</v>
      </c>
      <c r="CM3153">
        <f>'[3]TABLEAU DE BORD'!K3151-'[3]TABLEAU DE BORD'!I3151</f>
        <v>0</v>
      </c>
    </row>
    <row r="3154" spans="85:91" x14ac:dyDescent="0.25">
      <c r="CG315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BORD'!$B$13:$B$2000,0),9)))*T3154/$P$18)</f>
        <v>406.35042202010396</v>
      </c>
      <c r="CI3154">
        <f>'[3]TABLEAU DE BORD'!B3152</f>
        <v>0</v>
      </c>
      <c r="CJ3154">
        <f>'[3]TABLEAU DE BORD'!E3152-'[3]TABLEAU DE BORD'!C3152</f>
        <v>0</v>
      </c>
      <c r="CL3154">
        <f>'[3]TABLEAU DE BORD'!H3152</f>
        <v>0</v>
      </c>
      <c r="CM3154">
        <f>'[3]TABLEAU DE BORD'!K3152-'[3]TABLEAU DE BORD'!I3152</f>
        <v>0</v>
      </c>
    </row>
    <row r="3155" spans="85:91" x14ac:dyDescent="0.25">
      <c r="CG315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BORD'!$B$13:$B$2000,0),9)))*T3155/$P$18)</f>
        <v>406.35042202010396</v>
      </c>
      <c r="CI3155">
        <f>'[3]TABLEAU DE BORD'!B3153</f>
        <v>0</v>
      </c>
      <c r="CJ3155">
        <f>'[3]TABLEAU DE BORD'!E3153-'[3]TABLEAU DE BORD'!C3153</f>
        <v>0</v>
      </c>
      <c r="CL3155">
        <f>'[3]TABLEAU DE BORD'!H3153</f>
        <v>0</v>
      </c>
      <c r="CM3155">
        <f>'[3]TABLEAU DE BORD'!K3153-'[3]TABLEAU DE BORD'!I3153</f>
        <v>0</v>
      </c>
    </row>
    <row r="3156" spans="85:91" x14ac:dyDescent="0.25">
      <c r="CG315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BORD'!$B$13:$B$2000,0),9)))*T3156/$P$18)</f>
        <v>406.35042202010396</v>
      </c>
      <c r="CI3156">
        <f>'[3]TABLEAU DE BORD'!B3154</f>
        <v>0</v>
      </c>
      <c r="CJ3156">
        <f>'[3]TABLEAU DE BORD'!E3154-'[3]TABLEAU DE BORD'!C3154</f>
        <v>0</v>
      </c>
      <c r="CL3156">
        <f>'[3]TABLEAU DE BORD'!H3154</f>
        <v>0</v>
      </c>
      <c r="CM3156">
        <f>'[3]TABLEAU DE BORD'!K3154-'[3]TABLEAU DE BORD'!I3154</f>
        <v>0</v>
      </c>
    </row>
    <row r="3157" spans="85:91" x14ac:dyDescent="0.25">
      <c r="CG315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BORD'!$B$13:$B$2000,0),9)))*T3157/$P$18)</f>
        <v>406.35042202010396</v>
      </c>
      <c r="CI3157">
        <f>'[3]TABLEAU DE BORD'!B3155</f>
        <v>0</v>
      </c>
      <c r="CJ3157">
        <f>'[3]TABLEAU DE BORD'!E3155-'[3]TABLEAU DE BORD'!C3155</f>
        <v>0</v>
      </c>
      <c r="CL3157">
        <f>'[3]TABLEAU DE BORD'!H3155</f>
        <v>0</v>
      </c>
      <c r="CM3157">
        <f>'[3]TABLEAU DE BORD'!K3155-'[3]TABLEAU DE BORD'!I3155</f>
        <v>0</v>
      </c>
    </row>
    <row r="3158" spans="85:91" x14ac:dyDescent="0.25">
      <c r="CG315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BORD'!$B$13:$B$2000,0),9)))*T3158/$P$18)</f>
        <v>406.35042202010396</v>
      </c>
      <c r="CI3158">
        <f>'[3]TABLEAU DE BORD'!B3156</f>
        <v>0</v>
      </c>
      <c r="CJ3158">
        <f>'[3]TABLEAU DE BORD'!E3156-'[3]TABLEAU DE BORD'!C3156</f>
        <v>0</v>
      </c>
      <c r="CL3158">
        <f>'[3]TABLEAU DE BORD'!H3156</f>
        <v>0</v>
      </c>
      <c r="CM3158">
        <f>'[3]TABLEAU DE BORD'!K3156-'[3]TABLEAU DE BORD'!I3156</f>
        <v>0</v>
      </c>
    </row>
    <row r="3159" spans="85:91" x14ac:dyDescent="0.25">
      <c r="CG315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BORD'!$B$13:$B$2000,0),9)))*T3159/$P$18)</f>
        <v>406.35042202010396</v>
      </c>
      <c r="CI3159">
        <f>'[3]TABLEAU DE BORD'!B3157</f>
        <v>0</v>
      </c>
      <c r="CJ3159">
        <f>'[3]TABLEAU DE BORD'!E3157-'[3]TABLEAU DE BORD'!C3157</f>
        <v>0</v>
      </c>
      <c r="CL3159">
        <f>'[3]TABLEAU DE BORD'!H3157</f>
        <v>0</v>
      </c>
      <c r="CM3159">
        <f>'[3]TABLEAU DE BORD'!K3157-'[3]TABLEAU DE BORD'!I3157</f>
        <v>0</v>
      </c>
    </row>
    <row r="3160" spans="85:91" x14ac:dyDescent="0.25">
      <c r="CG316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BORD'!$B$13:$B$2000,0),9)))*T3160/$P$18)</f>
        <v>406.35042202010396</v>
      </c>
      <c r="CI3160">
        <f>'[3]TABLEAU DE BORD'!B3158</f>
        <v>0</v>
      </c>
      <c r="CJ3160">
        <f>'[3]TABLEAU DE BORD'!E3158-'[3]TABLEAU DE BORD'!C3158</f>
        <v>0</v>
      </c>
      <c r="CL3160">
        <f>'[3]TABLEAU DE BORD'!H3158</f>
        <v>0</v>
      </c>
      <c r="CM3160">
        <f>'[3]TABLEAU DE BORD'!K3158-'[3]TABLEAU DE BORD'!I3158</f>
        <v>0</v>
      </c>
    </row>
    <row r="3161" spans="85:91" x14ac:dyDescent="0.25">
      <c r="CG316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BORD'!$B$13:$B$2000,0),9)))*T3161/$P$18)</f>
        <v>406.35042202010396</v>
      </c>
      <c r="CI3161">
        <f>'[3]TABLEAU DE BORD'!B3159</f>
        <v>0</v>
      </c>
      <c r="CJ3161">
        <f>'[3]TABLEAU DE BORD'!E3159-'[3]TABLEAU DE BORD'!C3159</f>
        <v>0</v>
      </c>
      <c r="CL3161">
        <f>'[3]TABLEAU DE BORD'!H3159</f>
        <v>0</v>
      </c>
      <c r="CM3161">
        <f>'[3]TABLEAU DE BORD'!K3159-'[3]TABLEAU DE BORD'!I3159</f>
        <v>0</v>
      </c>
    </row>
    <row r="3162" spans="85:91" x14ac:dyDescent="0.25">
      <c r="CG316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BORD'!$B$13:$B$2000,0),9)))*T3162/$P$18)</f>
        <v>406.35042202010396</v>
      </c>
      <c r="CI3162">
        <f>'[3]TABLEAU DE BORD'!B3160</f>
        <v>0</v>
      </c>
      <c r="CJ3162">
        <f>'[3]TABLEAU DE BORD'!E3160-'[3]TABLEAU DE BORD'!C3160</f>
        <v>0</v>
      </c>
      <c r="CL3162">
        <f>'[3]TABLEAU DE BORD'!H3160</f>
        <v>0</v>
      </c>
      <c r="CM3162">
        <f>'[3]TABLEAU DE BORD'!K3160-'[3]TABLEAU DE BORD'!I3160</f>
        <v>0</v>
      </c>
    </row>
    <row r="3163" spans="85:91" x14ac:dyDescent="0.25">
      <c r="CG316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BORD'!$B$13:$B$2000,0),9)))*T3163/$P$18)</f>
        <v>406.35042202010396</v>
      </c>
      <c r="CI3163">
        <f>'[3]TABLEAU DE BORD'!B3161</f>
        <v>0</v>
      </c>
      <c r="CJ3163">
        <f>'[3]TABLEAU DE BORD'!E3161-'[3]TABLEAU DE BORD'!C3161</f>
        <v>0</v>
      </c>
      <c r="CL3163">
        <f>'[3]TABLEAU DE BORD'!H3161</f>
        <v>0</v>
      </c>
      <c r="CM3163">
        <f>'[3]TABLEAU DE BORD'!K3161-'[3]TABLEAU DE BORD'!I3161</f>
        <v>0</v>
      </c>
    </row>
    <row r="3164" spans="85:91" x14ac:dyDescent="0.25">
      <c r="CG316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BORD'!$B$13:$B$2000,0),9)))*T3164/$P$18)</f>
        <v>406.35042202010396</v>
      </c>
      <c r="CI3164">
        <f>'[3]TABLEAU DE BORD'!B3162</f>
        <v>0</v>
      </c>
      <c r="CJ3164">
        <f>'[3]TABLEAU DE BORD'!E3162-'[3]TABLEAU DE BORD'!C3162</f>
        <v>0</v>
      </c>
      <c r="CL3164">
        <f>'[3]TABLEAU DE BORD'!H3162</f>
        <v>0</v>
      </c>
      <c r="CM3164">
        <f>'[3]TABLEAU DE BORD'!K3162-'[3]TABLEAU DE BORD'!I3162</f>
        <v>0</v>
      </c>
    </row>
    <row r="3165" spans="85:91" x14ac:dyDescent="0.25">
      <c r="CG316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BORD'!$B$13:$B$2000,0),9)))*T3165/$P$18)</f>
        <v>406.35042202010396</v>
      </c>
      <c r="CI3165">
        <f>'[3]TABLEAU DE BORD'!B3163</f>
        <v>0</v>
      </c>
      <c r="CJ3165">
        <f>'[3]TABLEAU DE BORD'!E3163-'[3]TABLEAU DE BORD'!C3163</f>
        <v>0</v>
      </c>
      <c r="CL3165">
        <f>'[3]TABLEAU DE BORD'!H3163</f>
        <v>0</v>
      </c>
      <c r="CM3165">
        <f>'[3]TABLEAU DE BORD'!K3163-'[3]TABLEAU DE BORD'!I3163</f>
        <v>0</v>
      </c>
    </row>
    <row r="3166" spans="85:91" x14ac:dyDescent="0.25">
      <c r="CG316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BORD'!$B$13:$B$2000,0),9)))*T3166/$P$18)</f>
        <v>406.35042202010396</v>
      </c>
      <c r="CI3166">
        <f>'[3]TABLEAU DE BORD'!B3164</f>
        <v>0</v>
      </c>
      <c r="CJ3166">
        <f>'[3]TABLEAU DE BORD'!E3164-'[3]TABLEAU DE BORD'!C3164</f>
        <v>0</v>
      </c>
      <c r="CL3166">
        <f>'[3]TABLEAU DE BORD'!H3164</f>
        <v>0</v>
      </c>
      <c r="CM3166">
        <f>'[3]TABLEAU DE BORD'!K3164-'[3]TABLEAU DE BORD'!I3164</f>
        <v>0</v>
      </c>
    </row>
    <row r="3167" spans="85:91" x14ac:dyDescent="0.25">
      <c r="CG316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BORD'!$B$13:$B$2000,0),9)))*T3167/$P$18)</f>
        <v>406.35042202010396</v>
      </c>
      <c r="CI3167">
        <f>'[3]TABLEAU DE BORD'!B3165</f>
        <v>0</v>
      </c>
      <c r="CJ3167">
        <f>'[3]TABLEAU DE BORD'!E3165-'[3]TABLEAU DE BORD'!C3165</f>
        <v>0</v>
      </c>
      <c r="CL3167">
        <f>'[3]TABLEAU DE BORD'!H3165</f>
        <v>0</v>
      </c>
      <c r="CM3167">
        <f>'[3]TABLEAU DE BORD'!K3165-'[3]TABLEAU DE BORD'!I3165</f>
        <v>0</v>
      </c>
    </row>
    <row r="3168" spans="85:91" x14ac:dyDescent="0.25">
      <c r="CG316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BORD'!$B$13:$B$2000,0),9)))*T3168/$P$18)</f>
        <v>406.35042202010396</v>
      </c>
      <c r="CI3168">
        <f>'[3]TABLEAU DE BORD'!B3166</f>
        <v>0</v>
      </c>
      <c r="CJ3168">
        <f>'[3]TABLEAU DE BORD'!E3166-'[3]TABLEAU DE BORD'!C3166</f>
        <v>0</v>
      </c>
      <c r="CL3168">
        <f>'[3]TABLEAU DE BORD'!H3166</f>
        <v>0</v>
      </c>
      <c r="CM3168">
        <f>'[3]TABLEAU DE BORD'!K3166-'[3]TABLEAU DE BORD'!I3166</f>
        <v>0</v>
      </c>
    </row>
    <row r="3169" spans="85:91" x14ac:dyDescent="0.25">
      <c r="CG316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BORD'!$B$13:$B$2000,0),9)))*T3169/$P$18)</f>
        <v>406.35042202010396</v>
      </c>
      <c r="CI3169">
        <f>'[3]TABLEAU DE BORD'!B3167</f>
        <v>0</v>
      </c>
      <c r="CJ3169">
        <f>'[3]TABLEAU DE BORD'!E3167-'[3]TABLEAU DE BORD'!C3167</f>
        <v>0</v>
      </c>
      <c r="CL3169">
        <f>'[3]TABLEAU DE BORD'!H3167</f>
        <v>0</v>
      </c>
      <c r="CM3169">
        <f>'[3]TABLEAU DE BORD'!K3167-'[3]TABLEAU DE BORD'!I3167</f>
        <v>0</v>
      </c>
    </row>
    <row r="3170" spans="85:91" x14ac:dyDescent="0.25">
      <c r="CG317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BORD'!$B$13:$B$2000,0),9)))*T3170/$P$18)</f>
        <v>406.35042202010396</v>
      </c>
      <c r="CI3170">
        <f>'[3]TABLEAU DE BORD'!B3168</f>
        <v>0</v>
      </c>
      <c r="CJ3170">
        <f>'[3]TABLEAU DE BORD'!E3168-'[3]TABLEAU DE BORD'!C3168</f>
        <v>0</v>
      </c>
      <c r="CL3170">
        <f>'[3]TABLEAU DE BORD'!H3168</f>
        <v>0</v>
      </c>
      <c r="CM3170">
        <f>'[3]TABLEAU DE BORD'!K3168-'[3]TABLEAU DE BORD'!I3168</f>
        <v>0</v>
      </c>
    </row>
    <row r="3171" spans="85:91" x14ac:dyDescent="0.25">
      <c r="CG317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BORD'!$B$13:$B$2000,0),9)))*T3171/$P$18)</f>
        <v>406.35042202010396</v>
      </c>
      <c r="CI3171">
        <f>'[3]TABLEAU DE BORD'!B3169</f>
        <v>0</v>
      </c>
      <c r="CJ3171">
        <f>'[3]TABLEAU DE BORD'!E3169-'[3]TABLEAU DE BORD'!C3169</f>
        <v>0</v>
      </c>
      <c r="CL3171">
        <f>'[3]TABLEAU DE BORD'!H3169</f>
        <v>0</v>
      </c>
      <c r="CM3171">
        <f>'[3]TABLEAU DE BORD'!K3169-'[3]TABLEAU DE BORD'!I3169</f>
        <v>0</v>
      </c>
    </row>
    <row r="3172" spans="85:91" x14ac:dyDescent="0.25">
      <c r="CG317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BORD'!$B$13:$B$2000,0),9)))*T3172/$P$18)</f>
        <v>406.35042202010396</v>
      </c>
      <c r="CI3172">
        <f>'[3]TABLEAU DE BORD'!B3170</f>
        <v>0</v>
      </c>
      <c r="CJ3172">
        <f>'[3]TABLEAU DE BORD'!E3170-'[3]TABLEAU DE BORD'!C3170</f>
        <v>0</v>
      </c>
      <c r="CL3172">
        <f>'[3]TABLEAU DE BORD'!H3170</f>
        <v>0</v>
      </c>
      <c r="CM3172">
        <f>'[3]TABLEAU DE BORD'!K3170-'[3]TABLEAU DE BORD'!I3170</f>
        <v>0</v>
      </c>
    </row>
    <row r="3173" spans="85:91" x14ac:dyDescent="0.25">
      <c r="CG317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BORD'!$B$13:$B$2000,0),9)))*T3173/$P$18)</f>
        <v>406.35042202010396</v>
      </c>
      <c r="CI3173">
        <f>'[3]TABLEAU DE BORD'!B3171</f>
        <v>0</v>
      </c>
      <c r="CJ3173">
        <f>'[3]TABLEAU DE BORD'!E3171-'[3]TABLEAU DE BORD'!C3171</f>
        <v>0</v>
      </c>
      <c r="CL3173">
        <f>'[3]TABLEAU DE BORD'!H3171</f>
        <v>0</v>
      </c>
      <c r="CM3173">
        <f>'[3]TABLEAU DE BORD'!K3171-'[3]TABLEAU DE BORD'!I3171</f>
        <v>0</v>
      </c>
    </row>
    <row r="3174" spans="85:91" x14ac:dyDescent="0.25">
      <c r="CG317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BORD'!$B$13:$B$2000,0),9)))*T3174/$P$18)</f>
        <v>406.35042202010396</v>
      </c>
      <c r="CI3174">
        <f>'[3]TABLEAU DE BORD'!B3172</f>
        <v>0</v>
      </c>
      <c r="CJ3174">
        <f>'[3]TABLEAU DE BORD'!E3172-'[3]TABLEAU DE BORD'!C3172</f>
        <v>0</v>
      </c>
      <c r="CL3174">
        <f>'[3]TABLEAU DE BORD'!H3172</f>
        <v>0</v>
      </c>
      <c r="CM3174">
        <f>'[3]TABLEAU DE BORD'!K3172-'[3]TABLEAU DE BORD'!I3172</f>
        <v>0</v>
      </c>
    </row>
    <row r="3175" spans="85:91" x14ac:dyDescent="0.25">
      <c r="CG317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BORD'!$B$13:$B$2000,0),9)))*T3175/$P$18)</f>
        <v>406.35042202010396</v>
      </c>
      <c r="CI3175">
        <f>'[3]TABLEAU DE BORD'!B3173</f>
        <v>0</v>
      </c>
      <c r="CJ3175">
        <f>'[3]TABLEAU DE BORD'!E3173-'[3]TABLEAU DE BORD'!C3173</f>
        <v>0</v>
      </c>
      <c r="CL3175">
        <f>'[3]TABLEAU DE BORD'!H3173</f>
        <v>0</v>
      </c>
      <c r="CM3175">
        <f>'[3]TABLEAU DE BORD'!K3173-'[3]TABLEAU DE BORD'!I3173</f>
        <v>0</v>
      </c>
    </row>
    <row r="3176" spans="85:91" x14ac:dyDescent="0.25">
      <c r="CG317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BORD'!$B$13:$B$2000,0),9)))*T3176/$P$18)</f>
        <v>406.35042202010396</v>
      </c>
      <c r="CI3176">
        <f>'[3]TABLEAU DE BORD'!B3174</f>
        <v>0</v>
      </c>
      <c r="CJ3176">
        <f>'[3]TABLEAU DE BORD'!E3174-'[3]TABLEAU DE BORD'!C3174</f>
        <v>0</v>
      </c>
      <c r="CL3176">
        <f>'[3]TABLEAU DE BORD'!H3174</f>
        <v>0</v>
      </c>
      <c r="CM3176">
        <f>'[3]TABLEAU DE BORD'!K3174-'[3]TABLEAU DE BORD'!I3174</f>
        <v>0</v>
      </c>
    </row>
    <row r="3177" spans="85:91" x14ac:dyDescent="0.25">
      <c r="CG317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BORD'!$B$13:$B$2000,0),9)))*T3177/$P$18)</f>
        <v>406.35042202010396</v>
      </c>
      <c r="CI3177">
        <f>'[3]TABLEAU DE BORD'!B3175</f>
        <v>0</v>
      </c>
      <c r="CJ3177">
        <f>'[3]TABLEAU DE BORD'!E3175-'[3]TABLEAU DE BORD'!C3175</f>
        <v>0</v>
      </c>
      <c r="CL3177">
        <f>'[3]TABLEAU DE BORD'!H3175</f>
        <v>0</v>
      </c>
      <c r="CM3177">
        <f>'[3]TABLEAU DE BORD'!K3175-'[3]TABLEAU DE BORD'!I3175</f>
        <v>0</v>
      </c>
    </row>
    <row r="3178" spans="85:91" x14ac:dyDescent="0.25">
      <c r="CG317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BORD'!$B$13:$B$2000,0),9)))*T3178/$P$18)</f>
        <v>406.35042202010396</v>
      </c>
      <c r="CI3178">
        <f>'[3]TABLEAU DE BORD'!B3176</f>
        <v>0</v>
      </c>
      <c r="CJ3178">
        <f>'[3]TABLEAU DE BORD'!E3176-'[3]TABLEAU DE BORD'!C3176</f>
        <v>0</v>
      </c>
      <c r="CL3178">
        <f>'[3]TABLEAU DE BORD'!H3176</f>
        <v>0</v>
      </c>
      <c r="CM3178">
        <f>'[3]TABLEAU DE BORD'!K3176-'[3]TABLEAU DE BORD'!I3176</f>
        <v>0</v>
      </c>
    </row>
    <row r="3179" spans="85:91" x14ac:dyDescent="0.25">
      <c r="CG317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BORD'!$B$13:$B$2000,0),9)))*T3179/$P$18)</f>
        <v>406.35042202010396</v>
      </c>
      <c r="CI3179">
        <f>'[3]TABLEAU DE BORD'!B3177</f>
        <v>0</v>
      </c>
      <c r="CJ3179">
        <f>'[3]TABLEAU DE BORD'!E3177-'[3]TABLEAU DE BORD'!C3177</f>
        <v>0</v>
      </c>
      <c r="CL3179">
        <f>'[3]TABLEAU DE BORD'!H3177</f>
        <v>0</v>
      </c>
      <c r="CM3179">
        <f>'[3]TABLEAU DE BORD'!K3177-'[3]TABLEAU DE BORD'!I3177</f>
        <v>0</v>
      </c>
    </row>
    <row r="3180" spans="85:91" x14ac:dyDescent="0.25">
      <c r="CG318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BORD'!$B$13:$B$2000,0),9)))*T3180/$P$18)</f>
        <v>406.35042202010396</v>
      </c>
      <c r="CI3180">
        <f>'[3]TABLEAU DE BORD'!B3178</f>
        <v>0</v>
      </c>
      <c r="CJ3180">
        <f>'[3]TABLEAU DE BORD'!E3178-'[3]TABLEAU DE BORD'!C3178</f>
        <v>0</v>
      </c>
      <c r="CL3180">
        <f>'[3]TABLEAU DE BORD'!H3178</f>
        <v>0</v>
      </c>
      <c r="CM3180">
        <f>'[3]TABLEAU DE BORD'!K3178-'[3]TABLEAU DE BORD'!I3178</f>
        <v>0</v>
      </c>
    </row>
    <row r="3181" spans="85:91" x14ac:dyDescent="0.25">
      <c r="CG318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BORD'!$B$13:$B$2000,0),9)))*T3181/$P$18)</f>
        <v>406.35042202010396</v>
      </c>
      <c r="CI3181">
        <f>'[3]TABLEAU DE BORD'!B3179</f>
        <v>0</v>
      </c>
      <c r="CJ3181">
        <f>'[3]TABLEAU DE BORD'!E3179-'[3]TABLEAU DE BORD'!C3179</f>
        <v>0</v>
      </c>
      <c r="CL3181">
        <f>'[3]TABLEAU DE BORD'!H3179</f>
        <v>0</v>
      </c>
      <c r="CM3181">
        <f>'[3]TABLEAU DE BORD'!K3179-'[3]TABLEAU DE BORD'!I3179</f>
        <v>0</v>
      </c>
    </row>
    <row r="3182" spans="85:91" x14ac:dyDescent="0.25">
      <c r="CG318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BORD'!$B$13:$B$2000,0),9)))*T3182/$P$18)</f>
        <v>406.35042202010396</v>
      </c>
      <c r="CI3182">
        <f>'[3]TABLEAU DE BORD'!B3180</f>
        <v>0</v>
      </c>
      <c r="CJ3182">
        <f>'[3]TABLEAU DE BORD'!E3180-'[3]TABLEAU DE BORD'!C3180</f>
        <v>0</v>
      </c>
      <c r="CL3182">
        <f>'[3]TABLEAU DE BORD'!H3180</f>
        <v>0</v>
      </c>
      <c r="CM3182">
        <f>'[3]TABLEAU DE BORD'!K3180-'[3]TABLEAU DE BORD'!I3180</f>
        <v>0</v>
      </c>
    </row>
    <row r="3183" spans="85:91" x14ac:dyDescent="0.25">
      <c r="CG318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BORD'!$B$13:$B$2000,0),9)))*T3183/$P$18)</f>
        <v>406.35042202010396</v>
      </c>
      <c r="CI3183">
        <f>'[3]TABLEAU DE BORD'!B3181</f>
        <v>0</v>
      </c>
      <c r="CJ3183">
        <f>'[3]TABLEAU DE BORD'!E3181-'[3]TABLEAU DE BORD'!C3181</f>
        <v>0</v>
      </c>
      <c r="CL3183">
        <f>'[3]TABLEAU DE BORD'!H3181</f>
        <v>0</v>
      </c>
      <c r="CM3183">
        <f>'[3]TABLEAU DE BORD'!K3181-'[3]TABLEAU DE BORD'!I3181</f>
        <v>0</v>
      </c>
    </row>
    <row r="3184" spans="85:91" x14ac:dyDescent="0.25">
      <c r="CG318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BORD'!$B$13:$B$2000,0),9)))*T3184/$P$18)</f>
        <v>406.35042202010396</v>
      </c>
      <c r="CI3184">
        <f>'[3]TABLEAU DE BORD'!B3182</f>
        <v>0</v>
      </c>
      <c r="CJ3184">
        <f>'[3]TABLEAU DE BORD'!E3182-'[3]TABLEAU DE BORD'!C3182</f>
        <v>0</v>
      </c>
      <c r="CL3184">
        <f>'[3]TABLEAU DE BORD'!H3182</f>
        <v>0</v>
      </c>
      <c r="CM3184">
        <f>'[3]TABLEAU DE BORD'!K3182-'[3]TABLEAU DE BORD'!I3182</f>
        <v>0</v>
      </c>
    </row>
    <row r="3185" spans="85:91" x14ac:dyDescent="0.25">
      <c r="CG318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BORD'!$B$13:$B$2000,0),9)))*T3185/$P$18)</f>
        <v>406.35042202010396</v>
      </c>
      <c r="CI3185">
        <f>'[3]TABLEAU DE BORD'!B3183</f>
        <v>0</v>
      </c>
      <c r="CJ3185">
        <f>'[3]TABLEAU DE BORD'!E3183-'[3]TABLEAU DE BORD'!C3183</f>
        <v>0</v>
      </c>
      <c r="CL3185">
        <f>'[3]TABLEAU DE BORD'!H3183</f>
        <v>0</v>
      </c>
      <c r="CM3185">
        <f>'[3]TABLEAU DE BORD'!K3183-'[3]TABLEAU DE BORD'!I3183</f>
        <v>0</v>
      </c>
    </row>
    <row r="3186" spans="85:91" x14ac:dyDescent="0.25">
      <c r="CG318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BORD'!$B$13:$B$2000,0),9)))*T3186/$P$18)</f>
        <v>406.35042202010396</v>
      </c>
      <c r="CI3186">
        <f>'[3]TABLEAU DE BORD'!B3184</f>
        <v>0</v>
      </c>
      <c r="CJ3186">
        <f>'[3]TABLEAU DE BORD'!E3184-'[3]TABLEAU DE BORD'!C3184</f>
        <v>0</v>
      </c>
      <c r="CL3186">
        <f>'[3]TABLEAU DE BORD'!H3184</f>
        <v>0</v>
      </c>
      <c r="CM3186">
        <f>'[3]TABLEAU DE BORD'!K3184-'[3]TABLEAU DE BORD'!I3184</f>
        <v>0</v>
      </c>
    </row>
    <row r="3187" spans="85:91" x14ac:dyDescent="0.25">
      <c r="CG318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BORD'!$B$13:$B$2000,0),9)))*T3187/$P$18)</f>
        <v>406.35042202010396</v>
      </c>
      <c r="CI3187">
        <f>'[3]TABLEAU DE BORD'!B3185</f>
        <v>0</v>
      </c>
      <c r="CJ3187">
        <f>'[3]TABLEAU DE BORD'!E3185-'[3]TABLEAU DE BORD'!C3185</f>
        <v>0</v>
      </c>
      <c r="CL3187">
        <f>'[3]TABLEAU DE BORD'!H3185</f>
        <v>0</v>
      </c>
      <c r="CM3187">
        <f>'[3]TABLEAU DE BORD'!K3185-'[3]TABLEAU DE BORD'!I3185</f>
        <v>0</v>
      </c>
    </row>
    <row r="3188" spans="85:91" x14ac:dyDescent="0.25">
      <c r="CG318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BORD'!$B$13:$B$2000,0),9)))*T3188/$P$18)</f>
        <v>406.35042202010396</v>
      </c>
      <c r="CI3188">
        <f>'[3]TABLEAU DE BORD'!B3186</f>
        <v>0</v>
      </c>
      <c r="CJ3188">
        <f>'[3]TABLEAU DE BORD'!E3186-'[3]TABLEAU DE BORD'!C3186</f>
        <v>0</v>
      </c>
      <c r="CL3188">
        <f>'[3]TABLEAU DE BORD'!H3186</f>
        <v>0</v>
      </c>
      <c r="CM3188">
        <f>'[3]TABLEAU DE BORD'!K3186-'[3]TABLEAU DE BORD'!I3186</f>
        <v>0</v>
      </c>
    </row>
    <row r="3189" spans="85:91" x14ac:dyDescent="0.25">
      <c r="CG318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BORD'!$B$13:$B$2000,0),9)))*T3189/$P$18)</f>
        <v>406.35042202010396</v>
      </c>
      <c r="CI3189">
        <f>'[3]TABLEAU DE BORD'!B3187</f>
        <v>0</v>
      </c>
      <c r="CJ3189">
        <f>'[3]TABLEAU DE BORD'!E3187-'[3]TABLEAU DE BORD'!C3187</f>
        <v>0</v>
      </c>
      <c r="CL3189">
        <f>'[3]TABLEAU DE BORD'!H3187</f>
        <v>0</v>
      </c>
      <c r="CM3189">
        <f>'[3]TABLEAU DE BORD'!K3187-'[3]TABLEAU DE BORD'!I3187</f>
        <v>0</v>
      </c>
    </row>
    <row r="3190" spans="85:91" x14ac:dyDescent="0.25">
      <c r="CG319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BORD'!$B$13:$B$2000,0),9)))*T3190/$P$18)</f>
        <v>406.35042202010396</v>
      </c>
      <c r="CI3190">
        <f>'[3]TABLEAU DE BORD'!B3188</f>
        <v>0</v>
      </c>
      <c r="CJ3190">
        <f>'[3]TABLEAU DE BORD'!E3188-'[3]TABLEAU DE BORD'!C3188</f>
        <v>0</v>
      </c>
      <c r="CL3190">
        <f>'[3]TABLEAU DE BORD'!H3188</f>
        <v>0</v>
      </c>
      <c r="CM3190">
        <f>'[3]TABLEAU DE BORD'!K3188-'[3]TABLEAU DE BORD'!I3188</f>
        <v>0</v>
      </c>
    </row>
    <row r="3191" spans="85:91" x14ac:dyDescent="0.25">
      <c r="CG319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BORD'!$B$13:$B$2000,0),9)))*T3191/$P$18)</f>
        <v>406.35042202010396</v>
      </c>
      <c r="CI3191">
        <f>'[3]TABLEAU DE BORD'!B3189</f>
        <v>0</v>
      </c>
      <c r="CJ3191">
        <f>'[3]TABLEAU DE BORD'!E3189-'[3]TABLEAU DE BORD'!C3189</f>
        <v>0</v>
      </c>
      <c r="CL3191">
        <f>'[3]TABLEAU DE BORD'!H3189</f>
        <v>0</v>
      </c>
      <c r="CM3191">
        <f>'[3]TABLEAU DE BORD'!K3189-'[3]TABLEAU DE BORD'!I3189</f>
        <v>0</v>
      </c>
    </row>
    <row r="3192" spans="85:91" x14ac:dyDescent="0.25">
      <c r="CG319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BORD'!$B$13:$B$2000,0),9)))*T3192/$P$18)</f>
        <v>406.35042202010396</v>
      </c>
      <c r="CI3192">
        <f>'[3]TABLEAU DE BORD'!B3190</f>
        <v>0</v>
      </c>
      <c r="CJ3192">
        <f>'[3]TABLEAU DE BORD'!E3190-'[3]TABLEAU DE BORD'!C3190</f>
        <v>0</v>
      </c>
      <c r="CL3192">
        <f>'[3]TABLEAU DE BORD'!H3190</f>
        <v>0</v>
      </c>
      <c r="CM3192">
        <f>'[3]TABLEAU DE BORD'!K3190-'[3]TABLEAU DE BORD'!I3190</f>
        <v>0</v>
      </c>
    </row>
    <row r="3193" spans="85:91" x14ac:dyDescent="0.25">
      <c r="CG319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BORD'!$B$13:$B$2000,0),9)))*T3193/$P$18)</f>
        <v>406.35042202010396</v>
      </c>
      <c r="CI3193">
        <f>'[3]TABLEAU DE BORD'!B3191</f>
        <v>0</v>
      </c>
      <c r="CJ3193">
        <f>'[3]TABLEAU DE BORD'!E3191-'[3]TABLEAU DE BORD'!C3191</f>
        <v>0</v>
      </c>
      <c r="CL3193">
        <f>'[3]TABLEAU DE BORD'!H3191</f>
        <v>0</v>
      </c>
      <c r="CM3193">
        <f>'[3]TABLEAU DE BORD'!K3191-'[3]TABLEAU DE BORD'!I3191</f>
        <v>0</v>
      </c>
    </row>
    <row r="3194" spans="85:91" x14ac:dyDescent="0.25">
      <c r="CG319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BORD'!$B$13:$B$2000,0),9)))*T3194/$P$18)</f>
        <v>406.35042202010396</v>
      </c>
      <c r="CI3194">
        <f>'[3]TABLEAU DE BORD'!B3192</f>
        <v>0</v>
      </c>
      <c r="CJ3194">
        <f>'[3]TABLEAU DE BORD'!E3192-'[3]TABLEAU DE BORD'!C3192</f>
        <v>0</v>
      </c>
      <c r="CL3194">
        <f>'[3]TABLEAU DE BORD'!H3192</f>
        <v>0</v>
      </c>
      <c r="CM3194">
        <f>'[3]TABLEAU DE BORD'!K3192-'[3]TABLEAU DE BORD'!I3192</f>
        <v>0</v>
      </c>
    </row>
    <row r="3195" spans="85:91" x14ac:dyDescent="0.25">
      <c r="CG319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BORD'!$B$13:$B$2000,0),9)))*T3195/$P$18)</f>
        <v>406.35042202010396</v>
      </c>
      <c r="CI3195">
        <f>'[3]TABLEAU DE BORD'!B3193</f>
        <v>0</v>
      </c>
      <c r="CJ3195">
        <f>'[3]TABLEAU DE BORD'!E3193-'[3]TABLEAU DE BORD'!C3193</f>
        <v>0</v>
      </c>
      <c r="CL3195">
        <f>'[3]TABLEAU DE BORD'!H3193</f>
        <v>0</v>
      </c>
      <c r="CM3195">
        <f>'[3]TABLEAU DE BORD'!K3193-'[3]TABLEAU DE BORD'!I3193</f>
        <v>0</v>
      </c>
    </row>
    <row r="3196" spans="85:91" x14ac:dyDescent="0.25">
      <c r="CG3196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BORD'!$B$13:$B$2000,0),9)))*T3196/$P$18)</f>
        <v>406.35042202010396</v>
      </c>
      <c r="CI3196">
        <f>'[3]TABLEAU DE BORD'!B3194</f>
        <v>0</v>
      </c>
      <c r="CJ3196">
        <f>'[3]TABLEAU DE BORD'!E3194-'[3]TABLEAU DE BORD'!C3194</f>
        <v>0</v>
      </c>
      <c r="CL3196">
        <f>'[3]TABLEAU DE BORD'!H3194</f>
        <v>0</v>
      </c>
      <c r="CM3196">
        <f>'[3]TABLEAU DE BORD'!K3194-'[3]TABLEAU DE BORD'!I3194</f>
        <v>0</v>
      </c>
    </row>
    <row r="3197" spans="85:91" x14ac:dyDescent="0.25">
      <c r="CG3197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BORD'!$B$13:$B$2000,0),9)))*T3197/$P$18)</f>
        <v>406.35042202010396</v>
      </c>
      <c r="CI3197">
        <f>'[3]TABLEAU DE BORD'!B3195</f>
        <v>0</v>
      </c>
      <c r="CJ3197">
        <f>'[3]TABLEAU DE BORD'!E3195-'[3]TABLEAU DE BORD'!C3195</f>
        <v>0</v>
      </c>
      <c r="CL3197">
        <f>'[3]TABLEAU DE BORD'!H3195</f>
        <v>0</v>
      </c>
      <c r="CM3197">
        <f>'[3]TABLEAU DE BORD'!K3195-'[3]TABLEAU DE BORD'!I3195</f>
        <v>0</v>
      </c>
    </row>
    <row r="3198" spans="85:91" x14ac:dyDescent="0.25">
      <c r="CG3198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BORD'!$B$13:$B$2000,0),9)))*T3198/$P$18)</f>
        <v>406.35042202010396</v>
      </c>
      <c r="CI3198">
        <f>'[3]TABLEAU DE BORD'!B3196</f>
        <v>0</v>
      </c>
      <c r="CJ3198">
        <f>'[3]TABLEAU DE BORD'!E3196-'[3]TABLEAU DE BORD'!C3196</f>
        <v>0</v>
      </c>
      <c r="CL3198">
        <f>'[3]TABLEAU DE BORD'!H3196</f>
        <v>0</v>
      </c>
      <c r="CM3198">
        <f>'[3]TABLEAU DE BORD'!K3196-'[3]TABLEAU DE BORD'!I3196</f>
        <v>0</v>
      </c>
    </row>
    <row r="3199" spans="85:91" x14ac:dyDescent="0.25">
      <c r="CG3199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BORD'!$B$13:$B$2000,0),9)))*T3199/$P$18)</f>
        <v>406.35042202010396</v>
      </c>
      <c r="CI3199">
        <f>'[3]TABLEAU DE BORD'!B3197</f>
        <v>0</v>
      </c>
      <c r="CJ3199">
        <f>'[3]TABLEAU DE BORD'!E3197-'[3]TABLEAU DE BORD'!C3197</f>
        <v>0</v>
      </c>
      <c r="CL3199">
        <f>'[3]TABLEAU DE BORD'!H3197</f>
        <v>0</v>
      </c>
      <c r="CM3199">
        <f>'[3]TABLEAU DE BORD'!K3197-'[3]TABLEAU DE BORD'!I3197</f>
        <v>0</v>
      </c>
    </row>
    <row r="3200" spans="85:91" x14ac:dyDescent="0.25">
      <c r="CG3200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BORD'!$B$13:$B$2000,0),9)))*T3200/$P$18)</f>
        <v>406.35042202010396</v>
      </c>
      <c r="CI3200">
        <f>'[3]TABLEAU DE BORD'!B3198</f>
        <v>0</v>
      </c>
      <c r="CJ3200">
        <f>'[3]TABLEAU DE BORD'!E3198-'[3]TABLEAU DE BORD'!C3198</f>
        <v>0</v>
      </c>
      <c r="CL3200">
        <f>'[3]TABLEAU DE BORD'!H3198</f>
        <v>0</v>
      </c>
      <c r="CM3200">
        <f>'[3]TABLEAU DE BORD'!K3198-'[3]TABLEAU DE BORD'!I3198</f>
        <v>0</v>
      </c>
    </row>
    <row r="3201" spans="85:91" x14ac:dyDescent="0.25">
      <c r="CG3201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BORD'!$B$13:$B$2000,0),9)))*T3201/$P$18)</f>
        <v>406.35042202010396</v>
      </c>
      <c r="CI3201">
        <f>'[3]TABLEAU DE BORD'!B3199</f>
        <v>0</v>
      </c>
      <c r="CJ3201">
        <f>'[3]TABLEAU DE BORD'!E3199-'[3]TABLEAU DE BORD'!C3199</f>
        <v>0</v>
      </c>
      <c r="CL3201">
        <f>'[3]TABLEAU DE BORD'!H3199</f>
        <v>0</v>
      </c>
      <c r="CM3201">
        <f>'[3]TABLEAU DE BORD'!K3199-'[3]TABLEAU DE BORD'!I3199</f>
        <v>0</v>
      </c>
    </row>
    <row r="3202" spans="85:91" x14ac:dyDescent="0.25">
      <c r="CG3202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BORD'!$B$13:$B$2000,0),9)))*T3202/$P$18)</f>
        <v>406.35042202010396</v>
      </c>
      <c r="CI3202">
        <f>'[3]TABLEAU DE BORD'!B3200</f>
        <v>0</v>
      </c>
      <c r="CJ3202">
        <f>'[3]TABLEAU DE BORD'!E3200-'[3]TABLEAU DE BORD'!C3200</f>
        <v>0</v>
      </c>
      <c r="CL3202">
        <f>'[3]TABLEAU DE BORD'!H3200</f>
        <v>0</v>
      </c>
      <c r="CM3202">
        <f>'[3]TABLEAU DE BORD'!K3200-'[3]TABLEAU DE BORD'!I3200</f>
        <v>0</v>
      </c>
    </row>
    <row r="3203" spans="85:91" x14ac:dyDescent="0.25">
      <c r="CG3203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BORD'!$B$13:$B$2000,0),9)))*T3203/$P$18)</f>
        <v>406.35042202010396</v>
      </c>
      <c r="CI3203">
        <f>'[3]TABLEAU DE BORD'!B3201</f>
        <v>0</v>
      </c>
      <c r="CJ3203">
        <f>'[3]TABLEAU DE BORD'!E3201-'[3]TABLEAU DE BORD'!C3201</f>
        <v>0</v>
      </c>
      <c r="CL3203">
        <f>'[3]TABLEAU DE BORD'!H3201</f>
        <v>0</v>
      </c>
      <c r="CM3203">
        <f>'[3]TABLEAU DE BORD'!K3201-'[3]TABLEAU DE BORD'!I3201</f>
        <v>0</v>
      </c>
    </row>
    <row r="3204" spans="85:91" x14ac:dyDescent="0.25">
      <c r="CG3204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BORD'!$B$13:$B$2000,0),9)))*T3204/$P$18)</f>
        <v>406.35042202010396</v>
      </c>
      <c r="CI3204">
        <f>'[3]TABLEAU DE BORD'!B3202</f>
        <v>0</v>
      </c>
      <c r="CJ3204">
        <f>'[3]TABLEAU DE BORD'!E3202-'[3]TABLEAU DE BORD'!C3202</f>
        <v>0</v>
      </c>
      <c r="CL3204">
        <f>'[3]TABLEAU DE BORD'!H3202</f>
        <v>0</v>
      </c>
      <c r="CM3204">
        <f>'[3]TABLEAU DE BORD'!K3202-'[3]TABLEAU DE BORD'!I3202</f>
        <v>0</v>
      </c>
    </row>
    <row r="3205" spans="85:91" x14ac:dyDescent="0.25">
      <c r="CG3205">
        <f>(INDEX('[3]TABLEAU DE BORD'!$B$13:$R$2000,MATCH('Formalisme RTE'!$H$2,'[3]TABLEAU DE BORD'!$B$13:$B$2000,0),2)+INDEX($CI$15:$CJ$2005,MATCH($H$2,$CI$15:$CI$2005,0),2)+INDEX('[3]TABLEAU DE BORD'!$B$13:$R$2000,MATCH('Formalisme RTE'!$H$2,'[3]TABLEAU DE BORD'!$B$13:$B$2000,0),3))-(((INDEX('[3]TABLEAU DE BORD'!$B$13:$R$2000,MATCH('Formalisme RTE'!$H$2,'[3]TABLEAU DE BORD'!$B$13:$B$2000,0),2)+INDEX($CI$15:$CJ$2005,MATCH($H$2,$CI$15:$CI$2005,0),2)+INDEX('[3]TABLEAU DE BORD'!$B$13:$R$2000,MATCH('Formalisme RTE'!$H$2,'[3]TABLEAU DE BORD'!$B$13:$B$2000,0),3))-(INDEX('[3]TABLEAU DE BORD'!$B$13:$R$2000,MATCH('Formalisme RTE'!$H$2,'[3]TABLEAU DE BORD'!$B$13:$B$2000,0),8)+INDEX($CL$15:$CM$2005,MATCH($J$2,$CL$15:$CL$2005,0),2)+INDEX('[3]TABLEAU DE BORD'!$B$13:$R$2000,MATCH('Formalisme RTE'!$H$2,'[3]TABLEAU DE BORD'!$B$13:$B$2000,0),9)))*T3205/$P$18)</f>
        <v>406.35042202010396</v>
      </c>
      <c r="CI3205">
        <f>'[3]TABLEAU DE BORD'!B3203</f>
        <v>0</v>
      </c>
      <c r="CJ3205">
        <f>'[3]TABLEAU DE BORD'!E3203-'[3]TABLEAU DE BORD'!C3203</f>
        <v>0</v>
      </c>
      <c r="CL3205">
        <f>'[3]TABLEAU DE BORD'!H3203</f>
        <v>0</v>
      </c>
      <c r="CM3205">
        <f>'[3]TABLEAU DE BORD'!K3203-'[3]TABLEAU DE BORD'!I3203</f>
        <v>0</v>
      </c>
    </row>
    <row r="3206" spans="85:91" x14ac:dyDescent="0.25">
      <c r="CI3206">
        <f>'[3]TABLEAU DE BORD'!B3204</f>
        <v>0</v>
      </c>
      <c r="CJ3206">
        <f>'[3]TABLEAU DE BORD'!E3204-'[3]TABLEAU DE BORD'!C3204</f>
        <v>0</v>
      </c>
      <c r="CL3206">
        <f>'[3]TABLEAU DE BORD'!H3204</f>
        <v>0</v>
      </c>
      <c r="CM3206">
        <f>'[3]TABLEAU DE BORD'!K3204-'[3]TABLEAU DE BORD'!I3204</f>
        <v>0</v>
      </c>
    </row>
    <row r="3207" spans="85:91" x14ac:dyDescent="0.25">
      <c r="CI3207">
        <f>'[3]TABLEAU DE BORD'!B3205</f>
        <v>0</v>
      </c>
      <c r="CJ3207">
        <f>'[3]TABLEAU DE BORD'!E3205-'[3]TABLEAU DE BORD'!C3205</f>
        <v>0</v>
      </c>
      <c r="CL3207">
        <f>'[3]TABLEAU DE BORD'!H3205</f>
        <v>0</v>
      </c>
      <c r="CM3207">
        <f>'[3]TABLEAU DE BORD'!K3205-'[3]TABLEAU DE BORD'!I3205</f>
        <v>0</v>
      </c>
    </row>
    <row r="3208" spans="85:91" x14ac:dyDescent="0.25">
      <c r="CI3208">
        <f>'[3]TABLEAU DE BORD'!B3206</f>
        <v>0</v>
      </c>
      <c r="CJ3208">
        <f>'[3]TABLEAU DE BORD'!E3206-'[3]TABLEAU DE BORD'!C3206</f>
        <v>0</v>
      </c>
      <c r="CL3208">
        <f>'[3]TABLEAU DE BORD'!H3206</f>
        <v>0</v>
      </c>
      <c r="CM3208">
        <f>'[3]TABLEAU DE BORD'!K3206-'[3]TABLEAU DE BORD'!I3206</f>
        <v>0</v>
      </c>
    </row>
    <row r="3209" spans="85:91" x14ac:dyDescent="0.25">
      <c r="CI3209">
        <f>'[3]TABLEAU DE BORD'!B3207</f>
        <v>0</v>
      </c>
      <c r="CJ3209">
        <f>'[3]TABLEAU DE BORD'!E3207-'[3]TABLEAU DE BORD'!C3207</f>
        <v>0</v>
      </c>
      <c r="CL3209">
        <f>'[3]TABLEAU DE BORD'!H3207</f>
        <v>0</v>
      </c>
      <c r="CM3209">
        <f>'[3]TABLEAU DE BORD'!K3207-'[3]TABLEAU DE BORD'!I3207</f>
        <v>0</v>
      </c>
    </row>
    <row r="3210" spans="85:91" x14ac:dyDescent="0.25">
      <c r="CI3210">
        <f>'[3]TABLEAU DE BORD'!B3208</f>
        <v>0</v>
      </c>
      <c r="CJ3210">
        <f>'[3]TABLEAU DE BORD'!E3208-'[3]TABLEAU DE BORD'!C3208</f>
        <v>0</v>
      </c>
      <c r="CL3210">
        <f>'[3]TABLEAU DE BORD'!H3208</f>
        <v>0</v>
      </c>
      <c r="CM3210">
        <f>'[3]TABLEAU DE BORD'!K3208-'[3]TABLEAU DE BORD'!I3208</f>
        <v>0</v>
      </c>
    </row>
    <row r="3211" spans="85:91" x14ac:dyDescent="0.25">
      <c r="CI3211">
        <f>'[3]TABLEAU DE BORD'!B3209</f>
        <v>0</v>
      </c>
      <c r="CJ3211">
        <f>'[3]TABLEAU DE BORD'!E3209-'[3]TABLEAU DE BORD'!C3209</f>
        <v>0</v>
      </c>
      <c r="CL3211">
        <f>'[3]TABLEAU DE BORD'!H3209</f>
        <v>0</v>
      </c>
      <c r="CM3211">
        <f>'[3]TABLEAU DE BORD'!K3209-'[3]TABLEAU DE BORD'!I3209</f>
        <v>0</v>
      </c>
    </row>
    <row r="3212" spans="85:91" x14ac:dyDescent="0.25">
      <c r="CI3212">
        <f>'[3]TABLEAU DE BORD'!B3210</f>
        <v>0</v>
      </c>
      <c r="CJ3212">
        <f>'[3]TABLEAU DE BORD'!E3210-'[3]TABLEAU DE BORD'!C3210</f>
        <v>0</v>
      </c>
      <c r="CL3212">
        <f>'[3]TABLEAU DE BORD'!H3210</f>
        <v>0</v>
      </c>
      <c r="CM3212">
        <f>'[3]TABLEAU DE BORD'!K3210-'[3]TABLEAU DE BORD'!I3210</f>
        <v>0</v>
      </c>
    </row>
    <row r="3213" spans="85:91" x14ac:dyDescent="0.25">
      <c r="CI3213">
        <f>'[3]TABLEAU DE BORD'!B3211</f>
        <v>0</v>
      </c>
      <c r="CJ3213">
        <f>'[3]TABLEAU DE BORD'!E3211-'[3]TABLEAU DE BORD'!C3211</f>
        <v>0</v>
      </c>
      <c r="CL3213">
        <f>'[3]TABLEAU DE BORD'!H3211</f>
        <v>0</v>
      </c>
      <c r="CM3213">
        <f>'[3]TABLEAU DE BORD'!K3211-'[3]TABLEAU DE BORD'!I3211</f>
        <v>0</v>
      </c>
    </row>
    <row r="3214" spans="85:91" x14ac:dyDescent="0.25">
      <c r="CI3214">
        <f>'[3]TABLEAU DE BORD'!B3212</f>
        <v>0</v>
      </c>
      <c r="CJ3214">
        <f>'[3]TABLEAU DE BORD'!E3212-'[3]TABLEAU DE BORD'!C3212</f>
        <v>0</v>
      </c>
      <c r="CL3214">
        <f>'[3]TABLEAU DE BORD'!H3212</f>
        <v>0</v>
      </c>
      <c r="CM3214">
        <f>'[3]TABLEAU DE BORD'!K3212-'[3]TABLEAU DE BORD'!I3212</f>
        <v>0</v>
      </c>
    </row>
    <row r="3215" spans="85:91" x14ac:dyDescent="0.25">
      <c r="CI3215">
        <f>'[3]TABLEAU DE BORD'!B3213</f>
        <v>0</v>
      </c>
      <c r="CJ3215">
        <f>'[3]TABLEAU DE BORD'!E3213-'[3]TABLEAU DE BORD'!C3213</f>
        <v>0</v>
      </c>
      <c r="CL3215">
        <f>'[3]TABLEAU DE BORD'!H3213</f>
        <v>0</v>
      </c>
      <c r="CM3215">
        <f>'[3]TABLEAU DE BORD'!K3213-'[3]TABLEAU DE BORD'!I3213</f>
        <v>0</v>
      </c>
    </row>
    <row r="3216" spans="85:91" x14ac:dyDescent="0.25">
      <c r="CI3216">
        <f>'[3]TABLEAU DE BORD'!B3214</f>
        <v>0</v>
      </c>
      <c r="CJ3216">
        <f>'[3]TABLEAU DE BORD'!E3214-'[3]TABLEAU DE BORD'!C3214</f>
        <v>0</v>
      </c>
      <c r="CL3216">
        <f>'[3]TABLEAU DE BORD'!H3214</f>
        <v>0</v>
      </c>
      <c r="CM3216">
        <f>'[3]TABLEAU DE BORD'!K3214-'[3]TABLEAU DE BORD'!I3214</f>
        <v>0</v>
      </c>
    </row>
    <row r="3217" spans="87:91" x14ac:dyDescent="0.25">
      <c r="CI3217">
        <f>'[3]TABLEAU DE BORD'!B3215</f>
        <v>0</v>
      </c>
      <c r="CJ3217">
        <f>'[3]TABLEAU DE BORD'!E3215-'[3]TABLEAU DE BORD'!C3215</f>
        <v>0</v>
      </c>
      <c r="CL3217">
        <f>'[3]TABLEAU DE BORD'!H3215</f>
        <v>0</v>
      </c>
      <c r="CM3217">
        <f>'[3]TABLEAU DE BORD'!K3215-'[3]TABLEAU DE BORD'!I3215</f>
        <v>0</v>
      </c>
    </row>
    <row r="3218" spans="87:91" x14ac:dyDescent="0.25">
      <c r="CI3218">
        <f>'[3]TABLEAU DE BORD'!B3216</f>
        <v>0</v>
      </c>
      <c r="CJ3218">
        <f>'[3]TABLEAU DE BORD'!E3216-'[3]TABLEAU DE BORD'!C3216</f>
        <v>0</v>
      </c>
      <c r="CL3218">
        <f>'[3]TABLEAU DE BORD'!H3216</f>
        <v>0</v>
      </c>
      <c r="CM3218">
        <f>'[3]TABLEAU DE BORD'!K3216-'[3]TABLEAU DE BORD'!I3216</f>
        <v>0</v>
      </c>
    </row>
    <row r="3219" spans="87:91" x14ac:dyDescent="0.25">
      <c r="CI3219">
        <f>'[3]TABLEAU DE BORD'!B3217</f>
        <v>0</v>
      </c>
      <c r="CJ3219">
        <f>'[3]TABLEAU DE BORD'!E3217-'[3]TABLEAU DE BORD'!C3217</f>
        <v>0</v>
      </c>
      <c r="CL3219">
        <f>'[3]TABLEAU DE BORD'!H3217</f>
        <v>0</v>
      </c>
      <c r="CM3219">
        <f>'[3]TABLEAU DE BORD'!K3217-'[3]TABLEAU DE BORD'!I3217</f>
        <v>0</v>
      </c>
    </row>
    <row r="3220" spans="87:91" x14ac:dyDescent="0.25">
      <c r="CI3220">
        <f>'[3]TABLEAU DE BORD'!B3218</f>
        <v>0</v>
      </c>
      <c r="CJ3220">
        <f>'[3]TABLEAU DE BORD'!E3218-'[3]TABLEAU DE BORD'!C3218</f>
        <v>0</v>
      </c>
      <c r="CL3220">
        <f>'[3]TABLEAU DE BORD'!H3218</f>
        <v>0</v>
      </c>
      <c r="CM3220">
        <f>'[3]TABLEAU DE BORD'!K3218-'[3]TABLEAU DE BORD'!I3218</f>
        <v>0</v>
      </c>
    </row>
    <row r="3221" spans="87:91" x14ac:dyDescent="0.25">
      <c r="CI3221">
        <f>'[3]TABLEAU DE BORD'!B3219</f>
        <v>0</v>
      </c>
      <c r="CJ3221">
        <f>'[3]TABLEAU DE BORD'!E3219-'[3]TABLEAU DE BORD'!C3219</f>
        <v>0</v>
      </c>
      <c r="CL3221">
        <f>'[3]TABLEAU DE BORD'!H3219</f>
        <v>0</v>
      </c>
      <c r="CM3221">
        <f>'[3]TABLEAU DE BORD'!K3219-'[3]TABLEAU DE BORD'!I3219</f>
        <v>0</v>
      </c>
    </row>
    <row r="3222" spans="87:91" x14ac:dyDescent="0.25">
      <c r="CI3222">
        <f>'[3]TABLEAU DE BORD'!B3220</f>
        <v>0</v>
      </c>
      <c r="CJ3222">
        <f>'[3]TABLEAU DE BORD'!E3220-'[3]TABLEAU DE BORD'!C3220</f>
        <v>0</v>
      </c>
      <c r="CL3222">
        <f>'[3]TABLEAU DE BORD'!H3220</f>
        <v>0</v>
      </c>
      <c r="CM3222">
        <f>'[3]TABLEAU DE BORD'!K3220-'[3]TABLEAU DE BORD'!I3220</f>
        <v>0</v>
      </c>
    </row>
    <row r="3223" spans="87:91" x14ac:dyDescent="0.25">
      <c r="CI3223">
        <f>'[3]TABLEAU DE BORD'!B3221</f>
        <v>0</v>
      </c>
      <c r="CJ3223">
        <f>'[3]TABLEAU DE BORD'!E3221-'[3]TABLEAU DE BORD'!C3221</f>
        <v>0</v>
      </c>
      <c r="CL3223">
        <f>'[3]TABLEAU DE BORD'!H3221</f>
        <v>0</v>
      </c>
      <c r="CM3223">
        <f>'[3]TABLEAU DE BORD'!K3221-'[3]TABLEAU DE BORD'!I3221</f>
        <v>0</v>
      </c>
    </row>
    <row r="3224" spans="87:91" x14ac:dyDescent="0.25">
      <c r="CI3224">
        <f>'[3]TABLEAU DE BORD'!B3222</f>
        <v>0</v>
      </c>
      <c r="CJ3224">
        <f>'[3]TABLEAU DE BORD'!E3222-'[3]TABLEAU DE BORD'!C3222</f>
        <v>0</v>
      </c>
      <c r="CL3224">
        <f>'[3]TABLEAU DE BORD'!H3222</f>
        <v>0</v>
      </c>
      <c r="CM3224">
        <f>'[3]TABLEAU DE BORD'!K3222-'[3]TABLEAU DE BORD'!I3222</f>
        <v>0</v>
      </c>
    </row>
    <row r="3225" spans="87:91" x14ac:dyDescent="0.25">
      <c r="CI3225">
        <f>'[3]TABLEAU DE BORD'!B3223</f>
        <v>0</v>
      </c>
      <c r="CJ3225">
        <f>'[3]TABLEAU DE BORD'!E3223-'[3]TABLEAU DE BORD'!C3223</f>
        <v>0</v>
      </c>
      <c r="CL3225">
        <f>'[3]TABLEAU DE BORD'!H3223</f>
        <v>0</v>
      </c>
      <c r="CM3225">
        <f>'[3]TABLEAU DE BORD'!K3223-'[3]TABLEAU DE BORD'!I3223</f>
        <v>0</v>
      </c>
    </row>
    <row r="3226" spans="87:91" x14ac:dyDescent="0.25">
      <c r="CI3226">
        <f>'[3]TABLEAU DE BORD'!B3224</f>
        <v>0</v>
      </c>
      <c r="CJ3226">
        <f>'[3]TABLEAU DE BORD'!E3224-'[3]TABLEAU DE BORD'!C3224</f>
        <v>0</v>
      </c>
      <c r="CL3226">
        <f>'[3]TABLEAU DE BORD'!H3224</f>
        <v>0</v>
      </c>
      <c r="CM3226">
        <f>'[3]TABLEAU DE BORD'!K3224-'[3]TABLEAU DE BORD'!I3224</f>
        <v>0</v>
      </c>
    </row>
    <row r="3227" spans="87:91" x14ac:dyDescent="0.25">
      <c r="CI3227">
        <f>'[3]TABLEAU DE BORD'!B3225</f>
        <v>0</v>
      </c>
      <c r="CJ3227">
        <f>'[3]TABLEAU DE BORD'!E3225-'[3]TABLEAU DE BORD'!C3225</f>
        <v>0</v>
      </c>
      <c r="CL3227">
        <f>'[3]TABLEAU DE BORD'!H3225</f>
        <v>0</v>
      </c>
      <c r="CM3227">
        <f>'[3]TABLEAU DE BORD'!K3225-'[3]TABLEAU DE BORD'!I3225</f>
        <v>0</v>
      </c>
    </row>
    <row r="3228" spans="87:91" x14ac:dyDescent="0.25">
      <c r="CI3228">
        <f>'[3]TABLEAU DE BORD'!B3226</f>
        <v>0</v>
      </c>
      <c r="CJ3228">
        <f>'[3]TABLEAU DE BORD'!E3226-'[3]TABLEAU DE BORD'!C3226</f>
        <v>0</v>
      </c>
      <c r="CL3228">
        <f>'[3]TABLEAU DE BORD'!H3226</f>
        <v>0</v>
      </c>
      <c r="CM3228">
        <f>'[3]TABLEAU DE BORD'!K3226-'[3]TABLEAU DE BORD'!I3226</f>
        <v>0</v>
      </c>
    </row>
    <row r="3229" spans="87:91" x14ac:dyDescent="0.25">
      <c r="CI3229">
        <f>'[3]TABLEAU DE BORD'!B3227</f>
        <v>0</v>
      </c>
      <c r="CJ3229">
        <f>'[3]TABLEAU DE BORD'!E3227-'[3]TABLEAU DE BORD'!C3227</f>
        <v>0</v>
      </c>
      <c r="CL3229">
        <f>'[3]TABLEAU DE BORD'!H3227</f>
        <v>0</v>
      </c>
      <c r="CM3229">
        <f>'[3]TABLEAU DE BORD'!K3227-'[3]TABLEAU DE BORD'!I3227</f>
        <v>0</v>
      </c>
    </row>
    <row r="3230" spans="87:91" x14ac:dyDescent="0.25">
      <c r="CI3230">
        <f>'[3]TABLEAU DE BORD'!B3228</f>
        <v>0</v>
      </c>
      <c r="CJ3230">
        <f>'[3]TABLEAU DE BORD'!E3228-'[3]TABLEAU DE BORD'!C3228</f>
        <v>0</v>
      </c>
      <c r="CL3230">
        <f>'[3]TABLEAU DE BORD'!H3228</f>
        <v>0</v>
      </c>
      <c r="CM3230">
        <f>'[3]TABLEAU DE BORD'!K3228-'[3]TABLEAU DE BORD'!I3228</f>
        <v>0</v>
      </c>
    </row>
    <row r="3231" spans="87:91" x14ac:dyDescent="0.25">
      <c r="CI3231">
        <f>'[3]TABLEAU DE BORD'!B3229</f>
        <v>0</v>
      </c>
      <c r="CJ3231">
        <f>'[3]TABLEAU DE BORD'!E3229-'[3]TABLEAU DE BORD'!C3229</f>
        <v>0</v>
      </c>
      <c r="CL3231">
        <f>'[3]TABLEAU DE BORD'!H3229</f>
        <v>0</v>
      </c>
      <c r="CM3231">
        <f>'[3]TABLEAU DE BORD'!K3229-'[3]TABLEAU DE BORD'!I3229</f>
        <v>0</v>
      </c>
    </row>
    <row r="3232" spans="87:91" x14ac:dyDescent="0.25">
      <c r="CI3232">
        <f>'[3]TABLEAU DE BORD'!B3230</f>
        <v>0</v>
      </c>
      <c r="CJ3232">
        <f>'[3]TABLEAU DE BORD'!E3230-'[3]TABLEAU DE BORD'!C3230</f>
        <v>0</v>
      </c>
      <c r="CL3232">
        <f>'[3]TABLEAU DE BORD'!H3230</f>
        <v>0</v>
      </c>
      <c r="CM3232">
        <f>'[3]TABLEAU DE BORD'!K3230-'[3]TABLEAU DE BORD'!I3230</f>
        <v>0</v>
      </c>
    </row>
    <row r="3233" spans="87:91" x14ac:dyDescent="0.25">
      <c r="CI3233">
        <f>'[3]TABLEAU DE BORD'!B3231</f>
        <v>0</v>
      </c>
      <c r="CJ3233">
        <f>'[3]TABLEAU DE BORD'!E3231-'[3]TABLEAU DE BORD'!C3231</f>
        <v>0</v>
      </c>
      <c r="CL3233">
        <f>'[3]TABLEAU DE BORD'!H3231</f>
        <v>0</v>
      </c>
      <c r="CM3233">
        <f>'[3]TABLEAU DE BORD'!K3231-'[3]TABLEAU DE BORD'!I3231</f>
        <v>0</v>
      </c>
    </row>
    <row r="3234" spans="87:91" x14ac:dyDescent="0.25">
      <c r="CI3234">
        <f>'[3]TABLEAU DE BORD'!B3232</f>
        <v>0</v>
      </c>
      <c r="CJ3234">
        <f>'[3]TABLEAU DE BORD'!E3232-'[3]TABLEAU DE BORD'!C3232</f>
        <v>0</v>
      </c>
      <c r="CL3234">
        <f>'[3]TABLEAU DE BORD'!H3232</f>
        <v>0</v>
      </c>
      <c r="CM3234">
        <f>'[3]TABLEAU DE BORD'!K3232-'[3]TABLEAU DE BORD'!I3232</f>
        <v>0</v>
      </c>
    </row>
    <row r="3235" spans="87:91" x14ac:dyDescent="0.25">
      <c r="CI3235">
        <f>'[3]TABLEAU DE BORD'!B3233</f>
        <v>0</v>
      </c>
      <c r="CJ3235">
        <f>'[3]TABLEAU DE BORD'!E3233-'[3]TABLEAU DE BORD'!C3233</f>
        <v>0</v>
      </c>
      <c r="CL3235">
        <f>'[3]TABLEAU DE BORD'!H3233</f>
        <v>0</v>
      </c>
      <c r="CM3235">
        <f>'[3]TABLEAU DE BORD'!K3233-'[3]TABLEAU DE BORD'!I3233</f>
        <v>0</v>
      </c>
    </row>
    <row r="3236" spans="87:91" x14ac:dyDescent="0.25">
      <c r="CI3236">
        <f>'[3]TABLEAU DE BORD'!B3234</f>
        <v>0</v>
      </c>
      <c r="CJ3236">
        <f>'[3]TABLEAU DE BORD'!E3234-'[3]TABLEAU DE BORD'!C3234</f>
        <v>0</v>
      </c>
      <c r="CL3236">
        <f>'[3]TABLEAU DE BORD'!H3234</f>
        <v>0</v>
      </c>
      <c r="CM3236">
        <f>'[3]TABLEAU DE BORD'!K3234-'[3]TABLEAU DE BORD'!I3234</f>
        <v>0</v>
      </c>
    </row>
    <row r="3237" spans="87:91" x14ac:dyDescent="0.25">
      <c r="CI3237">
        <f>'[3]TABLEAU DE BORD'!B3235</f>
        <v>0</v>
      </c>
      <c r="CJ3237">
        <f>'[3]TABLEAU DE BORD'!E3235-'[3]TABLEAU DE BORD'!C3235</f>
        <v>0</v>
      </c>
      <c r="CL3237">
        <f>'[3]TABLEAU DE BORD'!H3235</f>
        <v>0</v>
      </c>
      <c r="CM3237">
        <f>'[3]TABLEAU DE BORD'!K3235-'[3]TABLEAU DE BORD'!I3235</f>
        <v>0</v>
      </c>
    </row>
    <row r="3238" spans="87:91" x14ac:dyDescent="0.25">
      <c r="CI3238">
        <f>'[3]TABLEAU DE BORD'!B3236</f>
        <v>0</v>
      </c>
      <c r="CJ3238">
        <f>'[3]TABLEAU DE BORD'!E3236-'[3]TABLEAU DE BORD'!C3236</f>
        <v>0</v>
      </c>
      <c r="CL3238">
        <f>'[3]TABLEAU DE BORD'!H3236</f>
        <v>0</v>
      </c>
      <c r="CM3238">
        <f>'[3]TABLEAU DE BORD'!K3236-'[3]TABLEAU DE BORD'!I3236</f>
        <v>0</v>
      </c>
    </row>
    <row r="3239" spans="87:91" x14ac:dyDescent="0.25">
      <c r="CI3239">
        <f>'[3]TABLEAU DE BORD'!B3237</f>
        <v>0</v>
      </c>
      <c r="CJ3239">
        <f>'[3]TABLEAU DE BORD'!E3237-'[3]TABLEAU DE BORD'!C3237</f>
        <v>0</v>
      </c>
      <c r="CL3239">
        <f>'[3]TABLEAU DE BORD'!H3237</f>
        <v>0</v>
      </c>
      <c r="CM3239">
        <f>'[3]TABLEAU DE BORD'!K3237-'[3]TABLEAU DE BORD'!I3237</f>
        <v>0</v>
      </c>
    </row>
    <row r="3240" spans="87:91" x14ac:dyDescent="0.25">
      <c r="CI3240">
        <f>'[3]TABLEAU DE BORD'!B3238</f>
        <v>0</v>
      </c>
      <c r="CJ3240">
        <f>'[3]TABLEAU DE BORD'!E3238-'[3]TABLEAU DE BORD'!C3238</f>
        <v>0</v>
      </c>
      <c r="CL3240">
        <f>'[3]TABLEAU DE BORD'!H3238</f>
        <v>0</v>
      </c>
      <c r="CM3240">
        <f>'[3]TABLEAU DE BORD'!K3238-'[3]TABLEAU DE BORD'!I3238</f>
        <v>0</v>
      </c>
    </row>
    <row r="3241" spans="87:91" x14ac:dyDescent="0.25">
      <c r="CI3241">
        <f>'[3]TABLEAU DE BORD'!B3239</f>
        <v>0</v>
      </c>
      <c r="CJ3241">
        <f>'[3]TABLEAU DE BORD'!E3239-'[3]TABLEAU DE BORD'!C3239</f>
        <v>0</v>
      </c>
      <c r="CL3241">
        <f>'[3]TABLEAU DE BORD'!H3239</f>
        <v>0</v>
      </c>
      <c r="CM3241">
        <f>'[3]TABLEAU DE BORD'!K3239-'[3]TABLEAU DE BORD'!I3239</f>
        <v>0</v>
      </c>
    </row>
    <row r="3242" spans="87:91" x14ac:dyDescent="0.25">
      <c r="CI3242">
        <f>'[3]TABLEAU DE BORD'!B3240</f>
        <v>0</v>
      </c>
      <c r="CJ3242">
        <f>'[3]TABLEAU DE BORD'!E3240-'[3]TABLEAU DE BORD'!C3240</f>
        <v>0</v>
      </c>
      <c r="CL3242">
        <f>'[3]TABLEAU DE BORD'!H3240</f>
        <v>0</v>
      </c>
      <c r="CM3242">
        <f>'[3]TABLEAU DE BORD'!K3240-'[3]TABLEAU DE BORD'!I3240</f>
        <v>0</v>
      </c>
    </row>
    <row r="3243" spans="87:91" x14ac:dyDescent="0.25">
      <c r="CI3243">
        <f>'[3]TABLEAU DE BORD'!B3241</f>
        <v>0</v>
      </c>
      <c r="CJ3243">
        <f>'[3]TABLEAU DE BORD'!E3241-'[3]TABLEAU DE BORD'!C3241</f>
        <v>0</v>
      </c>
      <c r="CL3243">
        <f>'[3]TABLEAU DE BORD'!H3241</f>
        <v>0</v>
      </c>
      <c r="CM3243">
        <f>'[3]TABLEAU DE BORD'!K3241-'[3]TABLEAU DE BORD'!I3241</f>
        <v>0</v>
      </c>
    </row>
    <row r="3244" spans="87:91" x14ac:dyDescent="0.25">
      <c r="CI3244">
        <f>'[3]TABLEAU DE BORD'!B3242</f>
        <v>0</v>
      </c>
      <c r="CJ3244">
        <f>'[3]TABLEAU DE BORD'!E3242-'[3]TABLEAU DE BORD'!C3242</f>
        <v>0</v>
      </c>
      <c r="CL3244">
        <f>'[3]TABLEAU DE BORD'!H3242</f>
        <v>0</v>
      </c>
      <c r="CM3244">
        <f>'[3]TABLEAU DE BORD'!K3242-'[3]TABLEAU DE BORD'!I3242</f>
        <v>0</v>
      </c>
    </row>
    <row r="3245" spans="87:91" x14ac:dyDescent="0.25">
      <c r="CI3245">
        <f>'[3]TABLEAU DE BORD'!B3243</f>
        <v>0</v>
      </c>
      <c r="CJ3245">
        <f>'[3]TABLEAU DE BORD'!E3243-'[3]TABLEAU DE BORD'!C3243</f>
        <v>0</v>
      </c>
      <c r="CL3245">
        <f>'[3]TABLEAU DE BORD'!H3243</f>
        <v>0</v>
      </c>
      <c r="CM3245">
        <f>'[3]TABLEAU DE BORD'!K3243-'[3]TABLEAU DE BORD'!I3243</f>
        <v>0</v>
      </c>
    </row>
    <row r="3246" spans="87:91" x14ac:dyDescent="0.25">
      <c r="CI3246">
        <f>'[3]TABLEAU DE BORD'!B3244</f>
        <v>0</v>
      </c>
      <c r="CJ3246">
        <f>'[3]TABLEAU DE BORD'!E3244-'[3]TABLEAU DE BORD'!C3244</f>
        <v>0</v>
      </c>
      <c r="CL3246">
        <f>'[3]TABLEAU DE BORD'!H3244</f>
        <v>0</v>
      </c>
      <c r="CM3246">
        <f>'[3]TABLEAU DE BORD'!K3244-'[3]TABLEAU DE BORD'!I3244</f>
        <v>0</v>
      </c>
    </row>
    <row r="3247" spans="87:91" x14ac:dyDescent="0.25">
      <c r="CI3247">
        <f>'[3]TABLEAU DE BORD'!B3245</f>
        <v>0</v>
      </c>
      <c r="CJ3247">
        <f>'[3]TABLEAU DE BORD'!E3245-'[3]TABLEAU DE BORD'!C3245</f>
        <v>0</v>
      </c>
      <c r="CL3247">
        <f>'[3]TABLEAU DE BORD'!H3245</f>
        <v>0</v>
      </c>
      <c r="CM3247">
        <f>'[3]TABLEAU DE BORD'!K3245-'[3]TABLEAU DE BORD'!I3245</f>
        <v>0</v>
      </c>
    </row>
    <row r="3248" spans="87:91" x14ac:dyDescent="0.25">
      <c r="CI3248">
        <f>'[3]TABLEAU DE BORD'!B3246</f>
        <v>0</v>
      </c>
      <c r="CJ3248">
        <f>'[3]TABLEAU DE BORD'!E3246-'[3]TABLEAU DE BORD'!C3246</f>
        <v>0</v>
      </c>
      <c r="CL3248">
        <f>'[3]TABLEAU DE BORD'!H3246</f>
        <v>0</v>
      </c>
      <c r="CM3248">
        <f>'[3]TABLEAU DE BORD'!K3246-'[3]TABLEAU DE BORD'!I3246</f>
        <v>0</v>
      </c>
    </row>
    <row r="3249" spans="87:91" x14ac:dyDescent="0.25">
      <c r="CI3249">
        <f>'[3]TABLEAU DE BORD'!B3247</f>
        <v>0</v>
      </c>
      <c r="CJ3249">
        <f>'[3]TABLEAU DE BORD'!E3247-'[3]TABLEAU DE BORD'!C3247</f>
        <v>0</v>
      </c>
      <c r="CL3249">
        <f>'[3]TABLEAU DE BORD'!H3247</f>
        <v>0</v>
      </c>
      <c r="CM3249">
        <f>'[3]TABLEAU DE BORD'!K3247-'[3]TABLEAU DE BORD'!I3247</f>
        <v>0</v>
      </c>
    </row>
    <row r="3250" spans="87:91" x14ac:dyDescent="0.25">
      <c r="CI3250">
        <f>'[3]TABLEAU DE BORD'!B3248</f>
        <v>0</v>
      </c>
      <c r="CJ3250">
        <f>'[3]TABLEAU DE BORD'!E3248-'[3]TABLEAU DE BORD'!C3248</f>
        <v>0</v>
      </c>
      <c r="CL3250">
        <f>'[3]TABLEAU DE BORD'!H3248</f>
        <v>0</v>
      </c>
      <c r="CM3250">
        <f>'[3]TABLEAU DE BORD'!K3248-'[3]TABLEAU DE BORD'!I3248</f>
        <v>0</v>
      </c>
    </row>
    <row r="3251" spans="87:91" x14ac:dyDescent="0.25">
      <c r="CI3251">
        <f>'[3]TABLEAU DE BORD'!B3249</f>
        <v>0</v>
      </c>
      <c r="CJ3251">
        <f>'[3]TABLEAU DE BORD'!E3249-'[3]TABLEAU DE BORD'!C3249</f>
        <v>0</v>
      </c>
      <c r="CL3251">
        <f>'[3]TABLEAU DE BORD'!H3249</f>
        <v>0</v>
      </c>
      <c r="CM3251">
        <f>'[3]TABLEAU DE BORD'!K3249-'[3]TABLEAU DE BORD'!I3249</f>
        <v>0</v>
      </c>
    </row>
    <row r="3252" spans="87:91" x14ac:dyDescent="0.25">
      <c r="CI3252">
        <f>'[3]TABLEAU DE BORD'!B3250</f>
        <v>0</v>
      </c>
      <c r="CJ3252">
        <f>'[3]TABLEAU DE BORD'!E3250-'[3]TABLEAU DE BORD'!C3250</f>
        <v>0</v>
      </c>
      <c r="CL3252">
        <f>'[3]TABLEAU DE BORD'!H3250</f>
        <v>0</v>
      </c>
      <c r="CM3252">
        <f>'[3]TABLEAU DE BORD'!K3250-'[3]TABLEAU DE BORD'!I3250</f>
        <v>0</v>
      </c>
    </row>
    <row r="3253" spans="87:91" x14ac:dyDescent="0.25">
      <c r="CI3253">
        <f>'[3]TABLEAU DE BORD'!B3251</f>
        <v>0</v>
      </c>
      <c r="CJ3253">
        <f>'[3]TABLEAU DE BORD'!E3251-'[3]TABLEAU DE BORD'!C3251</f>
        <v>0</v>
      </c>
      <c r="CL3253">
        <f>'[3]TABLEAU DE BORD'!H3251</f>
        <v>0</v>
      </c>
      <c r="CM3253">
        <f>'[3]TABLEAU DE BORD'!K3251-'[3]TABLEAU DE BORD'!I3251</f>
        <v>0</v>
      </c>
    </row>
    <row r="3254" spans="87:91" x14ac:dyDescent="0.25">
      <c r="CI3254">
        <f>'[3]TABLEAU DE BORD'!B3252</f>
        <v>0</v>
      </c>
      <c r="CJ3254">
        <f>'[3]TABLEAU DE BORD'!E3252-'[3]TABLEAU DE BORD'!C3252</f>
        <v>0</v>
      </c>
      <c r="CL3254">
        <f>'[3]TABLEAU DE BORD'!H3252</f>
        <v>0</v>
      </c>
      <c r="CM3254">
        <f>'[3]TABLEAU DE BORD'!K3252-'[3]TABLEAU DE BORD'!I3252</f>
        <v>0</v>
      </c>
    </row>
    <row r="3255" spans="87:91" x14ac:dyDescent="0.25">
      <c r="CI3255">
        <f>'[3]TABLEAU DE BORD'!B3253</f>
        <v>0</v>
      </c>
      <c r="CJ3255">
        <f>'[3]TABLEAU DE BORD'!E3253-'[3]TABLEAU DE BORD'!C3253</f>
        <v>0</v>
      </c>
      <c r="CL3255">
        <f>'[3]TABLEAU DE BORD'!H3253</f>
        <v>0</v>
      </c>
      <c r="CM3255">
        <f>'[3]TABLEAU DE BORD'!K3253-'[3]TABLEAU DE BORD'!I3253</f>
        <v>0</v>
      </c>
    </row>
    <row r="3256" spans="87:91" x14ac:dyDescent="0.25">
      <c r="CI3256">
        <f>'[3]TABLEAU DE BORD'!B3254</f>
        <v>0</v>
      </c>
      <c r="CJ3256">
        <f>'[3]TABLEAU DE BORD'!E3254-'[3]TABLEAU DE BORD'!C3254</f>
        <v>0</v>
      </c>
      <c r="CL3256">
        <f>'[3]TABLEAU DE BORD'!H3254</f>
        <v>0</v>
      </c>
      <c r="CM3256">
        <f>'[3]TABLEAU DE BORD'!K3254-'[3]TABLEAU DE BORD'!I3254</f>
        <v>0</v>
      </c>
    </row>
    <row r="3257" spans="87:91" x14ac:dyDescent="0.25">
      <c r="CI3257">
        <f>'[3]TABLEAU DE BORD'!B3255</f>
        <v>0</v>
      </c>
      <c r="CJ3257">
        <f>'[3]TABLEAU DE BORD'!E3255-'[3]TABLEAU DE BORD'!C3255</f>
        <v>0</v>
      </c>
      <c r="CL3257">
        <f>'[3]TABLEAU DE BORD'!H3255</f>
        <v>0</v>
      </c>
      <c r="CM3257">
        <f>'[3]TABLEAU DE BORD'!K3255-'[3]TABLEAU DE BORD'!I3255</f>
        <v>0</v>
      </c>
    </row>
    <row r="3258" spans="87:91" x14ac:dyDescent="0.25">
      <c r="CI3258">
        <f>'[3]TABLEAU DE BORD'!B3256</f>
        <v>0</v>
      </c>
      <c r="CJ3258">
        <f>'[3]TABLEAU DE BORD'!E3256-'[3]TABLEAU DE BORD'!C3256</f>
        <v>0</v>
      </c>
      <c r="CL3258">
        <f>'[3]TABLEAU DE BORD'!H3256</f>
        <v>0</v>
      </c>
      <c r="CM3258">
        <f>'[3]TABLEAU DE BORD'!K3256-'[3]TABLEAU DE BORD'!I3256</f>
        <v>0</v>
      </c>
    </row>
    <row r="3259" spans="87:91" x14ac:dyDescent="0.25">
      <c r="CI3259">
        <f>'[3]TABLEAU DE BORD'!B3257</f>
        <v>0</v>
      </c>
      <c r="CJ3259">
        <f>'[3]TABLEAU DE BORD'!E3257-'[3]TABLEAU DE BORD'!C3257</f>
        <v>0</v>
      </c>
      <c r="CL3259">
        <f>'[3]TABLEAU DE BORD'!H3257</f>
        <v>0</v>
      </c>
      <c r="CM3259">
        <f>'[3]TABLEAU DE BORD'!K3257-'[3]TABLEAU DE BORD'!I3257</f>
        <v>0</v>
      </c>
    </row>
    <row r="3260" spans="87:91" x14ac:dyDescent="0.25">
      <c r="CI3260">
        <f>'[3]TABLEAU DE BORD'!B3258</f>
        <v>0</v>
      </c>
      <c r="CJ3260">
        <f>'[3]TABLEAU DE BORD'!E3258-'[3]TABLEAU DE BORD'!C3258</f>
        <v>0</v>
      </c>
      <c r="CL3260">
        <f>'[3]TABLEAU DE BORD'!H3258</f>
        <v>0</v>
      </c>
      <c r="CM3260">
        <f>'[3]TABLEAU DE BORD'!K3258-'[3]TABLEAU DE BORD'!I3258</f>
        <v>0</v>
      </c>
    </row>
    <row r="3261" spans="87:91" x14ac:dyDescent="0.25">
      <c r="CI3261">
        <f>'[3]TABLEAU DE BORD'!B3259</f>
        <v>0</v>
      </c>
      <c r="CJ3261">
        <f>'[3]TABLEAU DE BORD'!E3259-'[3]TABLEAU DE BORD'!C3259</f>
        <v>0</v>
      </c>
      <c r="CL3261">
        <f>'[3]TABLEAU DE BORD'!H3259</f>
        <v>0</v>
      </c>
      <c r="CM3261">
        <f>'[3]TABLEAU DE BORD'!K3259-'[3]TABLEAU DE BORD'!I3259</f>
        <v>0</v>
      </c>
    </row>
    <row r="3262" spans="87:91" x14ac:dyDescent="0.25">
      <c r="CI3262">
        <f>'[3]TABLEAU DE BORD'!B3260</f>
        <v>0</v>
      </c>
      <c r="CJ3262">
        <f>'[3]TABLEAU DE BORD'!E3260-'[3]TABLEAU DE BORD'!C3260</f>
        <v>0</v>
      </c>
      <c r="CL3262">
        <f>'[3]TABLEAU DE BORD'!H3260</f>
        <v>0</v>
      </c>
      <c r="CM3262">
        <f>'[3]TABLEAU DE BORD'!K3260-'[3]TABLEAU DE BORD'!I3260</f>
        <v>0</v>
      </c>
    </row>
    <row r="3263" spans="87:91" x14ac:dyDescent="0.25">
      <c r="CI3263">
        <f>'[3]TABLEAU DE BORD'!B3261</f>
        <v>0</v>
      </c>
      <c r="CJ3263">
        <f>'[3]TABLEAU DE BORD'!E3261-'[3]TABLEAU DE BORD'!C3261</f>
        <v>0</v>
      </c>
      <c r="CL3263">
        <f>'[3]TABLEAU DE BORD'!H3261</f>
        <v>0</v>
      </c>
      <c r="CM3263">
        <f>'[3]TABLEAU DE BORD'!K3261-'[3]TABLEAU DE BORD'!I3261</f>
        <v>0</v>
      </c>
    </row>
    <row r="3264" spans="87:91" x14ac:dyDescent="0.25">
      <c r="CI3264">
        <f>'[3]TABLEAU DE BORD'!B3262</f>
        <v>0</v>
      </c>
      <c r="CJ3264">
        <f>'[3]TABLEAU DE BORD'!E3262-'[3]TABLEAU DE BORD'!C3262</f>
        <v>0</v>
      </c>
      <c r="CL3264">
        <f>'[3]TABLEAU DE BORD'!H3262</f>
        <v>0</v>
      </c>
      <c r="CM3264">
        <f>'[3]TABLEAU DE BORD'!K3262-'[3]TABLEAU DE BORD'!I3262</f>
        <v>0</v>
      </c>
    </row>
    <row r="3265" spans="87:91" x14ac:dyDescent="0.25">
      <c r="CI3265">
        <f>'[3]TABLEAU DE BORD'!B3263</f>
        <v>0</v>
      </c>
      <c r="CJ3265">
        <f>'[3]TABLEAU DE BORD'!E3263-'[3]TABLEAU DE BORD'!C3263</f>
        <v>0</v>
      </c>
      <c r="CL3265">
        <f>'[3]TABLEAU DE BORD'!H3263</f>
        <v>0</v>
      </c>
      <c r="CM3265">
        <f>'[3]TABLEAU DE BORD'!K3263-'[3]TABLEAU DE BORD'!I3263</f>
        <v>0</v>
      </c>
    </row>
    <row r="3266" spans="87:91" x14ac:dyDescent="0.25">
      <c r="CI3266">
        <f>'[3]TABLEAU DE BORD'!B3264</f>
        <v>0</v>
      </c>
      <c r="CJ3266">
        <f>'[3]TABLEAU DE BORD'!E3264-'[3]TABLEAU DE BORD'!C3264</f>
        <v>0</v>
      </c>
      <c r="CL3266">
        <f>'[3]TABLEAU DE BORD'!H3264</f>
        <v>0</v>
      </c>
      <c r="CM3266">
        <f>'[3]TABLEAU DE BORD'!K3264-'[3]TABLEAU DE BORD'!I3264</f>
        <v>0</v>
      </c>
    </row>
    <row r="3267" spans="87:91" x14ac:dyDescent="0.25">
      <c r="CI3267">
        <f>'[3]TABLEAU DE BORD'!B3265</f>
        <v>0</v>
      </c>
      <c r="CJ3267">
        <f>'[3]TABLEAU DE BORD'!E3265-'[3]TABLEAU DE BORD'!C3265</f>
        <v>0</v>
      </c>
      <c r="CL3267">
        <f>'[3]TABLEAU DE BORD'!H3265</f>
        <v>0</v>
      </c>
      <c r="CM3267">
        <f>'[3]TABLEAU DE BORD'!K3265-'[3]TABLEAU DE BORD'!I3265</f>
        <v>0</v>
      </c>
    </row>
    <row r="3268" spans="87:91" x14ac:dyDescent="0.25">
      <c r="CI3268">
        <f>'[3]TABLEAU DE BORD'!B3266</f>
        <v>0</v>
      </c>
      <c r="CJ3268">
        <f>'[3]TABLEAU DE BORD'!E3266-'[3]TABLEAU DE BORD'!C3266</f>
        <v>0</v>
      </c>
      <c r="CL3268">
        <f>'[3]TABLEAU DE BORD'!H3266</f>
        <v>0</v>
      </c>
      <c r="CM3268">
        <f>'[3]TABLEAU DE BORD'!K3266-'[3]TABLEAU DE BORD'!I3266</f>
        <v>0</v>
      </c>
    </row>
    <row r="3269" spans="87:91" x14ac:dyDescent="0.25">
      <c r="CI3269">
        <f>'[3]TABLEAU DE BORD'!B3267</f>
        <v>0</v>
      </c>
      <c r="CJ3269">
        <f>'[3]TABLEAU DE BORD'!E3267-'[3]TABLEAU DE BORD'!C3267</f>
        <v>0</v>
      </c>
      <c r="CL3269">
        <f>'[3]TABLEAU DE BORD'!H3267</f>
        <v>0</v>
      </c>
      <c r="CM3269">
        <f>'[3]TABLEAU DE BORD'!K3267-'[3]TABLEAU DE BORD'!I3267</f>
        <v>0</v>
      </c>
    </row>
    <row r="3270" spans="87:91" x14ac:dyDescent="0.25">
      <c r="CI3270">
        <f>'[3]TABLEAU DE BORD'!B3268</f>
        <v>0</v>
      </c>
      <c r="CJ3270">
        <f>'[3]TABLEAU DE BORD'!E3268-'[3]TABLEAU DE BORD'!C3268</f>
        <v>0</v>
      </c>
      <c r="CL3270">
        <f>'[3]TABLEAU DE BORD'!H3268</f>
        <v>0</v>
      </c>
      <c r="CM3270">
        <f>'[3]TABLEAU DE BORD'!K3268-'[3]TABLEAU DE BORD'!I3268</f>
        <v>0</v>
      </c>
    </row>
    <row r="3271" spans="87:91" x14ac:dyDescent="0.25">
      <c r="CI3271">
        <f>'[3]TABLEAU DE BORD'!B3269</f>
        <v>0</v>
      </c>
      <c r="CJ3271">
        <f>'[3]TABLEAU DE BORD'!E3269-'[3]TABLEAU DE BORD'!C3269</f>
        <v>0</v>
      </c>
      <c r="CL3271">
        <f>'[3]TABLEAU DE BORD'!H3269</f>
        <v>0</v>
      </c>
      <c r="CM3271">
        <f>'[3]TABLEAU DE BORD'!K3269-'[3]TABLEAU DE BORD'!I3269</f>
        <v>0</v>
      </c>
    </row>
    <row r="3272" spans="87:91" x14ac:dyDescent="0.25">
      <c r="CI3272">
        <f>'[3]TABLEAU DE BORD'!B3270</f>
        <v>0</v>
      </c>
      <c r="CJ3272">
        <f>'[3]TABLEAU DE BORD'!E3270-'[3]TABLEAU DE BORD'!C3270</f>
        <v>0</v>
      </c>
      <c r="CL3272">
        <f>'[3]TABLEAU DE BORD'!H3270</f>
        <v>0</v>
      </c>
      <c r="CM3272">
        <f>'[3]TABLEAU DE BORD'!K3270-'[3]TABLEAU DE BORD'!I3270</f>
        <v>0</v>
      </c>
    </row>
    <row r="3273" spans="87:91" x14ac:dyDescent="0.25">
      <c r="CI3273">
        <f>'[3]TABLEAU DE BORD'!B3271</f>
        <v>0</v>
      </c>
      <c r="CJ3273">
        <f>'[3]TABLEAU DE BORD'!E3271-'[3]TABLEAU DE BORD'!C3271</f>
        <v>0</v>
      </c>
      <c r="CL3273">
        <f>'[3]TABLEAU DE BORD'!H3271</f>
        <v>0</v>
      </c>
      <c r="CM3273">
        <f>'[3]TABLEAU DE BORD'!K3271-'[3]TABLEAU DE BORD'!I3271</f>
        <v>0</v>
      </c>
    </row>
    <row r="3274" spans="87:91" x14ac:dyDescent="0.25">
      <c r="CI3274">
        <f>'[3]TABLEAU DE BORD'!B3272</f>
        <v>0</v>
      </c>
      <c r="CJ3274">
        <f>'[3]TABLEAU DE BORD'!E3272-'[3]TABLEAU DE BORD'!C3272</f>
        <v>0</v>
      </c>
      <c r="CL3274">
        <f>'[3]TABLEAU DE BORD'!H3272</f>
        <v>0</v>
      </c>
      <c r="CM3274">
        <f>'[3]TABLEAU DE BORD'!K3272-'[3]TABLEAU DE BORD'!I3272</f>
        <v>0</v>
      </c>
    </row>
    <row r="3275" spans="87:91" x14ac:dyDescent="0.25">
      <c r="CI3275">
        <f>'[3]TABLEAU DE BORD'!B3273</f>
        <v>0</v>
      </c>
      <c r="CJ3275">
        <f>'[3]TABLEAU DE BORD'!E3273-'[3]TABLEAU DE BORD'!C3273</f>
        <v>0</v>
      </c>
      <c r="CL3275">
        <f>'[3]TABLEAU DE BORD'!H3273</f>
        <v>0</v>
      </c>
      <c r="CM3275">
        <f>'[3]TABLEAU DE BORD'!K3273-'[3]TABLEAU DE BORD'!I3273</f>
        <v>0</v>
      </c>
    </row>
    <row r="3276" spans="87:91" x14ac:dyDescent="0.25">
      <c r="CI3276">
        <f>'[3]TABLEAU DE BORD'!B3274</f>
        <v>0</v>
      </c>
      <c r="CJ3276">
        <f>'[3]TABLEAU DE BORD'!E3274-'[3]TABLEAU DE BORD'!C3274</f>
        <v>0</v>
      </c>
      <c r="CL3276">
        <f>'[3]TABLEAU DE BORD'!H3274</f>
        <v>0</v>
      </c>
      <c r="CM3276">
        <f>'[3]TABLEAU DE BORD'!K3274-'[3]TABLEAU DE BORD'!I3274</f>
        <v>0</v>
      </c>
    </row>
    <row r="3277" spans="87:91" x14ac:dyDescent="0.25">
      <c r="CI3277">
        <f>'[3]TABLEAU DE BORD'!B3275</f>
        <v>0</v>
      </c>
      <c r="CJ3277">
        <f>'[3]TABLEAU DE BORD'!E3275-'[3]TABLEAU DE BORD'!C3275</f>
        <v>0</v>
      </c>
      <c r="CL3277">
        <f>'[3]TABLEAU DE BORD'!H3275</f>
        <v>0</v>
      </c>
      <c r="CM3277">
        <f>'[3]TABLEAU DE BORD'!K3275-'[3]TABLEAU DE BORD'!I3275</f>
        <v>0</v>
      </c>
    </row>
    <row r="3278" spans="87:91" x14ac:dyDescent="0.25">
      <c r="CI3278">
        <f>'[3]TABLEAU DE BORD'!B3276</f>
        <v>0</v>
      </c>
      <c r="CJ3278">
        <f>'[3]TABLEAU DE BORD'!E3276-'[3]TABLEAU DE BORD'!C3276</f>
        <v>0</v>
      </c>
      <c r="CL3278">
        <f>'[3]TABLEAU DE BORD'!H3276</f>
        <v>0</v>
      </c>
      <c r="CM3278">
        <f>'[3]TABLEAU DE BORD'!K3276-'[3]TABLEAU DE BORD'!I3276</f>
        <v>0</v>
      </c>
    </row>
    <row r="3279" spans="87:91" x14ac:dyDescent="0.25">
      <c r="CI3279">
        <f>'[3]TABLEAU DE BORD'!B3277</f>
        <v>0</v>
      </c>
      <c r="CJ3279">
        <f>'[3]TABLEAU DE BORD'!E3277-'[3]TABLEAU DE BORD'!C3277</f>
        <v>0</v>
      </c>
      <c r="CL3279">
        <f>'[3]TABLEAU DE BORD'!H3277</f>
        <v>0</v>
      </c>
      <c r="CM3279">
        <f>'[3]TABLEAU DE BORD'!K3277-'[3]TABLEAU DE BORD'!I3277</f>
        <v>0</v>
      </c>
    </row>
    <row r="3280" spans="87:91" x14ac:dyDescent="0.25">
      <c r="CI3280">
        <f>'[3]TABLEAU DE BORD'!B3278</f>
        <v>0</v>
      </c>
      <c r="CJ3280">
        <f>'[3]TABLEAU DE BORD'!E3278-'[3]TABLEAU DE BORD'!C3278</f>
        <v>0</v>
      </c>
      <c r="CL3280">
        <f>'[3]TABLEAU DE BORD'!H3278</f>
        <v>0</v>
      </c>
      <c r="CM3280">
        <f>'[3]TABLEAU DE BORD'!K3278-'[3]TABLEAU DE BORD'!I3278</f>
        <v>0</v>
      </c>
    </row>
    <row r="3281" spans="87:91" x14ac:dyDescent="0.25">
      <c r="CI3281">
        <f>'[3]TABLEAU DE BORD'!B3279</f>
        <v>0</v>
      </c>
      <c r="CJ3281">
        <f>'[3]TABLEAU DE BORD'!E3279-'[3]TABLEAU DE BORD'!C3279</f>
        <v>0</v>
      </c>
      <c r="CL3281">
        <f>'[3]TABLEAU DE BORD'!H3279</f>
        <v>0</v>
      </c>
      <c r="CM3281">
        <f>'[3]TABLEAU DE BORD'!K3279-'[3]TABLEAU DE BORD'!I3279</f>
        <v>0</v>
      </c>
    </row>
    <row r="3282" spans="87:91" x14ac:dyDescent="0.25">
      <c r="CI3282">
        <f>'[3]TABLEAU DE BORD'!B3280</f>
        <v>0</v>
      </c>
      <c r="CJ3282">
        <f>'[3]TABLEAU DE BORD'!E3280-'[3]TABLEAU DE BORD'!C3280</f>
        <v>0</v>
      </c>
      <c r="CL3282">
        <f>'[3]TABLEAU DE BORD'!H3280</f>
        <v>0</v>
      </c>
      <c r="CM3282">
        <f>'[3]TABLEAU DE BORD'!K3280-'[3]TABLEAU DE BORD'!I3280</f>
        <v>0</v>
      </c>
    </row>
    <row r="3283" spans="87:91" x14ac:dyDescent="0.25">
      <c r="CI3283">
        <f>'[3]TABLEAU DE BORD'!B3281</f>
        <v>0</v>
      </c>
      <c r="CJ3283">
        <f>'[3]TABLEAU DE BORD'!E3281-'[3]TABLEAU DE BORD'!C3281</f>
        <v>0</v>
      </c>
      <c r="CL3283">
        <f>'[3]TABLEAU DE BORD'!H3281</f>
        <v>0</v>
      </c>
      <c r="CM3283">
        <f>'[3]TABLEAU DE BORD'!K3281-'[3]TABLEAU DE BORD'!I3281</f>
        <v>0</v>
      </c>
    </row>
    <row r="3284" spans="87:91" x14ac:dyDescent="0.25">
      <c r="CI3284">
        <f>'[3]TABLEAU DE BORD'!B3282</f>
        <v>0</v>
      </c>
      <c r="CJ3284">
        <f>'[3]TABLEAU DE BORD'!E3282-'[3]TABLEAU DE BORD'!C3282</f>
        <v>0</v>
      </c>
      <c r="CL3284">
        <f>'[3]TABLEAU DE BORD'!H3282</f>
        <v>0</v>
      </c>
      <c r="CM3284">
        <f>'[3]TABLEAU DE BORD'!K3282-'[3]TABLEAU DE BORD'!I3282</f>
        <v>0</v>
      </c>
    </row>
    <row r="3285" spans="87:91" x14ac:dyDescent="0.25">
      <c r="CI3285">
        <f>'[3]TABLEAU DE BORD'!B3283</f>
        <v>0</v>
      </c>
      <c r="CJ3285">
        <f>'[3]TABLEAU DE BORD'!E3283-'[3]TABLEAU DE BORD'!C3283</f>
        <v>0</v>
      </c>
      <c r="CL3285">
        <f>'[3]TABLEAU DE BORD'!H3283</f>
        <v>0</v>
      </c>
      <c r="CM3285">
        <f>'[3]TABLEAU DE BORD'!K3283-'[3]TABLEAU DE BORD'!I3283</f>
        <v>0</v>
      </c>
    </row>
    <row r="3286" spans="87:91" x14ac:dyDescent="0.25">
      <c r="CI3286">
        <f>'[3]TABLEAU DE BORD'!B3284</f>
        <v>0</v>
      </c>
      <c r="CJ3286">
        <f>'[3]TABLEAU DE BORD'!E3284-'[3]TABLEAU DE BORD'!C3284</f>
        <v>0</v>
      </c>
      <c r="CL3286">
        <f>'[3]TABLEAU DE BORD'!H3284</f>
        <v>0</v>
      </c>
      <c r="CM3286">
        <f>'[3]TABLEAU DE BORD'!K3284-'[3]TABLEAU DE BORD'!I3284</f>
        <v>0</v>
      </c>
    </row>
    <row r="3287" spans="87:91" x14ac:dyDescent="0.25">
      <c r="CI3287">
        <f>'[3]TABLEAU DE BORD'!B3285</f>
        <v>0</v>
      </c>
      <c r="CJ3287">
        <f>'[3]TABLEAU DE BORD'!E3285-'[3]TABLEAU DE BORD'!C3285</f>
        <v>0</v>
      </c>
      <c r="CL3287">
        <f>'[3]TABLEAU DE BORD'!H3285</f>
        <v>0</v>
      </c>
      <c r="CM3287">
        <f>'[3]TABLEAU DE BORD'!K3285-'[3]TABLEAU DE BORD'!I3285</f>
        <v>0</v>
      </c>
    </row>
    <row r="3288" spans="87:91" x14ac:dyDescent="0.25">
      <c r="CI3288">
        <f>'[3]TABLEAU DE BORD'!B3286</f>
        <v>0</v>
      </c>
      <c r="CJ3288">
        <f>'[3]TABLEAU DE BORD'!E3286-'[3]TABLEAU DE BORD'!C3286</f>
        <v>0</v>
      </c>
      <c r="CL3288">
        <f>'[3]TABLEAU DE BORD'!H3286</f>
        <v>0</v>
      </c>
      <c r="CM3288">
        <f>'[3]TABLEAU DE BORD'!K3286-'[3]TABLEAU DE BORD'!I3286</f>
        <v>0</v>
      </c>
    </row>
    <row r="3289" spans="87:91" x14ac:dyDescent="0.25">
      <c r="CI3289">
        <f>'[3]TABLEAU DE BORD'!B3287</f>
        <v>0</v>
      </c>
      <c r="CJ3289">
        <f>'[3]TABLEAU DE BORD'!E3287-'[3]TABLEAU DE BORD'!C3287</f>
        <v>0</v>
      </c>
      <c r="CL3289">
        <f>'[3]TABLEAU DE BORD'!H3287</f>
        <v>0</v>
      </c>
      <c r="CM3289">
        <f>'[3]TABLEAU DE BORD'!K3287-'[3]TABLEAU DE BORD'!I3287</f>
        <v>0</v>
      </c>
    </row>
    <row r="3290" spans="87:91" x14ac:dyDescent="0.25">
      <c r="CI3290">
        <f>'[3]TABLEAU DE BORD'!B3288</f>
        <v>0</v>
      </c>
      <c r="CJ3290">
        <f>'[3]TABLEAU DE BORD'!E3288-'[3]TABLEAU DE BORD'!C3288</f>
        <v>0</v>
      </c>
      <c r="CL3290">
        <f>'[3]TABLEAU DE BORD'!H3288</f>
        <v>0</v>
      </c>
      <c r="CM3290">
        <f>'[3]TABLEAU DE BORD'!K3288-'[3]TABLEAU DE BORD'!I3288</f>
        <v>0</v>
      </c>
    </row>
    <row r="3291" spans="87:91" x14ac:dyDescent="0.25">
      <c r="CI3291">
        <f>'[3]TABLEAU DE BORD'!B3289</f>
        <v>0</v>
      </c>
      <c r="CJ3291">
        <f>'[3]TABLEAU DE BORD'!E3289-'[3]TABLEAU DE BORD'!C3289</f>
        <v>0</v>
      </c>
      <c r="CL3291">
        <f>'[3]TABLEAU DE BORD'!H3289</f>
        <v>0</v>
      </c>
      <c r="CM3291">
        <f>'[3]TABLEAU DE BORD'!K3289-'[3]TABLEAU DE BORD'!I3289</f>
        <v>0</v>
      </c>
    </row>
    <row r="3292" spans="87:91" x14ac:dyDescent="0.25">
      <c r="CI3292">
        <f>'[3]TABLEAU DE BORD'!B3290</f>
        <v>0</v>
      </c>
      <c r="CJ3292">
        <f>'[3]TABLEAU DE BORD'!E3290-'[3]TABLEAU DE BORD'!C3290</f>
        <v>0</v>
      </c>
      <c r="CL3292">
        <f>'[3]TABLEAU DE BORD'!H3290</f>
        <v>0</v>
      </c>
      <c r="CM3292">
        <f>'[3]TABLEAU DE BORD'!K3290-'[3]TABLEAU DE BORD'!I3290</f>
        <v>0</v>
      </c>
    </row>
    <row r="3293" spans="87:91" x14ac:dyDescent="0.25">
      <c r="CI3293">
        <f>'[3]TABLEAU DE BORD'!B3291</f>
        <v>0</v>
      </c>
      <c r="CJ3293">
        <f>'[3]TABLEAU DE BORD'!E3291-'[3]TABLEAU DE BORD'!C3291</f>
        <v>0</v>
      </c>
      <c r="CL3293">
        <f>'[3]TABLEAU DE BORD'!H3291</f>
        <v>0</v>
      </c>
      <c r="CM3293">
        <f>'[3]TABLEAU DE BORD'!K3291-'[3]TABLEAU DE BORD'!I3291</f>
        <v>0</v>
      </c>
    </row>
    <row r="3294" spans="87:91" x14ac:dyDescent="0.25">
      <c r="CI3294">
        <f>'[3]TABLEAU DE BORD'!B3292</f>
        <v>0</v>
      </c>
      <c r="CJ3294">
        <f>'[3]TABLEAU DE BORD'!E3292-'[3]TABLEAU DE BORD'!C3292</f>
        <v>0</v>
      </c>
      <c r="CL3294">
        <f>'[3]TABLEAU DE BORD'!H3292</f>
        <v>0</v>
      </c>
      <c r="CM3294">
        <f>'[3]TABLEAU DE BORD'!K3292-'[3]TABLEAU DE BORD'!I3292</f>
        <v>0</v>
      </c>
    </row>
    <row r="3295" spans="87:91" x14ac:dyDescent="0.25">
      <c r="CI3295">
        <f>'[3]TABLEAU DE BORD'!B3293</f>
        <v>0</v>
      </c>
      <c r="CJ3295">
        <f>'[3]TABLEAU DE BORD'!E3293-'[3]TABLEAU DE BORD'!C3293</f>
        <v>0</v>
      </c>
      <c r="CL3295">
        <f>'[3]TABLEAU DE BORD'!H3293</f>
        <v>0</v>
      </c>
      <c r="CM3295">
        <f>'[3]TABLEAU DE BORD'!K3293-'[3]TABLEAU DE BORD'!I3293</f>
        <v>0</v>
      </c>
    </row>
    <row r="3296" spans="87:91" x14ac:dyDescent="0.25">
      <c r="CI3296">
        <f>'[3]TABLEAU DE BORD'!B3294</f>
        <v>0</v>
      </c>
      <c r="CJ3296">
        <f>'[3]TABLEAU DE BORD'!E3294-'[3]TABLEAU DE BORD'!C3294</f>
        <v>0</v>
      </c>
      <c r="CL3296">
        <f>'[3]TABLEAU DE BORD'!H3294</f>
        <v>0</v>
      </c>
      <c r="CM3296">
        <f>'[3]TABLEAU DE BORD'!K3294-'[3]TABLEAU DE BORD'!I3294</f>
        <v>0</v>
      </c>
    </row>
    <row r="3297" spans="87:91" x14ac:dyDescent="0.25">
      <c r="CI3297">
        <f>'[3]TABLEAU DE BORD'!B3295</f>
        <v>0</v>
      </c>
      <c r="CJ3297">
        <f>'[3]TABLEAU DE BORD'!E3295-'[3]TABLEAU DE BORD'!C3295</f>
        <v>0</v>
      </c>
      <c r="CL3297">
        <f>'[3]TABLEAU DE BORD'!H3295</f>
        <v>0</v>
      </c>
      <c r="CM3297">
        <f>'[3]TABLEAU DE BORD'!K3295-'[3]TABLEAU DE BORD'!I3295</f>
        <v>0</v>
      </c>
    </row>
    <row r="3298" spans="87:91" x14ac:dyDescent="0.25">
      <c r="CI3298">
        <f>'[3]TABLEAU DE BORD'!B3296</f>
        <v>0</v>
      </c>
      <c r="CJ3298">
        <f>'[3]TABLEAU DE BORD'!E3296-'[3]TABLEAU DE BORD'!C3296</f>
        <v>0</v>
      </c>
      <c r="CL3298">
        <f>'[3]TABLEAU DE BORD'!H3296</f>
        <v>0</v>
      </c>
      <c r="CM3298">
        <f>'[3]TABLEAU DE BORD'!K3296-'[3]TABLEAU DE BORD'!I3296</f>
        <v>0</v>
      </c>
    </row>
    <row r="3299" spans="87:91" x14ac:dyDescent="0.25">
      <c r="CI3299">
        <f>'[3]TABLEAU DE BORD'!B3297</f>
        <v>0</v>
      </c>
      <c r="CJ3299">
        <f>'[3]TABLEAU DE BORD'!E3297-'[3]TABLEAU DE BORD'!C3297</f>
        <v>0</v>
      </c>
      <c r="CL3299">
        <f>'[3]TABLEAU DE BORD'!H3297</f>
        <v>0</v>
      </c>
      <c r="CM3299">
        <f>'[3]TABLEAU DE BORD'!K3297-'[3]TABLEAU DE BORD'!I3297</f>
        <v>0</v>
      </c>
    </row>
    <row r="3300" spans="87:91" x14ac:dyDescent="0.25">
      <c r="CI3300">
        <f>'[3]TABLEAU DE BORD'!B3298</f>
        <v>0</v>
      </c>
      <c r="CJ3300">
        <f>'[3]TABLEAU DE BORD'!E3298-'[3]TABLEAU DE BORD'!C3298</f>
        <v>0</v>
      </c>
      <c r="CL3300">
        <f>'[3]TABLEAU DE BORD'!H3298</f>
        <v>0</v>
      </c>
      <c r="CM3300">
        <f>'[3]TABLEAU DE BORD'!K3298-'[3]TABLEAU DE BORD'!I3298</f>
        <v>0</v>
      </c>
    </row>
    <row r="3301" spans="87:91" x14ac:dyDescent="0.25">
      <c r="CI3301">
        <f>'[3]TABLEAU DE BORD'!B3299</f>
        <v>0</v>
      </c>
      <c r="CJ3301">
        <f>'[3]TABLEAU DE BORD'!E3299-'[3]TABLEAU DE BORD'!C3299</f>
        <v>0</v>
      </c>
      <c r="CL3301">
        <f>'[3]TABLEAU DE BORD'!H3299</f>
        <v>0</v>
      </c>
      <c r="CM3301">
        <f>'[3]TABLEAU DE BORD'!K3299-'[3]TABLEAU DE BORD'!I3299</f>
        <v>0</v>
      </c>
    </row>
    <row r="3302" spans="87:91" x14ac:dyDescent="0.25">
      <c r="CI3302">
        <f>'[3]TABLEAU DE BORD'!B3300</f>
        <v>0</v>
      </c>
      <c r="CJ3302">
        <f>'[3]TABLEAU DE BORD'!E3300-'[3]TABLEAU DE BORD'!C3300</f>
        <v>0</v>
      </c>
      <c r="CL3302">
        <f>'[3]TABLEAU DE BORD'!H3300</f>
        <v>0</v>
      </c>
      <c r="CM3302">
        <f>'[3]TABLEAU DE BORD'!K3300-'[3]TABLEAU DE BORD'!I3300</f>
        <v>0</v>
      </c>
    </row>
    <row r="3303" spans="87:91" x14ac:dyDescent="0.25">
      <c r="CI3303">
        <f>'[3]TABLEAU DE BORD'!B3301</f>
        <v>0</v>
      </c>
      <c r="CJ3303">
        <f>'[3]TABLEAU DE BORD'!E3301-'[3]TABLEAU DE BORD'!C3301</f>
        <v>0</v>
      </c>
      <c r="CL3303">
        <f>'[3]TABLEAU DE BORD'!H3301</f>
        <v>0</v>
      </c>
      <c r="CM3303">
        <f>'[3]TABLEAU DE BORD'!K3301-'[3]TABLEAU DE BORD'!I3301</f>
        <v>0</v>
      </c>
    </row>
    <row r="3304" spans="87:91" x14ac:dyDescent="0.25">
      <c r="CI3304">
        <f>'[3]TABLEAU DE BORD'!B3302</f>
        <v>0</v>
      </c>
      <c r="CJ3304">
        <f>'[3]TABLEAU DE BORD'!E3302-'[3]TABLEAU DE BORD'!C3302</f>
        <v>0</v>
      </c>
      <c r="CL3304">
        <f>'[3]TABLEAU DE BORD'!H3302</f>
        <v>0</v>
      </c>
      <c r="CM3304">
        <f>'[3]TABLEAU DE BORD'!K3302-'[3]TABLEAU DE BORD'!I3302</f>
        <v>0</v>
      </c>
    </row>
    <row r="3305" spans="87:91" x14ac:dyDescent="0.25">
      <c r="CI3305">
        <f>'[3]TABLEAU DE BORD'!B3303</f>
        <v>0</v>
      </c>
      <c r="CJ3305">
        <f>'[3]TABLEAU DE BORD'!E3303-'[3]TABLEAU DE BORD'!C3303</f>
        <v>0</v>
      </c>
      <c r="CL3305">
        <f>'[3]TABLEAU DE BORD'!H3303</f>
        <v>0</v>
      </c>
      <c r="CM3305">
        <f>'[3]TABLEAU DE BORD'!K3303-'[3]TABLEAU DE BORD'!I3303</f>
        <v>0</v>
      </c>
    </row>
    <row r="3306" spans="87:91" x14ac:dyDescent="0.25">
      <c r="CI3306">
        <f>'[3]TABLEAU DE BORD'!B3304</f>
        <v>0</v>
      </c>
      <c r="CJ3306">
        <f>'[3]TABLEAU DE BORD'!E3304-'[3]TABLEAU DE BORD'!C3304</f>
        <v>0</v>
      </c>
      <c r="CL3306">
        <f>'[3]TABLEAU DE BORD'!H3304</f>
        <v>0</v>
      </c>
      <c r="CM3306">
        <f>'[3]TABLEAU DE BORD'!K3304-'[3]TABLEAU DE BORD'!I3304</f>
        <v>0</v>
      </c>
    </row>
    <row r="3307" spans="87:91" x14ac:dyDescent="0.25">
      <c r="CI3307">
        <f>'[3]TABLEAU DE BORD'!B3305</f>
        <v>0</v>
      </c>
      <c r="CJ3307">
        <f>'[3]TABLEAU DE BORD'!E3305-'[3]TABLEAU DE BORD'!C3305</f>
        <v>0</v>
      </c>
      <c r="CL3307">
        <f>'[3]TABLEAU DE BORD'!H3305</f>
        <v>0</v>
      </c>
      <c r="CM3307">
        <f>'[3]TABLEAU DE BORD'!K3305-'[3]TABLEAU DE BORD'!I3305</f>
        <v>0</v>
      </c>
    </row>
    <row r="3308" spans="87:91" x14ac:dyDescent="0.25">
      <c r="CI3308">
        <f>'[3]TABLEAU DE BORD'!B3306</f>
        <v>0</v>
      </c>
      <c r="CJ3308">
        <f>'[3]TABLEAU DE BORD'!E3306-'[3]TABLEAU DE BORD'!C3306</f>
        <v>0</v>
      </c>
      <c r="CL3308">
        <f>'[3]TABLEAU DE BORD'!H3306</f>
        <v>0</v>
      </c>
      <c r="CM3308">
        <f>'[3]TABLEAU DE BORD'!K3306-'[3]TABLEAU DE BORD'!I3306</f>
        <v>0</v>
      </c>
    </row>
    <row r="3309" spans="87:91" x14ac:dyDescent="0.25">
      <c r="CI3309">
        <f>'[3]TABLEAU DE BORD'!B3307</f>
        <v>0</v>
      </c>
      <c r="CJ3309">
        <f>'[3]TABLEAU DE BORD'!E3307-'[3]TABLEAU DE BORD'!C3307</f>
        <v>0</v>
      </c>
      <c r="CL3309">
        <f>'[3]TABLEAU DE BORD'!H3307</f>
        <v>0</v>
      </c>
      <c r="CM3309">
        <f>'[3]TABLEAU DE BORD'!K3307-'[3]TABLEAU DE BORD'!I3307</f>
        <v>0</v>
      </c>
    </row>
    <row r="3310" spans="87:91" x14ac:dyDescent="0.25">
      <c r="CI3310">
        <f>'[3]TABLEAU DE BORD'!B3308</f>
        <v>0</v>
      </c>
      <c r="CJ3310">
        <f>'[3]TABLEAU DE BORD'!E3308-'[3]TABLEAU DE BORD'!C3308</f>
        <v>0</v>
      </c>
      <c r="CL3310">
        <f>'[3]TABLEAU DE BORD'!H3308</f>
        <v>0</v>
      </c>
      <c r="CM3310">
        <f>'[3]TABLEAU DE BORD'!K3308-'[3]TABLEAU DE BORD'!I3308</f>
        <v>0</v>
      </c>
    </row>
    <row r="3311" spans="87:91" x14ac:dyDescent="0.25">
      <c r="CI3311">
        <f>'[3]TABLEAU DE BORD'!B3309</f>
        <v>0</v>
      </c>
      <c r="CJ3311">
        <f>'[3]TABLEAU DE BORD'!E3309-'[3]TABLEAU DE BORD'!C3309</f>
        <v>0</v>
      </c>
      <c r="CL3311">
        <f>'[3]TABLEAU DE BORD'!H3309</f>
        <v>0</v>
      </c>
      <c r="CM3311">
        <f>'[3]TABLEAU DE BORD'!K3309-'[3]TABLEAU DE BORD'!I3309</f>
        <v>0</v>
      </c>
    </row>
    <row r="3312" spans="87:91" x14ac:dyDescent="0.25">
      <c r="CI3312">
        <f>'[3]TABLEAU DE BORD'!B3310</f>
        <v>0</v>
      </c>
      <c r="CJ3312">
        <f>'[3]TABLEAU DE BORD'!E3310-'[3]TABLEAU DE BORD'!C3310</f>
        <v>0</v>
      </c>
      <c r="CL3312">
        <f>'[3]TABLEAU DE BORD'!H3310</f>
        <v>0</v>
      </c>
      <c r="CM3312">
        <f>'[3]TABLEAU DE BORD'!K3310-'[3]TABLEAU DE BORD'!I3310</f>
        <v>0</v>
      </c>
    </row>
    <row r="3313" spans="87:91" x14ac:dyDescent="0.25">
      <c r="CI3313">
        <f>'[3]TABLEAU DE BORD'!B3311</f>
        <v>0</v>
      </c>
      <c r="CJ3313">
        <f>'[3]TABLEAU DE BORD'!E3311-'[3]TABLEAU DE BORD'!C3311</f>
        <v>0</v>
      </c>
      <c r="CL3313">
        <f>'[3]TABLEAU DE BORD'!H3311</f>
        <v>0</v>
      </c>
      <c r="CM3313">
        <f>'[3]TABLEAU DE BORD'!K3311-'[3]TABLEAU DE BORD'!I3311</f>
        <v>0</v>
      </c>
    </row>
    <row r="3314" spans="87:91" x14ac:dyDescent="0.25">
      <c r="CI3314">
        <f>'[3]TABLEAU DE BORD'!B3312</f>
        <v>0</v>
      </c>
      <c r="CJ3314">
        <f>'[3]TABLEAU DE BORD'!E3312-'[3]TABLEAU DE BORD'!C3312</f>
        <v>0</v>
      </c>
      <c r="CL3314">
        <f>'[3]TABLEAU DE BORD'!H3312</f>
        <v>0</v>
      </c>
      <c r="CM3314">
        <f>'[3]TABLEAU DE BORD'!K3312-'[3]TABLEAU DE BORD'!I3312</f>
        <v>0</v>
      </c>
    </row>
    <row r="3315" spans="87:91" x14ac:dyDescent="0.25">
      <c r="CI3315">
        <f>'[3]TABLEAU DE BORD'!B3313</f>
        <v>0</v>
      </c>
      <c r="CJ3315">
        <f>'[3]TABLEAU DE BORD'!E3313-'[3]TABLEAU DE BORD'!C3313</f>
        <v>0</v>
      </c>
      <c r="CL3315">
        <f>'[3]TABLEAU DE BORD'!H3313</f>
        <v>0</v>
      </c>
      <c r="CM3315">
        <f>'[3]TABLEAU DE BORD'!K3313-'[3]TABLEAU DE BORD'!I3313</f>
        <v>0</v>
      </c>
    </row>
    <row r="3316" spans="87:91" x14ac:dyDescent="0.25">
      <c r="CI3316">
        <f>'[3]TABLEAU DE BORD'!B3314</f>
        <v>0</v>
      </c>
      <c r="CJ3316">
        <f>'[3]TABLEAU DE BORD'!E3314-'[3]TABLEAU DE BORD'!C3314</f>
        <v>0</v>
      </c>
      <c r="CL3316">
        <f>'[3]TABLEAU DE BORD'!H3314</f>
        <v>0</v>
      </c>
      <c r="CM3316">
        <f>'[3]TABLEAU DE BORD'!K3314-'[3]TABLEAU DE BORD'!I3314</f>
        <v>0</v>
      </c>
    </row>
    <row r="3317" spans="87:91" x14ac:dyDescent="0.25">
      <c r="CI3317">
        <f>'[3]TABLEAU DE BORD'!B3315</f>
        <v>0</v>
      </c>
      <c r="CJ3317">
        <f>'[3]TABLEAU DE BORD'!E3315-'[3]TABLEAU DE BORD'!C3315</f>
        <v>0</v>
      </c>
      <c r="CL3317">
        <f>'[3]TABLEAU DE BORD'!H3315</f>
        <v>0</v>
      </c>
      <c r="CM3317">
        <f>'[3]TABLEAU DE BORD'!K3315-'[3]TABLEAU DE BORD'!I3315</f>
        <v>0</v>
      </c>
    </row>
    <row r="3318" spans="87:91" x14ac:dyDescent="0.25">
      <c r="CI3318">
        <f>'[3]TABLEAU DE BORD'!B3316</f>
        <v>0</v>
      </c>
      <c r="CJ3318">
        <f>'[3]TABLEAU DE BORD'!E3316-'[3]TABLEAU DE BORD'!C3316</f>
        <v>0</v>
      </c>
      <c r="CL3318">
        <f>'[3]TABLEAU DE BORD'!H3316</f>
        <v>0</v>
      </c>
      <c r="CM3318">
        <f>'[3]TABLEAU DE BORD'!K3316-'[3]TABLEAU DE BORD'!I3316</f>
        <v>0</v>
      </c>
    </row>
    <row r="3319" spans="87:91" x14ac:dyDescent="0.25">
      <c r="CI3319">
        <f>'[3]TABLEAU DE BORD'!B3317</f>
        <v>0</v>
      </c>
      <c r="CJ3319">
        <f>'[3]TABLEAU DE BORD'!E3317-'[3]TABLEAU DE BORD'!C3317</f>
        <v>0</v>
      </c>
      <c r="CL3319">
        <f>'[3]TABLEAU DE BORD'!H3317</f>
        <v>0</v>
      </c>
      <c r="CM3319">
        <f>'[3]TABLEAU DE BORD'!K3317-'[3]TABLEAU DE BORD'!I3317</f>
        <v>0</v>
      </c>
    </row>
    <row r="3320" spans="87:91" x14ac:dyDescent="0.25">
      <c r="CI3320">
        <f>'[3]TABLEAU DE BORD'!B3318</f>
        <v>0</v>
      </c>
      <c r="CJ3320">
        <f>'[3]TABLEAU DE BORD'!E3318-'[3]TABLEAU DE BORD'!C3318</f>
        <v>0</v>
      </c>
      <c r="CL3320">
        <f>'[3]TABLEAU DE BORD'!H3318</f>
        <v>0</v>
      </c>
      <c r="CM3320">
        <f>'[3]TABLEAU DE BORD'!K3318-'[3]TABLEAU DE BORD'!I3318</f>
        <v>0</v>
      </c>
    </row>
    <row r="3321" spans="87:91" x14ac:dyDescent="0.25">
      <c r="CI3321">
        <f>'[3]TABLEAU DE BORD'!B3319</f>
        <v>0</v>
      </c>
      <c r="CJ3321">
        <f>'[3]TABLEAU DE BORD'!E3319-'[3]TABLEAU DE BORD'!C3319</f>
        <v>0</v>
      </c>
      <c r="CL3321">
        <f>'[3]TABLEAU DE BORD'!H3319</f>
        <v>0</v>
      </c>
      <c r="CM3321">
        <f>'[3]TABLEAU DE BORD'!K3319-'[3]TABLEAU DE BORD'!I3319</f>
        <v>0</v>
      </c>
    </row>
    <row r="3322" spans="87:91" x14ac:dyDescent="0.25">
      <c r="CI3322">
        <f>'[3]TABLEAU DE BORD'!B3320</f>
        <v>0</v>
      </c>
      <c r="CJ3322">
        <f>'[3]TABLEAU DE BORD'!E3320-'[3]TABLEAU DE BORD'!C3320</f>
        <v>0</v>
      </c>
      <c r="CL3322">
        <f>'[3]TABLEAU DE BORD'!H3320</f>
        <v>0</v>
      </c>
      <c r="CM3322">
        <f>'[3]TABLEAU DE BORD'!K3320-'[3]TABLEAU DE BORD'!I3320</f>
        <v>0</v>
      </c>
    </row>
    <row r="3323" spans="87:91" x14ac:dyDescent="0.25">
      <c r="CI3323">
        <f>'[3]TABLEAU DE BORD'!B3321</f>
        <v>0</v>
      </c>
      <c r="CJ3323">
        <f>'[3]TABLEAU DE BORD'!E3321-'[3]TABLEAU DE BORD'!C3321</f>
        <v>0</v>
      </c>
      <c r="CL3323">
        <f>'[3]TABLEAU DE BORD'!H3321</f>
        <v>0</v>
      </c>
      <c r="CM3323">
        <f>'[3]TABLEAU DE BORD'!K3321-'[3]TABLEAU DE BORD'!I3321</f>
        <v>0</v>
      </c>
    </row>
    <row r="3324" spans="87:91" x14ac:dyDescent="0.25">
      <c r="CI3324">
        <f>'[3]TABLEAU DE BORD'!B3322</f>
        <v>0</v>
      </c>
      <c r="CJ3324">
        <f>'[3]TABLEAU DE BORD'!E3322-'[3]TABLEAU DE BORD'!C3322</f>
        <v>0</v>
      </c>
      <c r="CL3324">
        <f>'[3]TABLEAU DE BORD'!H3322</f>
        <v>0</v>
      </c>
      <c r="CM3324">
        <f>'[3]TABLEAU DE BORD'!K3322-'[3]TABLEAU DE BORD'!I3322</f>
        <v>0</v>
      </c>
    </row>
    <row r="3325" spans="87:91" x14ac:dyDescent="0.25">
      <c r="CI3325">
        <f>'[3]TABLEAU DE BORD'!B3323</f>
        <v>0</v>
      </c>
      <c r="CJ3325">
        <f>'[3]TABLEAU DE BORD'!E3323-'[3]TABLEAU DE BORD'!C3323</f>
        <v>0</v>
      </c>
      <c r="CL3325">
        <f>'[3]TABLEAU DE BORD'!H3323</f>
        <v>0</v>
      </c>
      <c r="CM3325">
        <f>'[3]TABLEAU DE BORD'!K3323-'[3]TABLEAU DE BORD'!I3323</f>
        <v>0</v>
      </c>
    </row>
    <row r="3326" spans="87:91" x14ac:dyDescent="0.25">
      <c r="CI3326">
        <f>'[3]TABLEAU DE BORD'!B3324</f>
        <v>0</v>
      </c>
      <c r="CJ3326">
        <f>'[3]TABLEAU DE BORD'!E3324-'[3]TABLEAU DE BORD'!C3324</f>
        <v>0</v>
      </c>
      <c r="CL3326">
        <f>'[3]TABLEAU DE BORD'!H3324</f>
        <v>0</v>
      </c>
      <c r="CM3326">
        <f>'[3]TABLEAU DE BORD'!K3324-'[3]TABLEAU DE BORD'!I3324</f>
        <v>0</v>
      </c>
    </row>
    <row r="3327" spans="87:91" x14ac:dyDescent="0.25">
      <c r="CI3327">
        <f>'[3]TABLEAU DE BORD'!B3325</f>
        <v>0</v>
      </c>
      <c r="CJ3327">
        <f>'[3]TABLEAU DE BORD'!E3325-'[3]TABLEAU DE BORD'!C3325</f>
        <v>0</v>
      </c>
      <c r="CL3327">
        <f>'[3]TABLEAU DE BORD'!H3325</f>
        <v>0</v>
      </c>
      <c r="CM3327">
        <f>'[3]TABLEAU DE BORD'!K3325-'[3]TABLEAU DE BORD'!I3325</f>
        <v>0</v>
      </c>
    </row>
    <row r="3328" spans="87:91" x14ac:dyDescent="0.25">
      <c r="CI3328">
        <f>'[3]TABLEAU DE BORD'!B3326</f>
        <v>0</v>
      </c>
      <c r="CJ3328">
        <f>'[3]TABLEAU DE BORD'!E3326-'[3]TABLEAU DE BORD'!C3326</f>
        <v>0</v>
      </c>
      <c r="CL3328">
        <f>'[3]TABLEAU DE BORD'!H3326</f>
        <v>0</v>
      </c>
      <c r="CM3328">
        <f>'[3]TABLEAU DE BORD'!K3326-'[3]TABLEAU DE BORD'!I3326</f>
        <v>0</v>
      </c>
    </row>
    <row r="3329" spans="87:91" x14ac:dyDescent="0.25">
      <c r="CI3329">
        <f>'[3]TABLEAU DE BORD'!B3327</f>
        <v>0</v>
      </c>
      <c r="CJ3329">
        <f>'[3]TABLEAU DE BORD'!E3327-'[3]TABLEAU DE BORD'!C3327</f>
        <v>0</v>
      </c>
      <c r="CL3329">
        <f>'[3]TABLEAU DE BORD'!H3327</f>
        <v>0</v>
      </c>
      <c r="CM3329">
        <f>'[3]TABLEAU DE BORD'!K3327-'[3]TABLEAU DE BORD'!I3327</f>
        <v>0</v>
      </c>
    </row>
    <row r="3330" spans="87:91" x14ac:dyDescent="0.25">
      <c r="CI3330">
        <f>'[3]TABLEAU DE BORD'!B3328</f>
        <v>0</v>
      </c>
      <c r="CJ3330">
        <f>'[3]TABLEAU DE BORD'!E3328-'[3]TABLEAU DE BORD'!C3328</f>
        <v>0</v>
      </c>
      <c r="CL3330">
        <f>'[3]TABLEAU DE BORD'!H3328</f>
        <v>0</v>
      </c>
      <c r="CM3330">
        <f>'[3]TABLEAU DE BORD'!K3328-'[3]TABLEAU DE BORD'!I3328</f>
        <v>0</v>
      </c>
    </row>
    <row r="3331" spans="87:91" x14ac:dyDescent="0.25">
      <c r="CI3331">
        <f>'[3]TABLEAU DE BORD'!B3329</f>
        <v>0</v>
      </c>
      <c r="CJ3331">
        <f>'[3]TABLEAU DE BORD'!E3329-'[3]TABLEAU DE BORD'!C3329</f>
        <v>0</v>
      </c>
      <c r="CL3331">
        <f>'[3]TABLEAU DE BORD'!H3329</f>
        <v>0</v>
      </c>
      <c r="CM3331">
        <f>'[3]TABLEAU DE BORD'!K3329-'[3]TABLEAU DE BORD'!I3329</f>
        <v>0</v>
      </c>
    </row>
    <row r="3332" spans="87:91" x14ac:dyDescent="0.25">
      <c r="CI3332">
        <f>'[3]TABLEAU DE BORD'!B3330</f>
        <v>0</v>
      </c>
      <c r="CJ3332">
        <f>'[3]TABLEAU DE BORD'!E3330-'[3]TABLEAU DE BORD'!C3330</f>
        <v>0</v>
      </c>
      <c r="CL3332">
        <f>'[3]TABLEAU DE BORD'!H3330</f>
        <v>0</v>
      </c>
      <c r="CM3332">
        <f>'[3]TABLEAU DE BORD'!K3330-'[3]TABLEAU DE BORD'!I3330</f>
        <v>0</v>
      </c>
    </row>
    <row r="3333" spans="87:91" x14ac:dyDescent="0.25">
      <c r="CI3333">
        <f>'[3]TABLEAU DE BORD'!B3331</f>
        <v>0</v>
      </c>
      <c r="CJ3333">
        <f>'[3]TABLEAU DE BORD'!E3331-'[3]TABLEAU DE BORD'!C3331</f>
        <v>0</v>
      </c>
      <c r="CL3333">
        <f>'[3]TABLEAU DE BORD'!H3331</f>
        <v>0</v>
      </c>
      <c r="CM3333">
        <f>'[3]TABLEAU DE BORD'!K3331-'[3]TABLEAU DE BORD'!I3331</f>
        <v>0</v>
      </c>
    </row>
    <row r="3334" spans="87:91" x14ac:dyDescent="0.25">
      <c r="CI3334">
        <f>'[3]TABLEAU DE BORD'!B3332</f>
        <v>0</v>
      </c>
      <c r="CJ3334">
        <f>'[3]TABLEAU DE BORD'!E3332-'[3]TABLEAU DE BORD'!C3332</f>
        <v>0</v>
      </c>
      <c r="CL3334">
        <f>'[3]TABLEAU DE BORD'!H3332</f>
        <v>0</v>
      </c>
      <c r="CM3334">
        <f>'[3]TABLEAU DE BORD'!K3332-'[3]TABLEAU DE BORD'!I3332</f>
        <v>0</v>
      </c>
    </row>
    <row r="3335" spans="87:91" x14ac:dyDescent="0.25">
      <c r="CI3335">
        <f>'[3]TABLEAU DE BORD'!B3333</f>
        <v>0</v>
      </c>
      <c r="CJ3335">
        <f>'[3]TABLEAU DE BORD'!E3333-'[3]TABLEAU DE BORD'!C3333</f>
        <v>0</v>
      </c>
      <c r="CL3335">
        <f>'[3]TABLEAU DE BORD'!H3333</f>
        <v>0</v>
      </c>
      <c r="CM3335">
        <f>'[3]TABLEAU DE BORD'!K3333-'[3]TABLEAU DE BORD'!I3333</f>
        <v>0</v>
      </c>
    </row>
    <row r="3336" spans="87:91" x14ac:dyDescent="0.25">
      <c r="CI3336">
        <f>'[3]TABLEAU DE BORD'!B3334</f>
        <v>0</v>
      </c>
      <c r="CJ3336">
        <f>'[3]TABLEAU DE BORD'!E3334-'[3]TABLEAU DE BORD'!C3334</f>
        <v>0</v>
      </c>
      <c r="CL3336">
        <f>'[3]TABLEAU DE BORD'!H3334</f>
        <v>0</v>
      </c>
      <c r="CM3336">
        <f>'[3]TABLEAU DE BORD'!K3334-'[3]TABLEAU DE BORD'!I3334</f>
        <v>0</v>
      </c>
    </row>
    <row r="3337" spans="87:91" x14ac:dyDescent="0.25">
      <c r="CI3337">
        <f>'[3]TABLEAU DE BORD'!B3335</f>
        <v>0</v>
      </c>
      <c r="CJ3337">
        <f>'[3]TABLEAU DE BORD'!E3335-'[3]TABLEAU DE BORD'!C3335</f>
        <v>0</v>
      </c>
      <c r="CL3337">
        <f>'[3]TABLEAU DE BORD'!H3335</f>
        <v>0</v>
      </c>
      <c r="CM3337">
        <f>'[3]TABLEAU DE BORD'!K3335-'[3]TABLEAU DE BORD'!I3335</f>
        <v>0</v>
      </c>
    </row>
    <row r="3338" spans="87:91" x14ac:dyDescent="0.25">
      <c r="CI3338">
        <f>'[3]TABLEAU DE BORD'!B3336</f>
        <v>0</v>
      </c>
      <c r="CJ3338">
        <f>'[3]TABLEAU DE BORD'!E3336-'[3]TABLEAU DE BORD'!C3336</f>
        <v>0</v>
      </c>
      <c r="CL3338">
        <f>'[3]TABLEAU DE BORD'!H3336</f>
        <v>0</v>
      </c>
      <c r="CM3338">
        <f>'[3]TABLEAU DE BORD'!K3336-'[3]TABLEAU DE BORD'!I3336</f>
        <v>0</v>
      </c>
    </row>
    <row r="3339" spans="87:91" x14ac:dyDescent="0.25">
      <c r="CI3339">
        <f>'[3]TABLEAU DE BORD'!B3337</f>
        <v>0</v>
      </c>
      <c r="CJ3339">
        <f>'[3]TABLEAU DE BORD'!E3337-'[3]TABLEAU DE BORD'!C3337</f>
        <v>0</v>
      </c>
      <c r="CL3339">
        <f>'[3]TABLEAU DE BORD'!H3337</f>
        <v>0</v>
      </c>
      <c r="CM3339">
        <f>'[3]TABLEAU DE BORD'!K3337-'[3]TABLEAU DE BORD'!I3337</f>
        <v>0</v>
      </c>
    </row>
    <row r="3340" spans="87:91" x14ac:dyDescent="0.25">
      <c r="CI3340">
        <f>'[3]TABLEAU DE BORD'!B3338</f>
        <v>0</v>
      </c>
      <c r="CJ3340">
        <f>'[3]TABLEAU DE BORD'!E3338-'[3]TABLEAU DE BORD'!C3338</f>
        <v>0</v>
      </c>
      <c r="CL3340">
        <f>'[3]TABLEAU DE BORD'!H3338</f>
        <v>0</v>
      </c>
      <c r="CM3340">
        <f>'[3]TABLEAU DE BORD'!K3338-'[3]TABLEAU DE BORD'!I3338</f>
        <v>0</v>
      </c>
    </row>
    <row r="3341" spans="87:91" x14ac:dyDescent="0.25">
      <c r="CI3341">
        <f>'[3]TABLEAU DE BORD'!B3339</f>
        <v>0</v>
      </c>
      <c r="CJ3341">
        <f>'[3]TABLEAU DE BORD'!E3339-'[3]TABLEAU DE BORD'!C3339</f>
        <v>0</v>
      </c>
      <c r="CL3341">
        <f>'[3]TABLEAU DE BORD'!H3339</f>
        <v>0</v>
      </c>
      <c r="CM3341">
        <f>'[3]TABLEAU DE BORD'!K3339-'[3]TABLEAU DE BORD'!I3339</f>
        <v>0</v>
      </c>
    </row>
    <row r="3342" spans="87:91" x14ac:dyDescent="0.25">
      <c r="CI3342">
        <f>'[3]TABLEAU DE BORD'!B3340</f>
        <v>0</v>
      </c>
      <c r="CJ3342">
        <f>'[3]TABLEAU DE BORD'!E3340-'[3]TABLEAU DE BORD'!C3340</f>
        <v>0</v>
      </c>
      <c r="CL3342">
        <f>'[3]TABLEAU DE BORD'!H3340</f>
        <v>0</v>
      </c>
      <c r="CM3342">
        <f>'[3]TABLEAU DE BORD'!K3340-'[3]TABLEAU DE BORD'!I3340</f>
        <v>0</v>
      </c>
    </row>
    <row r="3343" spans="87:91" x14ac:dyDescent="0.25">
      <c r="CI3343">
        <f>'[3]TABLEAU DE BORD'!B3341</f>
        <v>0</v>
      </c>
      <c r="CJ3343">
        <f>'[3]TABLEAU DE BORD'!E3341-'[3]TABLEAU DE BORD'!C3341</f>
        <v>0</v>
      </c>
      <c r="CL3343">
        <f>'[3]TABLEAU DE BORD'!H3341</f>
        <v>0</v>
      </c>
      <c r="CM3343">
        <f>'[3]TABLEAU DE BORD'!K3341-'[3]TABLEAU DE BORD'!I3341</f>
        <v>0</v>
      </c>
    </row>
    <row r="3344" spans="87:91" x14ac:dyDescent="0.25">
      <c r="CI3344">
        <f>'[3]TABLEAU DE BORD'!B3342</f>
        <v>0</v>
      </c>
      <c r="CJ3344">
        <f>'[3]TABLEAU DE BORD'!E3342-'[3]TABLEAU DE BORD'!C3342</f>
        <v>0</v>
      </c>
      <c r="CL3344">
        <f>'[3]TABLEAU DE BORD'!H3342</f>
        <v>0</v>
      </c>
      <c r="CM3344">
        <f>'[3]TABLEAU DE BORD'!K3342-'[3]TABLEAU DE BORD'!I3342</f>
        <v>0</v>
      </c>
    </row>
    <row r="3345" spans="87:91" x14ac:dyDescent="0.25">
      <c r="CI3345">
        <f>'[3]TABLEAU DE BORD'!B3343</f>
        <v>0</v>
      </c>
      <c r="CJ3345">
        <f>'[3]TABLEAU DE BORD'!E3343-'[3]TABLEAU DE BORD'!C3343</f>
        <v>0</v>
      </c>
      <c r="CL3345">
        <f>'[3]TABLEAU DE BORD'!H3343</f>
        <v>0</v>
      </c>
      <c r="CM3345">
        <f>'[3]TABLEAU DE BORD'!K3343-'[3]TABLEAU DE BORD'!I3343</f>
        <v>0</v>
      </c>
    </row>
    <row r="3346" spans="87:91" x14ac:dyDescent="0.25">
      <c r="CI3346">
        <f>'[3]TABLEAU DE BORD'!B3344</f>
        <v>0</v>
      </c>
      <c r="CJ3346">
        <f>'[3]TABLEAU DE BORD'!E3344-'[3]TABLEAU DE BORD'!C3344</f>
        <v>0</v>
      </c>
      <c r="CL3346">
        <f>'[3]TABLEAU DE BORD'!H3344</f>
        <v>0</v>
      </c>
      <c r="CM3346">
        <f>'[3]TABLEAU DE BORD'!K3344-'[3]TABLEAU DE BORD'!I3344</f>
        <v>0</v>
      </c>
    </row>
    <row r="3347" spans="87:91" x14ac:dyDescent="0.25">
      <c r="CI3347">
        <f>'[3]TABLEAU DE BORD'!B3345</f>
        <v>0</v>
      </c>
      <c r="CJ3347">
        <f>'[3]TABLEAU DE BORD'!E3345-'[3]TABLEAU DE BORD'!C3345</f>
        <v>0</v>
      </c>
      <c r="CL3347">
        <f>'[3]TABLEAU DE BORD'!H3345</f>
        <v>0</v>
      </c>
      <c r="CM3347">
        <f>'[3]TABLEAU DE BORD'!K3345-'[3]TABLEAU DE BORD'!I3345</f>
        <v>0</v>
      </c>
    </row>
    <row r="3348" spans="87:91" x14ac:dyDescent="0.25">
      <c r="CI3348">
        <f>'[3]TABLEAU DE BORD'!B3346</f>
        <v>0</v>
      </c>
      <c r="CJ3348">
        <f>'[3]TABLEAU DE BORD'!E3346-'[3]TABLEAU DE BORD'!C3346</f>
        <v>0</v>
      </c>
      <c r="CL3348">
        <f>'[3]TABLEAU DE BORD'!H3346</f>
        <v>0</v>
      </c>
      <c r="CM3348">
        <f>'[3]TABLEAU DE BORD'!K3346-'[3]TABLEAU DE BORD'!I3346</f>
        <v>0</v>
      </c>
    </row>
    <row r="3349" spans="87:91" x14ac:dyDescent="0.25">
      <c r="CI3349">
        <f>'[3]TABLEAU DE BORD'!B3347</f>
        <v>0</v>
      </c>
      <c r="CJ3349">
        <f>'[3]TABLEAU DE BORD'!E3347-'[3]TABLEAU DE BORD'!C3347</f>
        <v>0</v>
      </c>
      <c r="CL3349">
        <f>'[3]TABLEAU DE BORD'!H3347</f>
        <v>0</v>
      </c>
      <c r="CM3349">
        <f>'[3]TABLEAU DE BORD'!K3347-'[3]TABLEAU DE BORD'!I3347</f>
        <v>0</v>
      </c>
    </row>
    <row r="3350" spans="87:91" x14ac:dyDescent="0.25">
      <c r="CI3350">
        <f>'[3]TABLEAU DE BORD'!B3348</f>
        <v>0</v>
      </c>
      <c r="CJ3350">
        <f>'[3]TABLEAU DE BORD'!E3348-'[3]TABLEAU DE BORD'!C3348</f>
        <v>0</v>
      </c>
      <c r="CL3350">
        <f>'[3]TABLEAU DE BORD'!H3348</f>
        <v>0</v>
      </c>
      <c r="CM3350">
        <f>'[3]TABLEAU DE BORD'!K3348-'[3]TABLEAU DE BORD'!I3348</f>
        <v>0</v>
      </c>
    </row>
    <row r="3351" spans="87:91" x14ac:dyDescent="0.25">
      <c r="CI3351">
        <f>'[3]TABLEAU DE BORD'!B3349</f>
        <v>0</v>
      </c>
      <c r="CJ3351">
        <f>'[3]TABLEAU DE BORD'!E3349-'[3]TABLEAU DE BORD'!C3349</f>
        <v>0</v>
      </c>
      <c r="CL3351">
        <f>'[3]TABLEAU DE BORD'!H3349</f>
        <v>0</v>
      </c>
      <c r="CM3351">
        <f>'[3]TABLEAU DE BORD'!K3349-'[3]TABLEAU DE BORD'!I3349</f>
        <v>0</v>
      </c>
    </row>
    <row r="3352" spans="87:91" x14ac:dyDescent="0.25">
      <c r="CI3352">
        <f>'[3]TABLEAU DE BORD'!B3350</f>
        <v>0</v>
      </c>
      <c r="CJ3352">
        <f>'[3]TABLEAU DE BORD'!E3350-'[3]TABLEAU DE BORD'!C3350</f>
        <v>0</v>
      </c>
      <c r="CL3352">
        <f>'[3]TABLEAU DE BORD'!H3350</f>
        <v>0</v>
      </c>
      <c r="CM3352">
        <f>'[3]TABLEAU DE BORD'!K3350-'[3]TABLEAU DE BORD'!I3350</f>
        <v>0</v>
      </c>
    </row>
    <row r="3353" spans="87:91" x14ac:dyDescent="0.25">
      <c r="CI3353">
        <f>'[3]TABLEAU DE BORD'!B3351</f>
        <v>0</v>
      </c>
      <c r="CJ3353">
        <f>'[3]TABLEAU DE BORD'!E3351-'[3]TABLEAU DE BORD'!C3351</f>
        <v>0</v>
      </c>
      <c r="CL3353">
        <f>'[3]TABLEAU DE BORD'!H3351</f>
        <v>0</v>
      </c>
      <c r="CM3353">
        <f>'[3]TABLEAU DE BORD'!K3351-'[3]TABLEAU DE BORD'!I3351</f>
        <v>0</v>
      </c>
    </row>
    <row r="3354" spans="87:91" x14ac:dyDescent="0.25">
      <c r="CI3354">
        <f>'[3]TABLEAU DE BORD'!B3352</f>
        <v>0</v>
      </c>
      <c r="CJ3354">
        <f>'[3]TABLEAU DE BORD'!E3352-'[3]TABLEAU DE BORD'!C3352</f>
        <v>0</v>
      </c>
      <c r="CL3354">
        <f>'[3]TABLEAU DE BORD'!H3352</f>
        <v>0</v>
      </c>
      <c r="CM3354">
        <f>'[3]TABLEAU DE BORD'!K3352-'[3]TABLEAU DE BORD'!I3352</f>
        <v>0</v>
      </c>
    </row>
    <row r="3355" spans="87:91" x14ac:dyDescent="0.25">
      <c r="CI3355">
        <f>'[3]TABLEAU DE BORD'!B3353</f>
        <v>0</v>
      </c>
      <c r="CJ3355">
        <f>'[3]TABLEAU DE BORD'!E3353-'[3]TABLEAU DE BORD'!C3353</f>
        <v>0</v>
      </c>
      <c r="CL3355">
        <f>'[3]TABLEAU DE BORD'!H3353</f>
        <v>0</v>
      </c>
      <c r="CM3355">
        <f>'[3]TABLEAU DE BORD'!K3353-'[3]TABLEAU DE BORD'!I3353</f>
        <v>0</v>
      </c>
    </row>
    <row r="3356" spans="87:91" x14ac:dyDescent="0.25">
      <c r="CI3356">
        <f>'[3]TABLEAU DE BORD'!B3354</f>
        <v>0</v>
      </c>
      <c r="CJ3356">
        <f>'[3]TABLEAU DE BORD'!E3354-'[3]TABLEAU DE BORD'!C3354</f>
        <v>0</v>
      </c>
      <c r="CL3356">
        <f>'[3]TABLEAU DE BORD'!H3354</f>
        <v>0</v>
      </c>
      <c r="CM3356">
        <f>'[3]TABLEAU DE BORD'!K3354-'[3]TABLEAU DE BORD'!I3354</f>
        <v>0</v>
      </c>
    </row>
    <row r="3357" spans="87:91" x14ac:dyDescent="0.25">
      <c r="CI3357">
        <f>'[3]TABLEAU DE BORD'!B3355</f>
        <v>0</v>
      </c>
      <c r="CJ3357">
        <f>'[3]TABLEAU DE BORD'!E3355-'[3]TABLEAU DE BORD'!C3355</f>
        <v>0</v>
      </c>
      <c r="CL3357">
        <f>'[3]TABLEAU DE BORD'!H3355</f>
        <v>0</v>
      </c>
      <c r="CM3357">
        <f>'[3]TABLEAU DE BORD'!K3355-'[3]TABLEAU DE BORD'!I3355</f>
        <v>0</v>
      </c>
    </row>
    <row r="3358" spans="87:91" x14ac:dyDescent="0.25">
      <c r="CI3358">
        <f>'[3]TABLEAU DE BORD'!B3356</f>
        <v>0</v>
      </c>
      <c r="CJ3358">
        <f>'[3]TABLEAU DE BORD'!E3356-'[3]TABLEAU DE BORD'!C3356</f>
        <v>0</v>
      </c>
      <c r="CL3358">
        <f>'[3]TABLEAU DE BORD'!H3356</f>
        <v>0</v>
      </c>
      <c r="CM3358">
        <f>'[3]TABLEAU DE BORD'!K3356-'[3]TABLEAU DE BORD'!I3356</f>
        <v>0</v>
      </c>
    </row>
    <row r="3359" spans="87:91" x14ac:dyDescent="0.25">
      <c r="CI3359">
        <f>'[3]TABLEAU DE BORD'!B3357</f>
        <v>0</v>
      </c>
      <c r="CJ3359">
        <f>'[3]TABLEAU DE BORD'!E3357-'[3]TABLEAU DE BORD'!C3357</f>
        <v>0</v>
      </c>
      <c r="CL3359">
        <f>'[3]TABLEAU DE BORD'!H3357</f>
        <v>0</v>
      </c>
      <c r="CM3359">
        <f>'[3]TABLEAU DE BORD'!K3357-'[3]TABLEAU DE BORD'!I3357</f>
        <v>0</v>
      </c>
    </row>
    <row r="3360" spans="87:91" x14ac:dyDescent="0.25">
      <c r="CI3360">
        <f>'[3]TABLEAU DE BORD'!B3358</f>
        <v>0</v>
      </c>
      <c r="CJ3360">
        <f>'[3]TABLEAU DE BORD'!E3358-'[3]TABLEAU DE BORD'!C3358</f>
        <v>0</v>
      </c>
      <c r="CL3360">
        <f>'[3]TABLEAU DE BORD'!H3358</f>
        <v>0</v>
      </c>
      <c r="CM3360">
        <f>'[3]TABLEAU DE BORD'!K3358-'[3]TABLEAU DE BORD'!I3358</f>
        <v>0</v>
      </c>
    </row>
    <row r="3361" spans="87:91" x14ac:dyDescent="0.25">
      <c r="CI3361">
        <f>'[3]TABLEAU DE BORD'!B3359</f>
        <v>0</v>
      </c>
      <c r="CJ3361">
        <f>'[3]TABLEAU DE BORD'!E3359-'[3]TABLEAU DE BORD'!C3359</f>
        <v>0</v>
      </c>
      <c r="CL3361">
        <f>'[3]TABLEAU DE BORD'!H3359</f>
        <v>0</v>
      </c>
      <c r="CM3361">
        <f>'[3]TABLEAU DE BORD'!K3359-'[3]TABLEAU DE BORD'!I3359</f>
        <v>0</v>
      </c>
    </row>
    <row r="3362" spans="87:91" x14ac:dyDescent="0.25">
      <c r="CI3362">
        <f>'[3]TABLEAU DE BORD'!B3360</f>
        <v>0</v>
      </c>
      <c r="CJ3362">
        <f>'[3]TABLEAU DE BORD'!E3360-'[3]TABLEAU DE BORD'!C3360</f>
        <v>0</v>
      </c>
      <c r="CL3362">
        <f>'[3]TABLEAU DE BORD'!H3360</f>
        <v>0</v>
      </c>
      <c r="CM3362">
        <f>'[3]TABLEAU DE BORD'!K3360-'[3]TABLEAU DE BORD'!I3360</f>
        <v>0</v>
      </c>
    </row>
    <row r="3363" spans="87:91" x14ac:dyDescent="0.25">
      <c r="CI3363">
        <f>'[3]TABLEAU DE BORD'!B3361</f>
        <v>0</v>
      </c>
      <c r="CJ3363">
        <f>'[3]TABLEAU DE BORD'!E3361-'[3]TABLEAU DE BORD'!C3361</f>
        <v>0</v>
      </c>
      <c r="CL3363">
        <f>'[3]TABLEAU DE BORD'!H3361</f>
        <v>0</v>
      </c>
      <c r="CM3363">
        <f>'[3]TABLEAU DE BORD'!K3361-'[3]TABLEAU DE BORD'!I3361</f>
        <v>0</v>
      </c>
    </row>
    <row r="3364" spans="87:91" x14ac:dyDescent="0.25">
      <c r="CI3364">
        <f>'[3]TABLEAU DE BORD'!B3362</f>
        <v>0</v>
      </c>
      <c r="CJ3364">
        <f>'[3]TABLEAU DE BORD'!E3362-'[3]TABLEAU DE BORD'!C3362</f>
        <v>0</v>
      </c>
      <c r="CL3364">
        <f>'[3]TABLEAU DE BORD'!H3362</f>
        <v>0</v>
      </c>
      <c r="CM3364">
        <f>'[3]TABLEAU DE BORD'!K3362-'[3]TABLEAU DE BORD'!I3362</f>
        <v>0</v>
      </c>
    </row>
    <row r="3365" spans="87:91" x14ac:dyDescent="0.25">
      <c r="CI3365">
        <f>'[3]TABLEAU DE BORD'!B3363</f>
        <v>0</v>
      </c>
      <c r="CJ3365">
        <f>'[3]TABLEAU DE BORD'!E3363-'[3]TABLEAU DE BORD'!C3363</f>
        <v>0</v>
      </c>
      <c r="CL3365">
        <f>'[3]TABLEAU DE BORD'!H3363</f>
        <v>0</v>
      </c>
      <c r="CM3365">
        <f>'[3]TABLEAU DE BORD'!K3363-'[3]TABLEAU DE BORD'!I3363</f>
        <v>0</v>
      </c>
    </row>
    <row r="3366" spans="87:91" x14ac:dyDescent="0.25">
      <c r="CI3366">
        <f>'[3]TABLEAU DE BORD'!B3364</f>
        <v>0</v>
      </c>
      <c r="CJ3366">
        <f>'[3]TABLEAU DE BORD'!E3364-'[3]TABLEAU DE BORD'!C3364</f>
        <v>0</v>
      </c>
      <c r="CL3366">
        <f>'[3]TABLEAU DE BORD'!H3364</f>
        <v>0</v>
      </c>
      <c r="CM3366">
        <f>'[3]TABLEAU DE BORD'!K3364-'[3]TABLEAU DE BORD'!I3364</f>
        <v>0</v>
      </c>
    </row>
    <row r="3367" spans="87:91" x14ac:dyDescent="0.25">
      <c r="CI3367">
        <f>'[3]TABLEAU DE BORD'!B3365</f>
        <v>0</v>
      </c>
      <c r="CJ3367">
        <f>'[3]TABLEAU DE BORD'!E3365-'[3]TABLEAU DE BORD'!C3365</f>
        <v>0</v>
      </c>
      <c r="CL3367">
        <f>'[3]TABLEAU DE BORD'!H3365</f>
        <v>0</v>
      </c>
      <c r="CM3367">
        <f>'[3]TABLEAU DE BORD'!K3365-'[3]TABLEAU DE BORD'!I3365</f>
        <v>0</v>
      </c>
    </row>
    <row r="3368" spans="87:91" x14ac:dyDescent="0.25">
      <c r="CI3368">
        <f>'[3]TABLEAU DE BORD'!B3366</f>
        <v>0</v>
      </c>
      <c r="CJ3368">
        <f>'[3]TABLEAU DE BORD'!E3366-'[3]TABLEAU DE BORD'!C3366</f>
        <v>0</v>
      </c>
      <c r="CL3368">
        <f>'[3]TABLEAU DE BORD'!H3366</f>
        <v>0</v>
      </c>
      <c r="CM3368">
        <f>'[3]TABLEAU DE BORD'!K3366-'[3]TABLEAU DE BORD'!I3366</f>
        <v>0</v>
      </c>
    </row>
    <row r="3369" spans="87:91" x14ac:dyDescent="0.25">
      <c r="CI3369">
        <f>'[3]TABLEAU DE BORD'!B3367</f>
        <v>0</v>
      </c>
      <c r="CJ3369">
        <f>'[3]TABLEAU DE BORD'!E3367-'[3]TABLEAU DE BORD'!C3367</f>
        <v>0</v>
      </c>
      <c r="CL3369">
        <f>'[3]TABLEAU DE BORD'!H3367</f>
        <v>0</v>
      </c>
      <c r="CM3369">
        <f>'[3]TABLEAU DE BORD'!K3367-'[3]TABLEAU DE BORD'!I3367</f>
        <v>0</v>
      </c>
    </row>
    <row r="3370" spans="87:91" x14ac:dyDescent="0.25">
      <c r="CI3370">
        <f>'[3]TABLEAU DE BORD'!B3368</f>
        <v>0</v>
      </c>
      <c r="CJ3370">
        <f>'[3]TABLEAU DE BORD'!E3368-'[3]TABLEAU DE BORD'!C3368</f>
        <v>0</v>
      </c>
      <c r="CL3370">
        <f>'[3]TABLEAU DE BORD'!H3368</f>
        <v>0</v>
      </c>
      <c r="CM3370">
        <f>'[3]TABLEAU DE BORD'!K3368-'[3]TABLEAU DE BORD'!I3368</f>
        <v>0</v>
      </c>
    </row>
    <row r="3371" spans="87:91" x14ac:dyDescent="0.25">
      <c r="CI3371">
        <f>'[3]TABLEAU DE BORD'!B3369</f>
        <v>0</v>
      </c>
      <c r="CJ3371">
        <f>'[3]TABLEAU DE BORD'!E3369-'[3]TABLEAU DE BORD'!C3369</f>
        <v>0</v>
      </c>
      <c r="CL3371">
        <f>'[3]TABLEAU DE BORD'!H3369</f>
        <v>0</v>
      </c>
      <c r="CM3371">
        <f>'[3]TABLEAU DE BORD'!K3369-'[3]TABLEAU DE BORD'!I3369</f>
        <v>0</v>
      </c>
    </row>
    <row r="3372" spans="87:91" x14ac:dyDescent="0.25">
      <c r="CI3372">
        <f>'[3]TABLEAU DE BORD'!B3370</f>
        <v>0</v>
      </c>
      <c r="CJ3372">
        <f>'[3]TABLEAU DE BORD'!E3370-'[3]TABLEAU DE BORD'!C3370</f>
        <v>0</v>
      </c>
      <c r="CL3372">
        <f>'[3]TABLEAU DE BORD'!H3370</f>
        <v>0</v>
      </c>
      <c r="CM3372">
        <f>'[3]TABLEAU DE BORD'!K3370-'[3]TABLEAU DE BORD'!I3370</f>
        <v>0</v>
      </c>
    </row>
    <row r="3373" spans="87:91" x14ac:dyDescent="0.25">
      <c r="CI3373">
        <f>'[3]TABLEAU DE BORD'!B3371</f>
        <v>0</v>
      </c>
      <c r="CJ3373">
        <f>'[3]TABLEAU DE BORD'!E3371-'[3]TABLEAU DE BORD'!C3371</f>
        <v>0</v>
      </c>
      <c r="CL3373">
        <f>'[3]TABLEAU DE BORD'!H3371</f>
        <v>0</v>
      </c>
      <c r="CM3373">
        <f>'[3]TABLEAU DE BORD'!K3371-'[3]TABLEAU DE BORD'!I3371</f>
        <v>0</v>
      </c>
    </row>
    <row r="3374" spans="87:91" x14ac:dyDescent="0.25">
      <c r="CI3374">
        <f>'[3]TABLEAU DE BORD'!B3372</f>
        <v>0</v>
      </c>
      <c r="CJ3374">
        <f>'[3]TABLEAU DE BORD'!E3372-'[3]TABLEAU DE BORD'!C3372</f>
        <v>0</v>
      </c>
      <c r="CL3374">
        <f>'[3]TABLEAU DE BORD'!H3372</f>
        <v>0</v>
      </c>
      <c r="CM3374">
        <f>'[3]TABLEAU DE BORD'!K3372-'[3]TABLEAU DE BORD'!I3372</f>
        <v>0</v>
      </c>
    </row>
    <row r="3375" spans="87:91" x14ac:dyDescent="0.25">
      <c r="CI3375">
        <f>'[3]TABLEAU DE BORD'!B3373</f>
        <v>0</v>
      </c>
      <c r="CJ3375">
        <f>'[3]TABLEAU DE BORD'!E3373-'[3]TABLEAU DE BORD'!C3373</f>
        <v>0</v>
      </c>
      <c r="CL3375">
        <f>'[3]TABLEAU DE BORD'!H3373</f>
        <v>0</v>
      </c>
      <c r="CM3375">
        <f>'[3]TABLEAU DE BORD'!K3373-'[3]TABLEAU DE BORD'!I3373</f>
        <v>0</v>
      </c>
    </row>
    <row r="3376" spans="87:91" x14ac:dyDescent="0.25">
      <c r="CI3376">
        <f>'[3]TABLEAU DE BORD'!B3374</f>
        <v>0</v>
      </c>
      <c r="CJ3376">
        <f>'[3]TABLEAU DE BORD'!E3374-'[3]TABLEAU DE BORD'!C3374</f>
        <v>0</v>
      </c>
      <c r="CL3376">
        <f>'[3]TABLEAU DE BORD'!H3374</f>
        <v>0</v>
      </c>
      <c r="CM3376">
        <f>'[3]TABLEAU DE BORD'!K3374-'[3]TABLEAU DE BORD'!I3374</f>
        <v>0</v>
      </c>
    </row>
    <row r="3377" spans="87:91" x14ac:dyDescent="0.25">
      <c r="CI3377">
        <f>'[3]TABLEAU DE BORD'!B3375</f>
        <v>0</v>
      </c>
      <c r="CJ3377">
        <f>'[3]TABLEAU DE BORD'!E3375-'[3]TABLEAU DE BORD'!C3375</f>
        <v>0</v>
      </c>
      <c r="CL3377">
        <f>'[3]TABLEAU DE BORD'!H3375</f>
        <v>0</v>
      </c>
      <c r="CM3377">
        <f>'[3]TABLEAU DE BORD'!K3375-'[3]TABLEAU DE BORD'!I3375</f>
        <v>0</v>
      </c>
    </row>
    <row r="3378" spans="87:91" x14ac:dyDescent="0.25">
      <c r="CI3378">
        <f>'[3]TABLEAU DE BORD'!B3376</f>
        <v>0</v>
      </c>
      <c r="CJ3378">
        <f>'[3]TABLEAU DE BORD'!E3376-'[3]TABLEAU DE BORD'!C3376</f>
        <v>0</v>
      </c>
      <c r="CL3378">
        <f>'[3]TABLEAU DE BORD'!H3376</f>
        <v>0</v>
      </c>
      <c r="CM3378">
        <f>'[3]TABLEAU DE BORD'!K3376-'[3]TABLEAU DE BORD'!I3376</f>
        <v>0</v>
      </c>
    </row>
    <row r="3379" spans="87:91" x14ac:dyDescent="0.25">
      <c r="CI3379">
        <f>'[3]TABLEAU DE BORD'!B3377</f>
        <v>0</v>
      </c>
      <c r="CJ3379">
        <f>'[3]TABLEAU DE BORD'!E3377-'[3]TABLEAU DE BORD'!C3377</f>
        <v>0</v>
      </c>
      <c r="CL3379">
        <f>'[3]TABLEAU DE BORD'!H3377</f>
        <v>0</v>
      </c>
      <c r="CM3379">
        <f>'[3]TABLEAU DE BORD'!K3377-'[3]TABLEAU DE BORD'!I3377</f>
        <v>0</v>
      </c>
    </row>
    <row r="3380" spans="87:91" x14ac:dyDescent="0.25">
      <c r="CI3380">
        <f>'[3]TABLEAU DE BORD'!B3378</f>
        <v>0</v>
      </c>
      <c r="CJ3380">
        <f>'[3]TABLEAU DE BORD'!E3378-'[3]TABLEAU DE BORD'!C3378</f>
        <v>0</v>
      </c>
      <c r="CL3380">
        <f>'[3]TABLEAU DE BORD'!H3378</f>
        <v>0</v>
      </c>
      <c r="CM3380">
        <f>'[3]TABLEAU DE BORD'!K3378-'[3]TABLEAU DE BORD'!I3378</f>
        <v>0</v>
      </c>
    </row>
    <row r="3381" spans="87:91" x14ac:dyDescent="0.25">
      <c r="CI3381">
        <f>'[3]TABLEAU DE BORD'!B3379</f>
        <v>0</v>
      </c>
      <c r="CJ3381">
        <f>'[3]TABLEAU DE BORD'!E3379-'[3]TABLEAU DE BORD'!C3379</f>
        <v>0</v>
      </c>
      <c r="CL3381">
        <f>'[3]TABLEAU DE BORD'!H3379</f>
        <v>0</v>
      </c>
      <c r="CM3381">
        <f>'[3]TABLEAU DE BORD'!K3379-'[3]TABLEAU DE BORD'!I3379</f>
        <v>0</v>
      </c>
    </row>
    <row r="3382" spans="87:91" x14ac:dyDescent="0.25">
      <c r="CI3382">
        <f>'[3]TABLEAU DE BORD'!B3380</f>
        <v>0</v>
      </c>
      <c r="CJ3382">
        <f>'[3]TABLEAU DE BORD'!E3380-'[3]TABLEAU DE BORD'!C3380</f>
        <v>0</v>
      </c>
      <c r="CL3382">
        <f>'[3]TABLEAU DE BORD'!H3380</f>
        <v>0</v>
      </c>
      <c r="CM3382">
        <f>'[3]TABLEAU DE BORD'!K3380-'[3]TABLEAU DE BORD'!I3380</f>
        <v>0</v>
      </c>
    </row>
    <row r="3383" spans="87:91" x14ac:dyDescent="0.25">
      <c r="CI3383">
        <f>'[3]TABLEAU DE BORD'!B3381</f>
        <v>0</v>
      </c>
      <c r="CJ3383">
        <f>'[3]TABLEAU DE BORD'!E3381-'[3]TABLEAU DE BORD'!C3381</f>
        <v>0</v>
      </c>
      <c r="CL3383">
        <f>'[3]TABLEAU DE BORD'!H3381</f>
        <v>0</v>
      </c>
      <c r="CM3383">
        <f>'[3]TABLEAU DE BORD'!K3381-'[3]TABLEAU DE BORD'!I3381</f>
        <v>0</v>
      </c>
    </row>
    <row r="3384" spans="87:91" x14ac:dyDescent="0.25">
      <c r="CI3384">
        <f>'[3]TABLEAU DE BORD'!B3382</f>
        <v>0</v>
      </c>
      <c r="CJ3384">
        <f>'[3]TABLEAU DE BORD'!E3382-'[3]TABLEAU DE BORD'!C3382</f>
        <v>0</v>
      </c>
      <c r="CL3384">
        <f>'[3]TABLEAU DE BORD'!H3382</f>
        <v>0</v>
      </c>
      <c r="CM3384">
        <f>'[3]TABLEAU DE BORD'!K3382-'[3]TABLEAU DE BORD'!I3382</f>
        <v>0</v>
      </c>
    </row>
    <row r="3385" spans="87:91" x14ac:dyDescent="0.25">
      <c r="CI3385">
        <f>'[3]TABLEAU DE BORD'!B3383</f>
        <v>0</v>
      </c>
      <c r="CJ3385">
        <f>'[3]TABLEAU DE BORD'!E3383-'[3]TABLEAU DE BORD'!C3383</f>
        <v>0</v>
      </c>
      <c r="CL3385">
        <f>'[3]TABLEAU DE BORD'!H3383</f>
        <v>0</v>
      </c>
      <c r="CM3385">
        <f>'[3]TABLEAU DE BORD'!K3383-'[3]TABLEAU DE BORD'!I3383</f>
        <v>0</v>
      </c>
    </row>
    <row r="3386" spans="87:91" x14ac:dyDescent="0.25">
      <c r="CI3386">
        <f>'[3]TABLEAU DE BORD'!B3384</f>
        <v>0</v>
      </c>
      <c r="CJ3386">
        <f>'[3]TABLEAU DE BORD'!E3384-'[3]TABLEAU DE BORD'!C3384</f>
        <v>0</v>
      </c>
      <c r="CL3386">
        <f>'[3]TABLEAU DE BORD'!H3384</f>
        <v>0</v>
      </c>
      <c r="CM3386">
        <f>'[3]TABLEAU DE BORD'!K3384-'[3]TABLEAU DE BORD'!I3384</f>
        <v>0</v>
      </c>
    </row>
    <row r="3387" spans="87:91" x14ac:dyDescent="0.25">
      <c r="CI3387">
        <f>'[3]TABLEAU DE BORD'!B3385</f>
        <v>0</v>
      </c>
      <c r="CJ3387">
        <f>'[3]TABLEAU DE BORD'!E3385-'[3]TABLEAU DE BORD'!C3385</f>
        <v>0</v>
      </c>
      <c r="CL3387">
        <f>'[3]TABLEAU DE BORD'!H3385</f>
        <v>0</v>
      </c>
      <c r="CM3387">
        <f>'[3]TABLEAU DE BORD'!K3385-'[3]TABLEAU DE BORD'!I3385</f>
        <v>0</v>
      </c>
    </row>
    <row r="3388" spans="87:91" x14ac:dyDescent="0.25">
      <c r="CI3388">
        <f>'[3]TABLEAU DE BORD'!B3386</f>
        <v>0</v>
      </c>
      <c r="CJ3388">
        <f>'[3]TABLEAU DE BORD'!E3386-'[3]TABLEAU DE BORD'!C3386</f>
        <v>0</v>
      </c>
      <c r="CL3388">
        <f>'[3]TABLEAU DE BORD'!H3386</f>
        <v>0</v>
      </c>
      <c r="CM3388">
        <f>'[3]TABLEAU DE BORD'!K3386-'[3]TABLEAU DE BORD'!I3386</f>
        <v>0</v>
      </c>
    </row>
    <row r="3389" spans="87:91" x14ac:dyDescent="0.25">
      <c r="CI3389">
        <f>'[3]TABLEAU DE BORD'!B3387</f>
        <v>0</v>
      </c>
      <c r="CJ3389">
        <f>'[3]TABLEAU DE BORD'!E3387-'[3]TABLEAU DE BORD'!C3387</f>
        <v>0</v>
      </c>
      <c r="CL3389">
        <f>'[3]TABLEAU DE BORD'!H3387</f>
        <v>0</v>
      </c>
      <c r="CM3389">
        <f>'[3]TABLEAU DE BORD'!K3387-'[3]TABLEAU DE BORD'!I3387</f>
        <v>0</v>
      </c>
    </row>
    <row r="3390" spans="87:91" x14ac:dyDescent="0.25">
      <c r="CI3390">
        <f>'[3]TABLEAU DE BORD'!B3388</f>
        <v>0</v>
      </c>
      <c r="CJ3390">
        <f>'[3]TABLEAU DE BORD'!E3388-'[3]TABLEAU DE BORD'!C3388</f>
        <v>0</v>
      </c>
      <c r="CL3390">
        <f>'[3]TABLEAU DE BORD'!H3388</f>
        <v>0</v>
      </c>
      <c r="CM3390">
        <f>'[3]TABLEAU DE BORD'!K3388-'[3]TABLEAU DE BORD'!I3388</f>
        <v>0</v>
      </c>
    </row>
    <row r="3391" spans="87:91" x14ac:dyDescent="0.25">
      <c r="CI3391">
        <f>'[3]TABLEAU DE BORD'!B3389</f>
        <v>0</v>
      </c>
      <c r="CJ3391">
        <f>'[3]TABLEAU DE BORD'!E3389-'[3]TABLEAU DE BORD'!C3389</f>
        <v>0</v>
      </c>
      <c r="CL3391">
        <f>'[3]TABLEAU DE BORD'!H3389</f>
        <v>0</v>
      </c>
      <c r="CM3391">
        <f>'[3]TABLEAU DE BORD'!K3389-'[3]TABLEAU DE BORD'!I3389</f>
        <v>0</v>
      </c>
    </row>
    <row r="3392" spans="87:91" x14ac:dyDescent="0.25">
      <c r="CI3392">
        <f>'[3]TABLEAU DE BORD'!B3390</f>
        <v>0</v>
      </c>
      <c r="CJ3392">
        <f>'[3]TABLEAU DE BORD'!E3390-'[3]TABLEAU DE BORD'!C3390</f>
        <v>0</v>
      </c>
      <c r="CL3392">
        <f>'[3]TABLEAU DE BORD'!H3390</f>
        <v>0</v>
      </c>
      <c r="CM3392">
        <f>'[3]TABLEAU DE BORD'!K3390-'[3]TABLEAU DE BORD'!I3390</f>
        <v>0</v>
      </c>
    </row>
    <row r="3393" spans="87:91" x14ac:dyDescent="0.25">
      <c r="CI3393">
        <f>'[3]TABLEAU DE BORD'!B3391</f>
        <v>0</v>
      </c>
      <c r="CJ3393">
        <f>'[3]TABLEAU DE BORD'!E3391-'[3]TABLEAU DE BORD'!C3391</f>
        <v>0</v>
      </c>
      <c r="CL3393">
        <f>'[3]TABLEAU DE BORD'!H3391</f>
        <v>0</v>
      </c>
      <c r="CM3393">
        <f>'[3]TABLEAU DE BORD'!K3391-'[3]TABLEAU DE BORD'!I3391</f>
        <v>0</v>
      </c>
    </row>
    <row r="3394" spans="87:91" x14ac:dyDescent="0.25">
      <c r="CI3394">
        <f>'[3]TABLEAU DE BORD'!B3392</f>
        <v>0</v>
      </c>
      <c r="CJ3394">
        <f>'[3]TABLEAU DE BORD'!E3392-'[3]TABLEAU DE BORD'!C3392</f>
        <v>0</v>
      </c>
      <c r="CL3394">
        <f>'[3]TABLEAU DE BORD'!H3392</f>
        <v>0</v>
      </c>
      <c r="CM3394">
        <f>'[3]TABLEAU DE BORD'!K3392-'[3]TABLEAU DE BORD'!I3392</f>
        <v>0</v>
      </c>
    </row>
    <row r="3395" spans="87:91" x14ac:dyDescent="0.25">
      <c r="CI3395">
        <f>'[3]TABLEAU DE BORD'!B3393</f>
        <v>0</v>
      </c>
      <c r="CJ3395">
        <f>'[3]TABLEAU DE BORD'!E3393-'[3]TABLEAU DE BORD'!C3393</f>
        <v>0</v>
      </c>
      <c r="CL3395">
        <f>'[3]TABLEAU DE BORD'!H3393</f>
        <v>0</v>
      </c>
      <c r="CM3395">
        <f>'[3]TABLEAU DE BORD'!K3393-'[3]TABLEAU DE BORD'!I3393</f>
        <v>0</v>
      </c>
    </row>
    <row r="3396" spans="87:91" x14ac:dyDescent="0.25">
      <c r="CI3396">
        <f>'[3]TABLEAU DE BORD'!B3394</f>
        <v>0</v>
      </c>
      <c r="CJ3396">
        <f>'[3]TABLEAU DE BORD'!E3394-'[3]TABLEAU DE BORD'!C3394</f>
        <v>0</v>
      </c>
      <c r="CL3396">
        <f>'[3]TABLEAU DE BORD'!H3394</f>
        <v>0</v>
      </c>
      <c r="CM3396">
        <f>'[3]TABLEAU DE BORD'!K3394-'[3]TABLEAU DE BORD'!I3394</f>
        <v>0</v>
      </c>
    </row>
    <row r="3397" spans="87:91" x14ac:dyDescent="0.25">
      <c r="CI3397">
        <f>'[3]TABLEAU DE BORD'!B3395</f>
        <v>0</v>
      </c>
      <c r="CJ3397">
        <f>'[3]TABLEAU DE BORD'!E3395-'[3]TABLEAU DE BORD'!C3395</f>
        <v>0</v>
      </c>
      <c r="CL3397">
        <f>'[3]TABLEAU DE BORD'!H3395</f>
        <v>0</v>
      </c>
      <c r="CM3397">
        <f>'[3]TABLEAU DE BORD'!K3395-'[3]TABLEAU DE BORD'!I3395</f>
        <v>0</v>
      </c>
    </row>
    <row r="3398" spans="87:91" x14ac:dyDescent="0.25">
      <c r="CI3398">
        <f>'[3]TABLEAU DE BORD'!B3396</f>
        <v>0</v>
      </c>
      <c r="CJ3398">
        <f>'[3]TABLEAU DE BORD'!E3396-'[3]TABLEAU DE BORD'!C3396</f>
        <v>0</v>
      </c>
      <c r="CL3398">
        <f>'[3]TABLEAU DE BORD'!H3396</f>
        <v>0</v>
      </c>
      <c r="CM3398">
        <f>'[3]TABLEAU DE BORD'!K3396-'[3]TABLEAU DE BORD'!I3396</f>
        <v>0</v>
      </c>
    </row>
    <row r="3399" spans="87:91" x14ac:dyDescent="0.25">
      <c r="CI3399">
        <f>'[3]TABLEAU DE BORD'!B3397</f>
        <v>0</v>
      </c>
      <c r="CJ3399">
        <f>'[3]TABLEAU DE BORD'!E3397-'[3]TABLEAU DE BORD'!C3397</f>
        <v>0</v>
      </c>
      <c r="CL3399">
        <f>'[3]TABLEAU DE BORD'!H3397</f>
        <v>0</v>
      </c>
      <c r="CM3399">
        <f>'[3]TABLEAU DE BORD'!K3397-'[3]TABLEAU DE BORD'!I3397</f>
        <v>0</v>
      </c>
    </row>
    <row r="3400" spans="87:91" x14ac:dyDescent="0.25">
      <c r="CI3400">
        <f>'[3]TABLEAU DE BORD'!B3398</f>
        <v>0</v>
      </c>
      <c r="CJ3400">
        <f>'[3]TABLEAU DE BORD'!E3398-'[3]TABLEAU DE BORD'!C3398</f>
        <v>0</v>
      </c>
      <c r="CL3400">
        <f>'[3]TABLEAU DE BORD'!H3398</f>
        <v>0</v>
      </c>
      <c r="CM3400">
        <f>'[3]TABLEAU DE BORD'!K3398-'[3]TABLEAU DE BORD'!I3398</f>
        <v>0</v>
      </c>
    </row>
    <row r="3401" spans="87:91" x14ac:dyDescent="0.25">
      <c r="CI3401">
        <f>'[3]TABLEAU DE BORD'!B3399</f>
        <v>0</v>
      </c>
      <c r="CJ3401">
        <f>'[3]TABLEAU DE BORD'!E3399-'[3]TABLEAU DE BORD'!C3399</f>
        <v>0</v>
      </c>
      <c r="CL3401">
        <f>'[3]TABLEAU DE BORD'!H3399</f>
        <v>0</v>
      </c>
      <c r="CM3401">
        <f>'[3]TABLEAU DE BORD'!K3399-'[3]TABLEAU DE BORD'!I3399</f>
        <v>0</v>
      </c>
    </row>
    <row r="3402" spans="87:91" x14ac:dyDescent="0.25">
      <c r="CI3402">
        <f>'[3]TABLEAU DE BORD'!B3400</f>
        <v>0</v>
      </c>
      <c r="CJ3402">
        <f>'[3]TABLEAU DE BORD'!E3400-'[3]TABLEAU DE BORD'!C3400</f>
        <v>0</v>
      </c>
      <c r="CL3402">
        <f>'[3]TABLEAU DE BORD'!H3400</f>
        <v>0</v>
      </c>
      <c r="CM3402">
        <f>'[3]TABLEAU DE BORD'!K3400-'[3]TABLEAU DE BORD'!I3400</f>
        <v>0</v>
      </c>
    </row>
    <row r="3403" spans="87:91" x14ac:dyDescent="0.25">
      <c r="CI3403">
        <f>'[3]TABLEAU DE BORD'!B3401</f>
        <v>0</v>
      </c>
      <c r="CJ3403">
        <f>'[3]TABLEAU DE BORD'!E3401-'[3]TABLEAU DE BORD'!C3401</f>
        <v>0</v>
      </c>
      <c r="CL3403">
        <f>'[3]TABLEAU DE BORD'!H3401</f>
        <v>0</v>
      </c>
      <c r="CM3403">
        <f>'[3]TABLEAU DE BORD'!K3401-'[3]TABLEAU DE BORD'!I3401</f>
        <v>0</v>
      </c>
    </row>
    <row r="3404" spans="87:91" x14ac:dyDescent="0.25">
      <c r="CI3404">
        <f>'[3]TABLEAU DE BORD'!B3402</f>
        <v>0</v>
      </c>
      <c r="CJ3404">
        <f>'[3]TABLEAU DE BORD'!E3402-'[3]TABLEAU DE BORD'!C3402</f>
        <v>0</v>
      </c>
      <c r="CL3404">
        <f>'[3]TABLEAU DE BORD'!H3402</f>
        <v>0</v>
      </c>
      <c r="CM3404">
        <f>'[3]TABLEAU DE BORD'!K3402-'[3]TABLEAU DE BORD'!I3402</f>
        <v>0</v>
      </c>
    </row>
    <row r="3405" spans="87:91" x14ac:dyDescent="0.25">
      <c r="CI3405">
        <f>'[3]TABLEAU DE BORD'!B3403</f>
        <v>0</v>
      </c>
      <c r="CJ3405">
        <f>'[3]TABLEAU DE BORD'!E3403-'[3]TABLEAU DE BORD'!C3403</f>
        <v>0</v>
      </c>
      <c r="CL3405">
        <f>'[3]TABLEAU DE BORD'!H3403</f>
        <v>0</v>
      </c>
      <c r="CM3405">
        <f>'[3]TABLEAU DE BORD'!K3403-'[3]TABLEAU DE BORD'!I3403</f>
        <v>0</v>
      </c>
    </row>
    <row r="3406" spans="87:91" x14ac:dyDescent="0.25">
      <c r="CI3406">
        <f>'[3]TABLEAU DE BORD'!B3404</f>
        <v>0</v>
      </c>
      <c r="CJ3406">
        <f>'[3]TABLEAU DE BORD'!E3404-'[3]TABLEAU DE BORD'!C3404</f>
        <v>0</v>
      </c>
      <c r="CL3406">
        <f>'[3]TABLEAU DE BORD'!H3404</f>
        <v>0</v>
      </c>
      <c r="CM3406">
        <f>'[3]TABLEAU DE BORD'!K3404-'[3]TABLEAU DE BORD'!I3404</f>
        <v>0</v>
      </c>
    </row>
    <row r="3407" spans="87:91" x14ac:dyDescent="0.25">
      <c r="CI3407">
        <f>'[3]TABLEAU DE BORD'!B3405</f>
        <v>0</v>
      </c>
      <c r="CJ3407">
        <f>'[3]TABLEAU DE BORD'!E3405-'[3]TABLEAU DE BORD'!C3405</f>
        <v>0</v>
      </c>
      <c r="CL3407">
        <f>'[3]TABLEAU DE BORD'!H3405</f>
        <v>0</v>
      </c>
      <c r="CM3407">
        <f>'[3]TABLEAU DE BORD'!K3405-'[3]TABLEAU DE BORD'!I3405</f>
        <v>0</v>
      </c>
    </row>
    <row r="3408" spans="87:91" x14ac:dyDescent="0.25">
      <c r="CI3408">
        <f>'[3]TABLEAU DE BORD'!B3406</f>
        <v>0</v>
      </c>
      <c r="CJ3408">
        <f>'[3]TABLEAU DE BORD'!E3406-'[3]TABLEAU DE BORD'!C3406</f>
        <v>0</v>
      </c>
      <c r="CL3408">
        <f>'[3]TABLEAU DE BORD'!H3406</f>
        <v>0</v>
      </c>
      <c r="CM3408">
        <f>'[3]TABLEAU DE BORD'!K3406-'[3]TABLEAU DE BORD'!I3406</f>
        <v>0</v>
      </c>
    </row>
    <row r="3409" spans="87:91" x14ac:dyDescent="0.25">
      <c r="CI3409">
        <f>'[3]TABLEAU DE BORD'!B3407</f>
        <v>0</v>
      </c>
      <c r="CJ3409">
        <f>'[3]TABLEAU DE BORD'!E3407-'[3]TABLEAU DE BORD'!C3407</f>
        <v>0</v>
      </c>
      <c r="CL3409">
        <f>'[3]TABLEAU DE BORD'!H3407</f>
        <v>0</v>
      </c>
      <c r="CM3409">
        <f>'[3]TABLEAU DE BORD'!K3407-'[3]TABLEAU DE BORD'!I3407</f>
        <v>0</v>
      </c>
    </row>
    <row r="3410" spans="87:91" x14ac:dyDescent="0.25">
      <c r="CI3410">
        <f>'[3]TABLEAU DE BORD'!B3408</f>
        <v>0</v>
      </c>
      <c r="CJ3410">
        <f>'[3]TABLEAU DE BORD'!E3408-'[3]TABLEAU DE BORD'!C3408</f>
        <v>0</v>
      </c>
      <c r="CL3410">
        <f>'[3]TABLEAU DE BORD'!H3408</f>
        <v>0</v>
      </c>
      <c r="CM3410">
        <f>'[3]TABLEAU DE BORD'!K3408-'[3]TABLEAU DE BORD'!I3408</f>
        <v>0</v>
      </c>
    </row>
    <row r="3411" spans="87:91" x14ac:dyDescent="0.25">
      <c r="CI3411">
        <f>'[3]TABLEAU DE BORD'!B3409</f>
        <v>0</v>
      </c>
      <c r="CJ3411">
        <f>'[3]TABLEAU DE BORD'!E3409-'[3]TABLEAU DE BORD'!C3409</f>
        <v>0</v>
      </c>
      <c r="CL3411">
        <f>'[3]TABLEAU DE BORD'!H3409</f>
        <v>0</v>
      </c>
      <c r="CM3411">
        <f>'[3]TABLEAU DE BORD'!K3409-'[3]TABLEAU DE BORD'!I3409</f>
        <v>0</v>
      </c>
    </row>
    <row r="3412" spans="87:91" x14ac:dyDescent="0.25">
      <c r="CI3412">
        <f>'[3]TABLEAU DE BORD'!B3410</f>
        <v>0</v>
      </c>
      <c r="CJ3412">
        <f>'[3]TABLEAU DE BORD'!E3410-'[3]TABLEAU DE BORD'!C3410</f>
        <v>0</v>
      </c>
      <c r="CL3412">
        <f>'[3]TABLEAU DE BORD'!H3410</f>
        <v>0</v>
      </c>
      <c r="CM3412">
        <f>'[3]TABLEAU DE BORD'!K3410-'[3]TABLEAU DE BORD'!I3410</f>
        <v>0</v>
      </c>
    </row>
    <row r="3413" spans="87:91" x14ac:dyDescent="0.25">
      <c r="CI3413">
        <f>'[3]TABLEAU DE BORD'!B3411</f>
        <v>0</v>
      </c>
      <c r="CJ3413">
        <f>'[3]TABLEAU DE BORD'!E3411-'[3]TABLEAU DE BORD'!C3411</f>
        <v>0</v>
      </c>
      <c r="CL3413">
        <f>'[3]TABLEAU DE BORD'!H3411</f>
        <v>0</v>
      </c>
      <c r="CM3413">
        <f>'[3]TABLEAU DE BORD'!K3411-'[3]TABLEAU DE BORD'!I3411</f>
        <v>0</v>
      </c>
    </row>
    <row r="3414" spans="87:91" x14ac:dyDescent="0.25">
      <c r="CI3414">
        <f>'[3]TABLEAU DE BORD'!B3412</f>
        <v>0</v>
      </c>
      <c r="CJ3414">
        <f>'[3]TABLEAU DE BORD'!E3412-'[3]TABLEAU DE BORD'!C3412</f>
        <v>0</v>
      </c>
      <c r="CL3414">
        <f>'[3]TABLEAU DE BORD'!H3412</f>
        <v>0</v>
      </c>
      <c r="CM3414">
        <f>'[3]TABLEAU DE BORD'!K3412-'[3]TABLEAU DE BORD'!I3412</f>
        <v>0</v>
      </c>
    </row>
    <row r="3415" spans="87:91" x14ac:dyDescent="0.25">
      <c r="CI3415">
        <f>'[3]TABLEAU DE BORD'!B3413</f>
        <v>0</v>
      </c>
      <c r="CJ3415">
        <f>'[3]TABLEAU DE BORD'!E3413-'[3]TABLEAU DE BORD'!C3413</f>
        <v>0</v>
      </c>
      <c r="CL3415">
        <f>'[3]TABLEAU DE BORD'!H3413</f>
        <v>0</v>
      </c>
      <c r="CM3415">
        <f>'[3]TABLEAU DE BORD'!K3413-'[3]TABLEAU DE BORD'!I3413</f>
        <v>0</v>
      </c>
    </row>
    <row r="3416" spans="87:91" x14ac:dyDescent="0.25">
      <c r="CI3416">
        <f>'[3]TABLEAU DE BORD'!B3414</f>
        <v>0</v>
      </c>
      <c r="CJ3416">
        <f>'[3]TABLEAU DE BORD'!E3414-'[3]TABLEAU DE BORD'!C3414</f>
        <v>0</v>
      </c>
      <c r="CL3416">
        <f>'[3]TABLEAU DE BORD'!H3414</f>
        <v>0</v>
      </c>
      <c r="CM3416">
        <f>'[3]TABLEAU DE BORD'!K3414-'[3]TABLEAU DE BORD'!I3414</f>
        <v>0</v>
      </c>
    </row>
    <row r="3417" spans="87:91" x14ac:dyDescent="0.25">
      <c r="CI3417">
        <f>'[3]TABLEAU DE BORD'!B3415</f>
        <v>0</v>
      </c>
      <c r="CJ3417">
        <f>'[3]TABLEAU DE BORD'!E3415-'[3]TABLEAU DE BORD'!C3415</f>
        <v>0</v>
      </c>
      <c r="CL3417">
        <f>'[3]TABLEAU DE BORD'!H3415</f>
        <v>0</v>
      </c>
      <c r="CM3417">
        <f>'[3]TABLEAU DE BORD'!K3415-'[3]TABLEAU DE BORD'!I3415</f>
        <v>0</v>
      </c>
    </row>
    <row r="3418" spans="87:91" x14ac:dyDescent="0.25">
      <c r="CI3418">
        <f>'[3]TABLEAU DE BORD'!B3416</f>
        <v>0</v>
      </c>
      <c r="CJ3418">
        <f>'[3]TABLEAU DE BORD'!E3416-'[3]TABLEAU DE BORD'!C3416</f>
        <v>0</v>
      </c>
      <c r="CL3418">
        <f>'[3]TABLEAU DE BORD'!H3416</f>
        <v>0</v>
      </c>
      <c r="CM3418">
        <f>'[3]TABLEAU DE BORD'!K3416-'[3]TABLEAU DE BORD'!I3416</f>
        <v>0</v>
      </c>
    </row>
    <row r="3419" spans="87:91" x14ac:dyDescent="0.25">
      <c r="CI3419">
        <f>'[3]TABLEAU DE BORD'!B3417</f>
        <v>0</v>
      </c>
      <c r="CJ3419">
        <f>'[3]TABLEAU DE BORD'!E3417-'[3]TABLEAU DE BORD'!C3417</f>
        <v>0</v>
      </c>
      <c r="CL3419">
        <f>'[3]TABLEAU DE BORD'!H3417</f>
        <v>0</v>
      </c>
      <c r="CM3419">
        <f>'[3]TABLEAU DE BORD'!K3417-'[3]TABLEAU DE BORD'!I3417</f>
        <v>0</v>
      </c>
    </row>
    <row r="3420" spans="87:91" x14ac:dyDescent="0.25">
      <c r="CI3420">
        <f>'[3]TABLEAU DE BORD'!B3418</f>
        <v>0</v>
      </c>
      <c r="CJ3420">
        <f>'[3]TABLEAU DE BORD'!E3418-'[3]TABLEAU DE BORD'!C3418</f>
        <v>0</v>
      </c>
      <c r="CL3420">
        <f>'[3]TABLEAU DE BORD'!H3418</f>
        <v>0</v>
      </c>
      <c r="CM3420">
        <f>'[3]TABLEAU DE BORD'!K3418-'[3]TABLEAU DE BORD'!I3418</f>
        <v>0</v>
      </c>
    </row>
    <row r="3421" spans="87:91" x14ac:dyDescent="0.25">
      <c r="CI3421">
        <f>'[3]TABLEAU DE BORD'!B3419</f>
        <v>0</v>
      </c>
      <c r="CJ3421">
        <f>'[3]TABLEAU DE BORD'!E3419-'[3]TABLEAU DE BORD'!C3419</f>
        <v>0</v>
      </c>
      <c r="CL3421">
        <f>'[3]TABLEAU DE BORD'!H3419</f>
        <v>0</v>
      </c>
      <c r="CM3421">
        <f>'[3]TABLEAU DE BORD'!K3419-'[3]TABLEAU DE BORD'!I3419</f>
        <v>0</v>
      </c>
    </row>
    <row r="3422" spans="87:91" x14ac:dyDescent="0.25">
      <c r="CI3422">
        <f>'[3]TABLEAU DE BORD'!B3420</f>
        <v>0</v>
      </c>
      <c r="CJ3422">
        <f>'[3]TABLEAU DE BORD'!E3420-'[3]TABLEAU DE BORD'!C3420</f>
        <v>0</v>
      </c>
      <c r="CL3422">
        <f>'[3]TABLEAU DE BORD'!H3420</f>
        <v>0</v>
      </c>
      <c r="CM3422">
        <f>'[3]TABLEAU DE BORD'!K3420-'[3]TABLEAU DE BORD'!I3420</f>
        <v>0</v>
      </c>
    </row>
    <row r="3423" spans="87:91" x14ac:dyDescent="0.25">
      <c r="CI3423">
        <f>'[3]TABLEAU DE BORD'!B3421</f>
        <v>0</v>
      </c>
      <c r="CJ3423">
        <f>'[3]TABLEAU DE BORD'!E3421-'[3]TABLEAU DE BORD'!C3421</f>
        <v>0</v>
      </c>
      <c r="CL3423">
        <f>'[3]TABLEAU DE BORD'!H3421</f>
        <v>0</v>
      </c>
      <c r="CM3423">
        <f>'[3]TABLEAU DE BORD'!K3421-'[3]TABLEAU DE BORD'!I3421</f>
        <v>0</v>
      </c>
    </row>
    <row r="3424" spans="87:91" x14ac:dyDescent="0.25">
      <c r="CI3424">
        <f>'[3]TABLEAU DE BORD'!B3422</f>
        <v>0</v>
      </c>
      <c r="CJ3424">
        <f>'[3]TABLEAU DE BORD'!E3422-'[3]TABLEAU DE BORD'!C3422</f>
        <v>0</v>
      </c>
      <c r="CL3424">
        <f>'[3]TABLEAU DE BORD'!H3422</f>
        <v>0</v>
      </c>
      <c r="CM3424">
        <f>'[3]TABLEAU DE BORD'!K3422-'[3]TABLEAU DE BORD'!I3422</f>
        <v>0</v>
      </c>
    </row>
    <row r="3425" spans="87:91" x14ac:dyDescent="0.25">
      <c r="CI3425">
        <f>'[3]TABLEAU DE BORD'!B3423</f>
        <v>0</v>
      </c>
      <c r="CJ3425">
        <f>'[3]TABLEAU DE BORD'!E3423-'[3]TABLEAU DE BORD'!C3423</f>
        <v>0</v>
      </c>
      <c r="CL3425">
        <f>'[3]TABLEAU DE BORD'!H3423</f>
        <v>0</v>
      </c>
      <c r="CM3425">
        <f>'[3]TABLEAU DE BORD'!K3423-'[3]TABLEAU DE BORD'!I3423</f>
        <v>0</v>
      </c>
    </row>
    <row r="3426" spans="87:91" x14ac:dyDescent="0.25">
      <c r="CI3426">
        <f>'[3]TABLEAU DE BORD'!B3424</f>
        <v>0</v>
      </c>
      <c r="CJ3426">
        <f>'[3]TABLEAU DE BORD'!E3424-'[3]TABLEAU DE BORD'!C3424</f>
        <v>0</v>
      </c>
      <c r="CL3426">
        <f>'[3]TABLEAU DE BORD'!H3424</f>
        <v>0</v>
      </c>
      <c r="CM3426">
        <f>'[3]TABLEAU DE BORD'!K3424-'[3]TABLEAU DE BORD'!I3424</f>
        <v>0</v>
      </c>
    </row>
    <row r="3427" spans="87:91" x14ac:dyDescent="0.25">
      <c r="CI3427">
        <f>'[3]TABLEAU DE BORD'!B3425</f>
        <v>0</v>
      </c>
      <c r="CJ3427">
        <f>'[3]TABLEAU DE BORD'!E3425-'[3]TABLEAU DE BORD'!C3425</f>
        <v>0</v>
      </c>
      <c r="CL3427">
        <f>'[3]TABLEAU DE BORD'!H3425</f>
        <v>0</v>
      </c>
      <c r="CM3427">
        <f>'[3]TABLEAU DE BORD'!K3425-'[3]TABLEAU DE BORD'!I3425</f>
        <v>0</v>
      </c>
    </row>
    <row r="3428" spans="87:91" x14ac:dyDescent="0.25">
      <c r="CI3428">
        <f>'[3]TABLEAU DE BORD'!B3426</f>
        <v>0</v>
      </c>
      <c r="CJ3428">
        <f>'[3]TABLEAU DE BORD'!E3426-'[3]TABLEAU DE BORD'!C3426</f>
        <v>0</v>
      </c>
      <c r="CL3428">
        <f>'[3]TABLEAU DE BORD'!H3426</f>
        <v>0</v>
      </c>
      <c r="CM3428">
        <f>'[3]TABLEAU DE BORD'!K3426-'[3]TABLEAU DE BORD'!I3426</f>
        <v>0</v>
      </c>
    </row>
    <row r="3429" spans="87:91" x14ac:dyDescent="0.25">
      <c r="CI3429">
        <f>'[3]TABLEAU DE BORD'!B3427</f>
        <v>0</v>
      </c>
      <c r="CJ3429">
        <f>'[3]TABLEAU DE BORD'!E3427-'[3]TABLEAU DE BORD'!C3427</f>
        <v>0</v>
      </c>
      <c r="CL3429">
        <f>'[3]TABLEAU DE BORD'!H3427</f>
        <v>0</v>
      </c>
      <c r="CM3429">
        <f>'[3]TABLEAU DE BORD'!K3427-'[3]TABLEAU DE BORD'!I3427</f>
        <v>0</v>
      </c>
    </row>
    <row r="3430" spans="87:91" x14ac:dyDescent="0.25">
      <c r="CI3430">
        <f>'[3]TABLEAU DE BORD'!B3428</f>
        <v>0</v>
      </c>
      <c r="CJ3430">
        <f>'[3]TABLEAU DE BORD'!E3428-'[3]TABLEAU DE BORD'!C3428</f>
        <v>0</v>
      </c>
      <c r="CL3430">
        <f>'[3]TABLEAU DE BORD'!H3428</f>
        <v>0</v>
      </c>
      <c r="CM3430">
        <f>'[3]TABLEAU DE BORD'!K3428-'[3]TABLEAU DE BORD'!I3428</f>
        <v>0</v>
      </c>
    </row>
    <row r="3431" spans="87:91" x14ac:dyDescent="0.25">
      <c r="CI3431">
        <f>'[3]TABLEAU DE BORD'!B3429</f>
        <v>0</v>
      </c>
      <c r="CJ3431">
        <f>'[3]TABLEAU DE BORD'!E3429-'[3]TABLEAU DE BORD'!C3429</f>
        <v>0</v>
      </c>
      <c r="CL3431">
        <f>'[3]TABLEAU DE BORD'!H3429</f>
        <v>0</v>
      </c>
      <c r="CM3431">
        <f>'[3]TABLEAU DE BORD'!K3429-'[3]TABLEAU DE BORD'!I3429</f>
        <v>0</v>
      </c>
    </row>
    <row r="3432" spans="87:91" x14ac:dyDescent="0.25">
      <c r="CI3432">
        <f>'[3]TABLEAU DE BORD'!B3430</f>
        <v>0</v>
      </c>
      <c r="CJ3432">
        <f>'[3]TABLEAU DE BORD'!E3430-'[3]TABLEAU DE BORD'!C3430</f>
        <v>0</v>
      </c>
      <c r="CL3432">
        <f>'[3]TABLEAU DE BORD'!H3430</f>
        <v>0</v>
      </c>
      <c r="CM3432">
        <f>'[3]TABLEAU DE BORD'!K3430-'[3]TABLEAU DE BORD'!I3430</f>
        <v>0</v>
      </c>
    </row>
    <row r="3433" spans="87:91" x14ac:dyDescent="0.25">
      <c r="CI3433">
        <f>'[3]TABLEAU DE BORD'!B3431</f>
        <v>0</v>
      </c>
      <c r="CJ3433">
        <f>'[3]TABLEAU DE BORD'!E3431-'[3]TABLEAU DE BORD'!C3431</f>
        <v>0</v>
      </c>
      <c r="CL3433">
        <f>'[3]TABLEAU DE BORD'!H3431</f>
        <v>0</v>
      </c>
      <c r="CM3433">
        <f>'[3]TABLEAU DE BORD'!K3431-'[3]TABLEAU DE BORD'!I3431</f>
        <v>0</v>
      </c>
    </row>
    <row r="3434" spans="87:91" x14ac:dyDescent="0.25">
      <c r="CI3434">
        <f>'[3]TABLEAU DE BORD'!B3432</f>
        <v>0</v>
      </c>
      <c r="CJ3434">
        <f>'[3]TABLEAU DE BORD'!E3432-'[3]TABLEAU DE BORD'!C3432</f>
        <v>0</v>
      </c>
      <c r="CL3434">
        <f>'[3]TABLEAU DE BORD'!H3432</f>
        <v>0</v>
      </c>
      <c r="CM3434">
        <f>'[3]TABLEAU DE BORD'!K3432-'[3]TABLEAU DE BORD'!I3432</f>
        <v>0</v>
      </c>
    </row>
    <row r="3435" spans="87:91" x14ac:dyDescent="0.25">
      <c r="CI3435">
        <f>'[3]TABLEAU DE BORD'!B3433</f>
        <v>0</v>
      </c>
      <c r="CJ3435">
        <f>'[3]TABLEAU DE BORD'!E3433-'[3]TABLEAU DE BORD'!C3433</f>
        <v>0</v>
      </c>
      <c r="CL3435">
        <f>'[3]TABLEAU DE BORD'!H3433</f>
        <v>0</v>
      </c>
      <c r="CM3435">
        <f>'[3]TABLEAU DE BORD'!K3433-'[3]TABLEAU DE BORD'!I3433</f>
        <v>0</v>
      </c>
    </row>
    <row r="3436" spans="87:91" x14ac:dyDescent="0.25">
      <c r="CI3436">
        <f>'[3]TABLEAU DE BORD'!B3434</f>
        <v>0</v>
      </c>
      <c r="CJ3436">
        <f>'[3]TABLEAU DE BORD'!E3434-'[3]TABLEAU DE BORD'!C3434</f>
        <v>0</v>
      </c>
      <c r="CL3436">
        <f>'[3]TABLEAU DE BORD'!H3434</f>
        <v>0</v>
      </c>
      <c r="CM3436">
        <f>'[3]TABLEAU DE BORD'!K3434-'[3]TABLEAU DE BORD'!I3434</f>
        <v>0</v>
      </c>
    </row>
    <row r="3437" spans="87:91" x14ac:dyDescent="0.25">
      <c r="CI3437">
        <f>'[3]TABLEAU DE BORD'!B3435</f>
        <v>0</v>
      </c>
      <c r="CJ3437">
        <f>'[3]TABLEAU DE BORD'!E3435-'[3]TABLEAU DE BORD'!C3435</f>
        <v>0</v>
      </c>
      <c r="CL3437">
        <f>'[3]TABLEAU DE BORD'!H3435</f>
        <v>0</v>
      </c>
      <c r="CM3437">
        <f>'[3]TABLEAU DE BORD'!K3435-'[3]TABLEAU DE BORD'!I3435</f>
        <v>0</v>
      </c>
    </row>
    <row r="3438" spans="87:91" x14ac:dyDescent="0.25">
      <c r="CI3438">
        <f>'[3]TABLEAU DE BORD'!B3436</f>
        <v>0</v>
      </c>
      <c r="CJ3438">
        <f>'[3]TABLEAU DE BORD'!E3436-'[3]TABLEAU DE BORD'!C3436</f>
        <v>0</v>
      </c>
      <c r="CL3438">
        <f>'[3]TABLEAU DE BORD'!H3436</f>
        <v>0</v>
      </c>
      <c r="CM3438">
        <f>'[3]TABLEAU DE BORD'!K3436-'[3]TABLEAU DE BORD'!I3436</f>
        <v>0</v>
      </c>
    </row>
    <row r="3439" spans="87:91" x14ac:dyDescent="0.25">
      <c r="CI3439">
        <f>'[3]TABLEAU DE BORD'!B3437</f>
        <v>0</v>
      </c>
      <c r="CJ3439">
        <f>'[3]TABLEAU DE BORD'!E3437-'[3]TABLEAU DE BORD'!C3437</f>
        <v>0</v>
      </c>
      <c r="CL3439">
        <f>'[3]TABLEAU DE BORD'!H3437</f>
        <v>0</v>
      </c>
      <c r="CM3439">
        <f>'[3]TABLEAU DE BORD'!K3437-'[3]TABLEAU DE BORD'!I3437</f>
        <v>0</v>
      </c>
    </row>
    <row r="3440" spans="87:91" x14ac:dyDescent="0.25">
      <c r="CI3440">
        <f>'[3]TABLEAU DE BORD'!B3438</f>
        <v>0</v>
      </c>
      <c r="CJ3440">
        <f>'[3]TABLEAU DE BORD'!E3438-'[3]TABLEAU DE BORD'!C3438</f>
        <v>0</v>
      </c>
      <c r="CL3440">
        <f>'[3]TABLEAU DE BORD'!H3438</f>
        <v>0</v>
      </c>
      <c r="CM3440">
        <f>'[3]TABLEAU DE BORD'!K3438-'[3]TABLEAU DE BORD'!I3438</f>
        <v>0</v>
      </c>
    </row>
    <row r="3441" spans="87:91" x14ac:dyDescent="0.25">
      <c r="CI3441">
        <f>'[3]TABLEAU DE BORD'!B3439</f>
        <v>0</v>
      </c>
      <c r="CJ3441">
        <f>'[3]TABLEAU DE BORD'!E3439-'[3]TABLEAU DE BORD'!C3439</f>
        <v>0</v>
      </c>
      <c r="CL3441">
        <f>'[3]TABLEAU DE BORD'!H3439</f>
        <v>0</v>
      </c>
      <c r="CM3441">
        <f>'[3]TABLEAU DE BORD'!K3439-'[3]TABLEAU DE BORD'!I3439</f>
        <v>0</v>
      </c>
    </row>
    <row r="3442" spans="87:91" x14ac:dyDescent="0.25">
      <c r="CI3442">
        <f>'[3]TABLEAU DE BORD'!B3440</f>
        <v>0</v>
      </c>
      <c r="CJ3442">
        <f>'[3]TABLEAU DE BORD'!E3440-'[3]TABLEAU DE BORD'!C3440</f>
        <v>0</v>
      </c>
      <c r="CL3442">
        <f>'[3]TABLEAU DE BORD'!H3440</f>
        <v>0</v>
      </c>
      <c r="CM3442">
        <f>'[3]TABLEAU DE BORD'!K3440-'[3]TABLEAU DE BORD'!I3440</f>
        <v>0</v>
      </c>
    </row>
    <row r="3443" spans="87:91" x14ac:dyDescent="0.25">
      <c r="CI3443">
        <f>'[3]TABLEAU DE BORD'!B3441</f>
        <v>0</v>
      </c>
      <c r="CJ3443">
        <f>'[3]TABLEAU DE BORD'!E3441-'[3]TABLEAU DE BORD'!C3441</f>
        <v>0</v>
      </c>
      <c r="CL3443">
        <f>'[3]TABLEAU DE BORD'!H3441</f>
        <v>0</v>
      </c>
      <c r="CM3443">
        <f>'[3]TABLEAU DE BORD'!K3441-'[3]TABLEAU DE BORD'!I3441</f>
        <v>0</v>
      </c>
    </row>
    <row r="3444" spans="87:91" x14ac:dyDescent="0.25">
      <c r="CI3444">
        <f>'[3]TABLEAU DE BORD'!B3442</f>
        <v>0</v>
      </c>
      <c r="CJ3444">
        <f>'[3]TABLEAU DE BORD'!E3442-'[3]TABLEAU DE BORD'!C3442</f>
        <v>0</v>
      </c>
      <c r="CL3444">
        <f>'[3]TABLEAU DE BORD'!H3442</f>
        <v>0</v>
      </c>
      <c r="CM3444">
        <f>'[3]TABLEAU DE BORD'!K3442-'[3]TABLEAU DE BORD'!I3442</f>
        <v>0</v>
      </c>
    </row>
    <row r="3445" spans="87:91" x14ac:dyDescent="0.25">
      <c r="CI3445">
        <f>'[3]TABLEAU DE BORD'!B3443</f>
        <v>0</v>
      </c>
      <c r="CJ3445">
        <f>'[3]TABLEAU DE BORD'!E3443-'[3]TABLEAU DE BORD'!C3443</f>
        <v>0</v>
      </c>
      <c r="CL3445">
        <f>'[3]TABLEAU DE BORD'!H3443</f>
        <v>0</v>
      </c>
      <c r="CM3445">
        <f>'[3]TABLEAU DE BORD'!K3443-'[3]TABLEAU DE BORD'!I3443</f>
        <v>0</v>
      </c>
    </row>
    <row r="3446" spans="87:91" x14ac:dyDescent="0.25">
      <c r="CI3446">
        <f>'[3]TABLEAU DE BORD'!B3444</f>
        <v>0</v>
      </c>
      <c r="CJ3446">
        <f>'[3]TABLEAU DE BORD'!E3444-'[3]TABLEAU DE BORD'!C3444</f>
        <v>0</v>
      </c>
      <c r="CL3446">
        <f>'[3]TABLEAU DE BORD'!H3444</f>
        <v>0</v>
      </c>
      <c r="CM3446">
        <f>'[3]TABLEAU DE BORD'!K3444-'[3]TABLEAU DE BORD'!I3444</f>
        <v>0</v>
      </c>
    </row>
    <row r="3447" spans="87:91" x14ac:dyDescent="0.25">
      <c r="CI3447">
        <f>'[3]TABLEAU DE BORD'!B3445</f>
        <v>0</v>
      </c>
      <c r="CJ3447">
        <f>'[3]TABLEAU DE BORD'!E3445-'[3]TABLEAU DE BORD'!C3445</f>
        <v>0</v>
      </c>
      <c r="CL3447">
        <f>'[3]TABLEAU DE BORD'!H3445</f>
        <v>0</v>
      </c>
      <c r="CM3447">
        <f>'[3]TABLEAU DE BORD'!K3445-'[3]TABLEAU DE BORD'!I3445</f>
        <v>0</v>
      </c>
    </row>
    <row r="3448" spans="87:91" x14ac:dyDescent="0.25">
      <c r="CI3448">
        <f>'[3]TABLEAU DE BORD'!B3446</f>
        <v>0</v>
      </c>
      <c r="CJ3448">
        <f>'[3]TABLEAU DE BORD'!E3446-'[3]TABLEAU DE BORD'!C3446</f>
        <v>0</v>
      </c>
      <c r="CL3448">
        <f>'[3]TABLEAU DE BORD'!H3446</f>
        <v>0</v>
      </c>
      <c r="CM3448">
        <f>'[3]TABLEAU DE BORD'!K3446-'[3]TABLEAU DE BORD'!I3446</f>
        <v>0</v>
      </c>
    </row>
    <row r="3449" spans="87:91" x14ac:dyDescent="0.25">
      <c r="CI3449">
        <f>'[3]TABLEAU DE BORD'!B3447</f>
        <v>0</v>
      </c>
      <c r="CJ3449">
        <f>'[3]TABLEAU DE BORD'!E3447-'[3]TABLEAU DE BORD'!C3447</f>
        <v>0</v>
      </c>
      <c r="CL3449">
        <f>'[3]TABLEAU DE BORD'!H3447</f>
        <v>0</v>
      </c>
      <c r="CM3449">
        <f>'[3]TABLEAU DE BORD'!K3447-'[3]TABLEAU DE BORD'!I3447</f>
        <v>0</v>
      </c>
    </row>
    <row r="3450" spans="87:91" x14ac:dyDescent="0.25">
      <c r="CI3450">
        <f>'[3]TABLEAU DE BORD'!B3448</f>
        <v>0</v>
      </c>
      <c r="CJ3450">
        <f>'[3]TABLEAU DE BORD'!E3448-'[3]TABLEAU DE BORD'!C3448</f>
        <v>0</v>
      </c>
      <c r="CL3450">
        <f>'[3]TABLEAU DE BORD'!H3448</f>
        <v>0</v>
      </c>
      <c r="CM3450">
        <f>'[3]TABLEAU DE BORD'!K3448-'[3]TABLEAU DE BORD'!I3448</f>
        <v>0</v>
      </c>
    </row>
    <row r="3451" spans="87:91" x14ac:dyDescent="0.25">
      <c r="CI3451">
        <f>'[3]TABLEAU DE BORD'!B3449</f>
        <v>0</v>
      </c>
      <c r="CJ3451">
        <f>'[3]TABLEAU DE BORD'!E3449-'[3]TABLEAU DE BORD'!C3449</f>
        <v>0</v>
      </c>
      <c r="CL3451">
        <f>'[3]TABLEAU DE BORD'!H3449</f>
        <v>0</v>
      </c>
      <c r="CM3451">
        <f>'[3]TABLEAU DE BORD'!K3449-'[3]TABLEAU DE BORD'!I3449</f>
        <v>0</v>
      </c>
    </row>
    <row r="3452" spans="87:91" x14ac:dyDescent="0.25">
      <c r="CI3452">
        <f>'[3]TABLEAU DE BORD'!B3450</f>
        <v>0</v>
      </c>
      <c r="CJ3452">
        <f>'[3]TABLEAU DE BORD'!E3450-'[3]TABLEAU DE BORD'!C3450</f>
        <v>0</v>
      </c>
      <c r="CL3452">
        <f>'[3]TABLEAU DE BORD'!H3450</f>
        <v>0</v>
      </c>
      <c r="CM3452">
        <f>'[3]TABLEAU DE BORD'!K3450-'[3]TABLEAU DE BORD'!I3450</f>
        <v>0</v>
      </c>
    </row>
    <row r="3453" spans="87:91" x14ac:dyDescent="0.25">
      <c r="CI3453">
        <f>'[3]TABLEAU DE BORD'!B3451</f>
        <v>0</v>
      </c>
      <c r="CJ3453">
        <f>'[3]TABLEAU DE BORD'!E3451-'[3]TABLEAU DE BORD'!C3451</f>
        <v>0</v>
      </c>
      <c r="CL3453">
        <f>'[3]TABLEAU DE BORD'!H3451</f>
        <v>0</v>
      </c>
      <c r="CM3453">
        <f>'[3]TABLEAU DE BORD'!K3451-'[3]TABLEAU DE BORD'!I3451</f>
        <v>0</v>
      </c>
    </row>
    <row r="3454" spans="87:91" x14ac:dyDescent="0.25">
      <c r="CI3454">
        <f>'[3]TABLEAU DE BORD'!B3452</f>
        <v>0</v>
      </c>
      <c r="CJ3454">
        <f>'[3]TABLEAU DE BORD'!E3452-'[3]TABLEAU DE BORD'!C3452</f>
        <v>0</v>
      </c>
      <c r="CL3454">
        <f>'[3]TABLEAU DE BORD'!H3452</f>
        <v>0</v>
      </c>
      <c r="CM3454">
        <f>'[3]TABLEAU DE BORD'!K3452-'[3]TABLEAU DE BORD'!I3452</f>
        <v>0</v>
      </c>
    </row>
    <row r="3455" spans="87:91" x14ac:dyDescent="0.25">
      <c r="CI3455">
        <f>'[3]TABLEAU DE BORD'!B3453</f>
        <v>0</v>
      </c>
      <c r="CJ3455">
        <f>'[3]TABLEAU DE BORD'!E3453-'[3]TABLEAU DE BORD'!C3453</f>
        <v>0</v>
      </c>
      <c r="CL3455">
        <f>'[3]TABLEAU DE BORD'!H3453</f>
        <v>0</v>
      </c>
      <c r="CM3455">
        <f>'[3]TABLEAU DE BORD'!K3453-'[3]TABLEAU DE BORD'!I3453</f>
        <v>0</v>
      </c>
    </row>
    <row r="3456" spans="87:91" x14ac:dyDescent="0.25">
      <c r="CI3456">
        <f>'[3]TABLEAU DE BORD'!B3454</f>
        <v>0</v>
      </c>
      <c r="CJ3456">
        <f>'[3]TABLEAU DE BORD'!E3454-'[3]TABLEAU DE BORD'!C3454</f>
        <v>0</v>
      </c>
      <c r="CL3456">
        <f>'[3]TABLEAU DE BORD'!H3454</f>
        <v>0</v>
      </c>
      <c r="CM3456">
        <f>'[3]TABLEAU DE BORD'!K3454-'[3]TABLEAU DE BORD'!I3454</f>
        <v>0</v>
      </c>
    </row>
    <row r="3457" spans="87:91" x14ac:dyDescent="0.25">
      <c r="CI3457">
        <f>'[3]TABLEAU DE BORD'!B3455</f>
        <v>0</v>
      </c>
      <c r="CJ3457">
        <f>'[3]TABLEAU DE BORD'!E3455-'[3]TABLEAU DE BORD'!C3455</f>
        <v>0</v>
      </c>
      <c r="CL3457">
        <f>'[3]TABLEAU DE BORD'!H3455</f>
        <v>0</v>
      </c>
      <c r="CM3457">
        <f>'[3]TABLEAU DE BORD'!K3455-'[3]TABLEAU DE BORD'!I3455</f>
        <v>0</v>
      </c>
    </row>
    <row r="3458" spans="87:91" x14ac:dyDescent="0.25">
      <c r="CI3458">
        <f>'[3]TABLEAU DE BORD'!B3456</f>
        <v>0</v>
      </c>
      <c r="CJ3458">
        <f>'[3]TABLEAU DE BORD'!E3456-'[3]TABLEAU DE BORD'!C3456</f>
        <v>0</v>
      </c>
      <c r="CL3458">
        <f>'[3]TABLEAU DE BORD'!H3456</f>
        <v>0</v>
      </c>
      <c r="CM3458">
        <f>'[3]TABLEAU DE BORD'!K3456-'[3]TABLEAU DE BORD'!I3456</f>
        <v>0</v>
      </c>
    </row>
    <row r="3459" spans="87:91" x14ac:dyDescent="0.25">
      <c r="CI3459">
        <f>'[3]TABLEAU DE BORD'!B3457</f>
        <v>0</v>
      </c>
      <c r="CJ3459">
        <f>'[3]TABLEAU DE BORD'!E3457-'[3]TABLEAU DE BORD'!C3457</f>
        <v>0</v>
      </c>
      <c r="CL3459">
        <f>'[3]TABLEAU DE BORD'!H3457</f>
        <v>0</v>
      </c>
      <c r="CM3459">
        <f>'[3]TABLEAU DE BORD'!K3457-'[3]TABLEAU DE BORD'!I3457</f>
        <v>0</v>
      </c>
    </row>
    <row r="3460" spans="87:91" x14ac:dyDescent="0.25">
      <c r="CI3460">
        <f>'[3]TABLEAU DE BORD'!B3458</f>
        <v>0</v>
      </c>
      <c r="CJ3460">
        <f>'[3]TABLEAU DE BORD'!E3458-'[3]TABLEAU DE BORD'!C3458</f>
        <v>0</v>
      </c>
      <c r="CL3460">
        <f>'[3]TABLEAU DE BORD'!H3458</f>
        <v>0</v>
      </c>
      <c r="CM3460">
        <f>'[3]TABLEAU DE BORD'!K3458-'[3]TABLEAU DE BORD'!I3458</f>
        <v>0</v>
      </c>
    </row>
    <row r="3461" spans="87:91" x14ac:dyDescent="0.25">
      <c r="CI3461">
        <f>'[3]TABLEAU DE BORD'!B3459</f>
        <v>0</v>
      </c>
      <c r="CJ3461">
        <f>'[3]TABLEAU DE BORD'!E3459-'[3]TABLEAU DE BORD'!C3459</f>
        <v>0</v>
      </c>
      <c r="CL3461">
        <f>'[3]TABLEAU DE BORD'!H3459</f>
        <v>0</v>
      </c>
      <c r="CM3461">
        <f>'[3]TABLEAU DE BORD'!K3459-'[3]TABLEAU DE BORD'!I3459</f>
        <v>0</v>
      </c>
    </row>
    <row r="3462" spans="87:91" x14ac:dyDescent="0.25">
      <c r="CI3462">
        <f>'[3]TABLEAU DE BORD'!B3460</f>
        <v>0</v>
      </c>
      <c r="CJ3462">
        <f>'[3]TABLEAU DE BORD'!E3460-'[3]TABLEAU DE BORD'!C3460</f>
        <v>0</v>
      </c>
      <c r="CL3462">
        <f>'[3]TABLEAU DE BORD'!H3460</f>
        <v>0</v>
      </c>
      <c r="CM3462">
        <f>'[3]TABLEAU DE BORD'!K3460-'[3]TABLEAU DE BORD'!I3460</f>
        <v>0</v>
      </c>
    </row>
    <row r="3463" spans="87:91" x14ac:dyDescent="0.25">
      <c r="CI3463">
        <f>'[3]TABLEAU DE BORD'!B3461</f>
        <v>0</v>
      </c>
      <c r="CJ3463">
        <f>'[3]TABLEAU DE BORD'!E3461-'[3]TABLEAU DE BORD'!C3461</f>
        <v>0</v>
      </c>
      <c r="CL3463">
        <f>'[3]TABLEAU DE BORD'!H3461</f>
        <v>0</v>
      </c>
      <c r="CM3463">
        <f>'[3]TABLEAU DE BORD'!K3461-'[3]TABLEAU DE BORD'!I3461</f>
        <v>0</v>
      </c>
    </row>
    <row r="3464" spans="87:91" x14ac:dyDescent="0.25">
      <c r="CI3464">
        <f>'[3]TABLEAU DE BORD'!B3462</f>
        <v>0</v>
      </c>
      <c r="CJ3464">
        <f>'[3]TABLEAU DE BORD'!E3462-'[3]TABLEAU DE BORD'!C3462</f>
        <v>0</v>
      </c>
      <c r="CL3464">
        <f>'[3]TABLEAU DE BORD'!H3462</f>
        <v>0</v>
      </c>
      <c r="CM3464">
        <f>'[3]TABLEAU DE BORD'!K3462-'[3]TABLEAU DE BORD'!I3462</f>
        <v>0</v>
      </c>
    </row>
    <row r="3465" spans="87:91" x14ac:dyDescent="0.25">
      <c r="CI3465">
        <f>'[3]TABLEAU DE BORD'!B3463</f>
        <v>0</v>
      </c>
      <c r="CJ3465">
        <f>'[3]TABLEAU DE BORD'!E3463-'[3]TABLEAU DE BORD'!C3463</f>
        <v>0</v>
      </c>
      <c r="CL3465">
        <f>'[3]TABLEAU DE BORD'!H3463</f>
        <v>0</v>
      </c>
      <c r="CM3465">
        <f>'[3]TABLEAU DE BORD'!K3463-'[3]TABLEAU DE BORD'!I3463</f>
        <v>0</v>
      </c>
    </row>
    <row r="3466" spans="87:91" x14ac:dyDescent="0.25">
      <c r="CI3466">
        <f>'[3]TABLEAU DE BORD'!B3464</f>
        <v>0</v>
      </c>
      <c r="CJ3466">
        <f>'[3]TABLEAU DE BORD'!E3464-'[3]TABLEAU DE BORD'!C3464</f>
        <v>0</v>
      </c>
      <c r="CL3466">
        <f>'[3]TABLEAU DE BORD'!H3464</f>
        <v>0</v>
      </c>
      <c r="CM3466">
        <f>'[3]TABLEAU DE BORD'!K3464-'[3]TABLEAU DE BORD'!I3464</f>
        <v>0</v>
      </c>
    </row>
    <row r="3467" spans="87:91" x14ac:dyDescent="0.25">
      <c r="CI3467">
        <f>'[3]TABLEAU DE BORD'!B3465</f>
        <v>0</v>
      </c>
      <c r="CJ3467">
        <f>'[3]TABLEAU DE BORD'!E3465-'[3]TABLEAU DE BORD'!C3465</f>
        <v>0</v>
      </c>
      <c r="CL3467">
        <f>'[3]TABLEAU DE BORD'!H3465</f>
        <v>0</v>
      </c>
      <c r="CM3467">
        <f>'[3]TABLEAU DE BORD'!K3465-'[3]TABLEAU DE BORD'!I3465</f>
        <v>0</v>
      </c>
    </row>
    <row r="3468" spans="87:91" x14ac:dyDescent="0.25">
      <c r="CI3468">
        <f>'[3]TABLEAU DE BORD'!B3466</f>
        <v>0</v>
      </c>
      <c r="CJ3468">
        <f>'[3]TABLEAU DE BORD'!E3466-'[3]TABLEAU DE BORD'!C3466</f>
        <v>0</v>
      </c>
      <c r="CL3468">
        <f>'[3]TABLEAU DE BORD'!H3466</f>
        <v>0</v>
      </c>
      <c r="CM3468">
        <f>'[3]TABLEAU DE BORD'!K3466-'[3]TABLEAU DE BORD'!I3466</f>
        <v>0</v>
      </c>
    </row>
    <row r="3469" spans="87:91" x14ac:dyDescent="0.25">
      <c r="CI3469">
        <f>'[3]TABLEAU DE BORD'!B3467</f>
        <v>0</v>
      </c>
      <c r="CJ3469">
        <f>'[3]TABLEAU DE BORD'!E3467-'[3]TABLEAU DE BORD'!C3467</f>
        <v>0</v>
      </c>
      <c r="CL3469">
        <f>'[3]TABLEAU DE BORD'!H3467</f>
        <v>0</v>
      </c>
      <c r="CM3469">
        <f>'[3]TABLEAU DE BORD'!K3467-'[3]TABLEAU DE BORD'!I3467</f>
        <v>0</v>
      </c>
    </row>
    <row r="3470" spans="87:91" x14ac:dyDescent="0.25">
      <c r="CI3470">
        <f>'[3]TABLEAU DE BORD'!B3468</f>
        <v>0</v>
      </c>
      <c r="CJ3470">
        <f>'[3]TABLEAU DE BORD'!E3468-'[3]TABLEAU DE BORD'!C3468</f>
        <v>0</v>
      </c>
      <c r="CL3470">
        <f>'[3]TABLEAU DE BORD'!H3468</f>
        <v>0</v>
      </c>
      <c r="CM3470">
        <f>'[3]TABLEAU DE BORD'!K3468-'[3]TABLEAU DE BORD'!I3468</f>
        <v>0</v>
      </c>
    </row>
    <row r="3471" spans="87:91" x14ac:dyDescent="0.25">
      <c r="CI3471">
        <f>'[3]TABLEAU DE BORD'!B3469</f>
        <v>0</v>
      </c>
      <c r="CJ3471">
        <f>'[3]TABLEAU DE BORD'!E3469-'[3]TABLEAU DE BORD'!C3469</f>
        <v>0</v>
      </c>
      <c r="CL3471">
        <f>'[3]TABLEAU DE BORD'!H3469</f>
        <v>0</v>
      </c>
      <c r="CM3471">
        <f>'[3]TABLEAU DE BORD'!K3469-'[3]TABLEAU DE BORD'!I3469</f>
        <v>0</v>
      </c>
    </row>
    <row r="3472" spans="87:91" x14ac:dyDescent="0.25">
      <c r="CI3472">
        <f>'[3]TABLEAU DE BORD'!B3470</f>
        <v>0</v>
      </c>
      <c r="CJ3472">
        <f>'[3]TABLEAU DE BORD'!E3470-'[3]TABLEAU DE BORD'!C3470</f>
        <v>0</v>
      </c>
      <c r="CL3472">
        <f>'[3]TABLEAU DE BORD'!H3470</f>
        <v>0</v>
      </c>
      <c r="CM3472">
        <f>'[3]TABLEAU DE BORD'!K3470-'[3]TABLEAU DE BORD'!I3470</f>
        <v>0</v>
      </c>
    </row>
    <row r="3473" spans="87:91" x14ac:dyDescent="0.25">
      <c r="CI3473">
        <f>'[3]TABLEAU DE BORD'!B3471</f>
        <v>0</v>
      </c>
      <c r="CJ3473">
        <f>'[3]TABLEAU DE BORD'!E3471-'[3]TABLEAU DE BORD'!C3471</f>
        <v>0</v>
      </c>
      <c r="CL3473">
        <f>'[3]TABLEAU DE BORD'!H3471</f>
        <v>0</v>
      </c>
      <c r="CM3473">
        <f>'[3]TABLEAU DE BORD'!K3471-'[3]TABLEAU DE BORD'!I3471</f>
        <v>0</v>
      </c>
    </row>
    <row r="3474" spans="87:91" x14ac:dyDescent="0.25">
      <c r="CI3474">
        <f>'[3]TABLEAU DE BORD'!B3472</f>
        <v>0</v>
      </c>
      <c r="CJ3474">
        <f>'[3]TABLEAU DE BORD'!E3472-'[3]TABLEAU DE BORD'!C3472</f>
        <v>0</v>
      </c>
      <c r="CL3474">
        <f>'[3]TABLEAU DE BORD'!H3472</f>
        <v>0</v>
      </c>
      <c r="CM3474">
        <f>'[3]TABLEAU DE BORD'!K3472-'[3]TABLEAU DE BORD'!I3472</f>
        <v>0</v>
      </c>
    </row>
    <row r="3475" spans="87:91" x14ac:dyDescent="0.25">
      <c r="CI3475">
        <f>'[3]TABLEAU DE BORD'!B3473</f>
        <v>0</v>
      </c>
      <c r="CJ3475">
        <f>'[3]TABLEAU DE BORD'!E3473-'[3]TABLEAU DE BORD'!C3473</f>
        <v>0</v>
      </c>
      <c r="CL3475">
        <f>'[3]TABLEAU DE BORD'!H3473</f>
        <v>0</v>
      </c>
      <c r="CM3475">
        <f>'[3]TABLEAU DE BORD'!K3473-'[3]TABLEAU DE BORD'!I3473</f>
        <v>0</v>
      </c>
    </row>
    <row r="3476" spans="87:91" x14ac:dyDescent="0.25">
      <c r="CI3476">
        <f>'[3]TABLEAU DE BORD'!B3474</f>
        <v>0</v>
      </c>
      <c r="CJ3476">
        <f>'[3]TABLEAU DE BORD'!E3474-'[3]TABLEAU DE BORD'!C3474</f>
        <v>0</v>
      </c>
      <c r="CL3476">
        <f>'[3]TABLEAU DE BORD'!H3474</f>
        <v>0</v>
      </c>
      <c r="CM3476">
        <f>'[3]TABLEAU DE BORD'!K3474-'[3]TABLEAU DE BORD'!I3474</f>
        <v>0</v>
      </c>
    </row>
    <row r="3477" spans="87:91" x14ac:dyDescent="0.25">
      <c r="CI3477">
        <f>'[3]TABLEAU DE BORD'!B3475</f>
        <v>0</v>
      </c>
      <c r="CJ3477">
        <f>'[3]TABLEAU DE BORD'!E3475-'[3]TABLEAU DE BORD'!C3475</f>
        <v>0</v>
      </c>
      <c r="CL3477">
        <f>'[3]TABLEAU DE BORD'!H3475</f>
        <v>0</v>
      </c>
      <c r="CM3477">
        <f>'[3]TABLEAU DE BORD'!K3475-'[3]TABLEAU DE BORD'!I3475</f>
        <v>0</v>
      </c>
    </row>
    <row r="3478" spans="87:91" x14ac:dyDescent="0.25">
      <c r="CI3478">
        <f>'[3]TABLEAU DE BORD'!B3476</f>
        <v>0</v>
      </c>
      <c r="CJ3478">
        <f>'[3]TABLEAU DE BORD'!E3476-'[3]TABLEAU DE BORD'!C3476</f>
        <v>0</v>
      </c>
      <c r="CL3478">
        <f>'[3]TABLEAU DE BORD'!H3476</f>
        <v>0</v>
      </c>
      <c r="CM3478">
        <f>'[3]TABLEAU DE BORD'!K3476-'[3]TABLEAU DE BORD'!I3476</f>
        <v>0</v>
      </c>
    </row>
    <row r="3479" spans="87:91" x14ac:dyDescent="0.25">
      <c r="CI3479">
        <f>'[3]TABLEAU DE BORD'!B3477</f>
        <v>0</v>
      </c>
      <c r="CJ3479">
        <f>'[3]TABLEAU DE BORD'!E3477-'[3]TABLEAU DE BORD'!C3477</f>
        <v>0</v>
      </c>
      <c r="CL3479">
        <f>'[3]TABLEAU DE BORD'!H3477</f>
        <v>0</v>
      </c>
      <c r="CM3479">
        <f>'[3]TABLEAU DE BORD'!K3477-'[3]TABLEAU DE BORD'!I3477</f>
        <v>0</v>
      </c>
    </row>
    <row r="3480" spans="87:91" x14ac:dyDescent="0.25">
      <c r="CI3480">
        <f>'[3]TABLEAU DE BORD'!B3478</f>
        <v>0</v>
      </c>
      <c r="CJ3480">
        <f>'[3]TABLEAU DE BORD'!E3478-'[3]TABLEAU DE BORD'!C3478</f>
        <v>0</v>
      </c>
      <c r="CL3480">
        <f>'[3]TABLEAU DE BORD'!H3478</f>
        <v>0</v>
      </c>
      <c r="CM3480">
        <f>'[3]TABLEAU DE BORD'!K3478-'[3]TABLEAU DE BORD'!I3478</f>
        <v>0</v>
      </c>
    </row>
    <row r="3481" spans="87:91" x14ac:dyDescent="0.25">
      <c r="CI3481">
        <f>'[3]TABLEAU DE BORD'!B3479</f>
        <v>0</v>
      </c>
      <c r="CJ3481">
        <f>'[3]TABLEAU DE BORD'!E3479-'[3]TABLEAU DE BORD'!C3479</f>
        <v>0</v>
      </c>
      <c r="CL3481">
        <f>'[3]TABLEAU DE BORD'!H3479</f>
        <v>0</v>
      </c>
      <c r="CM3481">
        <f>'[3]TABLEAU DE BORD'!K3479-'[3]TABLEAU DE BORD'!I3479</f>
        <v>0</v>
      </c>
    </row>
    <row r="3482" spans="87:91" x14ac:dyDescent="0.25">
      <c r="CI3482">
        <f>'[3]TABLEAU DE BORD'!B3480</f>
        <v>0</v>
      </c>
      <c r="CJ3482">
        <f>'[3]TABLEAU DE BORD'!E3480-'[3]TABLEAU DE BORD'!C3480</f>
        <v>0</v>
      </c>
      <c r="CL3482">
        <f>'[3]TABLEAU DE BORD'!H3480</f>
        <v>0</v>
      </c>
      <c r="CM3482">
        <f>'[3]TABLEAU DE BORD'!K3480-'[3]TABLEAU DE BORD'!I3480</f>
        <v>0</v>
      </c>
    </row>
    <row r="3483" spans="87:91" x14ac:dyDescent="0.25">
      <c r="CI3483">
        <f>'[3]TABLEAU DE BORD'!B3481</f>
        <v>0</v>
      </c>
      <c r="CJ3483">
        <f>'[3]TABLEAU DE BORD'!E3481-'[3]TABLEAU DE BORD'!C3481</f>
        <v>0</v>
      </c>
      <c r="CL3483">
        <f>'[3]TABLEAU DE BORD'!H3481</f>
        <v>0</v>
      </c>
      <c r="CM3483">
        <f>'[3]TABLEAU DE BORD'!K3481-'[3]TABLEAU DE BORD'!I3481</f>
        <v>0</v>
      </c>
    </row>
    <row r="3484" spans="87:91" x14ac:dyDescent="0.25">
      <c r="CI3484">
        <f>'[3]TABLEAU DE BORD'!B3482</f>
        <v>0</v>
      </c>
      <c r="CJ3484">
        <f>'[3]TABLEAU DE BORD'!E3482-'[3]TABLEAU DE BORD'!C3482</f>
        <v>0</v>
      </c>
      <c r="CL3484">
        <f>'[3]TABLEAU DE BORD'!H3482</f>
        <v>0</v>
      </c>
      <c r="CM3484">
        <f>'[3]TABLEAU DE BORD'!K3482-'[3]TABLEAU DE BORD'!I3482</f>
        <v>0</v>
      </c>
    </row>
    <row r="3485" spans="87:91" x14ac:dyDescent="0.25">
      <c r="CI3485">
        <f>'[3]TABLEAU DE BORD'!B3483</f>
        <v>0</v>
      </c>
      <c r="CJ3485">
        <f>'[3]TABLEAU DE BORD'!E3483-'[3]TABLEAU DE BORD'!C3483</f>
        <v>0</v>
      </c>
      <c r="CL3485">
        <f>'[3]TABLEAU DE BORD'!H3483</f>
        <v>0</v>
      </c>
      <c r="CM3485">
        <f>'[3]TABLEAU DE BORD'!K3483-'[3]TABLEAU DE BORD'!I3483</f>
        <v>0</v>
      </c>
    </row>
    <row r="3486" spans="87:91" x14ac:dyDescent="0.25">
      <c r="CI3486">
        <f>'[3]TABLEAU DE BORD'!B3484</f>
        <v>0</v>
      </c>
      <c r="CJ3486">
        <f>'[3]TABLEAU DE BORD'!E3484-'[3]TABLEAU DE BORD'!C3484</f>
        <v>0</v>
      </c>
      <c r="CL3486">
        <f>'[3]TABLEAU DE BORD'!H3484</f>
        <v>0</v>
      </c>
      <c r="CM3486">
        <f>'[3]TABLEAU DE BORD'!K3484-'[3]TABLEAU DE BORD'!I3484</f>
        <v>0</v>
      </c>
    </row>
    <row r="3487" spans="87:91" x14ac:dyDescent="0.25">
      <c r="CI3487">
        <f>'[3]TABLEAU DE BORD'!B3485</f>
        <v>0</v>
      </c>
      <c r="CJ3487">
        <f>'[3]TABLEAU DE BORD'!E3485-'[3]TABLEAU DE BORD'!C3485</f>
        <v>0</v>
      </c>
      <c r="CL3487">
        <f>'[3]TABLEAU DE BORD'!H3485</f>
        <v>0</v>
      </c>
      <c r="CM3487">
        <f>'[3]TABLEAU DE BORD'!K3485-'[3]TABLEAU DE BORD'!I3485</f>
        <v>0</v>
      </c>
    </row>
    <row r="3488" spans="87:91" x14ac:dyDescent="0.25">
      <c r="CI3488">
        <f>'[3]TABLEAU DE BORD'!B3486</f>
        <v>0</v>
      </c>
      <c r="CJ3488">
        <f>'[3]TABLEAU DE BORD'!E3486-'[3]TABLEAU DE BORD'!C3486</f>
        <v>0</v>
      </c>
      <c r="CL3488">
        <f>'[3]TABLEAU DE BORD'!H3486</f>
        <v>0</v>
      </c>
      <c r="CM3488">
        <f>'[3]TABLEAU DE BORD'!K3486-'[3]TABLEAU DE BORD'!I3486</f>
        <v>0</v>
      </c>
    </row>
    <row r="3489" spans="87:91" x14ac:dyDescent="0.25">
      <c r="CI3489">
        <f>'[3]TABLEAU DE BORD'!B3487</f>
        <v>0</v>
      </c>
      <c r="CJ3489">
        <f>'[3]TABLEAU DE BORD'!E3487-'[3]TABLEAU DE BORD'!C3487</f>
        <v>0</v>
      </c>
      <c r="CL3489">
        <f>'[3]TABLEAU DE BORD'!H3487</f>
        <v>0</v>
      </c>
      <c r="CM3489">
        <f>'[3]TABLEAU DE BORD'!K3487-'[3]TABLEAU DE BORD'!I3487</f>
        <v>0</v>
      </c>
    </row>
    <row r="3490" spans="87:91" x14ac:dyDescent="0.25">
      <c r="CI3490">
        <f>'[3]TABLEAU DE BORD'!B3488</f>
        <v>0</v>
      </c>
      <c r="CJ3490">
        <f>'[3]TABLEAU DE BORD'!E3488-'[3]TABLEAU DE BORD'!C3488</f>
        <v>0</v>
      </c>
      <c r="CL3490">
        <f>'[3]TABLEAU DE BORD'!H3488</f>
        <v>0</v>
      </c>
      <c r="CM3490">
        <f>'[3]TABLEAU DE BORD'!K3488-'[3]TABLEAU DE BORD'!I3488</f>
        <v>0</v>
      </c>
    </row>
    <row r="3491" spans="87:91" x14ac:dyDescent="0.25">
      <c r="CI3491">
        <f>'[3]TABLEAU DE BORD'!B3489</f>
        <v>0</v>
      </c>
      <c r="CJ3491">
        <f>'[3]TABLEAU DE BORD'!E3489-'[3]TABLEAU DE BORD'!C3489</f>
        <v>0</v>
      </c>
      <c r="CL3491">
        <f>'[3]TABLEAU DE BORD'!H3489</f>
        <v>0</v>
      </c>
      <c r="CM3491">
        <f>'[3]TABLEAU DE BORD'!K3489-'[3]TABLEAU DE BORD'!I3489</f>
        <v>0</v>
      </c>
    </row>
    <row r="3492" spans="87:91" x14ac:dyDescent="0.25">
      <c r="CI3492">
        <f>'[3]TABLEAU DE BORD'!B3490</f>
        <v>0</v>
      </c>
      <c r="CJ3492">
        <f>'[3]TABLEAU DE BORD'!E3490-'[3]TABLEAU DE BORD'!C3490</f>
        <v>0</v>
      </c>
      <c r="CL3492">
        <f>'[3]TABLEAU DE BORD'!H3490</f>
        <v>0</v>
      </c>
      <c r="CM3492">
        <f>'[3]TABLEAU DE BORD'!K3490-'[3]TABLEAU DE BORD'!I3490</f>
        <v>0</v>
      </c>
    </row>
    <row r="3493" spans="87:91" x14ac:dyDescent="0.25">
      <c r="CI3493">
        <f>'[3]TABLEAU DE BORD'!B3491</f>
        <v>0</v>
      </c>
      <c r="CJ3493">
        <f>'[3]TABLEAU DE BORD'!E3491-'[3]TABLEAU DE BORD'!C3491</f>
        <v>0</v>
      </c>
      <c r="CL3493">
        <f>'[3]TABLEAU DE BORD'!H3491</f>
        <v>0</v>
      </c>
      <c r="CM3493">
        <f>'[3]TABLEAU DE BORD'!K3491-'[3]TABLEAU DE BORD'!I3491</f>
        <v>0</v>
      </c>
    </row>
    <row r="3494" spans="87:91" x14ac:dyDescent="0.25">
      <c r="CI3494">
        <f>'[3]TABLEAU DE BORD'!B3492</f>
        <v>0</v>
      </c>
      <c r="CJ3494">
        <f>'[3]TABLEAU DE BORD'!E3492-'[3]TABLEAU DE BORD'!C3492</f>
        <v>0</v>
      </c>
      <c r="CL3494">
        <f>'[3]TABLEAU DE BORD'!H3492</f>
        <v>0</v>
      </c>
      <c r="CM3494">
        <f>'[3]TABLEAU DE BORD'!K3492-'[3]TABLEAU DE BORD'!I3492</f>
        <v>0</v>
      </c>
    </row>
    <row r="3495" spans="87:91" x14ac:dyDescent="0.25">
      <c r="CI3495">
        <f>'[3]TABLEAU DE BORD'!B3493</f>
        <v>0</v>
      </c>
      <c r="CJ3495">
        <f>'[3]TABLEAU DE BORD'!E3493-'[3]TABLEAU DE BORD'!C3493</f>
        <v>0</v>
      </c>
      <c r="CL3495">
        <f>'[3]TABLEAU DE BORD'!H3493</f>
        <v>0</v>
      </c>
      <c r="CM3495">
        <f>'[3]TABLEAU DE BORD'!K3493-'[3]TABLEAU DE BORD'!I3493</f>
        <v>0</v>
      </c>
    </row>
    <row r="3496" spans="87:91" x14ac:dyDescent="0.25">
      <c r="CI3496">
        <f>'[3]TABLEAU DE BORD'!B3494</f>
        <v>0</v>
      </c>
      <c r="CJ3496">
        <f>'[3]TABLEAU DE BORD'!E3494-'[3]TABLEAU DE BORD'!C3494</f>
        <v>0</v>
      </c>
      <c r="CL3496">
        <f>'[3]TABLEAU DE BORD'!H3494</f>
        <v>0</v>
      </c>
      <c r="CM3496">
        <f>'[3]TABLEAU DE BORD'!K3494-'[3]TABLEAU DE BORD'!I3494</f>
        <v>0</v>
      </c>
    </row>
    <row r="3497" spans="87:91" x14ac:dyDescent="0.25">
      <c r="CI3497">
        <f>'[3]TABLEAU DE BORD'!B3495</f>
        <v>0</v>
      </c>
      <c r="CJ3497">
        <f>'[3]TABLEAU DE BORD'!E3495-'[3]TABLEAU DE BORD'!C3495</f>
        <v>0</v>
      </c>
      <c r="CL3497">
        <f>'[3]TABLEAU DE BORD'!H3495</f>
        <v>0</v>
      </c>
      <c r="CM3497">
        <f>'[3]TABLEAU DE BORD'!K3495-'[3]TABLEAU DE BORD'!I3495</f>
        <v>0</v>
      </c>
    </row>
    <row r="3498" spans="87:91" x14ac:dyDescent="0.25">
      <c r="CI3498">
        <f>'[3]TABLEAU DE BORD'!B3496</f>
        <v>0</v>
      </c>
      <c r="CJ3498">
        <f>'[3]TABLEAU DE BORD'!E3496-'[3]TABLEAU DE BORD'!C3496</f>
        <v>0</v>
      </c>
      <c r="CL3498">
        <f>'[3]TABLEAU DE BORD'!H3496</f>
        <v>0</v>
      </c>
      <c r="CM3498">
        <f>'[3]TABLEAU DE BORD'!K3496-'[3]TABLEAU DE BORD'!I3496</f>
        <v>0</v>
      </c>
    </row>
    <row r="3499" spans="87:91" x14ac:dyDescent="0.25">
      <c r="CI3499">
        <f>'[3]TABLEAU DE BORD'!B3497</f>
        <v>0</v>
      </c>
      <c r="CJ3499">
        <f>'[3]TABLEAU DE BORD'!E3497-'[3]TABLEAU DE BORD'!C3497</f>
        <v>0</v>
      </c>
      <c r="CL3499">
        <f>'[3]TABLEAU DE BORD'!H3497</f>
        <v>0</v>
      </c>
      <c r="CM3499">
        <f>'[3]TABLEAU DE BORD'!K3497-'[3]TABLEAU DE BORD'!I3497</f>
        <v>0</v>
      </c>
    </row>
    <row r="3500" spans="87:91" x14ac:dyDescent="0.25">
      <c r="CI3500">
        <f>'[3]TABLEAU DE BORD'!B3498</f>
        <v>0</v>
      </c>
      <c r="CJ3500">
        <f>'[3]TABLEAU DE BORD'!E3498-'[3]TABLEAU DE BORD'!C3498</f>
        <v>0</v>
      </c>
      <c r="CL3500">
        <f>'[3]TABLEAU DE BORD'!H3498</f>
        <v>0</v>
      </c>
      <c r="CM3500">
        <f>'[3]TABLEAU DE BORD'!K3498-'[3]TABLEAU DE BORD'!I3498</f>
        <v>0</v>
      </c>
    </row>
    <row r="3501" spans="87:91" x14ac:dyDescent="0.25">
      <c r="CI3501">
        <f>'[3]TABLEAU DE BORD'!B3499</f>
        <v>0</v>
      </c>
      <c r="CJ3501">
        <f>'[3]TABLEAU DE BORD'!E3499-'[3]TABLEAU DE BORD'!C3499</f>
        <v>0</v>
      </c>
      <c r="CL3501">
        <f>'[3]TABLEAU DE BORD'!H3499</f>
        <v>0</v>
      </c>
      <c r="CM3501">
        <f>'[3]TABLEAU DE BORD'!K3499-'[3]TABLEAU DE BORD'!I3499</f>
        <v>0</v>
      </c>
    </row>
    <row r="3502" spans="87:91" x14ac:dyDescent="0.25">
      <c r="CI3502">
        <f>'[3]TABLEAU DE BORD'!B3500</f>
        <v>0</v>
      </c>
      <c r="CJ3502">
        <f>'[3]TABLEAU DE BORD'!E3500-'[3]TABLEAU DE BORD'!C3500</f>
        <v>0</v>
      </c>
      <c r="CL3502">
        <f>'[3]TABLEAU DE BORD'!H3500</f>
        <v>0</v>
      </c>
      <c r="CM3502">
        <f>'[3]TABLEAU DE BORD'!K3500-'[3]TABLEAU DE BORD'!I3500</f>
        <v>0</v>
      </c>
    </row>
    <row r="3503" spans="87:91" x14ac:dyDescent="0.25">
      <c r="CI3503">
        <f>'[3]TABLEAU DE BORD'!B3501</f>
        <v>0</v>
      </c>
      <c r="CJ3503">
        <f>'[3]TABLEAU DE BORD'!E3501-'[3]TABLEAU DE BORD'!C3501</f>
        <v>0</v>
      </c>
      <c r="CL3503">
        <f>'[3]TABLEAU DE BORD'!H3501</f>
        <v>0</v>
      </c>
      <c r="CM3503">
        <f>'[3]TABLEAU DE BORD'!K3501-'[3]TABLEAU DE BORD'!I3501</f>
        <v>0</v>
      </c>
    </row>
    <row r="3504" spans="87:91" x14ac:dyDescent="0.25">
      <c r="CI3504">
        <f>'[3]TABLEAU DE BORD'!B3502</f>
        <v>0</v>
      </c>
      <c r="CJ3504">
        <f>'[3]TABLEAU DE BORD'!E3502-'[3]TABLEAU DE BORD'!C3502</f>
        <v>0</v>
      </c>
      <c r="CL3504">
        <f>'[3]TABLEAU DE BORD'!H3502</f>
        <v>0</v>
      </c>
      <c r="CM3504">
        <f>'[3]TABLEAU DE BORD'!K3502-'[3]TABLEAU DE BORD'!I3502</f>
        <v>0</v>
      </c>
    </row>
    <row r="3505" spans="87:91" x14ac:dyDescent="0.25">
      <c r="CI3505">
        <f>'[3]TABLEAU DE BORD'!B3503</f>
        <v>0</v>
      </c>
      <c r="CJ3505">
        <f>'[3]TABLEAU DE BORD'!E3503-'[3]TABLEAU DE BORD'!C3503</f>
        <v>0</v>
      </c>
      <c r="CL3505">
        <f>'[3]TABLEAU DE BORD'!H3503</f>
        <v>0</v>
      </c>
      <c r="CM3505">
        <f>'[3]TABLEAU DE BORD'!K3503-'[3]TABLEAU DE BORD'!I3503</f>
        <v>0</v>
      </c>
    </row>
    <row r="3506" spans="87:91" x14ac:dyDescent="0.25">
      <c r="CI3506">
        <f>'[3]TABLEAU DE BORD'!B3504</f>
        <v>0</v>
      </c>
      <c r="CJ3506">
        <f>'[3]TABLEAU DE BORD'!E3504-'[3]TABLEAU DE BORD'!C3504</f>
        <v>0</v>
      </c>
      <c r="CL3506">
        <f>'[3]TABLEAU DE BORD'!H3504</f>
        <v>0</v>
      </c>
      <c r="CM3506">
        <f>'[3]TABLEAU DE BORD'!K3504-'[3]TABLEAU DE BORD'!I3504</f>
        <v>0</v>
      </c>
    </row>
    <row r="3507" spans="87:91" x14ac:dyDescent="0.25">
      <c r="CI3507">
        <f>'[3]TABLEAU DE BORD'!B3505</f>
        <v>0</v>
      </c>
      <c r="CJ3507">
        <f>'[3]TABLEAU DE BORD'!E3505-'[3]TABLEAU DE BORD'!C3505</f>
        <v>0</v>
      </c>
      <c r="CL3507">
        <f>'[3]TABLEAU DE BORD'!H3505</f>
        <v>0</v>
      </c>
      <c r="CM3507">
        <f>'[3]TABLEAU DE BORD'!K3505-'[3]TABLEAU DE BORD'!I3505</f>
        <v>0</v>
      </c>
    </row>
    <row r="3508" spans="87:91" x14ac:dyDescent="0.25">
      <c r="CI3508">
        <f>'[3]TABLEAU DE BORD'!B3506</f>
        <v>0</v>
      </c>
      <c r="CJ3508">
        <f>'[3]TABLEAU DE BORD'!E3506-'[3]TABLEAU DE BORD'!C3506</f>
        <v>0</v>
      </c>
      <c r="CL3508">
        <f>'[3]TABLEAU DE BORD'!H3506</f>
        <v>0</v>
      </c>
      <c r="CM3508">
        <f>'[3]TABLEAU DE BORD'!K3506-'[3]TABLEAU DE BORD'!I3506</f>
        <v>0</v>
      </c>
    </row>
    <row r="3509" spans="87:91" x14ac:dyDescent="0.25">
      <c r="CI3509">
        <f>'[3]TABLEAU DE BORD'!B3507</f>
        <v>0</v>
      </c>
      <c r="CJ3509">
        <f>'[3]TABLEAU DE BORD'!E3507-'[3]TABLEAU DE BORD'!C3507</f>
        <v>0</v>
      </c>
      <c r="CL3509">
        <f>'[3]TABLEAU DE BORD'!H3507</f>
        <v>0</v>
      </c>
      <c r="CM3509">
        <f>'[3]TABLEAU DE BORD'!K3507-'[3]TABLEAU DE BORD'!I3507</f>
        <v>0</v>
      </c>
    </row>
    <row r="3510" spans="87:91" x14ac:dyDescent="0.25">
      <c r="CI3510">
        <f>'[3]TABLEAU DE BORD'!B3508</f>
        <v>0</v>
      </c>
      <c r="CJ3510">
        <f>'[3]TABLEAU DE BORD'!E3508-'[3]TABLEAU DE BORD'!C3508</f>
        <v>0</v>
      </c>
      <c r="CL3510">
        <f>'[3]TABLEAU DE BORD'!H3508</f>
        <v>0</v>
      </c>
      <c r="CM3510">
        <f>'[3]TABLEAU DE BORD'!K3508-'[3]TABLEAU DE BORD'!I3508</f>
        <v>0</v>
      </c>
    </row>
    <row r="3511" spans="87:91" x14ac:dyDescent="0.25">
      <c r="CI3511">
        <f>'[3]TABLEAU DE BORD'!B3509</f>
        <v>0</v>
      </c>
      <c r="CJ3511">
        <f>'[3]TABLEAU DE BORD'!E3509-'[3]TABLEAU DE BORD'!C3509</f>
        <v>0</v>
      </c>
      <c r="CL3511">
        <f>'[3]TABLEAU DE BORD'!H3509</f>
        <v>0</v>
      </c>
      <c r="CM3511">
        <f>'[3]TABLEAU DE BORD'!K3509-'[3]TABLEAU DE BORD'!I3509</f>
        <v>0</v>
      </c>
    </row>
    <row r="3512" spans="87:91" x14ac:dyDescent="0.25">
      <c r="CI3512">
        <f>'[3]TABLEAU DE BORD'!B3510</f>
        <v>0</v>
      </c>
      <c r="CJ3512">
        <f>'[3]TABLEAU DE BORD'!E3510-'[3]TABLEAU DE BORD'!C3510</f>
        <v>0</v>
      </c>
      <c r="CL3512">
        <f>'[3]TABLEAU DE BORD'!H3510</f>
        <v>0</v>
      </c>
      <c r="CM3512">
        <f>'[3]TABLEAU DE BORD'!K3510-'[3]TABLEAU DE BORD'!I3510</f>
        <v>0</v>
      </c>
    </row>
    <row r="3513" spans="87:91" x14ac:dyDescent="0.25">
      <c r="CI3513">
        <f>'[3]TABLEAU DE BORD'!B3511</f>
        <v>0</v>
      </c>
      <c r="CJ3513">
        <f>'[3]TABLEAU DE BORD'!E3511-'[3]TABLEAU DE BORD'!C3511</f>
        <v>0</v>
      </c>
      <c r="CL3513">
        <f>'[3]TABLEAU DE BORD'!H3511</f>
        <v>0</v>
      </c>
      <c r="CM3513">
        <f>'[3]TABLEAU DE BORD'!K3511-'[3]TABLEAU DE BORD'!I3511</f>
        <v>0</v>
      </c>
    </row>
    <row r="3514" spans="87:91" x14ac:dyDescent="0.25">
      <c r="CI3514">
        <f>'[3]TABLEAU DE BORD'!B3512</f>
        <v>0</v>
      </c>
      <c r="CJ3514">
        <f>'[3]TABLEAU DE BORD'!E3512-'[3]TABLEAU DE BORD'!C3512</f>
        <v>0</v>
      </c>
      <c r="CL3514">
        <f>'[3]TABLEAU DE BORD'!H3512</f>
        <v>0</v>
      </c>
      <c r="CM3514">
        <f>'[3]TABLEAU DE BORD'!K3512-'[3]TABLEAU DE BORD'!I3512</f>
        <v>0</v>
      </c>
    </row>
    <row r="3515" spans="87:91" x14ac:dyDescent="0.25">
      <c r="CI3515">
        <f>'[3]TABLEAU DE BORD'!B3513</f>
        <v>0</v>
      </c>
      <c r="CJ3515">
        <f>'[3]TABLEAU DE BORD'!E3513-'[3]TABLEAU DE BORD'!C3513</f>
        <v>0</v>
      </c>
      <c r="CL3515">
        <f>'[3]TABLEAU DE BORD'!H3513</f>
        <v>0</v>
      </c>
      <c r="CM3515">
        <f>'[3]TABLEAU DE BORD'!K3513-'[3]TABLEAU DE BORD'!I3513</f>
        <v>0</v>
      </c>
    </row>
    <row r="3516" spans="87:91" x14ac:dyDescent="0.25">
      <c r="CI3516">
        <f>'[3]TABLEAU DE BORD'!B3514</f>
        <v>0</v>
      </c>
      <c r="CJ3516">
        <f>'[3]TABLEAU DE BORD'!E3514-'[3]TABLEAU DE BORD'!C3514</f>
        <v>0</v>
      </c>
      <c r="CL3516">
        <f>'[3]TABLEAU DE BORD'!H3514</f>
        <v>0</v>
      </c>
      <c r="CM3516">
        <f>'[3]TABLEAU DE BORD'!K3514-'[3]TABLEAU DE BORD'!I3514</f>
        <v>0</v>
      </c>
    </row>
    <row r="3517" spans="87:91" x14ac:dyDescent="0.25">
      <c r="CI3517">
        <f>'[3]TABLEAU DE BORD'!B3515</f>
        <v>0</v>
      </c>
      <c r="CJ3517">
        <f>'[3]TABLEAU DE BORD'!E3515-'[3]TABLEAU DE BORD'!C3515</f>
        <v>0</v>
      </c>
      <c r="CL3517">
        <f>'[3]TABLEAU DE BORD'!H3515</f>
        <v>0</v>
      </c>
      <c r="CM3517">
        <f>'[3]TABLEAU DE BORD'!K3515-'[3]TABLEAU DE BORD'!I3515</f>
        <v>0</v>
      </c>
    </row>
    <row r="3518" spans="87:91" x14ac:dyDescent="0.25">
      <c r="CI3518">
        <f>'[3]TABLEAU DE BORD'!B3516</f>
        <v>0</v>
      </c>
      <c r="CJ3518">
        <f>'[3]TABLEAU DE BORD'!E3516-'[3]TABLEAU DE BORD'!C3516</f>
        <v>0</v>
      </c>
      <c r="CL3518">
        <f>'[3]TABLEAU DE BORD'!H3516</f>
        <v>0</v>
      </c>
      <c r="CM3518">
        <f>'[3]TABLEAU DE BORD'!K3516-'[3]TABLEAU DE BORD'!I3516</f>
        <v>0</v>
      </c>
    </row>
    <row r="3519" spans="87:91" x14ac:dyDescent="0.25">
      <c r="CI3519">
        <f>'[3]TABLEAU DE BORD'!B3517</f>
        <v>0</v>
      </c>
      <c r="CJ3519">
        <f>'[3]TABLEAU DE BORD'!E3517-'[3]TABLEAU DE BORD'!C3517</f>
        <v>0</v>
      </c>
      <c r="CL3519">
        <f>'[3]TABLEAU DE BORD'!H3517</f>
        <v>0</v>
      </c>
      <c r="CM3519">
        <f>'[3]TABLEAU DE BORD'!K3517-'[3]TABLEAU DE BORD'!I3517</f>
        <v>0</v>
      </c>
    </row>
    <row r="3520" spans="87:91" x14ac:dyDescent="0.25">
      <c r="CI3520">
        <f>'[3]TABLEAU DE BORD'!B3518</f>
        <v>0</v>
      </c>
      <c r="CJ3520">
        <f>'[3]TABLEAU DE BORD'!E3518-'[3]TABLEAU DE BORD'!C3518</f>
        <v>0</v>
      </c>
      <c r="CL3520">
        <f>'[3]TABLEAU DE BORD'!H3518</f>
        <v>0</v>
      </c>
      <c r="CM3520">
        <f>'[3]TABLEAU DE BORD'!K3518-'[3]TABLEAU DE BORD'!I3518</f>
        <v>0</v>
      </c>
    </row>
    <row r="3521" spans="87:91" x14ac:dyDescent="0.25">
      <c r="CI3521">
        <f>'[3]TABLEAU DE BORD'!B3519</f>
        <v>0</v>
      </c>
      <c r="CJ3521">
        <f>'[3]TABLEAU DE BORD'!E3519-'[3]TABLEAU DE BORD'!C3519</f>
        <v>0</v>
      </c>
      <c r="CL3521">
        <f>'[3]TABLEAU DE BORD'!H3519</f>
        <v>0</v>
      </c>
      <c r="CM3521">
        <f>'[3]TABLEAU DE BORD'!K3519-'[3]TABLEAU DE BORD'!I3519</f>
        <v>0</v>
      </c>
    </row>
    <row r="3522" spans="87:91" x14ac:dyDescent="0.25">
      <c r="CI3522">
        <f>'[3]TABLEAU DE BORD'!B3520</f>
        <v>0</v>
      </c>
      <c r="CJ3522">
        <f>'[3]TABLEAU DE BORD'!E3520-'[3]TABLEAU DE BORD'!C3520</f>
        <v>0</v>
      </c>
      <c r="CL3522">
        <f>'[3]TABLEAU DE BORD'!H3520</f>
        <v>0</v>
      </c>
      <c r="CM3522">
        <f>'[3]TABLEAU DE BORD'!K3520-'[3]TABLEAU DE BORD'!I3520</f>
        <v>0</v>
      </c>
    </row>
    <row r="3523" spans="87:91" x14ac:dyDescent="0.25">
      <c r="CI3523">
        <f>'[3]TABLEAU DE BORD'!B3521</f>
        <v>0</v>
      </c>
      <c r="CJ3523">
        <f>'[3]TABLEAU DE BORD'!E3521-'[3]TABLEAU DE BORD'!C3521</f>
        <v>0</v>
      </c>
      <c r="CL3523">
        <f>'[3]TABLEAU DE BORD'!H3521</f>
        <v>0</v>
      </c>
      <c r="CM3523">
        <f>'[3]TABLEAU DE BORD'!K3521-'[3]TABLEAU DE BORD'!I3521</f>
        <v>0</v>
      </c>
    </row>
    <row r="3524" spans="87:91" x14ac:dyDescent="0.25">
      <c r="CI3524">
        <f>'[3]TABLEAU DE BORD'!B3522</f>
        <v>0</v>
      </c>
      <c r="CJ3524">
        <f>'[3]TABLEAU DE BORD'!E3522-'[3]TABLEAU DE BORD'!C3522</f>
        <v>0</v>
      </c>
      <c r="CL3524">
        <f>'[3]TABLEAU DE BORD'!H3522</f>
        <v>0</v>
      </c>
      <c r="CM3524">
        <f>'[3]TABLEAU DE BORD'!K3522-'[3]TABLEAU DE BORD'!I3522</f>
        <v>0</v>
      </c>
    </row>
    <row r="3525" spans="87:91" x14ac:dyDescent="0.25">
      <c r="CI3525">
        <f>'[3]TABLEAU DE BORD'!B3523</f>
        <v>0</v>
      </c>
      <c r="CJ3525">
        <f>'[3]TABLEAU DE BORD'!E3523-'[3]TABLEAU DE BORD'!C3523</f>
        <v>0</v>
      </c>
      <c r="CL3525">
        <f>'[3]TABLEAU DE BORD'!H3523</f>
        <v>0</v>
      </c>
      <c r="CM3525">
        <f>'[3]TABLEAU DE BORD'!K3523-'[3]TABLEAU DE BORD'!I3523</f>
        <v>0</v>
      </c>
    </row>
    <row r="3526" spans="87:91" x14ac:dyDescent="0.25">
      <c r="CI3526">
        <f>'[3]TABLEAU DE BORD'!B3524</f>
        <v>0</v>
      </c>
      <c r="CJ3526">
        <f>'[3]TABLEAU DE BORD'!E3524-'[3]TABLEAU DE BORD'!C3524</f>
        <v>0</v>
      </c>
      <c r="CL3526">
        <f>'[3]TABLEAU DE BORD'!H3524</f>
        <v>0</v>
      </c>
      <c r="CM3526">
        <f>'[3]TABLEAU DE BORD'!K3524-'[3]TABLEAU DE BORD'!I3524</f>
        <v>0</v>
      </c>
    </row>
    <row r="3527" spans="87:91" x14ac:dyDescent="0.25">
      <c r="CI3527">
        <f>'[3]TABLEAU DE BORD'!B3525</f>
        <v>0</v>
      </c>
      <c r="CJ3527">
        <f>'[3]TABLEAU DE BORD'!E3525-'[3]TABLEAU DE BORD'!C3525</f>
        <v>0</v>
      </c>
      <c r="CL3527">
        <f>'[3]TABLEAU DE BORD'!H3525</f>
        <v>0</v>
      </c>
      <c r="CM3527">
        <f>'[3]TABLEAU DE BORD'!K3525-'[3]TABLEAU DE BORD'!I3525</f>
        <v>0</v>
      </c>
    </row>
    <row r="3528" spans="87:91" x14ac:dyDescent="0.25">
      <c r="CI3528">
        <f>'[3]TABLEAU DE BORD'!B3526</f>
        <v>0</v>
      </c>
      <c r="CJ3528">
        <f>'[3]TABLEAU DE BORD'!E3526-'[3]TABLEAU DE BORD'!C3526</f>
        <v>0</v>
      </c>
      <c r="CL3528">
        <f>'[3]TABLEAU DE BORD'!H3526</f>
        <v>0</v>
      </c>
      <c r="CM3528">
        <f>'[3]TABLEAU DE BORD'!K3526-'[3]TABLEAU DE BORD'!I3526</f>
        <v>0</v>
      </c>
    </row>
    <row r="3529" spans="87:91" x14ac:dyDescent="0.25">
      <c r="CI3529">
        <f>'[3]TABLEAU DE BORD'!B3527</f>
        <v>0</v>
      </c>
      <c r="CJ3529">
        <f>'[3]TABLEAU DE BORD'!E3527-'[3]TABLEAU DE BORD'!C3527</f>
        <v>0</v>
      </c>
      <c r="CL3529">
        <f>'[3]TABLEAU DE BORD'!H3527</f>
        <v>0</v>
      </c>
      <c r="CM3529">
        <f>'[3]TABLEAU DE BORD'!K3527-'[3]TABLEAU DE BORD'!I3527</f>
        <v>0</v>
      </c>
    </row>
    <row r="3530" spans="87:91" x14ac:dyDescent="0.25">
      <c r="CI3530">
        <f>'[3]TABLEAU DE BORD'!B3528</f>
        <v>0</v>
      </c>
      <c r="CJ3530">
        <f>'[3]TABLEAU DE BORD'!E3528-'[3]TABLEAU DE BORD'!C3528</f>
        <v>0</v>
      </c>
      <c r="CL3530">
        <f>'[3]TABLEAU DE BORD'!H3528</f>
        <v>0</v>
      </c>
      <c r="CM3530">
        <f>'[3]TABLEAU DE BORD'!K3528-'[3]TABLEAU DE BORD'!I3528</f>
        <v>0</v>
      </c>
    </row>
    <row r="3531" spans="87:91" x14ac:dyDescent="0.25">
      <c r="CI3531">
        <f>'[3]TABLEAU DE BORD'!B3529</f>
        <v>0</v>
      </c>
      <c r="CJ3531">
        <f>'[3]TABLEAU DE BORD'!E3529-'[3]TABLEAU DE BORD'!C3529</f>
        <v>0</v>
      </c>
      <c r="CL3531">
        <f>'[3]TABLEAU DE BORD'!H3529</f>
        <v>0</v>
      </c>
      <c r="CM3531">
        <f>'[3]TABLEAU DE BORD'!K3529-'[3]TABLEAU DE BORD'!I3529</f>
        <v>0</v>
      </c>
    </row>
    <row r="3532" spans="87:91" x14ac:dyDescent="0.25">
      <c r="CI3532">
        <f>'[3]TABLEAU DE BORD'!B3530</f>
        <v>0</v>
      </c>
      <c r="CJ3532">
        <f>'[3]TABLEAU DE BORD'!E3530-'[3]TABLEAU DE BORD'!C3530</f>
        <v>0</v>
      </c>
      <c r="CL3532">
        <f>'[3]TABLEAU DE BORD'!H3530</f>
        <v>0</v>
      </c>
      <c r="CM3532">
        <f>'[3]TABLEAU DE BORD'!K3530-'[3]TABLEAU DE BORD'!I3530</f>
        <v>0</v>
      </c>
    </row>
    <row r="3533" spans="87:91" x14ac:dyDescent="0.25">
      <c r="CI3533">
        <f>'[3]TABLEAU DE BORD'!B3531</f>
        <v>0</v>
      </c>
      <c r="CJ3533">
        <f>'[3]TABLEAU DE BORD'!E3531-'[3]TABLEAU DE BORD'!C3531</f>
        <v>0</v>
      </c>
      <c r="CL3533">
        <f>'[3]TABLEAU DE BORD'!H3531</f>
        <v>0</v>
      </c>
      <c r="CM3533">
        <f>'[3]TABLEAU DE BORD'!K3531-'[3]TABLEAU DE BORD'!I3531</f>
        <v>0</v>
      </c>
    </row>
    <row r="3534" spans="87:91" x14ac:dyDescent="0.25">
      <c r="CI3534">
        <f>'[3]TABLEAU DE BORD'!B3532</f>
        <v>0</v>
      </c>
      <c r="CJ3534">
        <f>'[3]TABLEAU DE BORD'!E3532-'[3]TABLEAU DE BORD'!C3532</f>
        <v>0</v>
      </c>
      <c r="CL3534">
        <f>'[3]TABLEAU DE BORD'!H3532</f>
        <v>0</v>
      </c>
      <c r="CM3534">
        <f>'[3]TABLEAU DE BORD'!K3532-'[3]TABLEAU DE BORD'!I3532</f>
        <v>0</v>
      </c>
    </row>
    <row r="3535" spans="87:91" x14ac:dyDescent="0.25">
      <c r="CI3535">
        <f>'[3]TABLEAU DE BORD'!B3533</f>
        <v>0</v>
      </c>
      <c r="CJ3535">
        <f>'[3]TABLEAU DE BORD'!E3533-'[3]TABLEAU DE BORD'!C3533</f>
        <v>0</v>
      </c>
      <c r="CL3535">
        <f>'[3]TABLEAU DE BORD'!H3533</f>
        <v>0</v>
      </c>
      <c r="CM3535">
        <f>'[3]TABLEAU DE BORD'!K3533-'[3]TABLEAU DE BORD'!I3533</f>
        <v>0</v>
      </c>
    </row>
    <row r="3536" spans="87:91" x14ac:dyDescent="0.25">
      <c r="CI3536">
        <f>'[3]TABLEAU DE BORD'!B3534</f>
        <v>0</v>
      </c>
      <c r="CJ3536">
        <f>'[3]TABLEAU DE BORD'!E3534-'[3]TABLEAU DE BORD'!C3534</f>
        <v>0</v>
      </c>
      <c r="CL3536">
        <f>'[3]TABLEAU DE BORD'!H3534</f>
        <v>0</v>
      </c>
      <c r="CM3536">
        <f>'[3]TABLEAU DE BORD'!K3534-'[3]TABLEAU DE BORD'!I3534</f>
        <v>0</v>
      </c>
    </row>
    <row r="3537" spans="87:91" x14ac:dyDescent="0.25">
      <c r="CI3537">
        <f>'[3]TABLEAU DE BORD'!B3535</f>
        <v>0</v>
      </c>
      <c r="CJ3537">
        <f>'[3]TABLEAU DE BORD'!E3535-'[3]TABLEAU DE BORD'!C3535</f>
        <v>0</v>
      </c>
      <c r="CL3537">
        <f>'[3]TABLEAU DE BORD'!H3535</f>
        <v>0</v>
      </c>
      <c r="CM3537">
        <f>'[3]TABLEAU DE BORD'!K3535-'[3]TABLEAU DE BORD'!I3535</f>
        <v>0</v>
      </c>
    </row>
    <row r="3538" spans="87:91" x14ac:dyDescent="0.25">
      <c r="CI3538">
        <f>'[3]TABLEAU DE BORD'!B3536</f>
        <v>0</v>
      </c>
      <c r="CJ3538">
        <f>'[3]TABLEAU DE BORD'!E3536-'[3]TABLEAU DE BORD'!C3536</f>
        <v>0</v>
      </c>
      <c r="CL3538">
        <f>'[3]TABLEAU DE BORD'!H3536</f>
        <v>0</v>
      </c>
      <c r="CM3538">
        <f>'[3]TABLEAU DE BORD'!K3536-'[3]TABLEAU DE BORD'!I3536</f>
        <v>0</v>
      </c>
    </row>
    <row r="3539" spans="87:91" x14ac:dyDescent="0.25">
      <c r="CI3539">
        <f>'[3]TABLEAU DE BORD'!B3537</f>
        <v>0</v>
      </c>
      <c r="CJ3539">
        <f>'[3]TABLEAU DE BORD'!E3537-'[3]TABLEAU DE BORD'!C3537</f>
        <v>0</v>
      </c>
      <c r="CL3539">
        <f>'[3]TABLEAU DE BORD'!H3537</f>
        <v>0</v>
      </c>
      <c r="CM3539">
        <f>'[3]TABLEAU DE BORD'!K3537-'[3]TABLEAU DE BORD'!I3537</f>
        <v>0</v>
      </c>
    </row>
    <row r="3540" spans="87:91" x14ac:dyDescent="0.25">
      <c r="CI3540">
        <f>'[3]TABLEAU DE BORD'!B3538</f>
        <v>0</v>
      </c>
      <c r="CJ3540">
        <f>'[3]TABLEAU DE BORD'!E3538-'[3]TABLEAU DE BORD'!C3538</f>
        <v>0</v>
      </c>
      <c r="CL3540">
        <f>'[3]TABLEAU DE BORD'!H3538</f>
        <v>0</v>
      </c>
      <c r="CM3540">
        <f>'[3]TABLEAU DE BORD'!K3538-'[3]TABLEAU DE BORD'!I3538</f>
        <v>0</v>
      </c>
    </row>
    <row r="3541" spans="87:91" x14ac:dyDescent="0.25">
      <c r="CI3541">
        <f>'[3]TABLEAU DE BORD'!B3539</f>
        <v>0</v>
      </c>
      <c r="CJ3541">
        <f>'[3]TABLEAU DE BORD'!E3539-'[3]TABLEAU DE BORD'!C3539</f>
        <v>0</v>
      </c>
      <c r="CL3541">
        <f>'[3]TABLEAU DE BORD'!H3539</f>
        <v>0</v>
      </c>
      <c r="CM3541">
        <f>'[3]TABLEAU DE BORD'!K3539-'[3]TABLEAU DE BORD'!I3539</f>
        <v>0</v>
      </c>
    </row>
    <row r="3542" spans="87:91" x14ac:dyDescent="0.25">
      <c r="CI3542">
        <f>'[3]TABLEAU DE BORD'!B3540</f>
        <v>0</v>
      </c>
      <c r="CJ3542">
        <f>'[3]TABLEAU DE BORD'!E3540-'[3]TABLEAU DE BORD'!C3540</f>
        <v>0</v>
      </c>
      <c r="CL3542">
        <f>'[3]TABLEAU DE BORD'!H3540</f>
        <v>0</v>
      </c>
      <c r="CM3542">
        <f>'[3]TABLEAU DE BORD'!K3540-'[3]TABLEAU DE BORD'!I3540</f>
        <v>0</v>
      </c>
    </row>
    <row r="3543" spans="87:91" x14ac:dyDescent="0.25">
      <c r="CI3543">
        <f>'[3]TABLEAU DE BORD'!B3541</f>
        <v>0</v>
      </c>
      <c r="CJ3543">
        <f>'[3]TABLEAU DE BORD'!E3541-'[3]TABLEAU DE BORD'!C3541</f>
        <v>0</v>
      </c>
      <c r="CL3543">
        <f>'[3]TABLEAU DE BORD'!H3541</f>
        <v>0</v>
      </c>
      <c r="CM3543">
        <f>'[3]TABLEAU DE BORD'!K3541-'[3]TABLEAU DE BORD'!I3541</f>
        <v>0</v>
      </c>
    </row>
    <row r="3544" spans="87:91" x14ac:dyDescent="0.25">
      <c r="CI3544">
        <f>'[3]TABLEAU DE BORD'!B3542</f>
        <v>0</v>
      </c>
      <c r="CJ3544">
        <f>'[3]TABLEAU DE BORD'!E3542-'[3]TABLEAU DE BORD'!C3542</f>
        <v>0</v>
      </c>
      <c r="CL3544">
        <f>'[3]TABLEAU DE BORD'!H3542</f>
        <v>0</v>
      </c>
      <c r="CM3544">
        <f>'[3]TABLEAU DE BORD'!K3542-'[3]TABLEAU DE BORD'!I3542</f>
        <v>0</v>
      </c>
    </row>
    <row r="3545" spans="87:91" x14ac:dyDescent="0.25">
      <c r="CI3545">
        <f>'[3]TABLEAU DE BORD'!B3543</f>
        <v>0</v>
      </c>
      <c r="CJ3545">
        <f>'[3]TABLEAU DE BORD'!E3543-'[3]TABLEAU DE BORD'!C3543</f>
        <v>0</v>
      </c>
      <c r="CL3545">
        <f>'[3]TABLEAU DE BORD'!H3543</f>
        <v>0</v>
      </c>
      <c r="CM3545">
        <f>'[3]TABLEAU DE BORD'!K3543-'[3]TABLEAU DE BORD'!I3543</f>
        <v>0</v>
      </c>
    </row>
    <row r="3546" spans="87:91" x14ac:dyDescent="0.25">
      <c r="CI3546">
        <f>'[3]TABLEAU DE BORD'!B3544</f>
        <v>0</v>
      </c>
      <c r="CJ3546">
        <f>'[3]TABLEAU DE BORD'!E3544-'[3]TABLEAU DE BORD'!C3544</f>
        <v>0</v>
      </c>
      <c r="CL3546">
        <f>'[3]TABLEAU DE BORD'!H3544</f>
        <v>0</v>
      </c>
      <c r="CM3546">
        <f>'[3]TABLEAU DE BORD'!K3544-'[3]TABLEAU DE BORD'!I3544</f>
        <v>0</v>
      </c>
    </row>
    <row r="3547" spans="87:91" x14ac:dyDescent="0.25">
      <c r="CI3547">
        <f>'[3]TABLEAU DE BORD'!B3545</f>
        <v>0</v>
      </c>
      <c r="CJ3547">
        <f>'[3]TABLEAU DE BORD'!E3545-'[3]TABLEAU DE BORD'!C3545</f>
        <v>0</v>
      </c>
      <c r="CL3547">
        <f>'[3]TABLEAU DE BORD'!H3545</f>
        <v>0</v>
      </c>
      <c r="CM3547">
        <f>'[3]TABLEAU DE BORD'!K3545-'[3]TABLEAU DE BORD'!I3545</f>
        <v>0</v>
      </c>
    </row>
    <row r="3548" spans="87:91" x14ac:dyDescent="0.25">
      <c r="CI3548">
        <f>'[3]TABLEAU DE BORD'!B3546</f>
        <v>0</v>
      </c>
      <c r="CJ3548">
        <f>'[3]TABLEAU DE BORD'!E3546-'[3]TABLEAU DE BORD'!C3546</f>
        <v>0</v>
      </c>
      <c r="CL3548">
        <f>'[3]TABLEAU DE BORD'!H3546</f>
        <v>0</v>
      </c>
      <c r="CM3548">
        <f>'[3]TABLEAU DE BORD'!K3546-'[3]TABLEAU DE BORD'!I3546</f>
        <v>0</v>
      </c>
    </row>
    <row r="3549" spans="87:91" x14ac:dyDescent="0.25">
      <c r="CI3549">
        <f>'[3]TABLEAU DE BORD'!B3547</f>
        <v>0</v>
      </c>
      <c r="CJ3549">
        <f>'[3]TABLEAU DE BORD'!E3547-'[3]TABLEAU DE BORD'!C3547</f>
        <v>0</v>
      </c>
      <c r="CL3549">
        <f>'[3]TABLEAU DE BORD'!H3547</f>
        <v>0</v>
      </c>
      <c r="CM3549">
        <f>'[3]TABLEAU DE BORD'!K3547-'[3]TABLEAU DE BORD'!I3547</f>
        <v>0</v>
      </c>
    </row>
    <row r="3550" spans="87:91" x14ac:dyDescent="0.25">
      <c r="CI3550">
        <f>'[3]TABLEAU DE BORD'!B3548</f>
        <v>0</v>
      </c>
      <c r="CJ3550">
        <f>'[3]TABLEAU DE BORD'!E3548-'[3]TABLEAU DE BORD'!C3548</f>
        <v>0</v>
      </c>
      <c r="CL3550">
        <f>'[3]TABLEAU DE BORD'!H3548</f>
        <v>0</v>
      </c>
      <c r="CM3550">
        <f>'[3]TABLEAU DE BORD'!K3548-'[3]TABLEAU DE BORD'!I3548</f>
        <v>0</v>
      </c>
    </row>
    <row r="3551" spans="87:91" x14ac:dyDescent="0.25">
      <c r="CI3551">
        <f>'[3]TABLEAU DE BORD'!B3549</f>
        <v>0</v>
      </c>
      <c r="CJ3551">
        <f>'[3]TABLEAU DE BORD'!E3549-'[3]TABLEAU DE BORD'!C3549</f>
        <v>0</v>
      </c>
      <c r="CL3551">
        <f>'[3]TABLEAU DE BORD'!H3549</f>
        <v>0</v>
      </c>
      <c r="CM3551">
        <f>'[3]TABLEAU DE BORD'!K3549-'[3]TABLEAU DE BORD'!I3549</f>
        <v>0</v>
      </c>
    </row>
    <row r="3552" spans="87:91" x14ac:dyDescent="0.25">
      <c r="CI3552">
        <f>'[3]TABLEAU DE BORD'!B3550</f>
        <v>0</v>
      </c>
      <c r="CJ3552">
        <f>'[3]TABLEAU DE BORD'!E3550-'[3]TABLEAU DE BORD'!C3550</f>
        <v>0</v>
      </c>
      <c r="CL3552">
        <f>'[3]TABLEAU DE BORD'!H3550</f>
        <v>0</v>
      </c>
      <c r="CM3552">
        <f>'[3]TABLEAU DE BORD'!K3550-'[3]TABLEAU DE BORD'!I3550</f>
        <v>0</v>
      </c>
    </row>
    <row r="3553" spans="87:91" x14ac:dyDescent="0.25">
      <c r="CI3553">
        <f>'[3]TABLEAU DE BORD'!B3551</f>
        <v>0</v>
      </c>
      <c r="CJ3553">
        <f>'[3]TABLEAU DE BORD'!E3551-'[3]TABLEAU DE BORD'!C3551</f>
        <v>0</v>
      </c>
      <c r="CL3553">
        <f>'[3]TABLEAU DE BORD'!H3551</f>
        <v>0</v>
      </c>
      <c r="CM3553">
        <f>'[3]TABLEAU DE BORD'!K3551-'[3]TABLEAU DE BORD'!I3551</f>
        <v>0</v>
      </c>
    </row>
    <row r="3554" spans="87:91" x14ac:dyDescent="0.25">
      <c r="CI3554">
        <f>'[3]TABLEAU DE BORD'!B3552</f>
        <v>0</v>
      </c>
      <c r="CJ3554">
        <f>'[3]TABLEAU DE BORD'!E3552-'[3]TABLEAU DE BORD'!C3552</f>
        <v>0</v>
      </c>
      <c r="CL3554">
        <f>'[3]TABLEAU DE BORD'!H3552</f>
        <v>0</v>
      </c>
      <c r="CM3554">
        <f>'[3]TABLEAU DE BORD'!K3552-'[3]TABLEAU DE BORD'!I3552</f>
        <v>0</v>
      </c>
    </row>
    <row r="3555" spans="87:91" x14ac:dyDescent="0.25">
      <c r="CI3555">
        <f>'[3]TABLEAU DE BORD'!B3553</f>
        <v>0</v>
      </c>
      <c r="CJ3555">
        <f>'[3]TABLEAU DE BORD'!E3553-'[3]TABLEAU DE BORD'!C3553</f>
        <v>0</v>
      </c>
      <c r="CL3555">
        <f>'[3]TABLEAU DE BORD'!H3553</f>
        <v>0</v>
      </c>
      <c r="CM3555">
        <f>'[3]TABLEAU DE BORD'!K3553-'[3]TABLEAU DE BORD'!I3553</f>
        <v>0</v>
      </c>
    </row>
    <row r="3556" spans="87:91" x14ac:dyDescent="0.25">
      <c r="CI3556">
        <f>'[3]TABLEAU DE BORD'!B3554</f>
        <v>0</v>
      </c>
      <c r="CJ3556">
        <f>'[3]TABLEAU DE BORD'!E3554-'[3]TABLEAU DE BORD'!C3554</f>
        <v>0</v>
      </c>
      <c r="CL3556">
        <f>'[3]TABLEAU DE BORD'!H3554</f>
        <v>0</v>
      </c>
      <c r="CM3556">
        <f>'[3]TABLEAU DE BORD'!K3554-'[3]TABLEAU DE BORD'!I3554</f>
        <v>0</v>
      </c>
    </row>
    <row r="3557" spans="87:91" x14ac:dyDescent="0.25">
      <c r="CI3557">
        <f>'[3]TABLEAU DE BORD'!B3555</f>
        <v>0</v>
      </c>
      <c r="CJ3557">
        <f>'[3]TABLEAU DE BORD'!E3555-'[3]TABLEAU DE BORD'!C3555</f>
        <v>0</v>
      </c>
      <c r="CL3557">
        <f>'[3]TABLEAU DE BORD'!H3555</f>
        <v>0</v>
      </c>
      <c r="CM3557">
        <f>'[3]TABLEAU DE BORD'!K3555-'[3]TABLEAU DE BORD'!I3555</f>
        <v>0</v>
      </c>
    </row>
    <row r="3558" spans="87:91" x14ac:dyDescent="0.25">
      <c r="CI3558">
        <f>'[3]TABLEAU DE BORD'!B3556</f>
        <v>0</v>
      </c>
      <c r="CJ3558">
        <f>'[3]TABLEAU DE BORD'!E3556-'[3]TABLEAU DE BORD'!C3556</f>
        <v>0</v>
      </c>
      <c r="CL3558">
        <f>'[3]TABLEAU DE BORD'!H3556</f>
        <v>0</v>
      </c>
      <c r="CM3558">
        <f>'[3]TABLEAU DE BORD'!K3556-'[3]TABLEAU DE BORD'!I3556</f>
        <v>0</v>
      </c>
    </row>
    <row r="3559" spans="87:91" x14ac:dyDescent="0.25">
      <c r="CI3559">
        <f>'[3]TABLEAU DE BORD'!B3557</f>
        <v>0</v>
      </c>
      <c r="CJ3559">
        <f>'[3]TABLEAU DE BORD'!E3557-'[3]TABLEAU DE BORD'!C3557</f>
        <v>0</v>
      </c>
      <c r="CL3559">
        <f>'[3]TABLEAU DE BORD'!H3557</f>
        <v>0</v>
      </c>
      <c r="CM3559">
        <f>'[3]TABLEAU DE BORD'!K3557-'[3]TABLEAU DE BORD'!I3557</f>
        <v>0</v>
      </c>
    </row>
    <row r="3560" spans="87:91" x14ac:dyDescent="0.25">
      <c r="CI3560">
        <f>'[3]TABLEAU DE BORD'!B3558</f>
        <v>0</v>
      </c>
      <c r="CJ3560">
        <f>'[3]TABLEAU DE BORD'!E3558-'[3]TABLEAU DE BORD'!C3558</f>
        <v>0</v>
      </c>
      <c r="CL3560">
        <f>'[3]TABLEAU DE BORD'!H3558</f>
        <v>0</v>
      </c>
      <c r="CM3560">
        <f>'[3]TABLEAU DE BORD'!K3558-'[3]TABLEAU DE BORD'!I3558</f>
        <v>0</v>
      </c>
    </row>
    <row r="3561" spans="87:91" x14ac:dyDescent="0.25">
      <c r="CI3561">
        <f>'[3]TABLEAU DE BORD'!B3559</f>
        <v>0</v>
      </c>
      <c r="CJ3561">
        <f>'[3]TABLEAU DE BORD'!E3559-'[3]TABLEAU DE BORD'!C3559</f>
        <v>0</v>
      </c>
      <c r="CL3561">
        <f>'[3]TABLEAU DE BORD'!H3559</f>
        <v>0</v>
      </c>
      <c r="CM3561">
        <f>'[3]TABLEAU DE BORD'!K3559-'[3]TABLEAU DE BORD'!I3559</f>
        <v>0</v>
      </c>
    </row>
    <row r="3562" spans="87:91" x14ac:dyDescent="0.25">
      <c r="CI3562">
        <f>'[3]TABLEAU DE BORD'!B3560</f>
        <v>0</v>
      </c>
      <c r="CJ3562">
        <f>'[3]TABLEAU DE BORD'!E3560-'[3]TABLEAU DE BORD'!C3560</f>
        <v>0</v>
      </c>
      <c r="CL3562">
        <f>'[3]TABLEAU DE BORD'!H3560</f>
        <v>0</v>
      </c>
      <c r="CM3562">
        <f>'[3]TABLEAU DE BORD'!K3560-'[3]TABLEAU DE BORD'!I3560</f>
        <v>0</v>
      </c>
    </row>
    <row r="3563" spans="87:91" x14ac:dyDescent="0.25">
      <c r="CI3563">
        <f>'[3]TABLEAU DE BORD'!B3561</f>
        <v>0</v>
      </c>
      <c r="CJ3563">
        <f>'[3]TABLEAU DE BORD'!E3561-'[3]TABLEAU DE BORD'!C3561</f>
        <v>0</v>
      </c>
      <c r="CL3563">
        <f>'[3]TABLEAU DE BORD'!H3561</f>
        <v>0</v>
      </c>
      <c r="CM3563">
        <f>'[3]TABLEAU DE BORD'!K3561-'[3]TABLEAU DE BORD'!I3561</f>
        <v>0</v>
      </c>
    </row>
    <row r="3564" spans="87:91" x14ac:dyDescent="0.25">
      <c r="CI3564">
        <f>'[3]TABLEAU DE BORD'!B3562</f>
        <v>0</v>
      </c>
      <c r="CJ3564">
        <f>'[3]TABLEAU DE BORD'!E3562-'[3]TABLEAU DE BORD'!C3562</f>
        <v>0</v>
      </c>
      <c r="CL3564">
        <f>'[3]TABLEAU DE BORD'!H3562</f>
        <v>0</v>
      </c>
      <c r="CM3564">
        <f>'[3]TABLEAU DE BORD'!K3562-'[3]TABLEAU DE BORD'!I3562</f>
        <v>0</v>
      </c>
    </row>
    <row r="3565" spans="87:91" x14ac:dyDescent="0.25">
      <c r="CI3565">
        <f>'[3]TABLEAU DE BORD'!B3563</f>
        <v>0</v>
      </c>
      <c r="CJ3565">
        <f>'[3]TABLEAU DE BORD'!E3563-'[3]TABLEAU DE BORD'!C3563</f>
        <v>0</v>
      </c>
      <c r="CL3565">
        <f>'[3]TABLEAU DE BORD'!H3563</f>
        <v>0</v>
      </c>
      <c r="CM3565">
        <f>'[3]TABLEAU DE BORD'!K3563-'[3]TABLEAU DE BORD'!I3563</f>
        <v>0</v>
      </c>
    </row>
    <row r="3566" spans="87:91" x14ac:dyDescent="0.25">
      <c r="CI3566">
        <f>'[3]TABLEAU DE BORD'!B3564</f>
        <v>0</v>
      </c>
      <c r="CJ3566">
        <f>'[3]TABLEAU DE BORD'!E3564-'[3]TABLEAU DE BORD'!C3564</f>
        <v>0</v>
      </c>
      <c r="CL3566">
        <f>'[3]TABLEAU DE BORD'!H3564</f>
        <v>0</v>
      </c>
      <c r="CM3566">
        <f>'[3]TABLEAU DE BORD'!K3564-'[3]TABLEAU DE BORD'!I3564</f>
        <v>0</v>
      </c>
    </row>
    <row r="3567" spans="87:91" x14ac:dyDescent="0.25">
      <c r="CI3567">
        <f>'[3]TABLEAU DE BORD'!B3565</f>
        <v>0</v>
      </c>
      <c r="CJ3567">
        <f>'[3]TABLEAU DE BORD'!E3565-'[3]TABLEAU DE BORD'!C3565</f>
        <v>0</v>
      </c>
      <c r="CL3567">
        <f>'[3]TABLEAU DE BORD'!H3565</f>
        <v>0</v>
      </c>
      <c r="CM3567">
        <f>'[3]TABLEAU DE BORD'!K3565-'[3]TABLEAU DE BORD'!I3565</f>
        <v>0</v>
      </c>
    </row>
    <row r="3568" spans="87:91" x14ac:dyDescent="0.25">
      <c r="CI3568">
        <f>'[3]TABLEAU DE BORD'!B3566</f>
        <v>0</v>
      </c>
      <c r="CJ3568">
        <f>'[3]TABLEAU DE BORD'!E3566-'[3]TABLEAU DE BORD'!C3566</f>
        <v>0</v>
      </c>
      <c r="CL3568">
        <f>'[3]TABLEAU DE BORD'!H3566</f>
        <v>0</v>
      </c>
      <c r="CM3568">
        <f>'[3]TABLEAU DE BORD'!K3566-'[3]TABLEAU DE BORD'!I3566</f>
        <v>0</v>
      </c>
    </row>
    <row r="3569" spans="87:91" x14ac:dyDescent="0.25">
      <c r="CI3569">
        <f>'[3]TABLEAU DE BORD'!B3567</f>
        <v>0</v>
      </c>
      <c r="CJ3569">
        <f>'[3]TABLEAU DE BORD'!E3567-'[3]TABLEAU DE BORD'!C3567</f>
        <v>0</v>
      </c>
      <c r="CL3569">
        <f>'[3]TABLEAU DE BORD'!H3567</f>
        <v>0</v>
      </c>
      <c r="CM3569">
        <f>'[3]TABLEAU DE BORD'!K3567-'[3]TABLEAU DE BORD'!I3567</f>
        <v>0</v>
      </c>
    </row>
    <row r="3570" spans="87:91" x14ac:dyDescent="0.25">
      <c r="CI3570">
        <f>'[3]TABLEAU DE BORD'!B3568</f>
        <v>0</v>
      </c>
      <c r="CJ3570">
        <f>'[3]TABLEAU DE BORD'!E3568-'[3]TABLEAU DE BORD'!C3568</f>
        <v>0</v>
      </c>
      <c r="CL3570">
        <f>'[3]TABLEAU DE BORD'!H3568</f>
        <v>0</v>
      </c>
      <c r="CM3570">
        <f>'[3]TABLEAU DE BORD'!K3568-'[3]TABLEAU DE BORD'!I3568</f>
        <v>0</v>
      </c>
    </row>
    <row r="3571" spans="87:91" x14ac:dyDescent="0.25">
      <c r="CI3571">
        <f>'[3]TABLEAU DE BORD'!B3569</f>
        <v>0</v>
      </c>
      <c r="CJ3571">
        <f>'[3]TABLEAU DE BORD'!E3569-'[3]TABLEAU DE BORD'!C3569</f>
        <v>0</v>
      </c>
      <c r="CL3571">
        <f>'[3]TABLEAU DE BORD'!H3569</f>
        <v>0</v>
      </c>
      <c r="CM3571">
        <f>'[3]TABLEAU DE BORD'!K3569-'[3]TABLEAU DE BORD'!I3569</f>
        <v>0</v>
      </c>
    </row>
    <row r="3572" spans="87:91" x14ac:dyDescent="0.25">
      <c r="CI3572">
        <f>'[3]TABLEAU DE BORD'!B3570</f>
        <v>0</v>
      </c>
      <c r="CJ3572">
        <f>'[3]TABLEAU DE BORD'!E3570-'[3]TABLEAU DE BORD'!C3570</f>
        <v>0</v>
      </c>
      <c r="CL3572">
        <f>'[3]TABLEAU DE BORD'!H3570</f>
        <v>0</v>
      </c>
      <c r="CM3572">
        <f>'[3]TABLEAU DE BORD'!K3570-'[3]TABLEAU DE BORD'!I3570</f>
        <v>0</v>
      </c>
    </row>
    <row r="3573" spans="87:91" x14ac:dyDescent="0.25">
      <c r="CI3573">
        <f>'[3]TABLEAU DE BORD'!B3571</f>
        <v>0</v>
      </c>
      <c r="CJ3573">
        <f>'[3]TABLEAU DE BORD'!E3571-'[3]TABLEAU DE BORD'!C3571</f>
        <v>0</v>
      </c>
      <c r="CL3573">
        <f>'[3]TABLEAU DE BORD'!H3571</f>
        <v>0</v>
      </c>
      <c r="CM3573">
        <f>'[3]TABLEAU DE BORD'!K3571-'[3]TABLEAU DE BORD'!I3571</f>
        <v>0</v>
      </c>
    </row>
    <row r="3574" spans="87:91" x14ac:dyDescent="0.25">
      <c r="CI3574">
        <f>'[3]TABLEAU DE BORD'!B3572</f>
        <v>0</v>
      </c>
      <c r="CJ3574">
        <f>'[3]TABLEAU DE BORD'!E3572-'[3]TABLEAU DE BORD'!C3572</f>
        <v>0</v>
      </c>
      <c r="CL3574">
        <f>'[3]TABLEAU DE BORD'!H3572</f>
        <v>0</v>
      </c>
      <c r="CM3574">
        <f>'[3]TABLEAU DE BORD'!K3572-'[3]TABLEAU DE BORD'!I3572</f>
        <v>0</v>
      </c>
    </row>
    <row r="3575" spans="87:91" x14ac:dyDescent="0.25">
      <c r="CI3575">
        <f>'[3]TABLEAU DE BORD'!B3573</f>
        <v>0</v>
      </c>
      <c r="CJ3575">
        <f>'[3]TABLEAU DE BORD'!E3573-'[3]TABLEAU DE BORD'!C3573</f>
        <v>0</v>
      </c>
      <c r="CL3575">
        <f>'[3]TABLEAU DE BORD'!H3573</f>
        <v>0</v>
      </c>
      <c r="CM3575">
        <f>'[3]TABLEAU DE BORD'!K3573-'[3]TABLEAU DE BORD'!I3573</f>
        <v>0</v>
      </c>
    </row>
    <row r="3576" spans="87:91" x14ac:dyDescent="0.25">
      <c r="CI3576">
        <f>'[3]TABLEAU DE BORD'!B3574</f>
        <v>0</v>
      </c>
      <c r="CJ3576">
        <f>'[3]TABLEAU DE BORD'!E3574-'[3]TABLEAU DE BORD'!C3574</f>
        <v>0</v>
      </c>
      <c r="CL3576">
        <f>'[3]TABLEAU DE BORD'!H3574</f>
        <v>0</v>
      </c>
      <c r="CM3576">
        <f>'[3]TABLEAU DE BORD'!K3574-'[3]TABLEAU DE BORD'!I3574</f>
        <v>0</v>
      </c>
    </row>
    <row r="3577" spans="87:91" x14ac:dyDescent="0.25">
      <c r="CI3577">
        <f>'[3]TABLEAU DE BORD'!B3575</f>
        <v>0</v>
      </c>
      <c r="CJ3577">
        <f>'[3]TABLEAU DE BORD'!E3575-'[3]TABLEAU DE BORD'!C3575</f>
        <v>0</v>
      </c>
      <c r="CL3577">
        <f>'[3]TABLEAU DE BORD'!H3575</f>
        <v>0</v>
      </c>
      <c r="CM3577">
        <f>'[3]TABLEAU DE BORD'!K3575-'[3]TABLEAU DE BORD'!I3575</f>
        <v>0</v>
      </c>
    </row>
    <row r="3578" spans="87:91" x14ac:dyDescent="0.25">
      <c r="CI3578">
        <f>'[3]TABLEAU DE BORD'!B3576</f>
        <v>0</v>
      </c>
      <c r="CJ3578">
        <f>'[3]TABLEAU DE BORD'!E3576-'[3]TABLEAU DE BORD'!C3576</f>
        <v>0</v>
      </c>
      <c r="CL3578">
        <f>'[3]TABLEAU DE BORD'!H3576</f>
        <v>0</v>
      </c>
      <c r="CM3578">
        <f>'[3]TABLEAU DE BORD'!K3576-'[3]TABLEAU DE BORD'!I3576</f>
        <v>0</v>
      </c>
    </row>
    <row r="3579" spans="87:91" x14ac:dyDescent="0.25">
      <c r="CI3579">
        <f>'[3]TABLEAU DE BORD'!B3577</f>
        <v>0</v>
      </c>
      <c r="CJ3579">
        <f>'[3]TABLEAU DE BORD'!E3577-'[3]TABLEAU DE BORD'!C3577</f>
        <v>0</v>
      </c>
      <c r="CL3579">
        <f>'[3]TABLEAU DE BORD'!H3577</f>
        <v>0</v>
      </c>
      <c r="CM3579">
        <f>'[3]TABLEAU DE BORD'!K3577-'[3]TABLEAU DE BORD'!I3577</f>
        <v>0</v>
      </c>
    </row>
    <row r="3580" spans="87:91" x14ac:dyDescent="0.25">
      <c r="CI3580">
        <f>'[3]TABLEAU DE BORD'!B3578</f>
        <v>0</v>
      </c>
      <c r="CJ3580">
        <f>'[3]TABLEAU DE BORD'!E3578-'[3]TABLEAU DE BORD'!C3578</f>
        <v>0</v>
      </c>
      <c r="CL3580">
        <f>'[3]TABLEAU DE BORD'!H3578</f>
        <v>0</v>
      </c>
      <c r="CM3580">
        <f>'[3]TABLEAU DE BORD'!K3578-'[3]TABLEAU DE BORD'!I3578</f>
        <v>0</v>
      </c>
    </row>
    <row r="3581" spans="87:91" x14ac:dyDescent="0.25">
      <c r="CI3581">
        <f>'[3]TABLEAU DE BORD'!B3579</f>
        <v>0</v>
      </c>
      <c r="CJ3581">
        <f>'[3]TABLEAU DE BORD'!E3579-'[3]TABLEAU DE BORD'!C3579</f>
        <v>0</v>
      </c>
      <c r="CL3581">
        <f>'[3]TABLEAU DE BORD'!H3579</f>
        <v>0</v>
      </c>
      <c r="CM3581">
        <f>'[3]TABLEAU DE BORD'!K3579-'[3]TABLEAU DE BORD'!I3579</f>
        <v>0</v>
      </c>
    </row>
    <row r="3582" spans="87:91" x14ac:dyDescent="0.25">
      <c r="CI3582">
        <f>'[3]TABLEAU DE BORD'!B3580</f>
        <v>0</v>
      </c>
      <c r="CJ3582">
        <f>'[3]TABLEAU DE BORD'!E3580-'[3]TABLEAU DE BORD'!C3580</f>
        <v>0</v>
      </c>
      <c r="CL3582">
        <f>'[3]TABLEAU DE BORD'!H3580</f>
        <v>0</v>
      </c>
      <c r="CM3582">
        <f>'[3]TABLEAU DE BORD'!K3580-'[3]TABLEAU DE BORD'!I3580</f>
        <v>0</v>
      </c>
    </row>
    <row r="3583" spans="87:91" x14ac:dyDescent="0.25">
      <c r="CI3583">
        <f>'[3]TABLEAU DE BORD'!B3581</f>
        <v>0</v>
      </c>
      <c r="CJ3583">
        <f>'[3]TABLEAU DE BORD'!E3581-'[3]TABLEAU DE BORD'!C3581</f>
        <v>0</v>
      </c>
      <c r="CL3583">
        <f>'[3]TABLEAU DE BORD'!H3581</f>
        <v>0</v>
      </c>
      <c r="CM3583">
        <f>'[3]TABLEAU DE BORD'!K3581-'[3]TABLEAU DE BORD'!I3581</f>
        <v>0</v>
      </c>
    </row>
    <row r="3584" spans="87:91" x14ac:dyDescent="0.25">
      <c r="CI3584">
        <f>'[3]TABLEAU DE BORD'!B3582</f>
        <v>0</v>
      </c>
      <c r="CJ3584">
        <f>'[3]TABLEAU DE BORD'!E3582-'[3]TABLEAU DE BORD'!C3582</f>
        <v>0</v>
      </c>
      <c r="CL3584">
        <f>'[3]TABLEAU DE BORD'!H3582</f>
        <v>0</v>
      </c>
      <c r="CM3584">
        <f>'[3]TABLEAU DE BORD'!K3582-'[3]TABLEAU DE BORD'!I3582</f>
        <v>0</v>
      </c>
    </row>
    <row r="3585" spans="87:91" x14ac:dyDescent="0.25">
      <c r="CI3585">
        <f>'[3]TABLEAU DE BORD'!B3583</f>
        <v>0</v>
      </c>
      <c r="CJ3585">
        <f>'[3]TABLEAU DE BORD'!E3583-'[3]TABLEAU DE BORD'!C3583</f>
        <v>0</v>
      </c>
      <c r="CL3585">
        <f>'[3]TABLEAU DE BORD'!H3583</f>
        <v>0</v>
      </c>
      <c r="CM3585">
        <f>'[3]TABLEAU DE BORD'!K3583-'[3]TABLEAU DE BORD'!I3583</f>
        <v>0</v>
      </c>
    </row>
    <row r="3586" spans="87:91" x14ac:dyDescent="0.25">
      <c r="CI3586">
        <f>'[3]TABLEAU DE BORD'!B3584</f>
        <v>0</v>
      </c>
      <c r="CJ3586">
        <f>'[3]TABLEAU DE BORD'!E3584-'[3]TABLEAU DE BORD'!C3584</f>
        <v>0</v>
      </c>
      <c r="CL3586">
        <f>'[3]TABLEAU DE BORD'!H3584</f>
        <v>0</v>
      </c>
      <c r="CM3586">
        <f>'[3]TABLEAU DE BORD'!K3584-'[3]TABLEAU DE BORD'!I3584</f>
        <v>0</v>
      </c>
    </row>
    <row r="3587" spans="87:91" x14ac:dyDescent="0.25">
      <c r="CI3587">
        <f>'[3]TABLEAU DE BORD'!B3585</f>
        <v>0</v>
      </c>
      <c r="CJ3587">
        <f>'[3]TABLEAU DE BORD'!E3585-'[3]TABLEAU DE BORD'!C3585</f>
        <v>0</v>
      </c>
      <c r="CL3587">
        <f>'[3]TABLEAU DE BORD'!H3585</f>
        <v>0</v>
      </c>
      <c r="CM3587">
        <f>'[3]TABLEAU DE BORD'!K3585-'[3]TABLEAU DE BORD'!I3585</f>
        <v>0</v>
      </c>
    </row>
    <row r="3588" spans="87:91" x14ac:dyDescent="0.25">
      <c r="CI3588">
        <f>'[3]TABLEAU DE BORD'!B3586</f>
        <v>0</v>
      </c>
      <c r="CJ3588">
        <f>'[3]TABLEAU DE BORD'!E3586-'[3]TABLEAU DE BORD'!C3586</f>
        <v>0</v>
      </c>
      <c r="CL3588">
        <f>'[3]TABLEAU DE BORD'!H3586</f>
        <v>0</v>
      </c>
      <c r="CM3588">
        <f>'[3]TABLEAU DE BORD'!K3586-'[3]TABLEAU DE BORD'!I3586</f>
        <v>0</v>
      </c>
    </row>
    <row r="3589" spans="87:91" x14ac:dyDescent="0.25">
      <c r="CI3589">
        <f>'[3]TABLEAU DE BORD'!B3587</f>
        <v>0</v>
      </c>
      <c r="CJ3589">
        <f>'[3]TABLEAU DE BORD'!E3587-'[3]TABLEAU DE BORD'!C3587</f>
        <v>0</v>
      </c>
      <c r="CL3589">
        <f>'[3]TABLEAU DE BORD'!H3587</f>
        <v>0</v>
      </c>
      <c r="CM3589">
        <f>'[3]TABLEAU DE BORD'!K3587-'[3]TABLEAU DE BORD'!I3587</f>
        <v>0</v>
      </c>
    </row>
    <row r="3590" spans="87:91" x14ac:dyDescent="0.25">
      <c r="CI3590">
        <f>'[3]TABLEAU DE BORD'!B3588</f>
        <v>0</v>
      </c>
      <c r="CJ3590">
        <f>'[3]TABLEAU DE BORD'!E3588-'[3]TABLEAU DE BORD'!C3588</f>
        <v>0</v>
      </c>
      <c r="CL3590">
        <f>'[3]TABLEAU DE BORD'!H3588</f>
        <v>0</v>
      </c>
      <c r="CM3590">
        <f>'[3]TABLEAU DE BORD'!K3588-'[3]TABLEAU DE BORD'!I3588</f>
        <v>0</v>
      </c>
    </row>
    <row r="3591" spans="87:91" x14ac:dyDescent="0.25">
      <c r="CI3591">
        <f>'[3]TABLEAU DE BORD'!B3589</f>
        <v>0</v>
      </c>
      <c r="CJ3591">
        <f>'[3]TABLEAU DE BORD'!E3589-'[3]TABLEAU DE BORD'!C3589</f>
        <v>0</v>
      </c>
      <c r="CL3591">
        <f>'[3]TABLEAU DE BORD'!H3589</f>
        <v>0</v>
      </c>
      <c r="CM3591">
        <f>'[3]TABLEAU DE BORD'!K3589-'[3]TABLEAU DE BORD'!I3589</f>
        <v>0</v>
      </c>
    </row>
    <row r="3592" spans="87:91" x14ac:dyDescent="0.25">
      <c r="CI3592">
        <f>'[3]TABLEAU DE BORD'!B3590</f>
        <v>0</v>
      </c>
      <c r="CJ3592">
        <f>'[3]TABLEAU DE BORD'!E3590-'[3]TABLEAU DE BORD'!C3590</f>
        <v>0</v>
      </c>
      <c r="CL3592">
        <f>'[3]TABLEAU DE BORD'!H3590</f>
        <v>0</v>
      </c>
      <c r="CM3592">
        <f>'[3]TABLEAU DE BORD'!K3590-'[3]TABLEAU DE BORD'!I3590</f>
        <v>0</v>
      </c>
    </row>
    <row r="3593" spans="87:91" x14ac:dyDescent="0.25">
      <c r="CI3593">
        <f>'[3]TABLEAU DE BORD'!B3591</f>
        <v>0</v>
      </c>
      <c r="CJ3593">
        <f>'[3]TABLEAU DE BORD'!E3591-'[3]TABLEAU DE BORD'!C3591</f>
        <v>0</v>
      </c>
      <c r="CL3593">
        <f>'[3]TABLEAU DE BORD'!H3591</f>
        <v>0</v>
      </c>
      <c r="CM3593">
        <f>'[3]TABLEAU DE BORD'!K3591-'[3]TABLEAU DE BORD'!I3591</f>
        <v>0</v>
      </c>
    </row>
    <row r="3594" spans="87:91" x14ac:dyDescent="0.25">
      <c r="CI3594">
        <f>'[3]TABLEAU DE BORD'!B3592</f>
        <v>0</v>
      </c>
      <c r="CJ3594">
        <f>'[3]TABLEAU DE BORD'!E3592-'[3]TABLEAU DE BORD'!C3592</f>
        <v>0</v>
      </c>
      <c r="CL3594">
        <f>'[3]TABLEAU DE BORD'!H3592</f>
        <v>0</v>
      </c>
      <c r="CM3594">
        <f>'[3]TABLEAU DE BORD'!K3592-'[3]TABLEAU DE BORD'!I3592</f>
        <v>0</v>
      </c>
    </row>
    <row r="3595" spans="87:91" x14ac:dyDescent="0.25">
      <c r="CI3595">
        <f>'[3]TABLEAU DE BORD'!B3593</f>
        <v>0</v>
      </c>
      <c r="CJ3595">
        <f>'[3]TABLEAU DE BORD'!E3593-'[3]TABLEAU DE BORD'!C3593</f>
        <v>0</v>
      </c>
      <c r="CL3595">
        <f>'[3]TABLEAU DE BORD'!H3593</f>
        <v>0</v>
      </c>
      <c r="CM3595">
        <f>'[3]TABLEAU DE BORD'!K3593-'[3]TABLEAU DE BORD'!I3593</f>
        <v>0</v>
      </c>
    </row>
    <row r="3596" spans="87:91" x14ac:dyDescent="0.25">
      <c r="CI3596">
        <f>'[3]TABLEAU DE BORD'!B3594</f>
        <v>0</v>
      </c>
      <c r="CJ3596">
        <f>'[3]TABLEAU DE BORD'!E3594-'[3]TABLEAU DE BORD'!C3594</f>
        <v>0</v>
      </c>
      <c r="CL3596">
        <f>'[3]TABLEAU DE BORD'!H3594</f>
        <v>0</v>
      </c>
      <c r="CM3596">
        <f>'[3]TABLEAU DE BORD'!K3594-'[3]TABLEAU DE BORD'!I3594</f>
        <v>0</v>
      </c>
    </row>
    <row r="3597" spans="87:91" x14ac:dyDescent="0.25">
      <c r="CI3597">
        <f>'[3]TABLEAU DE BORD'!B3595</f>
        <v>0</v>
      </c>
      <c r="CJ3597">
        <f>'[3]TABLEAU DE BORD'!E3595-'[3]TABLEAU DE BORD'!C3595</f>
        <v>0</v>
      </c>
      <c r="CL3597">
        <f>'[3]TABLEAU DE BORD'!H3595</f>
        <v>0</v>
      </c>
      <c r="CM3597">
        <f>'[3]TABLEAU DE BORD'!K3595-'[3]TABLEAU DE BORD'!I3595</f>
        <v>0</v>
      </c>
    </row>
    <row r="3598" spans="87:91" x14ac:dyDescent="0.25">
      <c r="CI3598">
        <f>'[3]TABLEAU DE BORD'!B3596</f>
        <v>0</v>
      </c>
      <c r="CJ3598">
        <f>'[3]TABLEAU DE BORD'!E3596-'[3]TABLEAU DE BORD'!C3596</f>
        <v>0</v>
      </c>
      <c r="CL3598">
        <f>'[3]TABLEAU DE BORD'!H3596</f>
        <v>0</v>
      </c>
      <c r="CM3598">
        <f>'[3]TABLEAU DE BORD'!K3596-'[3]TABLEAU DE BORD'!I3596</f>
        <v>0</v>
      </c>
    </row>
    <row r="3599" spans="87:91" x14ac:dyDescent="0.25">
      <c r="CI3599">
        <f>'[3]TABLEAU DE BORD'!B3597</f>
        <v>0</v>
      </c>
      <c r="CJ3599">
        <f>'[3]TABLEAU DE BORD'!E3597-'[3]TABLEAU DE BORD'!C3597</f>
        <v>0</v>
      </c>
      <c r="CL3599">
        <f>'[3]TABLEAU DE BORD'!H3597</f>
        <v>0</v>
      </c>
      <c r="CM3599">
        <f>'[3]TABLEAU DE BORD'!K3597-'[3]TABLEAU DE BORD'!I3597</f>
        <v>0</v>
      </c>
    </row>
    <row r="3600" spans="87:91" x14ac:dyDescent="0.25">
      <c r="CI3600">
        <f>'[3]TABLEAU DE BORD'!B3598</f>
        <v>0</v>
      </c>
      <c r="CJ3600">
        <f>'[3]TABLEAU DE BORD'!E3598-'[3]TABLEAU DE BORD'!C3598</f>
        <v>0</v>
      </c>
      <c r="CL3600">
        <f>'[3]TABLEAU DE BORD'!H3598</f>
        <v>0</v>
      </c>
      <c r="CM3600">
        <f>'[3]TABLEAU DE BORD'!K3598-'[3]TABLEAU DE BORD'!I3598</f>
        <v>0</v>
      </c>
    </row>
    <row r="3601" spans="87:91" x14ac:dyDescent="0.25">
      <c r="CI3601">
        <f>'[3]TABLEAU DE BORD'!B3599</f>
        <v>0</v>
      </c>
      <c r="CJ3601">
        <f>'[3]TABLEAU DE BORD'!E3599-'[3]TABLEAU DE BORD'!C3599</f>
        <v>0</v>
      </c>
      <c r="CL3601">
        <f>'[3]TABLEAU DE BORD'!H3599</f>
        <v>0</v>
      </c>
      <c r="CM3601">
        <f>'[3]TABLEAU DE BORD'!K3599-'[3]TABLEAU DE BORD'!I3599</f>
        <v>0</v>
      </c>
    </row>
    <row r="3602" spans="87:91" x14ac:dyDescent="0.25">
      <c r="CI3602">
        <f>'[3]TABLEAU DE BORD'!B3600</f>
        <v>0</v>
      </c>
      <c r="CJ3602">
        <f>'[3]TABLEAU DE BORD'!E3600-'[3]TABLEAU DE BORD'!C3600</f>
        <v>0</v>
      </c>
      <c r="CL3602">
        <f>'[3]TABLEAU DE BORD'!H3600</f>
        <v>0</v>
      </c>
      <c r="CM3602">
        <f>'[3]TABLEAU DE BORD'!K3600-'[3]TABLEAU DE BORD'!I3600</f>
        <v>0</v>
      </c>
    </row>
    <row r="3603" spans="87:91" x14ac:dyDescent="0.25">
      <c r="CI3603">
        <f>'[3]TABLEAU DE BORD'!B3601</f>
        <v>0</v>
      </c>
      <c r="CJ3603">
        <f>'[3]TABLEAU DE BORD'!E3601-'[3]TABLEAU DE BORD'!C3601</f>
        <v>0</v>
      </c>
      <c r="CL3603">
        <f>'[3]TABLEAU DE BORD'!H3601</f>
        <v>0</v>
      </c>
      <c r="CM3603">
        <f>'[3]TABLEAU DE BORD'!K3601-'[3]TABLEAU DE BORD'!I3601</f>
        <v>0</v>
      </c>
    </row>
    <row r="3604" spans="87:91" x14ac:dyDescent="0.25">
      <c r="CI3604">
        <f>'[3]TABLEAU DE BORD'!B3602</f>
        <v>0</v>
      </c>
      <c r="CJ3604">
        <f>'[3]TABLEAU DE BORD'!E3602-'[3]TABLEAU DE BORD'!C3602</f>
        <v>0</v>
      </c>
      <c r="CL3604">
        <f>'[3]TABLEAU DE BORD'!H3602</f>
        <v>0</v>
      </c>
      <c r="CM3604">
        <f>'[3]TABLEAU DE BORD'!K3602-'[3]TABLEAU DE BORD'!I3602</f>
        <v>0</v>
      </c>
    </row>
    <row r="3605" spans="87:91" x14ac:dyDescent="0.25">
      <c r="CI3605">
        <f>'[3]TABLEAU DE BORD'!B3603</f>
        <v>0</v>
      </c>
      <c r="CJ3605">
        <f>'[3]TABLEAU DE BORD'!E3603-'[3]TABLEAU DE BORD'!C3603</f>
        <v>0</v>
      </c>
      <c r="CL3605">
        <f>'[3]TABLEAU DE BORD'!H3603</f>
        <v>0</v>
      </c>
      <c r="CM3605">
        <f>'[3]TABLEAU DE BORD'!K3603-'[3]TABLEAU DE BORD'!I3603</f>
        <v>0</v>
      </c>
    </row>
    <row r="3606" spans="87:91" x14ac:dyDescent="0.25">
      <c r="CI3606">
        <f>'[3]TABLEAU DE BORD'!B3604</f>
        <v>0</v>
      </c>
      <c r="CJ3606">
        <f>'[3]TABLEAU DE BORD'!E3604-'[3]TABLEAU DE BORD'!C3604</f>
        <v>0</v>
      </c>
      <c r="CL3606">
        <f>'[3]TABLEAU DE BORD'!H3604</f>
        <v>0</v>
      </c>
      <c r="CM3606">
        <f>'[3]TABLEAU DE BORD'!K3604-'[3]TABLEAU DE BORD'!I3604</f>
        <v>0</v>
      </c>
    </row>
    <row r="3607" spans="87:91" x14ac:dyDescent="0.25">
      <c r="CI3607">
        <f>'[3]TABLEAU DE BORD'!B3605</f>
        <v>0</v>
      </c>
      <c r="CJ3607">
        <f>'[3]TABLEAU DE BORD'!E3605-'[3]TABLEAU DE BORD'!C3605</f>
        <v>0</v>
      </c>
      <c r="CL3607">
        <f>'[3]TABLEAU DE BORD'!H3605</f>
        <v>0</v>
      </c>
      <c r="CM3607">
        <f>'[3]TABLEAU DE BORD'!K3605-'[3]TABLEAU DE BORD'!I3605</f>
        <v>0</v>
      </c>
    </row>
    <row r="3608" spans="87:91" x14ac:dyDescent="0.25">
      <c r="CI3608">
        <f>'[3]TABLEAU DE BORD'!B3606</f>
        <v>0</v>
      </c>
      <c r="CJ3608">
        <f>'[3]TABLEAU DE BORD'!E3606-'[3]TABLEAU DE BORD'!C3606</f>
        <v>0</v>
      </c>
      <c r="CL3608">
        <f>'[3]TABLEAU DE BORD'!H3606</f>
        <v>0</v>
      </c>
      <c r="CM3608">
        <f>'[3]TABLEAU DE BORD'!K3606-'[3]TABLEAU DE BORD'!I3606</f>
        <v>0</v>
      </c>
    </row>
    <row r="3609" spans="87:91" x14ac:dyDescent="0.25">
      <c r="CI3609">
        <f>'[3]TABLEAU DE BORD'!B3607</f>
        <v>0</v>
      </c>
      <c r="CJ3609">
        <f>'[3]TABLEAU DE BORD'!E3607-'[3]TABLEAU DE BORD'!C3607</f>
        <v>0</v>
      </c>
      <c r="CL3609">
        <f>'[3]TABLEAU DE BORD'!H3607</f>
        <v>0</v>
      </c>
      <c r="CM3609">
        <f>'[3]TABLEAU DE BORD'!K3607-'[3]TABLEAU DE BORD'!I3607</f>
        <v>0</v>
      </c>
    </row>
    <row r="3610" spans="87:91" x14ac:dyDescent="0.25">
      <c r="CI3610">
        <f>'[3]TABLEAU DE BORD'!B3608</f>
        <v>0</v>
      </c>
      <c r="CJ3610">
        <f>'[3]TABLEAU DE BORD'!E3608-'[3]TABLEAU DE BORD'!C3608</f>
        <v>0</v>
      </c>
      <c r="CL3610">
        <f>'[3]TABLEAU DE BORD'!H3608</f>
        <v>0</v>
      </c>
      <c r="CM3610">
        <f>'[3]TABLEAU DE BORD'!K3608-'[3]TABLEAU DE BORD'!I3608</f>
        <v>0</v>
      </c>
    </row>
    <row r="3611" spans="87:91" x14ac:dyDescent="0.25">
      <c r="CI3611">
        <f>'[3]TABLEAU DE BORD'!B3609</f>
        <v>0</v>
      </c>
      <c r="CJ3611">
        <f>'[3]TABLEAU DE BORD'!E3609-'[3]TABLEAU DE BORD'!C3609</f>
        <v>0</v>
      </c>
      <c r="CL3611">
        <f>'[3]TABLEAU DE BORD'!H3609</f>
        <v>0</v>
      </c>
      <c r="CM3611">
        <f>'[3]TABLEAU DE BORD'!K3609-'[3]TABLEAU DE BORD'!I3609</f>
        <v>0</v>
      </c>
    </row>
    <row r="3612" spans="87:91" x14ac:dyDescent="0.25">
      <c r="CI3612">
        <f>'[3]TABLEAU DE BORD'!B3610</f>
        <v>0</v>
      </c>
      <c r="CJ3612">
        <f>'[3]TABLEAU DE BORD'!E3610-'[3]TABLEAU DE BORD'!C3610</f>
        <v>0</v>
      </c>
      <c r="CL3612">
        <f>'[3]TABLEAU DE BORD'!H3610</f>
        <v>0</v>
      </c>
      <c r="CM3612">
        <f>'[3]TABLEAU DE BORD'!K3610-'[3]TABLEAU DE BORD'!I3610</f>
        <v>0</v>
      </c>
    </row>
    <row r="3613" spans="87:91" x14ac:dyDescent="0.25">
      <c r="CI3613">
        <f>'[3]TABLEAU DE BORD'!B3611</f>
        <v>0</v>
      </c>
      <c r="CJ3613">
        <f>'[3]TABLEAU DE BORD'!E3611-'[3]TABLEAU DE BORD'!C3611</f>
        <v>0</v>
      </c>
      <c r="CL3613">
        <f>'[3]TABLEAU DE BORD'!H3611</f>
        <v>0</v>
      </c>
      <c r="CM3613">
        <f>'[3]TABLEAU DE BORD'!K3611-'[3]TABLEAU DE BORD'!I3611</f>
        <v>0</v>
      </c>
    </row>
    <row r="3614" spans="87:91" x14ac:dyDescent="0.25">
      <c r="CI3614">
        <f>'[3]TABLEAU DE BORD'!B3612</f>
        <v>0</v>
      </c>
      <c r="CJ3614">
        <f>'[3]TABLEAU DE BORD'!E3612-'[3]TABLEAU DE BORD'!C3612</f>
        <v>0</v>
      </c>
      <c r="CL3614">
        <f>'[3]TABLEAU DE BORD'!H3612</f>
        <v>0</v>
      </c>
      <c r="CM3614">
        <f>'[3]TABLEAU DE BORD'!K3612-'[3]TABLEAU DE BORD'!I3612</f>
        <v>0</v>
      </c>
    </row>
    <row r="3615" spans="87:91" x14ac:dyDescent="0.25">
      <c r="CI3615">
        <f>'[3]TABLEAU DE BORD'!B3613</f>
        <v>0</v>
      </c>
      <c r="CJ3615">
        <f>'[3]TABLEAU DE BORD'!E3613-'[3]TABLEAU DE BORD'!C3613</f>
        <v>0</v>
      </c>
      <c r="CL3615">
        <f>'[3]TABLEAU DE BORD'!H3613</f>
        <v>0</v>
      </c>
      <c r="CM3615">
        <f>'[3]TABLEAU DE BORD'!K3613-'[3]TABLEAU DE BORD'!I3613</f>
        <v>0</v>
      </c>
    </row>
    <row r="3616" spans="87:91" x14ac:dyDescent="0.25">
      <c r="CI3616">
        <f>'[3]TABLEAU DE BORD'!B3614</f>
        <v>0</v>
      </c>
      <c r="CJ3616">
        <f>'[3]TABLEAU DE BORD'!E3614-'[3]TABLEAU DE BORD'!C3614</f>
        <v>0</v>
      </c>
      <c r="CL3616">
        <f>'[3]TABLEAU DE BORD'!H3614</f>
        <v>0</v>
      </c>
      <c r="CM3616">
        <f>'[3]TABLEAU DE BORD'!K3614-'[3]TABLEAU DE BORD'!I3614</f>
        <v>0</v>
      </c>
    </row>
    <row r="3617" spans="87:91" x14ac:dyDescent="0.25">
      <c r="CI3617">
        <f>'[3]TABLEAU DE BORD'!B3615</f>
        <v>0</v>
      </c>
      <c r="CJ3617">
        <f>'[3]TABLEAU DE BORD'!E3615-'[3]TABLEAU DE BORD'!C3615</f>
        <v>0</v>
      </c>
      <c r="CL3617">
        <f>'[3]TABLEAU DE BORD'!H3615</f>
        <v>0</v>
      </c>
      <c r="CM3617">
        <f>'[3]TABLEAU DE BORD'!K3615-'[3]TABLEAU DE BORD'!I3615</f>
        <v>0</v>
      </c>
    </row>
    <row r="3618" spans="87:91" x14ac:dyDescent="0.25">
      <c r="CI3618">
        <f>'[3]TABLEAU DE BORD'!B3616</f>
        <v>0</v>
      </c>
      <c r="CJ3618">
        <f>'[3]TABLEAU DE BORD'!E3616-'[3]TABLEAU DE BORD'!C3616</f>
        <v>0</v>
      </c>
      <c r="CL3618">
        <f>'[3]TABLEAU DE BORD'!H3616</f>
        <v>0</v>
      </c>
      <c r="CM3618">
        <f>'[3]TABLEAU DE BORD'!K3616-'[3]TABLEAU DE BORD'!I3616</f>
        <v>0</v>
      </c>
    </row>
    <row r="3619" spans="87:91" x14ac:dyDescent="0.25">
      <c r="CI3619">
        <f>'[3]TABLEAU DE BORD'!B3617</f>
        <v>0</v>
      </c>
      <c r="CJ3619">
        <f>'[3]TABLEAU DE BORD'!E3617-'[3]TABLEAU DE BORD'!C3617</f>
        <v>0</v>
      </c>
      <c r="CL3619">
        <f>'[3]TABLEAU DE BORD'!H3617</f>
        <v>0</v>
      </c>
      <c r="CM3619">
        <f>'[3]TABLEAU DE BORD'!K3617-'[3]TABLEAU DE BORD'!I3617</f>
        <v>0</v>
      </c>
    </row>
    <row r="3620" spans="87:91" x14ac:dyDescent="0.25">
      <c r="CI3620">
        <f>'[3]TABLEAU DE BORD'!B3618</f>
        <v>0</v>
      </c>
      <c r="CJ3620">
        <f>'[3]TABLEAU DE BORD'!E3618-'[3]TABLEAU DE BORD'!C3618</f>
        <v>0</v>
      </c>
      <c r="CL3620">
        <f>'[3]TABLEAU DE BORD'!H3618</f>
        <v>0</v>
      </c>
      <c r="CM3620">
        <f>'[3]TABLEAU DE BORD'!K3618-'[3]TABLEAU DE BORD'!I3618</f>
        <v>0</v>
      </c>
    </row>
    <row r="3621" spans="87:91" x14ac:dyDescent="0.25">
      <c r="CI3621">
        <f>'[3]TABLEAU DE BORD'!B3619</f>
        <v>0</v>
      </c>
      <c r="CJ3621">
        <f>'[3]TABLEAU DE BORD'!E3619-'[3]TABLEAU DE BORD'!C3619</f>
        <v>0</v>
      </c>
      <c r="CL3621">
        <f>'[3]TABLEAU DE BORD'!H3619</f>
        <v>0</v>
      </c>
      <c r="CM3621">
        <f>'[3]TABLEAU DE BORD'!K3619-'[3]TABLEAU DE BORD'!I3619</f>
        <v>0</v>
      </c>
    </row>
    <row r="3622" spans="87:91" x14ac:dyDescent="0.25">
      <c r="CI3622">
        <f>'[3]TABLEAU DE BORD'!B3620</f>
        <v>0</v>
      </c>
      <c r="CJ3622">
        <f>'[3]TABLEAU DE BORD'!E3620-'[3]TABLEAU DE BORD'!C3620</f>
        <v>0</v>
      </c>
      <c r="CL3622">
        <f>'[3]TABLEAU DE BORD'!H3620</f>
        <v>0</v>
      </c>
      <c r="CM3622">
        <f>'[3]TABLEAU DE BORD'!K3620-'[3]TABLEAU DE BORD'!I3620</f>
        <v>0</v>
      </c>
    </row>
    <row r="3623" spans="87:91" x14ac:dyDescent="0.25">
      <c r="CI3623">
        <f>'[3]TABLEAU DE BORD'!B3621</f>
        <v>0</v>
      </c>
      <c r="CJ3623">
        <f>'[3]TABLEAU DE BORD'!E3621-'[3]TABLEAU DE BORD'!C3621</f>
        <v>0</v>
      </c>
      <c r="CL3623">
        <f>'[3]TABLEAU DE BORD'!H3621</f>
        <v>0</v>
      </c>
      <c r="CM3623">
        <f>'[3]TABLEAU DE BORD'!K3621-'[3]TABLEAU DE BORD'!I3621</f>
        <v>0</v>
      </c>
    </row>
    <row r="3624" spans="87:91" x14ac:dyDescent="0.25">
      <c r="CI3624">
        <f>'[3]TABLEAU DE BORD'!B3622</f>
        <v>0</v>
      </c>
      <c r="CJ3624">
        <f>'[3]TABLEAU DE BORD'!E3622-'[3]TABLEAU DE BORD'!C3622</f>
        <v>0</v>
      </c>
      <c r="CL3624">
        <f>'[3]TABLEAU DE BORD'!H3622</f>
        <v>0</v>
      </c>
      <c r="CM3624">
        <f>'[3]TABLEAU DE BORD'!K3622-'[3]TABLEAU DE BORD'!I3622</f>
        <v>0</v>
      </c>
    </row>
    <row r="3625" spans="87:91" x14ac:dyDescent="0.25">
      <c r="CI3625">
        <f>'[3]TABLEAU DE BORD'!B3623</f>
        <v>0</v>
      </c>
      <c r="CJ3625">
        <f>'[3]TABLEAU DE BORD'!E3623-'[3]TABLEAU DE BORD'!C3623</f>
        <v>0</v>
      </c>
      <c r="CL3625">
        <f>'[3]TABLEAU DE BORD'!H3623</f>
        <v>0</v>
      </c>
      <c r="CM3625">
        <f>'[3]TABLEAU DE BORD'!K3623-'[3]TABLEAU DE BORD'!I3623</f>
        <v>0</v>
      </c>
    </row>
    <row r="3626" spans="87:91" x14ac:dyDescent="0.25">
      <c r="CI3626">
        <f>'[3]TABLEAU DE BORD'!B3624</f>
        <v>0</v>
      </c>
      <c r="CJ3626">
        <f>'[3]TABLEAU DE BORD'!E3624-'[3]TABLEAU DE BORD'!C3624</f>
        <v>0</v>
      </c>
      <c r="CL3626">
        <f>'[3]TABLEAU DE BORD'!H3624</f>
        <v>0</v>
      </c>
      <c r="CM3626">
        <f>'[3]TABLEAU DE BORD'!K3624-'[3]TABLEAU DE BORD'!I3624</f>
        <v>0</v>
      </c>
    </row>
    <row r="3627" spans="87:91" x14ac:dyDescent="0.25">
      <c r="CI3627">
        <f>'[3]TABLEAU DE BORD'!B3625</f>
        <v>0</v>
      </c>
      <c r="CJ3627">
        <f>'[3]TABLEAU DE BORD'!E3625-'[3]TABLEAU DE BORD'!C3625</f>
        <v>0</v>
      </c>
      <c r="CL3627">
        <f>'[3]TABLEAU DE BORD'!H3625</f>
        <v>0</v>
      </c>
      <c r="CM3627">
        <f>'[3]TABLEAU DE BORD'!K3625-'[3]TABLEAU DE BORD'!I3625</f>
        <v>0</v>
      </c>
    </row>
    <row r="3628" spans="87:91" x14ac:dyDescent="0.25">
      <c r="CI3628">
        <f>'[3]TABLEAU DE BORD'!B3626</f>
        <v>0</v>
      </c>
      <c r="CJ3628">
        <f>'[3]TABLEAU DE BORD'!E3626-'[3]TABLEAU DE BORD'!C3626</f>
        <v>0</v>
      </c>
      <c r="CL3628">
        <f>'[3]TABLEAU DE BORD'!H3626</f>
        <v>0</v>
      </c>
      <c r="CM3628">
        <f>'[3]TABLEAU DE BORD'!K3626-'[3]TABLEAU DE BORD'!I3626</f>
        <v>0</v>
      </c>
    </row>
    <row r="3629" spans="87:91" x14ac:dyDescent="0.25">
      <c r="CI3629">
        <f>'[3]TABLEAU DE BORD'!B3627</f>
        <v>0</v>
      </c>
      <c r="CJ3629">
        <f>'[3]TABLEAU DE BORD'!E3627-'[3]TABLEAU DE BORD'!C3627</f>
        <v>0</v>
      </c>
      <c r="CL3629">
        <f>'[3]TABLEAU DE BORD'!H3627</f>
        <v>0</v>
      </c>
      <c r="CM3629">
        <f>'[3]TABLEAU DE BORD'!K3627-'[3]TABLEAU DE BORD'!I3627</f>
        <v>0</v>
      </c>
    </row>
    <row r="3630" spans="87:91" x14ac:dyDescent="0.25">
      <c r="CI3630">
        <f>'[3]TABLEAU DE BORD'!B3628</f>
        <v>0</v>
      </c>
      <c r="CJ3630">
        <f>'[3]TABLEAU DE BORD'!E3628-'[3]TABLEAU DE BORD'!C3628</f>
        <v>0</v>
      </c>
      <c r="CL3630">
        <f>'[3]TABLEAU DE BORD'!H3628</f>
        <v>0</v>
      </c>
      <c r="CM3630">
        <f>'[3]TABLEAU DE BORD'!K3628-'[3]TABLEAU DE BORD'!I3628</f>
        <v>0</v>
      </c>
    </row>
    <row r="3631" spans="87:91" x14ac:dyDescent="0.25">
      <c r="CI3631">
        <f>'[3]TABLEAU DE BORD'!B3629</f>
        <v>0</v>
      </c>
      <c r="CJ3631">
        <f>'[3]TABLEAU DE BORD'!E3629-'[3]TABLEAU DE BORD'!C3629</f>
        <v>0</v>
      </c>
      <c r="CL3631">
        <f>'[3]TABLEAU DE BORD'!H3629</f>
        <v>0</v>
      </c>
      <c r="CM3631">
        <f>'[3]TABLEAU DE BORD'!K3629-'[3]TABLEAU DE BORD'!I3629</f>
        <v>0</v>
      </c>
    </row>
    <row r="3632" spans="87:91" x14ac:dyDescent="0.25">
      <c r="CI3632">
        <f>'[3]TABLEAU DE BORD'!B3630</f>
        <v>0</v>
      </c>
      <c r="CJ3632">
        <f>'[3]TABLEAU DE BORD'!E3630-'[3]TABLEAU DE BORD'!C3630</f>
        <v>0</v>
      </c>
      <c r="CL3632">
        <f>'[3]TABLEAU DE BORD'!H3630</f>
        <v>0</v>
      </c>
      <c r="CM3632">
        <f>'[3]TABLEAU DE BORD'!K3630-'[3]TABLEAU DE BORD'!I3630</f>
        <v>0</v>
      </c>
    </row>
    <row r="3633" spans="87:91" x14ac:dyDescent="0.25">
      <c r="CI3633">
        <f>'[3]TABLEAU DE BORD'!B3631</f>
        <v>0</v>
      </c>
      <c r="CJ3633">
        <f>'[3]TABLEAU DE BORD'!E3631-'[3]TABLEAU DE BORD'!C3631</f>
        <v>0</v>
      </c>
      <c r="CL3633">
        <f>'[3]TABLEAU DE BORD'!H3631</f>
        <v>0</v>
      </c>
      <c r="CM3633">
        <f>'[3]TABLEAU DE BORD'!K3631-'[3]TABLEAU DE BORD'!I3631</f>
        <v>0</v>
      </c>
    </row>
    <row r="3634" spans="87:91" x14ac:dyDescent="0.25">
      <c r="CI3634">
        <f>'[3]TABLEAU DE BORD'!B3632</f>
        <v>0</v>
      </c>
      <c r="CJ3634">
        <f>'[3]TABLEAU DE BORD'!E3632-'[3]TABLEAU DE BORD'!C3632</f>
        <v>0</v>
      </c>
      <c r="CL3634">
        <f>'[3]TABLEAU DE BORD'!H3632</f>
        <v>0</v>
      </c>
      <c r="CM3634">
        <f>'[3]TABLEAU DE BORD'!K3632-'[3]TABLEAU DE BORD'!I3632</f>
        <v>0</v>
      </c>
    </row>
    <row r="3635" spans="87:91" x14ac:dyDescent="0.25">
      <c r="CI3635">
        <f>'[3]TABLEAU DE BORD'!B3633</f>
        <v>0</v>
      </c>
      <c r="CJ3635">
        <f>'[3]TABLEAU DE BORD'!E3633-'[3]TABLEAU DE BORD'!C3633</f>
        <v>0</v>
      </c>
      <c r="CL3635">
        <f>'[3]TABLEAU DE BORD'!H3633</f>
        <v>0</v>
      </c>
      <c r="CM3635">
        <f>'[3]TABLEAU DE BORD'!K3633-'[3]TABLEAU DE BORD'!I3633</f>
        <v>0</v>
      </c>
    </row>
    <row r="3636" spans="87:91" x14ac:dyDescent="0.25">
      <c r="CI3636">
        <f>'[3]TABLEAU DE BORD'!B3634</f>
        <v>0</v>
      </c>
      <c r="CJ3636">
        <f>'[3]TABLEAU DE BORD'!E3634-'[3]TABLEAU DE BORD'!C3634</f>
        <v>0</v>
      </c>
      <c r="CL3636">
        <f>'[3]TABLEAU DE BORD'!H3634</f>
        <v>0</v>
      </c>
      <c r="CM3636">
        <f>'[3]TABLEAU DE BORD'!K3634-'[3]TABLEAU DE BORD'!I3634</f>
        <v>0</v>
      </c>
    </row>
    <row r="3637" spans="87:91" x14ac:dyDescent="0.25">
      <c r="CI3637">
        <f>'[3]TABLEAU DE BORD'!B3635</f>
        <v>0</v>
      </c>
      <c r="CJ3637">
        <f>'[3]TABLEAU DE BORD'!E3635-'[3]TABLEAU DE BORD'!C3635</f>
        <v>0</v>
      </c>
      <c r="CL3637">
        <f>'[3]TABLEAU DE BORD'!H3635</f>
        <v>0</v>
      </c>
      <c r="CM3637">
        <f>'[3]TABLEAU DE BORD'!K3635-'[3]TABLEAU DE BORD'!I3635</f>
        <v>0</v>
      </c>
    </row>
    <row r="3638" spans="87:91" x14ac:dyDescent="0.25">
      <c r="CI3638">
        <f>'[3]TABLEAU DE BORD'!B3636</f>
        <v>0</v>
      </c>
      <c r="CJ3638">
        <f>'[3]TABLEAU DE BORD'!E3636-'[3]TABLEAU DE BORD'!C3636</f>
        <v>0</v>
      </c>
      <c r="CL3638">
        <f>'[3]TABLEAU DE BORD'!H3636</f>
        <v>0</v>
      </c>
      <c r="CM3638">
        <f>'[3]TABLEAU DE BORD'!K3636-'[3]TABLEAU DE BORD'!I3636</f>
        <v>0</v>
      </c>
    </row>
    <row r="3639" spans="87:91" x14ac:dyDescent="0.25">
      <c r="CI3639">
        <f>'[3]TABLEAU DE BORD'!B3637</f>
        <v>0</v>
      </c>
      <c r="CJ3639">
        <f>'[3]TABLEAU DE BORD'!E3637-'[3]TABLEAU DE BORD'!C3637</f>
        <v>0</v>
      </c>
      <c r="CL3639">
        <f>'[3]TABLEAU DE BORD'!H3637</f>
        <v>0</v>
      </c>
      <c r="CM3639">
        <f>'[3]TABLEAU DE BORD'!K3637-'[3]TABLEAU DE BORD'!I3637</f>
        <v>0</v>
      </c>
    </row>
    <row r="3640" spans="87:91" x14ac:dyDescent="0.25">
      <c r="CI3640">
        <f>'[3]TABLEAU DE BORD'!B3638</f>
        <v>0</v>
      </c>
      <c r="CJ3640">
        <f>'[3]TABLEAU DE BORD'!E3638-'[3]TABLEAU DE BORD'!C3638</f>
        <v>0</v>
      </c>
      <c r="CL3640">
        <f>'[3]TABLEAU DE BORD'!H3638</f>
        <v>0</v>
      </c>
      <c r="CM3640">
        <f>'[3]TABLEAU DE BORD'!K3638-'[3]TABLEAU DE BORD'!I3638</f>
        <v>0</v>
      </c>
    </row>
    <row r="3641" spans="87:91" x14ac:dyDescent="0.25">
      <c r="CI3641">
        <f>'[3]TABLEAU DE BORD'!B3639</f>
        <v>0</v>
      </c>
      <c r="CJ3641">
        <f>'[3]TABLEAU DE BORD'!E3639-'[3]TABLEAU DE BORD'!C3639</f>
        <v>0</v>
      </c>
      <c r="CL3641">
        <f>'[3]TABLEAU DE BORD'!H3639</f>
        <v>0</v>
      </c>
      <c r="CM3641">
        <f>'[3]TABLEAU DE BORD'!K3639-'[3]TABLEAU DE BORD'!I3639</f>
        <v>0</v>
      </c>
    </row>
    <row r="3642" spans="87:91" x14ac:dyDescent="0.25">
      <c r="CI3642">
        <f>'[3]TABLEAU DE BORD'!B3640</f>
        <v>0</v>
      </c>
      <c r="CJ3642">
        <f>'[3]TABLEAU DE BORD'!E3640-'[3]TABLEAU DE BORD'!C3640</f>
        <v>0</v>
      </c>
      <c r="CL3642">
        <f>'[3]TABLEAU DE BORD'!H3640</f>
        <v>0</v>
      </c>
      <c r="CM3642">
        <f>'[3]TABLEAU DE BORD'!K3640-'[3]TABLEAU DE BORD'!I3640</f>
        <v>0</v>
      </c>
    </row>
    <row r="3643" spans="87:91" x14ac:dyDescent="0.25">
      <c r="CI3643">
        <f>'[3]TABLEAU DE BORD'!B3641</f>
        <v>0</v>
      </c>
      <c r="CJ3643">
        <f>'[3]TABLEAU DE BORD'!E3641-'[3]TABLEAU DE BORD'!C3641</f>
        <v>0</v>
      </c>
      <c r="CL3643">
        <f>'[3]TABLEAU DE BORD'!H3641</f>
        <v>0</v>
      </c>
      <c r="CM3643">
        <f>'[3]TABLEAU DE BORD'!K3641-'[3]TABLEAU DE BORD'!I3641</f>
        <v>0</v>
      </c>
    </row>
    <row r="3644" spans="87:91" x14ac:dyDescent="0.25">
      <c r="CI3644">
        <f>'[3]TABLEAU DE BORD'!B3642</f>
        <v>0</v>
      </c>
      <c r="CJ3644">
        <f>'[3]TABLEAU DE BORD'!E3642-'[3]TABLEAU DE BORD'!C3642</f>
        <v>0</v>
      </c>
      <c r="CL3644">
        <f>'[3]TABLEAU DE BORD'!H3642</f>
        <v>0</v>
      </c>
      <c r="CM3644">
        <f>'[3]TABLEAU DE BORD'!K3642-'[3]TABLEAU DE BORD'!I3642</f>
        <v>0</v>
      </c>
    </row>
    <row r="3645" spans="87:91" x14ac:dyDescent="0.25">
      <c r="CI3645">
        <f>'[3]TABLEAU DE BORD'!B3643</f>
        <v>0</v>
      </c>
      <c r="CJ3645">
        <f>'[3]TABLEAU DE BORD'!E3643-'[3]TABLEAU DE BORD'!C3643</f>
        <v>0</v>
      </c>
      <c r="CL3645">
        <f>'[3]TABLEAU DE BORD'!H3643</f>
        <v>0</v>
      </c>
      <c r="CM3645">
        <f>'[3]TABLEAU DE BORD'!K3643-'[3]TABLEAU DE BORD'!I3643</f>
        <v>0</v>
      </c>
    </row>
    <row r="3646" spans="87:91" x14ac:dyDescent="0.25">
      <c r="CI3646">
        <f>'[3]TABLEAU DE BORD'!B3644</f>
        <v>0</v>
      </c>
      <c r="CJ3646">
        <f>'[3]TABLEAU DE BORD'!E3644-'[3]TABLEAU DE BORD'!C3644</f>
        <v>0</v>
      </c>
      <c r="CL3646">
        <f>'[3]TABLEAU DE BORD'!H3644</f>
        <v>0</v>
      </c>
      <c r="CM3646">
        <f>'[3]TABLEAU DE BORD'!K3644-'[3]TABLEAU DE BORD'!I3644</f>
        <v>0</v>
      </c>
    </row>
    <row r="3647" spans="87:91" x14ac:dyDescent="0.25">
      <c r="CI3647">
        <f>'[3]TABLEAU DE BORD'!B3645</f>
        <v>0</v>
      </c>
      <c r="CJ3647">
        <f>'[3]TABLEAU DE BORD'!E3645-'[3]TABLEAU DE BORD'!C3645</f>
        <v>0</v>
      </c>
      <c r="CL3647">
        <f>'[3]TABLEAU DE BORD'!H3645</f>
        <v>0</v>
      </c>
      <c r="CM3647">
        <f>'[3]TABLEAU DE BORD'!K3645-'[3]TABLEAU DE BORD'!I3645</f>
        <v>0</v>
      </c>
    </row>
    <row r="3648" spans="87:91" x14ac:dyDescent="0.25">
      <c r="CI3648">
        <f>'[3]TABLEAU DE BORD'!B3646</f>
        <v>0</v>
      </c>
      <c r="CJ3648">
        <f>'[3]TABLEAU DE BORD'!E3646-'[3]TABLEAU DE BORD'!C3646</f>
        <v>0</v>
      </c>
      <c r="CL3648">
        <f>'[3]TABLEAU DE BORD'!H3646</f>
        <v>0</v>
      </c>
      <c r="CM3648">
        <f>'[3]TABLEAU DE BORD'!K3646-'[3]TABLEAU DE BORD'!I3646</f>
        <v>0</v>
      </c>
    </row>
    <row r="3649" spans="87:91" x14ac:dyDescent="0.25">
      <c r="CI3649">
        <f>'[3]TABLEAU DE BORD'!B3647</f>
        <v>0</v>
      </c>
      <c r="CJ3649">
        <f>'[3]TABLEAU DE BORD'!E3647-'[3]TABLEAU DE BORD'!C3647</f>
        <v>0</v>
      </c>
      <c r="CL3649">
        <f>'[3]TABLEAU DE BORD'!H3647</f>
        <v>0</v>
      </c>
      <c r="CM3649">
        <f>'[3]TABLEAU DE BORD'!K3647-'[3]TABLEAU DE BORD'!I3647</f>
        <v>0</v>
      </c>
    </row>
    <row r="3650" spans="87:91" x14ac:dyDescent="0.25">
      <c r="CI3650">
        <f>'[3]TABLEAU DE BORD'!B3648</f>
        <v>0</v>
      </c>
      <c r="CJ3650">
        <f>'[3]TABLEAU DE BORD'!E3648-'[3]TABLEAU DE BORD'!C3648</f>
        <v>0</v>
      </c>
      <c r="CL3650">
        <f>'[3]TABLEAU DE BORD'!H3648</f>
        <v>0</v>
      </c>
      <c r="CM3650">
        <f>'[3]TABLEAU DE BORD'!K3648-'[3]TABLEAU DE BORD'!I3648</f>
        <v>0</v>
      </c>
    </row>
    <row r="3651" spans="87:91" x14ac:dyDescent="0.25">
      <c r="CI3651">
        <f>'[3]TABLEAU DE BORD'!B3649</f>
        <v>0</v>
      </c>
      <c r="CJ3651">
        <f>'[3]TABLEAU DE BORD'!E3649-'[3]TABLEAU DE BORD'!C3649</f>
        <v>0</v>
      </c>
      <c r="CL3651">
        <f>'[3]TABLEAU DE BORD'!H3649</f>
        <v>0</v>
      </c>
      <c r="CM3651">
        <f>'[3]TABLEAU DE BORD'!K3649-'[3]TABLEAU DE BORD'!I3649</f>
        <v>0</v>
      </c>
    </row>
    <row r="3652" spans="87:91" x14ac:dyDescent="0.25">
      <c r="CI3652">
        <f>'[3]TABLEAU DE BORD'!B3650</f>
        <v>0</v>
      </c>
      <c r="CJ3652">
        <f>'[3]TABLEAU DE BORD'!E3650-'[3]TABLEAU DE BORD'!C3650</f>
        <v>0</v>
      </c>
      <c r="CL3652">
        <f>'[3]TABLEAU DE BORD'!H3650</f>
        <v>0</v>
      </c>
      <c r="CM3652">
        <f>'[3]TABLEAU DE BORD'!K3650-'[3]TABLEAU DE BORD'!I3650</f>
        <v>0</v>
      </c>
    </row>
    <row r="3653" spans="87:91" x14ac:dyDescent="0.25">
      <c r="CI3653">
        <f>'[3]TABLEAU DE BORD'!B3651</f>
        <v>0</v>
      </c>
      <c r="CJ3653">
        <f>'[3]TABLEAU DE BORD'!E3651-'[3]TABLEAU DE BORD'!C3651</f>
        <v>0</v>
      </c>
      <c r="CL3653">
        <f>'[3]TABLEAU DE BORD'!H3651</f>
        <v>0</v>
      </c>
      <c r="CM3653">
        <f>'[3]TABLEAU DE BORD'!K3651-'[3]TABLEAU DE BORD'!I3651</f>
        <v>0</v>
      </c>
    </row>
    <row r="3654" spans="87:91" x14ac:dyDescent="0.25">
      <c r="CI3654">
        <f>'[3]TABLEAU DE BORD'!B3652</f>
        <v>0</v>
      </c>
      <c r="CJ3654">
        <f>'[3]TABLEAU DE BORD'!E3652-'[3]TABLEAU DE BORD'!C3652</f>
        <v>0</v>
      </c>
      <c r="CL3654">
        <f>'[3]TABLEAU DE BORD'!H3652</f>
        <v>0</v>
      </c>
      <c r="CM3654">
        <f>'[3]TABLEAU DE BORD'!K3652-'[3]TABLEAU DE BORD'!I3652</f>
        <v>0</v>
      </c>
    </row>
    <row r="3655" spans="87:91" x14ac:dyDescent="0.25">
      <c r="CI3655">
        <f>'[3]TABLEAU DE BORD'!B3653</f>
        <v>0</v>
      </c>
      <c r="CJ3655">
        <f>'[3]TABLEAU DE BORD'!E3653-'[3]TABLEAU DE BORD'!C3653</f>
        <v>0</v>
      </c>
      <c r="CL3655">
        <f>'[3]TABLEAU DE BORD'!H3653</f>
        <v>0</v>
      </c>
      <c r="CM3655">
        <f>'[3]TABLEAU DE BORD'!K3653-'[3]TABLEAU DE BORD'!I3653</f>
        <v>0</v>
      </c>
    </row>
    <row r="3656" spans="87:91" x14ac:dyDescent="0.25">
      <c r="CI3656">
        <f>'[3]TABLEAU DE BORD'!B3654</f>
        <v>0</v>
      </c>
      <c r="CJ3656">
        <f>'[3]TABLEAU DE BORD'!E3654-'[3]TABLEAU DE BORD'!C3654</f>
        <v>0</v>
      </c>
      <c r="CL3656">
        <f>'[3]TABLEAU DE BORD'!H3654</f>
        <v>0</v>
      </c>
      <c r="CM3656">
        <f>'[3]TABLEAU DE BORD'!K3654-'[3]TABLEAU DE BORD'!I3654</f>
        <v>0</v>
      </c>
    </row>
    <row r="3657" spans="87:91" x14ac:dyDescent="0.25">
      <c r="CI3657">
        <f>'[3]TABLEAU DE BORD'!B3655</f>
        <v>0</v>
      </c>
      <c r="CJ3657">
        <f>'[3]TABLEAU DE BORD'!E3655-'[3]TABLEAU DE BORD'!C3655</f>
        <v>0</v>
      </c>
      <c r="CL3657">
        <f>'[3]TABLEAU DE BORD'!H3655</f>
        <v>0</v>
      </c>
      <c r="CM3657">
        <f>'[3]TABLEAU DE BORD'!K3655-'[3]TABLEAU DE BORD'!I3655</f>
        <v>0</v>
      </c>
    </row>
    <row r="3658" spans="87:91" x14ac:dyDescent="0.25">
      <c r="CI3658">
        <f>'[3]TABLEAU DE BORD'!B3656</f>
        <v>0</v>
      </c>
      <c r="CJ3658">
        <f>'[3]TABLEAU DE BORD'!E3656-'[3]TABLEAU DE BORD'!C3656</f>
        <v>0</v>
      </c>
      <c r="CL3658">
        <f>'[3]TABLEAU DE BORD'!H3656</f>
        <v>0</v>
      </c>
      <c r="CM3658">
        <f>'[3]TABLEAU DE BORD'!K3656-'[3]TABLEAU DE BORD'!I3656</f>
        <v>0</v>
      </c>
    </row>
    <row r="3659" spans="87:91" x14ac:dyDescent="0.25">
      <c r="CI3659">
        <f>'[3]TABLEAU DE BORD'!B3657</f>
        <v>0</v>
      </c>
      <c r="CJ3659">
        <f>'[3]TABLEAU DE BORD'!E3657-'[3]TABLEAU DE BORD'!C3657</f>
        <v>0</v>
      </c>
      <c r="CL3659">
        <f>'[3]TABLEAU DE BORD'!H3657</f>
        <v>0</v>
      </c>
      <c r="CM3659">
        <f>'[3]TABLEAU DE BORD'!K3657-'[3]TABLEAU DE BORD'!I3657</f>
        <v>0</v>
      </c>
    </row>
    <row r="3660" spans="87:91" x14ac:dyDescent="0.25">
      <c r="CI3660">
        <f>'[3]TABLEAU DE BORD'!B3658</f>
        <v>0</v>
      </c>
      <c r="CJ3660">
        <f>'[3]TABLEAU DE BORD'!E3658-'[3]TABLEAU DE BORD'!C3658</f>
        <v>0</v>
      </c>
      <c r="CL3660">
        <f>'[3]TABLEAU DE BORD'!H3658</f>
        <v>0</v>
      </c>
      <c r="CM3660">
        <f>'[3]TABLEAU DE BORD'!K3658-'[3]TABLEAU DE BORD'!I3658</f>
        <v>0</v>
      </c>
    </row>
    <row r="3661" spans="87:91" x14ac:dyDescent="0.25">
      <c r="CI3661">
        <f>'[3]TABLEAU DE BORD'!B3659</f>
        <v>0</v>
      </c>
      <c r="CJ3661">
        <f>'[3]TABLEAU DE BORD'!E3659-'[3]TABLEAU DE BORD'!C3659</f>
        <v>0</v>
      </c>
      <c r="CL3661">
        <f>'[3]TABLEAU DE BORD'!H3659</f>
        <v>0</v>
      </c>
      <c r="CM3661">
        <f>'[3]TABLEAU DE BORD'!K3659-'[3]TABLEAU DE BORD'!I3659</f>
        <v>0</v>
      </c>
    </row>
    <row r="3662" spans="87:91" x14ac:dyDescent="0.25">
      <c r="CI3662">
        <f>'[3]TABLEAU DE BORD'!B3660</f>
        <v>0</v>
      </c>
      <c r="CJ3662">
        <f>'[3]TABLEAU DE BORD'!E3660-'[3]TABLEAU DE BORD'!C3660</f>
        <v>0</v>
      </c>
      <c r="CL3662">
        <f>'[3]TABLEAU DE BORD'!H3660</f>
        <v>0</v>
      </c>
      <c r="CM3662">
        <f>'[3]TABLEAU DE BORD'!K3660-'[3]TABLEAU DE BORD'!I3660</f>
        <v>0</v>
      </c>
    </row>
    <row r="3663" spans="87:91" x14ac:dyDescent="0.25">
      <c r="CI3663">
        <f>'[3]TABLEAU DE BORD'!B3661</f>
        <v>0</v>
      </c>
      <c r="CJ3663">
        <f>'[3]TABLEAU DE BORD'!E3661-'[3]TABLEAU DE BORD'!C3661</f>
        <v>0</v>
      </c>
      <c r="CL3663">
        <f>'[3]TABLEAU DE BORD'!H3661</f>
        <v>0</v>
      </c>
      <c r="CM3663">
        <f>'[3]TABLEAU DE BORD'!K3661-'[3]TABLEAU DE BORD'!I3661</f>
        <v>0</v>
      </c>
    </row>
    <row r="3664" spans="87:91" x14ac:dyDescent="0.25">
      <c r="CI3664">
        <f>'[3]TABLEAU DE BORD'!B3662</f>
        <v>0</v>
      </c>
      <c r="CJ3664">
        <f>'[3]TABLEAU DE BORD'!E3662-'[3]TABLEAU DE BORD'!C3662</f>
        <v>0</v>
      </c>
      <c r="CL3664">
        <f>'[3]TABLEAU DE BORD'!H3662</f>
        <v>0</v>
      </c>
      <c r="CM3664">
        <f>'[3]TABLEAU DE BORD'!K3662-'[3]TABLEAU DE BORD'!I3662</f>
        <v>0</v>
      </c>
    </row>
    <row r="3665" spans="87:91" x14ac:dyDescent="0.25">
      <c r="CI3665">
        <f>'[3]TABLEAU DE BORD'!B3663</f>
        <v>0</v>
      </c>
      <c r="CJ3665">
        <f>'[3]TABLEAU DE BORD'!E3663-'[3]TABLEAU DE BORD'!C3663</f>
        <v>0</v>
      </c>
      <c r="CL3665">
        <f>'[3]TABLEAU DE BORD'!H3663</f>
        <v>0</v>
      </c>
      <c r="CM3665">
        <f>'[3]TABLEAU DE BORD'!K3663-'[3]TABLEAU DE BORD'!I3663</f>
        <v>0</v>
      </c>
    </row>
    <row r="3666" spans="87:91" x14ac:dyDescent="0.25">
      <c r="CI3666">
        <f>'[3]TABLEAU DE BORD'!B3664</f>
        <v>0</v>
      </c>
      <c r="CJ3666">
        <f>'[3]TABLEAU DE BORD'!E3664-'[3]TABLEAU DE BORD'!C3664</f>
        <v>0</v>
      </c>
      <c r="CL3666">
        <f>'[3]TABLEAU DE BORD'!H3664</f>
        <v>0</v>
      </c>
      <c r="CM3666">
        <f>'[3]TABLEAU DE BORD'!K3664-'[3]TABLEAU DE BORD'!I3664</f>
        <v>0</v>
      </c>
    </row>
    <row r="3667" spans="87:91" x14ac:dyDescent="0.25">
      <c r="CI3667">
        <f>'[3]TABLEAU DE BORD'!B3665</f>
        <v>0</v>
      </c>
      <c r="CJ3667">
        <f>'[3]TABLEAU DE BORD'!E3665-'[3]TABLEAU DE BORD'!C3665</f>
        <v>0</v>
      </c>
      <c r="CL3667">
        <f>'[3]TABLEAU DE BORD'!H3665</f>
        <v>0</v>
      </c>
      <c r="CM3667">
        <f>'[3]TABLEAU DE BORD'!K3665-'[3]TABLEAU DE BORD'!I3665</f>
        <v>0</v>
      </c>
    </row>
    <row r="3668" spans="87:91" x14ac:dyDescent="0.25">
      <c r="CI3668">
        <f>'[3]TABLEAU DE BORD'!B3666</f>
        <v>0</v>
      </c>
      <c r="CJ3668">
        <f>'[3]TABLEAU DE BORD'!E3666-'[3]TABLEAU DE BORD'!C3666</f>
        <v>0</v>
      </c>
      <c r="CL3668">
        <f>'[3]TABLEAU DE BORD'!H3666</f>
        <v>0</v>
      </c>
      <c r="CM3668">
        <f>'[3]TABLEAU DE BORD'!K3666-'[3]TABLEAU DE BORD'!I3666</f>
        <v>0</v>
      </c>
    </row>
    <row r="3669" spans="87:91" x14ac:dyDescent="0.25">
      <c r="CI3669">
        <f>'[3]TABLEAU DE BORD'!B3667</f>
        <v>0</v>
      </c>
      <c r="CJ3669">
        <f>'[3]TABLEAU DE BORD'!E3667-'[3]TABLEAU DE BORD'!C3667</f>
        <v>0</v>
      </c>
      <c r="CL3669">
        <f>'[3]TABLEAU DE BORD'!H3667</f>
        <v>0</v>
      </c>
      <c r="CM3669">
        <f>'[3]TABLEAU DE BORD'!K3667-'[3]TABLEAU DE BORD'!I3667</f>
        <v>0</v>
      </c>
    </row>
    <row r="3670" spans="87:91" x14ac:dyDescent="0.25">
      <c r="CI3670">
        <f>'[3]TABLEAU DE BORD'!B3668</f>
        <v>0</v>
      </c>
      <c r="CJ3670">
        <f>'[3]TABLEAU DE BORD'!E3668-'[3]TABLEAU DE BORD'!C3668</f>
        <v>0</v>
      </c>
      <c r="CL3670">
        <f>'[3]TABLEAU DE BORD'!H3668</f>
        <v>0</v>
      </c>
      <c r="CM3670">
        <f>'[3]TABLEAU DE BORD'!K3668-'[3]TABLEAU DE BORD'!I3668</f>
        <v>0</v>
      </c>
    </row>
    <row r="3671" spans="87:91" x14ac:dyDescent="0.25">
      <c r="CI3671">
        <f>'[3]TABLEAU DE BORD'!B3669</f>
        <v>0</v>
      </c>
      <c r="CJ3671">
        <f>'[3]TABLEAU DE BORD'!E3669-'[3]TABLEAU DE BORD'!C3669</f>
        <v>0</v>
      </c>
      <c r="CL3671">
        <f>'[3]TABLEAU DE BORD'!H3669</f>
        <v>0</v>
      </c>
      <c r="CM3671">
        <f>'[3]TABLEAU DE BORD'!K3669-'[3]TABLEAU DE BORD'!I3669</f>
        <v>0</v>
      </c>
    </row>
    <row r="3672" spans="87:91" x14ac:dyDescent="0.25">
      <c r="CI3672">
        <f>'[3]TABLEAU DE BORD'!B3670</f>
        <v>0</v>
      </c>
      <c r="CJ3672">
        <f>'[3]TABLEAU DE BORD'!E3670-'[3]TABLEAU DE BORD'!C3670</f>
        <v>0</v>
      </c>
      <c r="CL3672">
        <f>'[3]TABLEAU DE BORD'!H3670</f>
        <v>0</v>
      </c>
      <c r="CM3672">
        <f>'[3]TABLEAU DE BORD'!K3670-'[3]TABLEAU DE BORD'!I3670</f>
        <v>0</v>
      </c>
    </row>
    <row r="3673" spans="87:91" x14ac:dyDescent="0.25">
      <c r="CI3673">
        <f>'[3]TABLEAU DE BORD'!B3671</f>
        <v>0</v>
      </c>
      <c r="CJ3673">
        <f>'[3]TABLEAU DE BORD'!E3671-'[3]TABLEAU DE BORD'!C3671</f>
        <v>0</v>
      </c>
      <c r="CL3673">
        <f>'[3]TABLEAU DE BORD'!H3671</f>
        <v>0</v>
      </c>
      <c r="CM3673">
        <f>'[3]TABLEAU DE BORD'!K3671-'[3]TABLEAU DE BORD'!I3671</f>
        <v>0</v>
      </c>
    </row>
    <row r="3674" spans="87:91" x14ac:dyDescent="0.25">
      <c r="CI3674">
        <f>'[3]TABLEAU DE BORD'!B3672</f>
        <v>0</v>
      </c>
      <c r="CJ3674">
        <f>'[3]TABLEAU DE BORD'!E3672-'[3]TABLEAU DE BORD'!C3672</f>
        <v>0</v>
      </c>
      <c r="CL3674">
        <f>'[3]TABLEAU DE BORD'!H3672</f>
        <v>0</v>
      </c>
      <c r="CM3674">
        <f>'[3]TABLEAU DE BORD'!K3672-'[3]TABLEAU DE BORD'!I3672</f>
        <v>0</v>
      </c>
    </row>
    <row r="3675" spans="87:91" x14ac:dyDescent="0.25">
      <c r="CI3675">
        <f>'[3]TABLEAU DE BORD'!B3673</f>
        <v>0</v>
      </c>
      <c r="CJ3675">
        <f>'[3]TABLEAU DE BORD'!E3673-'[3]TABLEAU DE BORD'!C3673</f>
        <v>0</v>
      </c>
      <c r="CL3675">
        <f>'[3]TABLEAU DE BORD'!H3673</f>
        <v>0</v>
      </c>
      <c r="CM3675">
        <f>'[3]TABLEAU DE BORD'!K3673-'[3]TABLEAU DE BORD'!I3673</f>
        <v>0</v>
      </c>
    </row>
    <row r="3676" spans="87:91" x14ac:dyDescent="0.25">
      <c r="CI3676">
        <f>'[3]TABLEAU DE BORD'!B3674</f>
        <v>0</v>
      </c>
      <c r="CJ3676">
        <f>'[3]TABLEAU DE BORD'!E3674-'[3]TABLEAU DE BORD'!C3674</f>
        <v>0</v>
      </c>
      <c r="CL3676">
        <f>'[3]TABLEAU DE BORD'!H3674</f>
        <v>0</v>
      </c>
      <c r="CM3676">
        <f>'[3]TABLEAU DE BORD'!K3674-'[3]TABLEAU DE BORD'!I3674</f>
        <v>0</v>
      </c>
    </row>
    <row r="3677" spans="87:91" x14ac:dyDescent="0.25">
      <c r="CI3677">
        <f>'[3]TABLEAU DE BORD'!B3675</f>
        <v>0</v>
      </c>
      <c r="CJ3677">
        <f>'[3]TABLEAU DE BORD'!E3675-'[3]TABLEAU DE BORD'!C3675</f>
        <v>0</v>
      </c>
      <c r="CL3677">
        <f>'[3]TABLEAU DE BORD'!H3675</f>
        <v>0</v>
      </c>
      <c r="CM3677">
        <f>'[3]TABLEAU DE BORD'!K3675-'[3]TABLEAU DE BORD'!I3675</f>
        <v>0</v>
      </c>
    </row>
    <row r="3678" spans="87:91" x14ac:dyDescent="0.25">
      <c r="CI3678">
        <f>'[3]TABLEAU DE BORD'!B3676</f>
        <v>0</v>
      </c>
      <c r="CJ3678">
        <f>'[3]TABLEAU DE BORD'!E3676-'[3]TABLEAU DE BORD'!C3676</f>
        <v>0</v>
      </c>
      <c r="CL3678">
        <f>'[3]TABLEAU DE BORD'!H3676</f>
        <v>0</v>
      </c>
      <c r="CM3678">
        <f>'[3]TABLEAU DE BORD'!K3676-'[3]TABLEAU DE BORD'!I3676</f>
        <v>0</v>
      </c>
    </row>
    <row r="3679" spans="87:91" x14ac:dyDescent="0.25">
      <c r="CI3679">
        <f>'[3]TABLEAU DE BORD'!B3677</f>
        <v>0</v>
      </c>
      <c r="CJ3679">
        <f>'[3]TABLEAU DE BORD'!E3677-'[3]TABLEAU DE BORD'!C3677</f>
        <v>0</v>
      </c>
      <c r="CL3679">
        <f>'[3]TABLEAU DE BORD'!H3677</f>
        <v>0</v>
      </c>
      <c r="CM3679">
        <f>'[3]TABLEAU DE BORD'!K3677-'[3]TABLEAU DE BORD'!I3677</f>
        <v>0</v>
      </c>
    </row>
    <row r="3680" spans="87:91" x14ac:dyDescent="0.25">
      <c r="CI3680">
        <f>'[3]TABLEAU DE BORD'!B3678</f>
        <v>0</v>
      </c>
      <c r="CJ3680">
        <f>'[3]TABLEAU DE BORD'!E3678-'[3]TABLEAU DE BORD'!C3678</f>
        <v>0</v>
      </c>
      <c r="CL3680">
        <f>'[3]TABLEAU DE BORD'!H3678</f>
        <v>0</v>
      </c>
      <c r="CM3680">
        <f>'[3]TABLEAU DE BORD'!K3678-'[3]TABLEAU DE BORD'!I3678</f>
        <v>0</v>
      </c>
    </row>
    <row r="3681" spans="87:91" x14ac:dyDescent="0.25">
      <c r="CI3681">
        <f>'[3]TABLEAU DE BORD'!B3679</f>
        <v>0</v>
      </c>
      <c r="CJ3681">
        <f>'[3]TABLEAU DE BORD'!E3679-'[3]TABLEAU DE BORD'!C3679</f>
        <v>0</v>
      </c>
      <c r="CL3681">
        <f>'[3]TABLEAU DE BORD'!H3679</f>
        <v>0</v>
      </c>
      <c r="CM3681">
        <f>'[3]TABLEAU DE BORD'!K3679-'[3]TABLEAU DE BORD'!I3679</f>
        <v>0</v>
      </c>
    </row>
    <row r="3682" spans="87:91" x14ac:dyDescent="0.25">
      <c r="CI3682">
        <f>'[3]TABLEAU DE BORD'!B3680</f>
        <v>0</v>
      </c>
      <c r="CJ3682">
        <f>'[3]TABLEAU DE BORD'!E3680-'[3]TABLEAU DE BORD'!C3680</f>
        <v>0</v>
      </c>
      <c r="CL3682">
        <f>'[3]TABLEAU DE BORD'!H3680</f>
        <v>0</v>
      </c>
      <c r="CM3682">
        <f>'[3]TABLEAU DE BORD'!K3680-'[3]TABLEAU DE BORD'!I3680</f>
        <v>0</v>
      </c>
    </row>
    <row r="3683" spans="87:91" x14ac:dyDescent="0.25">
      <c r="CI3683">
        <f>'[3]TABLEAU DE BORD'!B3681</f>
        <v>0</v>
      </c>
      <c r="CJ3683">
        <f>'[3]TABLEAU DE BORD'!E3681-'[3]TABLEAU DE BORD'!C3681</f>
        <v>0</v>
      </c>
      <c r="CL3683">
        <f>'[3]TABLEAU DE BORD'!H3681</f>
        <v>0</v>
      </c>
      <c r="CM3683">
        <f>'[3]TABLEAU DE BORD'!K3681-'[3]TABLEAU DE BORD'!I3681</f>
        <v>0</v>
      </c>
    </row>
    <row r="3684" spans="87:91" x14ac:dyDescent="0.25">
      <c r="CI3684">
        <f>'[3]TABLEAU DE BORD'!B3682</f>
        <v>0</v>
      </c>
      <c r="CJ3684">
        <f>'[3]TABLEAU DE BORD'!E3682-'[3]TABLEAU DE BORD'!C3682</f>
        <v>0</v>
      </c>
      <c r="CL3684">
        <f>'[3]TABLEAU DE BORD'!H3682</f>
        <v>0</v>
      </c>
      <c r="CM3684">
        <f>'[3]TABLEAU DE BORD'!K3682-'[3]TABLEAU DE BORD'!I3682</f>
        <v>0</v>
      </c>
    </row>
    <row r="3685" spans="87:91" x14ac:dyDescent="0.25">
      <c r="CI3685">
        <f>'[3]TABLEAU DE BORD'!B3683</f>
        <v>0</v>
      </c>
      <c r="CJ3685">
        <f>'[3]TABLEAU DE BORD'!E3683-'[3]TABLEAU DE BORD'!C3683</f>
        <v>0</v>
      </c>
      <c r="CL3685">
        <f>'[3]TABLEAU DE BORD'!H3683</f>
        <v>0</v>
      </c>
      <c r="CM3685">
        <f>'[3]TABLEAU DE BORD'!K3683-'[3]TABLEAU DE BORD'!I3683</f>
        <v>0</v>
      </c>
    </row>
    <row r="3686" spans="87:91" x14ac:dyDescent="0.25">
      <c r="CI3686">
        <f>'[3]TABLEAU DE BORD'!B3684</f>
        <v>0</v>
      </c>
      <c r="CJ3686">
        <f>'[3]TABLEAU DE BORD'!E3684-'[3]TABLEAU DE BORD'!C3684</f>
        <v>0</v>
      </c>
      <c r="CL3686">
        <f>'[3]TABLEAU DE BORD'!H3684</f>
        <v>0</v>
      </c>
      <c r="CM3686">
        <f>'[3]TABLEAU DE BORD'!K3684-'[3]TABLEAU DE BORD'!I3684</f>
        <v>0</v>
      </c>
    </row>
    <row r="3687" spans="87:91" x14ac:dyDescent="0.25">
      <c r="CI3687">
        <f>'[3]TABLEAU DE BORD'!B3685</f>
        <v>0</v>
      </c>
      <c r="CJ3687">
        <f>'[3]TABLEAU DE BORD'!E3685-'[3]TABLEAU DE BORD'!C3685</f>
        <v>0</v>
      </c>
      <c r="CL3687">
        <f>'[3]TABLEAU DE BORD'!H3685</f>
        <v>0</v>
      </c>
      <c r="CM3687">
        <f>'[3]TABLEAU DE BORD'!K3685-'[3]TABLEAU DE BORD'!I3685</f>
        <v>0</v>
      </c>
    </row>
    <row r="3688" spans="87:91" x14ac:dyDescent="0.25">
      <c r="CI3688">
        <f>'[3]TABLEAU DE BORD'!B3686</f>
        <v>0</v>
      </c>
      <c r="CJ3688">
        <f>'[3]TABLEAU DE BORD'!E3686-'[3]TABLEAU DE BORD'!C3686</f>
        <v>0</v>
      </c>
      <c r="CL3688">
        <f>'[3]TABLEAU DE BORD'!H3686</f>
        <v>0</v>
      </c>
      <c r="CM3688">
        <f>'[3]TABLEAU DE BORD'!K3686-'[3]TABLEAU DE BORD'!I3686</f>
        <v>0</v>
      </c>
    </row>
    <row r="3689" spans="87:91" x14ac:dyDescent="0.25">
      <c r="CI3689">
        <f>'[3]TABLEAU DE BORD'!B3687</f>
        <v>0</v>
      </c>
      <c r="CJ3689">
        <f>'[3]TABLEAU DE BORD'!E3687-'[3]TABLEAU DE BORD'!C3687</f>
        <v>0</v>
      </c>
      <c r="CL3689">
        <f>'[3]TABLEAU DE BORD'!H3687</f>
        <v>0</v>
      </c>
      <c r="CM3689">
        <f>'[3]TABLEAU DE BORD'!K3687-'[3]TABLEAU DE BORD'!I3687</f>
        <v>0</v>
      </c>
    </row>
    <row r="3690" spans="87:91" x14ac:dyDescent="0.25">
      <c r="CI3690">
        <f>'[3]TABLEAU DE BORD'!B3688</f>
        <v>0</v>
      </c>
      <c r="CJ3690">
        <f>'[3]TABLEAU DE BORD'!E3688-'[3]TABLEAU DE BORD'!C3688</f>
        <v>0</v>
      </c>
      <c r="CL3690">
        <f>'[3]TABLEAU DE BORD'!H3688</f>
        <v>0</v>
      </c>
      <c r="CM3690">
        <f>'[3]TABLEAU DE BORD'!K3688-'[3]TABLEAU DE BORD'!I3688</f>
        <v>0</v>
      </c>
    </row>
    <row r="3691" spans="87:91" x14ac:dyDescent="0.25">
      <c r="CI3691">
        <f>'[3]TABLEAU DE BORD'!B3689</f>
        <v>0</v>
      </c>
      <c r="CJ3691">
        <f>'[3]TABLEAU DE BORD'!E3689-'[3]TABLEAU DE BORD'!C3689</f>
        <v>0</v>
      </c>
      <c r="CL3691">
        <f>'[3]TABLEAU DE BORD'!H3689</f>
        <v>0</v>
      </c>
      <c r="CM3691">
        <f>'[3]TABLEAU DE BORD'!K3689-'[3]TABLEAU DE BORD'!I3689</f>
        <v>0</v>
      </c>
    </row>
    <row r="3692" spans="87:91" x14ac:dyDescent="0.25">
      <c r="CI3692">
        <f>'[3]TABLEAU DE BORD'!B3690</f>
        <v>0</v>
      </c>
      <c r="CJ3692">
        <f>'[3]TABLEAU DE BORD'!E3690-'[3]TABLEAU DE BORD'!C3690</f>
        <v>0</v>
      </c>
      <c r="CL3692">
        <f>'[3]TABLEAU DE BORD'!H3690</f>
        <v>0</v>
      </c>
      <c r="CM3692">
        <f>'[3]TABLEAU DE BORD'!K3690-'[3]TABLEAU DE BORD'!I3690</f>
        <v>0</v>
      </c>
    </row>
    <row r="3693" spans="87:91" x14ac:dyDescent="0.25">
      <c r="CI3693">
        <f>'[3]TABLEAU DE BORD'!B3691</f>
        <v>0</v>
      </c>
      <c r="CJ3693">
        <f>'[3]TABLEAU DE BORD'!E3691-'[3]TABLEAU DE BORD'!C3691</f>
        <v>0</v>
      </c>
      <c r="CL3693">
        <f>'[3]TABLEAU DE BORD'!H3691</f>
        <v>0</v>
      </c>
      <c r="CM3693">
        <f>'[3]TABLEAU DE BORD'!K3691-'[3]TABLEAU DE BORD'!I3691</f>
        <v>0</v>
      </c>
    </row>
    <row r="3694" spans="87:91" x14ac:dyDescent="0.25">
      <c r="CI3694">
        <f>'[3]TABLEAU DE BORD'!B3692</f>
        <v>0</v>
      </c>
      <c r="CJ3694">
        <f>'[3]TABLEAU DE BORD'!E3692-'[3]TABLEAU DE BORD'!C3692</f>
        <v>0</v>
      </c>
      <c r="CL3694">
        <f>'[3]TABLEAU DE BORD'!H3692</f>
        <v>0</v>
      </c>
      <c r="CM3694">
        <f>'[3]TABLEAU DE BORD'!K3692-'[3]TABLEAU DE BORD'!I3692</f>
        <v>0</v>
      </c>
    </row>
    <row r="3695" spans="87:91" x14ac:dyDescent="0.25">
      <c r="CI3695">
        <f>'[3]TABLEAU DE BORD'!B3693</f>
        <v>0</v>
      </c>
      <c r="CJ3695">
        <f>'[3]TABLEAU DE BORD'!E3693-'[3]TABLEAU DE BORD'!C3693</f>
        <v>0</v>
      </c>
      <c r="CL3695">
        <f>'[3]TABLEAU DE BORD'!H3693</f>
        <v>0</v>
      </c>
      <c r="CM3695">
        <f>'[3]TABLEAU DE BORD'!K3693-'[3]TABLEAU DE BORD'!I3693</f>
        <v>0</v>
      </c>
    </row>
    <row r="3696" spans="87:91" x14ac:dyDescent="0.25">
      <c r="CI3696">
        <f>'[3]TABLEAU DE BORD'!B3694</f>
        <v>0</v>
      </c>
      <c r="CJ3696">
        <f>'[3]TABLEAU DE BORD'!E3694-'[3]TABLEAU DE BORD'!C3694</f>
        <v>0</v>
      </c>
      <c r="CL3696">
        <f>'[3]TABLEAU DE BORD'!H3694</f>
        <v>0</v>
      </c>
      <c r="CM3696">
        <f>'[3]TABLEAU DE BORD'!K3694-'[3]TABLEAU DE BORD'!I3694</f>
        <v>0</v>
      </c>
    </row>
    <row r="3697" spans="87:91" x14ac:dyDescent="0.25">
      <c r="CI3697">
        <f>'[3]TABLEAU DE BORD'!B3695</f>
        <v>0</v>
      </c>
      <c r="CJ3697">
        <f>'[3]TABLEAU DE BORD'!E3695-'[3]TABLEAU DE BORD'!C3695</f>
        <v>0</v>
      </c>
      <c r="CL3697">
        <f>'[3]TABLEAU DE BORD'!H3695</f>
        <v>0</v>
      </c>
      <c r="CM3697">
        <f>'[3]TABLEAU DE BORD'!K3695-'[3]TABLEAU DE BORD'!I3695</f>
        <v>0</v>
      </c>
    </row>
    <row r="3698" spans="87:91" x14ac:dyDescent="0.25">
      <c r="CI3698">
        <f>'[3]TABLEAU DE BORD'!B3696</f>
        <v>0</v>
      </c>
      <c r="CJ3698">
        <f>'[3]TABLEAU DE BORD'!E3696-'[3]TABLEAU DE BORD'!C3696</f>
        <v>0</v>
      </c>
      <c r="CL3698">
        <f>'[3]TABLEAU DE BORD'!H3696</f>
        <v>0</v>
      </c>
      <c r="CM3698">
        <f>'[3]TABLEAU DE BORD'!K3696-'[3]TABLEAU DE BORD'!I3696</f>
        <v>0</v>
      </c>
    </row>
    <row r="3699" spans="87:91" x14ac:dyDescent="0.25">
      <c r="CI3699">
        <f>'[3]TABLEAU DE BORD'!B3697</f>
        <v>0</v>
      </c>
      <c r="CJ3699">
        <f>'[3]TABLEAU DE BORD'!E3697-'[3]TABLEAU DE BORD'!C3697</f>
        <v>0</v>
      </c>
      <c r="CL3699">
        <f>'[3]TABLEAU DE BORD'!H3697</f>
        <v>0</v>
      </c>
      <c r="CM3699">
        <f>'[3]TABLEAU DE BORD'!K3697-'[3]TABLEAU DE BORD'!I3697</f>
        <v>0</v>
      </c>
    </row>
    <row r="3700" spans="87:91" x14ac:dyDescent="0.25">
      <c r="CI3700">
        <f>'[3]TABLEAU DE BORD'!B3698</f>
        <v>0</v>
      </c>
      <c r="CJ3700">
        <f>'[3]TABLEAU DE BORD'!E3698-'[3]TABLEAU DE BORD'!C3698</f>
        <v>0</v>
      </c>
      <c r="CL3700">
        <f>'[3]TABLEAU DE BORD'!H3698</f>
        <v>0</v>
      </c>
      <c r="CM3700">
        <f>'[3]TABLEAU DE BORD'!K3698-'[3]TABLEAU DE BORD'!I3698</f>
        <v>0</v>
      </c>
    </row>
    <row r="3701" spans="87:91" x14ac:dyDescent="0.25">
      <c r="CI3701">
        <f>'[3]TABLEAU DE BORD'!B3699</f>
        <v>0</v>
      </c>
      <c r="CJ3701">
        <f>'[3]TABLEAU DE BORD'!E3699-'[3]TABLEAU DE BORD'!C3699</f>
        <v>0</v>
      </c>
      <c r="CL3701">
        <f>'[3]TABLEAU DE BORD'!H3699</f>
        <v>0</v>
      </c>
      <c r="CM3701">
        <f>'[3]TABLEAU DE BORD'!K3699-'[3]TABLEAU DE BORD'!I3699</f>
        <v>0</v>
      </c>
    </row>
    <row r="3702" spans="87:91" x14ac:dyDescent="0.25">
      <c r="CI3702">
        <f>'[3]TABLEAU DE BORD'!B3700</f>
        <v>0</v>
      </c>
      <c r="CJ3702">
        <f>'[3]TABLEAU DE BORD'!E3700-'[3]TABLEAU DE BORD'!C3700</f>
        <v>0</v>
      </c>
      <c r="CL3702">
        <f>'[3]TABLEAU DE BORD'!H3700</f>
        <v>0</v>
      </c>
      <c r="CM3702">
        <f>'[3]TABLEAU DE BORD'!K3700-'[3]TABLEAU DE BORD'!I3700</f>
        <v>0</v>
      </c>
    </row>
    <row r="3703" spans="87:91" x14ac:dyDescent="0.25">
      <c r="CI3703">
        <f>'[3]TABLEAU DE BORD'!B3701</f>
        <v>0</v>
      </c>
      <c r="CJ3703">
        <f>'[3]TABLEAU DE BORD'!E3701-'[3]TABLEAU DE BORD'!C3701</f>
        <v>0</v>
      </c>
      <c r="CL3703">
        <f>'[3]TABLEAU DE BORD'!H3701</f>
        <v>0</v>
      </c>
      <c r="CM3703">
        <f>'[3]TABLEAU DE BORD'!K3701-'[3]TABLEAU DE BORD'!I3701</f>
        <v>0</v>
      </c>
    </row>
    <row r="3704" spans="87:91" x14ac:dyDescent="0.25">
      <c r="CI3704">
        <f>'[3]TABLEAU DE BORD'!B3702</f>
        <v>0</v>
      </c>
      <c r="CJ3704">
        <f>'[3]TABLEAU DE BORD'!E3702-'[3]TABLEAU DE BORD'!C3702</f>
        <v>0</v>
      </c>
      <c r="CL3704">
        <f>'[3]TABLEAU DE BORD'!H3702</f>
        <v>0</v>
      </c>
      <c r="CM3704">
        <f>'[3]TABLEAU DE BORD'!K3702-'[3]TABLEAU DE BORD'!I3702</f>
        <v>0</v>
      </c>
    </row>
    <row r="3705" spans="87:91" x14ac:dyDescent="0.25">
      <c r="CI3705">
        <f>'[3]TABLEAU DE BORD'!B3703</f>
        <v>0</v>
      </c>
      <c r="CJ3705">
        <f>'[3]TABLEAU DE BORD'!E3703-'[3]TABLEAU DE BORD'!C3703</f>
        <v>0</v>
      </c>
      <c r="CL3705">
        <f>'[3]TABLEAU DE BORD'!H3703</f>
        <v>0</v>
      </c>
      <c r="CM3705">
        <f>'[3]TABLEAU DE BORD'!K3703-'[3]TABLEAU DE BORD'!I3703</f>
        <v>0</v>
      </c>
    </row>
    <row r="3706" spans="87:91" x14ac:dyDescent="0.25">
      <c r="CI3706">
        <f>'[3]TABLEAU DE BORD'!B3704</f>
        <v>0</v>
      </c>
      <c r="CJ3706">
        <f>'[3]TABLEAU DE BORD'!E3704-'[3]TABLEAU DE BORD'!C3704</f>
        <v>0</v>
      </c>
      <c r="CL3706">
        <f>'[3]TABLEAU DE BORD'!H3704</f>
        <v>0</v>
      </c>
      <c r="CM3706">
        <f>'[3]TABLEAU DE BORD'!K3704-'[3]TABLEAU DE BORD'!I3704</f>
        <v>0</v>
      </c>
    </row>
    <row r="3707" spans="87:91" x14ac:dyDescent="0.25">
      <c r="CI3707">
        <f>'[3]TABLEAU DE BORD'!B3705</f>
        <v>0</v>
      </c>
      <c r="CJ3707">
        <f>'[3]TABLEAU DE BORD'!E3705-'[3]TABLEAU DE BORD'!C3705</f>
        <v>0</v>
      </c>
      <c r="CL3707">
        <f>'[3]TABLEAU DE BORD'!H3705</f>
        <v>0</v>
      </c>
      <c r="CM3707">
        <f>'[3]TABLEAU DE BORD'!K3705-'[3]TABLEAU DE BORD'!I3705</f>
        <v>0</v>
      </c>
    </row>
    <row r="3708" spans="87:91" x14ac:dyDescent="0.25">
      <c r="CI3708">
        <f>'[3]TABLEAU DE BORD'!B3706</f>
        <v>0</v>
      </c>
      <c r="CJ3708">
        <f>'[3]TABLEAU DE BORD'!E3706-'[3]TABLEAU DE BORD'!C3706</f>
        <v>0</v>
      </c>
      <c r="CL3708">
        <f>'[3]TABLEAU DE BORD'!H3706</f>
        <v>0</v>
      </c>
      <c r="CM3708">
        <f>'[3]TABLEAU DE BORD'!K3706-'[3]TABLEAU DE BORD'!I3706</f>
        <v>0</v>
      </c>
    </row>
    <row r="3709" spans="87:91" x14ac:dyDescent="0.25">
      <c r="CI3709">
        <f>'[3]TABLEAU DE BORD'!B3707</f>
        <v>0</v>
      </c>
      <c r="CJ3709">
        <f>'[3]TABLEAU DE BORD'!E3707-'[3]TABLEAU DE BORD'!C3707</f>
        <v>0</v>
      </c>
      <c r="CL3709">
        <f>'[3]TABLEAU DE BORD'!H3707</f>
        <v>0</v>
      </c>
      <c r="CM3709">
        <f>'[3]TABLEAU DE BORD'!K3707-'[3]TABLEAU DE BORD'!I3707</f>
        <v>0</v>
      </c>
    </row>
    <row r="3710" spans="87:91" x14ac:dyDescent="0.25">
      <c r="CI3710">
        <f>'[3]TABLEAU DE BORD'!B3708</f>
        <v>0</v>
      </c>
      <c r="CJ3710">
        <f>'[3]TABLEAU DE BORD'!E3708-'[3]TABLEAU DE BORD'!C3708</f>
        <v>0</v>
      </c>
      <c r="CL3710">
        <f>'[3]TABLEAU DE BORD'!H3708</f>
        <v>0</v>
      </c>
      <c r="CM3710">
        <f>'[3]TABLEAU DE BORD'!K3708-'[3]TABLEAU DE BORD'!I3708</f>
        <v>0</v>
      </c>
    </row>
    <row r="3711" spans="87:91" x14ac:dyDescent="0.25">
      <c r="CI3711">
        <f>'[3]TABLEAU DE BORD'!B3709</f>
        <v>0</v>
      </c>
      <c r="CJ3711">
        <f>'[3]TABLEAU DE BORD'!E3709-'[3]TABLEAU DE BORD'!C3709</f>
        <v>0</v>
      </c>
      <c r="CL3711">
        <f>'[3]TABLEAU DE BORD'!H3709</f>
        <v>0</v>
      </c>
      <c r="CM3711">
        <f>'[3]TABLEAU DE BORD'!K3709-'[3]TABLEAU DE BORD'!I3709</f>
        <v>0</v>
      </c>
    </row>
    <row r="3712" spans="87:91" x14ac:dyDescent="0.25">
      <c r="CI3712">
        <f>'[3]TABLEAU DE BORD'!B3710</f>
        <v>0</v>
      </c>
      <c r="CJ3712">
        <f>'[3]TABLEAU DE BORD'!E3710-'[3]TABLEAU DE BORD'!C3710</f>
        <v>0</v>
      </c>
      <c r="CL3712">
        <f>'[3]TABLEAU DE BORD'!H3710</f>
        <v>0</v>
      </c>
      <c r="CM3712">
        <f>'[3]TABLEAU DE BORD'!K3710-'[3]TABLEAU DE BORD'!I3710</f>
        <v>0</v>
      </c>
    </row>
    <row r="3713" spans="87:91" x14ac:dyDescent="0.25">
      <c r="CI3713">
        <f>'[3]TABLEAU DE BORD'!B3711</f>
        <v>0</v>
      </c>
      <c r="CJ3713">
        <f>'[3]TABLEAU DE BORD'!E3711-'[3]TABLEAU DE BORD'!C3711</f>
        <v>0</v>
      </c>
      <c r="CL3713">
        <f>'[3]TABLEAU DE BORD'!H3711</f>
        <v>0</v>
      </c>
      <c r="CM3713">
        <f>'[3]TABLEAU DE BORD'!K3711-'[3]TABLEAU DE BORD'!I3711</f>
        <v>0</v>
      </c>
    </row>
    <row r="3714" spans="87:91" x14ac:dyDescent="0.25">
      <c r="CI3714">
        <f>'[3]TABLEAU DE BORD'!B3712</f>
        <v>0</v>
      </c>
      <c r="CJ3714">
        <f>'[3]TABLEAU DE BORD'!E3712-'[3]TABLEAU DE BORD'!C3712</f>
        <v>0</v>
      </c>
      <c r="CL3714">
        <f>'[3]TABLEAU DE BORD'!H3712</f>
        <v>0</v>
      </c>
      <c r="CM3714">
        <f>'[3]TABLEAU DE BORD'!K3712-'[3]TABLEAU DE BORD'!I3712</f>
        <v>0</v>
      </c>
    </row>
    <row r="3715" spans="87:91" x14ac:dyDescent="0.25">
      <c r="CI3715">
        <f>'[3]TABLEAU DE BORD'!B3713</f>
        <v>0</v>
      </c>
      <c r="CJ3715">
        <f>'[3]TABLEAU DE BORD'!E3713-'[3]TABLEAU DE BORD'!C3713</f>
        <v>0</v>
      </c>
      <c r="CL3715">
        <f>'[3]TABLEAU DE BORD'!H3713</f>
        <v>0</v>
      </c>
      <c r="CM3715">
        <f>'[3]TABLEAU DE BORD'!K3713-'[3]TABLEAU DE BORD'!I3713</f>
        <v>0</v>
      </c>
    </row>
    <row r="3716" spans="87:91" x14ac:dyDescent="0.25">
      <c r="CI3716">
        <f>'[3]TABLEAU DE BORD'!B3714</f>
        <v>0</v>
      </c>
      <c r="CJ3716">
        <f>'[3]TABLEAU DE BORD'!E3714-'[3]TABLEAU DE BORD'!C3714</f>
        <v>0</v>
      </c>
      <c r="CL3716">
        <f>'[3]TABLEAU DE BORD'!H3714</f>
        <v>0</v>
      </c>
      <c r="CM3716">
        <f>'[3]TABLEAU DE BORD'!K3714-'[3]TABLEAU DE BORD'!I3714</f>
        <v>0</v>
      </c>
    </row>
    <row r="3717" spans="87:91" x14ac:dyDescent="0.25">
      <c r="CI3717">
        <f>'[3]TABLEAU DE BORD'!B3715</f>
        <v>0</v>
      </c>
      <c r="CJ3717">
        <f>'[3]TABLEAU DE BORD'!E3715-'[3]TABLEAU DE BORD'!C3715</f>
        <v>0</v>
      </c>
      <c r="CL3717">
        <f>'[3]TABLEAU DE BORD'!H3715</f>
        <v>0</v>
      </c>
      <c r="CM3717">
        <f>'[3]TABLEAU DE BORD'!K3715-'[3]TABLEAU DE BORD'!I3715</f>
        <v>0</v>
      </c>
    </row>
    <row r="3718" spans="87:91" x14ac:dyDescent="0.25">
      <c r="CI3718">
        <f>'[3]TABLEAU DE BORD'!B3716</f>
        <v>0</v>
      </c>
      <c r="CJ3718">
        <f>'[3]TABLEAU DE BORD'!E3716-'[3]TABLEAU DE BORD'!C3716</f>
        <v>0</v>
      </c>
      <c r="CL3718">
        <f>'[3]TABLEAU DE BORD'!H3716</f>
        <v>0</v>
      </c>
      <c r="CM3718">
        <f>'[3]TABLEAU DE BORD'!K3716-'[3]TABLEAU DE BORD'!I3716</f>
        <v>0</v>
      </c>
    </row>
    <row r="3719" spans="87:91" x14ac:dyDescent="0.25">
      <c r="CI3719">
        <f>'[3]TABLEAU DE BORD'!B3717</f>
        <v>0</v>
      </c>
      <c r="CJ3719">
        <f>'[3]TABLEAU DE BORD'!E3717-'[3]TABLEAU DE BORD'!C3717</f>
        <v>0</v>
      </c>
      <c r="CL3719">
        <f>'[3]TABLEAU DE BORD'!H3717</f>
        <v>0</v>
      </c>
      <c r="CM3719">
        <f>'[3]TABLEAU DE BORD'!K3717-'[3]TABLEAU DE BORD'!I3717</f>
        <v>0</v>
      </c>
    </row>
    <row r="3720" spans="87:91" x14ac:dyDescent="0.25">
      <c r="CI3720">
        <f>'[3]TABLEAU DE BORD'!B3718</f>
        <v>0</v>
      </c>
      <c r="CJ3720">
        <f>'[3]TABLEAU DE BORD'!E3718-'[3]TABLEAU DE BORD'!C3718</f>
        <v>0</v>
      </c>
      <c r="CL3720">
        <f>'[3]TABLEAU DE BORD'!H3718</f>
        <v>0</v>
      </c>
      <c r="CM3720">
        <f>'[3]TABLEAU DE BORD'!K3718-'[3]TABLEAU DE BORD'!I3718</f>
        <v>0</v>
      </c>
    </row>
    <row r="3721" spans="87:91" x14ac:dyDescent="0.25">
      <c r="CI3721">
        <f>'[3]TABLEAU DE BORD'!B3719</f>
        <v>0</v>
      </c>
      <c r="CJ3721">
        <f>'[3]TABLEAU DE BORD'!E3719-'[3]TABLEAU DE BORD'!C3719</f>
        <v>0</v>
      </c>
      <c r="CL3721">
        <f>'[3]TABLEAU DE BORD'!H3719</f>
        <v>0</v>
      </c>
      <c r="CM3721">
        <f>'[3]TABLEAU DE BORD'!K3719-'[3]TABLEAU DE BORD'!I3719</f>
        <v>0</v>
      </c>
    </row>
    <row r="3722" spans="87:91" x14ac:dyDescent="0.25">
      <c r="CI3722">
        <f>'[3]TABLEAU DE BORD'!B3720</f>
        <v>0</v>
      </c>
      <c r="CJ3722">
        <f>'[3]TABLEAU DE BORD'!E3720-'[3]TABLEAU DE BORD'!C3720</f>
        <v>0</v>
      </c>
      <c r="CL3722">
        <f>'[3]TABLEAU DE BORD'!H3720</f>
        <v>0</v>
      </c>
      <c r="CM3722">
        <f>'[3]TABLEAU DE BORD'!K3720-'[3]TABLEAU DE BORD'!I3720</f>
        <v>0</v>
      </c>
    </row>
    <row r="3723" spans="87:91" x14ac:dyDescent="0.25">
      <c r="CI3723">
        <f>'[3]TABLEAU DE BORD'!B3721</f>
        <v>0</v>
      </c>
      <c r="CJ3723">
        <f>'[3]TABLEAU DE BORD'!E3721-'[3]TABLEAU DE BORD'!C3721</f>
        <v>0</v>
      </c>
      <c r="CL3723">
        <f>'[3]TABLEAU DE BORD'!H3721</f>
        <v>0</v>
      </c>
      <c r="CM3723">
        <f>'[3]TABLEAU DE BORD'!K3721-'[3]TABLEAU DE BORD'!I3721</f>
        <v>0</v>
      </c>
    </row>
    <row r="3724" spans="87:91" x14ac:dyDescent="0.25">
      <c r="CI3724">
        <f>'[3]TABLEAU DE BORD'!B3722</f>
        <v>0</v>
      </c>
      <c r="CJ3724">
        <f>'[3]TABLEAU DE BORD'!E3722-'[3]TABLEAU DE BORD'!C3722</f>
        <v>0</v>
      </c>
      <c r="CL3724">
        <f>'[3]TABLEAU DE BORD'!H3722</f>
        <v>0</v>
      </c>
      <c r="CM3724">
        <f>'[3]TABLEAU DE BORD'!K3722-'[3]TABLEAU DE BORD'!I3722</f>
        <v>0</v>
      </c>
    </row>
    <row r="3725" spans="87:91" x14ac:dyDescent="0.25">
      <c r="CI3725">
        <f>'[3]TABLEAU DE BORD'!B3723</f>
        <v>0</v>
      </c>
      <c r="CJ3725">
        <f>'[3]TABLEAU DE BORD'!E3723-'[3]TABLEAU DE BORD'!C3723</f>
        <v>0</v>
      </c>
      <c r="CL3725">
        <f>'[3]TABLEAU DE BORD'!H3723</f>
        <v>0</v>
      </c>
      <c r="CM3725">
        <f>'[3]TABLEAU DE BORD'!K3723-'[3]TABLEAU DE BORD'!I3723</f>
        <v>0</v>
      </c>
    </row>
    <row r="3726" spans="87:91" x14ac:dyDescent="0.25">
      <c r="CI3726">
        <f>'[3]TABLEAU DE BORD'!B3724</f>
        <v>0</v>
      </c>
      <c r="CJ3726">
        <f>'[3]TABLEAU DE BORD'!E3724-'[3]TABLEAU DE BORD'!C3724</f>
        <v>0</v>
      </c>
      <c r="CL3726">
        <f>'[3]TABLEAU DE BORD'!H3724</f>
        <v>0</v>
      </c>
      <c r="CM3726">
        <f>'[3]TABLEAU DE BORD'!K3724-'[3]TABLEAU DE BORD'!I3724</f>
        <v>0</v>
      </c>
    </row>
    <row r="3727" spans="87:91" x14ac:dyDescent="0.25">
      <c r="CI3727">
        <f>'[3]TABLEAU DE BORD'!B3725</f>
        <v>0</v>
      </c>
      <c r="CJ3727">
        <f>'[3]TABLEAU DE BORD'!E3725-'[3]TABLEAU DE BORD'!C3725</f>
        <v>0</v>
      </c>
      <c r="CL3727">
        <f>'[3]TABLEAU DE BORD'!H3725</f>
        <v>0</v>
      </c>
      <c r="CM3727">
        <f>'[3]TABLEAU DE BORD'!K3725-'[3]TABLEAU DE BORD'!I3725</f>
        <v>0</v>
      </c>
    </row>
    <row r="3728" spans="87:91" x14ac:dyDescent="0.25">
      <c r="CI3728">
        <f>'[3]TABLEAU DE BORD'!B3726</f>
        <v>0</v>
      </c>
      <c r="CJ3728">
        <f>'[3]TABLEAU DE BORD'!E3726-'[3]TABLEAU DE BORD'!C3726</f>
        <v>0</v>
      </c>
      <c r="CL3728">
        <f>'[3]TABLEAU DE BORD'!H3726</f>
        <v>0</v>
      </c>
      <c r="CM3728">
        <f>'[3]TABLEAU DE BORD'!K3726-'[3]TABLEAU DE BORD'!I3726</f>
        <v>0</v>
      </c>
    </row>
    <row r="3729" spans="87:91" x14ac:dyDescent="0.25">
      <c r="CI3729">
        <f>'[3]TABLEAU DE BORD'!B3727</f>
        <v>0</v>
      </c>
      <c r="CJ3729">
        <f>'[3]TABLEAU DE BORD'!E3727-'[3]TABLEAU DE BORD'!C3727</f>
        <v>0</v>
      </c>
      <c r="CL3729">
        <f>'[3]TABLEAU DE BORD'!H3727</f>
        <v>0</v>
      </c>
      <c r="CM3729">
        <f>'[3]TABLEAU DE BORD'!K3727-'[3]TABLEAU DE BORD'!I3727</f>
        <v>0</v>
      </c>
    </row>
    <row r="3730" spans="87:91" x14ac:dyDescent="0.25">
      <c r="CI3730">
        <f>'[3]TABLEAU DE BORD'!B3728</f>
        <v>0</v>
      </c>
      <c r="CJ3730">
        <f>'[3]TABLEAU DE BORD'!E3728-'[3]TABLEAU DE BORD'!C3728</f>
        <v>0</v>
      </c>
      <c r="CL3730">
        <f>'[3]TABLEAU DE BORD'!H3728</f>
        <v>0</v>
      </c>
      <c r="CM3730">
        <f>'[3]TABLEAU DE BORD'!K3728-'[3]TABLEAU DE BORD'!I3728</f>
        <v>0</v>
      </c>
    </row>
    <row r="3731" spans="87:91" x14ac:dyDescent="0.25">
      <c r="CI3731">
        <f>'[3]TABLEAU DE BORD'!B3729</f>
        <v>0</v>
      </c>
      <c r="CJ3731">
        <f>'[3]TABLEAU DE BORD'!E3729-'[3]TABLEAU DE BORD'!C3729</f>
        <v>0</v>
      </c>
      <c r="CL3731">
        <f>'[3]TABLEAU DE BORD'!H3729</f>
        <v>0</v>
      </c>
      <c r="CM3731">
        <f>'[3]TABLEAU DE BORD'!K3729-'[3]TABLEAU DE BORD'!I3729</f>
        <v>0</v>
      </c>
    </row>
    <row r="3732" spans="87:91" x14ac:dyDescent="0.25">
      <c r="CI3732">
        <f>'[3]TABLEAU DE BORD'!B3730</f>
        <v>0</v>
      </c>
      <c r="CJ3732">
        <f>'[3]TABLEAU DE BORD'!E3730-'[3]TABLEAU DE BORD'!C3730</f>
        <v>0</v>
      </c>
      <c r="CL3732">
        <f>'[3]TABLEAU DE BORD'!H3730</f>
        <v>0</v>
      </c>
      <c r="CM3732">
        <f>'[3]TABLEAU DE BORD'!K3730-'[3]TABLEAU DE BORD'!I3730</f>
        <v>0</v>
      </c>
    </row>
    <row r="3733" spans="87:91" x14ac:dyDescent="0.25">
      <c r="CI3733">
        <f>'[3]TABLEAU DE BORD'!B3731</f>
        <v>0</v>
      </c>
      <c r="CJ3733">
        <f>'[3]TABLEAU DE BORD'!E3731-'[3]TABLEAU DE BORD'!C3731</f>
        <v>0</v>
      </c>
      <c r="CL3733">
        <f>'[3]TABLEAU DE BORD'!H3731</f>
        <v>0</v>
      </c>
      <c r="CM3733">
        <f>'[3]TABLEAU DE BORD'!K3731-'[3]TABLEAU DE BORD'!I3731</f>
        <v>0</v>
      </c>
    </row>
    <row r="3734" spans="87:91" x14ac:dyDescent="0.25">
      <c r="CI3734">
        <f>'[3]TABLEAU DE BORD'!B3732</f>
        <v>0</v>
      </c>
      <c r="CJ3734">
        <f>'[3]TABLEAU DE BORD'!E3732-'[3]TABLEAU DE BORD'!C3732</f>
        <v>0</v>
      </c>
      <c r="CL3734">
        <f>'[3]TABLEAU DE BORD'!H3732</f>
        <v>0</v>
      </c>
      <c r="CM3734">
        <f>'[3]TABLEAU DE BORD'!K3732-'[3]TABLEAU DE BORD'!I3732</f>
        <v>0</v>
      </c>
    </row>
    <row r="3735" spans="87:91" x14ac:dyDescent="0.25">
      <c r="CI3735">
        <f>'[3]TABLEAU DE BORD'!B3733</f>
        <v>0</v>
      </c>
      <c r="CJ3735">
        <f>'[3]TABLEAU DE BORD'!E3733-'[3]TABLEAU DE BORD'!C3733</f>
        <v>0</v>
      </c>
      <c r="CL3735">
        <f>'[3]TABLEAU DE BORD'!H3733</f>
        <v>0</v>
      </c>
      <c r="CM3735">
        <f>'[3]TABLEAU DE BORD'!K3733-'[3]TABLEAU DE BORD'!I3733</f>
        <v>0</v>
      </c>
    </row>
    <row r="3736" spans="87:91" x14ac:dyDescent="0.25">
      <c r="CI3736">
        <f>'[3]TABLEAU DE BORD'!B3734</f>
        <v>0</v>
      </c>
      <c r="CJ3736">
        <f>'[3]TABLEAU DE BORD'!E3734-'[3]TABLEAU DE BORD'!C3734</f>
        <v>0</v>
      </c>
      <c r="CL3736">
        <f>'[3]TABLEAU DE BORD'!H3734</f>
        <v>0</v>
      </c>
      <c r="CM3736">
        <f>'[3]TABLEAU DE BORD'!K3734-'[3]TABLEAU DE BORD'!I3734</f>
        <v>0</v>
      </c>
    </row>
    <row r="3737" spans="87:91" x14ac:dyDescent="0.25">
      <c r="CI3737">
        <f>'[3]TABLEAU DE BORD'!B3735</f>
        <v>0</v>
      </c>
      <c r="CJ3737">
        <f>'[3]TABLEAU DE BORD'!E3735-'[3]TABLEAU DE BORD'!C3735</f>
        <v>0</v>
      </c>
      <c r="CL3737">
        <f>'[3]TABLEAU DE BORD'!H3735</f>
        <v>0</v>
      </c>
      <c r="CM3737">
        <f>'[3]TABLEAU DE BORD'!K3735-'[3]TABLEAU DE BORD'!I3735</f>
        <v>0</v>
      </c>
    </row>
    <row r="3738" spans="87:91" x14ac:dyDescent="0.25">
      <c r="CI3738">
        <f>'[3]TABLEAU DE BORD'!B3736</f>
        <v>0</v>
      </c>
      <c r="CJ3738">
        <f>'[3]TABLEAU DE BORD'!E3736-'[3]TABLEAU DE BORD'!C3736</f>
        <v>0</v>
      </c>
      <c r="CL3738">
        <f>'[3]TABLEAU DE BORD'!H3736</f>
        <v>0</v>
      </c>
      <c r="CM3738">
        <f>'[3]TABLEAU DE BORD'!K3736-'[3]TABLEAU DE BORD'!I3736</f>
        <v>0</v>
      </c>
    </row>
    <row r="3739" spans="87:91" x14ac:dyDescent="0.25">
      <c r="CI3739">
        <f>'[3]TABLEAU DE BORD'!B3737</f>
        <v>0</v>
      </c>
      <c r="CJ3739">
        <f>'[3]TABLEAU DE BORD'!E3737-'[3]TABLEAU DE BORD'!C3737</f>
        <v>0</v>
      </c>
      <c r="CL3739">
        <f>'[3]TABLEAU DE BORD'!H3737</f>
        <v>0</v>
      </c>
      <c r="CM3739">
        <f>'[3]TABLEAU DE BORD'!K3737-'[3]TABLEAU DE BORD'!I3737</f>
        <v>0</v>
      </c>
    </row>
    <row r="3740" spans="87:91" x14ac:dyDescent="0.25">
      <c r="CI3740">
        <f>'[3]TABLEAU DE BORD'!B3738</f>
        <v>0</v>
      </c>
      <c r="CJ3740">
        <f>'[3]TABLEAU DE BORD'!E3738-'[3]TABLEAU DE BORD'!C3738</f>
        <v>0</v>
      </c>
      <c r="CL3740">
        <f>'[3]TABLEAU DE BORD'!H3738</f>
        <v>0</v>
      </c>
      <c r="CM3740">
        <f>'[3]TABLEAU DE BORD'!K3738-'[3]TABLEAU DE BORD'!I3738</f>
        <v>0</v>
      </c>
    </row>
    <row r="3741" spans="87:91" x14ac:dyDescent="0.25">
      <c r="CI3741">
        <f>'[3]TABLEAU DE BORD'!B3739</f>
        <v>0</v>
      </c>
      <c r="CJ3741">
        <f>'[3]TABLEAU DE BORD'!E3739-'[3]TABLEAU DE BORD'!C3739</f>
        <v>0</v>
      </c>
      <c r="CL3741">
        <f>'[3]TABLEAU DE BORD'!H3739</f>
        <v>0</v>
      </c>
      <c r="CM3741">
        <f>'[3]TABLEAU DE BORD'!K3739-'[3]TABLEAU DE BORD'!I3739</f>
        <v>0</v>
      </c>
    </row>
    <row r="3742" spans="87:91" x14ac:dyDescent="0.25">
      <c r="CI3742">
        <f>'[3]TABLEAU DE BORD'!B3740</f>
        <v>0</v>
      </c>
      <c r="CJ3742">
        <f>'[3]TABLEAU DE BORD'!E3740-'[3]TABLEAU DE BORD'!C3740</f>
        <v>0</v>
      </c>
      <c r="CL3742">
        <f>'[3]TABLEAU DE BORD'!H3740</f>
        <v>0</v>
      </c>
      <c r="CM3742">
        <f>'[3]TABLEAU DE BORD'!K3740-'[3]TABLEAU DE BORD'!I3740</f>
        <v>0</v>
      </c>
    </row>
    <row r="3743" spans="87:91" x14ac:dyDescent="0.25">
      <c r="CI3743">
        <f>'[3]TABLEAU DE BORD'!B3741</f>
        <v>0</v>
      </c>
      <c r="CJ3743">
        <f>'[3]TABLEAU DE BORD'!E3741-'[3]TABLEAU DE BORD'!C3741</f>
        <v>0</v>
      </c>
      <c r="CL3743">
        <f>'[3]TABLEAU DE BORD'!H3741</f>
        <v>0</v>
      </c>
      <c r="CM3743">
        <f>'[3]TABLEAU DE BORD'!K3741-'[3]TABLEAU DE BORD'!I3741</f>
        <v>0</v>
      </c>
    </row>
    <row r="3744" spans="87:91" x14ac:dyDescent="0.25">
      <c r="CI3744">
        <f>'[3]TABLEAU DE BORD'!B3742</f>
        <v>0</v>
      </c>
      <c r="CJ3744">
        <f>'[3]TABLEAU DE BORD'!E3742-'[3]TABLEAU DE BORD'!C3742</f>
        <v>0</v>
      </c>
      <c r="CL3744">
        <f>'[3]TABLEAU DE BORD'!H3742</f>
        <v>0</v>
      </c>
      <c r="CM3744">
        <f>'[3]TABLEAU DE BORD'!K3742-'[3]TABLEAU DE BORD'!I3742</f>
        <v>0</v>
      </c>
    </row>
    <row r="3745" spans="87:91" x14ac:dyDescent="0.25">
      <c r="CI3745">
        <f>'[3]TABLEAU DE BORD'!B3743</f>
        <v>0</v>
      </c>
      <c r="CJ3745">
        <f>'[3]TABLEAU DE BORD'!E3743-'[3]TABLEAU DE BORD'!C3743</f>
        <v>0</v>
      </c>
      <c r="CL3745">
        <f>'[3]TABLEAU DE BORD'!H3743</f>
        <v>0</v>
      </c>
      <c r="CM3745">
        <f>'[3]TABLEAU DE BORD'!K3743-'[3]TABLEAU DE BORD'!I3743</f>
        <v>0</v>
      </c>
    </row>
    <row r="3746" spans="87:91" x14ac:dyDescent="0.25">
      <c r="CI3746">
        <f>'[3]TABLEAU DE BORD'!B3744</f>
        <v>0</v>
      </c>
      <c r="CJ3746">
        <f>'[3]TABLEAU DE BORD'!E3744-'[3]TABLEAU DE BORD'!C3744</f>
        <v>0</v>
      </c>
      <c r="CL3746">
        <f>'[3]TABLEAU DE BORD'!H3744</f>
        <v>0</v>
      </c>
      <c r="CM3746">
        <f>'[3]TABLEAU DE BORD'!K3744-'[3]TABLEAU DE BORD'!I3744</f>
        <v>0</v>
      </c>
    </row>
    <row r="3747" spans="87:91" x14ac:dyDescent="0.25">
      <c r="CI3747">
        <f>'[3]TABLEAU DE BORD'!B3745</f>
        <v>0</v>
      </c>
      <c r="CJ3747">
        <f>'[3]TABLEAU DE BORD'!E3745-'[3]TABLEAU DE BORD'!C3745</f>
        <v>0</v>
      </c>
      <c r="CL3747">
        <f>'[3]TABLEAU DE BORD'!H3745</f>
        <v>0</v>
      </c>
      <c r="CM3747">
        <f>'[3]TABLEAU DE BORD'!K3745-'[3]TABLEAU DE BORD'!I3745</f>
        <v>0</v>
      </c>
    </row>
    <row r="3748" spans="87:91" x14ac:dyDescent="0.25">
      <c r="CI3748">
        <f>'[3]TABLEAU DE BORD'!B3746</f>
        <v>0</v>
      </c>
      <c r="CJ3748">
        <f>'[3]TABLEAU DE BORD'!E3746-'[3]TABLEAU DE BORD'!C3746</f>
        <v>0</v>
      </c>
      <c r="CL3748">
        <f>'[3]TABLEAU DE BORD'!H3746</f>
        <v>0</v>
      </c>
      <c r="CM3748">
        <f>'[3]TABLEAU DE BORD'!K3746-'[3]TABLEAU DE BORD'!I3746</f>
        <v>0</v>
      </c>
    </row>
    <row r="3749" spans="87:91" x14ac:dyDescent="0.25">
      <c r="CI3749">
        <f>'[3]TABLEAU DE BORD'!B3747</f>
        <v>0</v>
      </c>
      <c r="CJ3749">
        <f>'[3]TABLEAU DE BORD'!E3747-'[3]TABLEAU DE BORD'!C3747</f>
        <v>0</v>
      </c>
      <c r="CL3749">
        <f>'[3]TABLEAU DE BORD'!H3747</f>
        <v>0</v>
      </c>
      <c r="CM3749">
        <f>'[3]TABLEAU DE BORD'!K3747-'[3]TABLEAU DE BORD'!I3747</f>
        <v>0</v>
      </c>
    </row>
    <row r="3750" spans="87:91" x14ac:dyDescent="0.25">
      <c r="CI3750">
        <f>'[3]TABLEAU DE BORD'!B3748</f>
        <v>0</v>
      </c>
      <c r="CJ3750">
        <f>'[3]TABLEAU DE BORD'!E3748-'[3]TABLEAU DE BORD'!C3748</f>
        <v>0</v>
      </c>
      <c r="CL3750">
        <f>'[3]TABLEAU DE BORD'!H3748</f>
        <v>0</v>
      </c>
      <c r="CM3750">
        <f>'[3]TABLEAU DE BORD'!K3748-'[3]TABLEAU DE BORD'!I3748</f>
        <v>0</v>
      </c>
    </row>
    <row r="3751" spans="87:91" x14ac:dyDescent="0.25">
      <c r="CI3751">
        <f>'[3]TABLEAU DE BORD'!B3749</f>
        <v>0</v>
      </c>
      <c r="CJ3751">
        <f>'[3]TABLEAU DE BORD'!E3749-'[3]TABLEAU DE BORD'!C3749</f>
        <v>0</v>
      </c>
      <c r="CL3751">
        <f>'[3]TABLEAU DE BORD'!H3749</f>
        <v>0</v>
      </c>
      <c r="CM3751">
        <f>'[3]TABLEAU DE BORD'!K3749-'[3]TABLEAU DE BORD'!I3749</f>
        <v>0</v>
      </c>
    </row>
    <row r="3752" spans="87:91" x14ac:dyDescent="0.25">
      <c r="CI3752">
        <f>'[3]TABLEAU DE BORD'!B3750</f>
        <v>0</v>
      </c>
      <c r="CJ3752">
        <f>'[3]TABLEAU DE BORD'!E3750-'[3]TABLEAU DE BORD'!C3750</f>
        <v>0</v>
      </c>
      <c r="CL3752">
        <f>'[3]TABLEAU DE BORD'!H3750</f>
        <v>0</v>
      </c>
      <c r="CM3752">
        <f>'[3]TABLEAU DE BORD'!K3750-'[3]TABLEAU DE BORD'!I3750</f>
        <v>0</v>
      </c>
    </row>
    <row r="3753" spans="87:91" x14ac:dyDescent="0.25">
      <c r="CI3753">
        <f>'[3]TABLEAU DE BORD'!B3751</f>
        <v>0</v>
      </c>
      <c r="CJ3753">
        <f>'[3]TABLEAU DE BORD'!E3751-'[3]TABLEAU DE BORD'!C3751</f>
        <v>0</v>
      </c>
      <c r="CL3753">
        <f>'[3]TABLEAU DE BORD'!H3751</f>
        <v>0</v>
      </c>
      <c r="CM3753">
        <f>'[3]TABLEAU DE BORD'!K3751-'[3]TABLEAU DE BORD'!I3751</f>
        <v>0</v>
      </c>
    </row>
    <row r="3754" spans="87:91" x14ac:dyDescent="0.25">
      <c r="CI3754">
        <f>'[3]TABLEAU DE BORD'!B3752</f>
        <v>0</v>
      </c>
      <c r="CJ3754">
        <f>'[3]TABLEAU DE BORD'!E3752-'[3]TABLEAU DE BORD'!C3752</f>
        <v>0</v>
      </c>
      <c r="CL3754">
        <f>'[3]TABLEAU DE BORD'!H3752</f>
        <v>0</v>
      </c>
      <c r="CM3754">
        <f>'[3]TABLEAU DE BORD'!K3752-'[3]TABLEAU DE BORD'!I3752</f>
        <v>0</v>
      </c>
    </row>
    <row r="3755" spans="87:91" x14ac:dyDescent="0.25">
      <c r="CI3755">
        <f>'[3]TABLEAU DE BORD'!B3753</f>
        <v>0</v>
      </c>
      <c r="CJ3755">
        <f>'[3]TABLEAU DE BORD'!E3753-'[3]TABLEAU DE BORD'!C3753</f>
        <v>0</v>
      </c>
      <c r="CL3755">
        <f>'[3]TABLEAU DE BORD'!H3753</f>
        <v>0</v>
      </c>
      <c r="CM3755">
        <f>'[3]TABLEAU DE BORD'!K3753-'[3]TABLEAU DE BORD'!I3753</f>
        <v>0</v>
      </c>
    </row>
    <row r="3756" spans="87:91" x14ac:dyDescent="0.25">
      <c r="CI3756">
        <f>'[3]TABLEAU DE BORD'!B3754</f>
        <v>0</v>
      </c>
      <c r="CJ3756">
        <f>'[3]TABLEAU DE BORD'!E3754-'[3]TABLEAU DE BORD'!C3754</f>
        <v>0</v>
      </c>
      <c r="CL3756">
        <f>'[3]TABLEAU DE BORD'!H3754</f>
        <v>0</v>
      </c>
      <c r="CM3756">
        <f>'[3]TABLEAU DE BORD'!K3754-'[3]TABLEAU DE BORD'!I3754</f>
        <v>0</v>
      </c>
    </row>
    <row r="3757" spans="87:91" x14ac:dyDescent="0.25">
      <c r="CI3757">
        <f>'[3]TABLEAU DE BORD'!B3755</f>
        <v>0</v>
      </c>
      <c r="CJ3757">
        <f>'[3]TABLEAU DE BORD'!E3755-'[3]TABLEAU DE BORD'!C3755</f>
        <v>0</v>
      </c>
      <c r="CL3757">
        <f>'[3]TABLEAU DE BORD'!H3755</f>
        <v>0</v>
      </c>
      <c r="CM3757">
        <f>'[3]TABLEAU DE BORD'!K3755-'[3]TABLEAU DE BORD'!I3755</f>
        <v>0</v>
      </c>
    </row>
    <row r="3758" spans="87:91" x14ac:dyDescent="0.25">
      <c r="CI3758">
        <f>'[3]TABLEAU DE BORD'!B3756</f>
        <v>0</v>
      </c>
      <c r="CJ3758">
        <f>'[3]TABLEAU DE BORD'!E3756-'[3]TABLEAU DE BORD'!C3756</f>
        <v>0</v>
      </c>
      <c r="CL3758">
        <f>'[3]TABLEAU DE BORD'!H3756</f>
        <v>0</v>
      </c>
      <c r="CM3758">
        <f>'[3]TABLEAU DE BORD'!K3756-'[3]TABLEAU DE BORD'!I3756</f>
        <v>0</v>
      </c>
    </row>
    <row r="3759" spans="87:91" x14ac:dyDescent="0.25">
      <c r="CI3759">
        <f>'[3]TABLEAU DE BORD'!B3757</f>
        <v>0</v>
      </c>
      <c r="CJ3759">
        <f>'[3]TABLEAU DE BORD'!E3757-'[3]TABLEAU DE BORD'!C3757</f>
        <v>0</v>
      </c>
      <c r="CL3759">
        <f>'[3]TABLEAU DE BORD'!H3757</f>
        <v>0</v>
      </c>
      <c r="CM3759">
        <f>'[3]TABLEAU DE BORD'!K3757-'[3]TABLEAU DE BORD'!I3757</f>
        <v>0</v>
      </c>
    </row>
    <row r="3760" spans="87:91" x14ac:dyDescent="0.25">
      <c r="CI3760">
        <f>'[3]TABLEAU DE BORD'!B3758</f>
        <v>0</v>
      </c>
      <c r="CJ3760">
        <f>'[3]TABLEAU DE BORD'!E3758-'[3]TABLEAU DE BORD'!C3758</f>
        <v>0</v>
      </c>
      <c r="CL3760">
        <f>'[3]TABLEAU DE BORD'!H3758</f>
        <v>0</v>
      </c>
      <c r="CM3760">
        <f>'[3]TABLEAU DE BORD'!K3758-'[3]TABLEAU DE BORD'!I3758</f>
        <v>0</v>
      </c>
    </row>
    <row r="3761" spans="87:91" x14ac:dyDescent="0.25">
      <c r="CI3761">
        <f>'[3]TABLEAU DE BORD'!B3759</f>
        <v>0</v>
      </c>
      <c r="CJ3761">
        <f>'[3]TABLEAU DE BORD'!E3759-'[3]TABLEAU DE BORD'!C3759</f>
        <v>0</v>
      </c>
      <c r="CL3761">
        <f>'[3]TABLEAU DE BORD'!H3759</f>
        <v>0</v>
      </c>
      <c r="CM3761">
        <f>'[3]TABLEAU DE BORD'!K3759-'[3]TABLEAU DE BORD'!I3759</f>
        <v>0</v>
      </c>
    </row>
    <row r="3762" spans="87:91" x14ac:dyDescent="0.25">
      <c r="CI3762">
        <f>'[3]TABLEAU DE BORD'!B3760</f>
        <v>0</v>
      </c>
      <c r="CJ3762">
        <f>'[3]TABLEAU DE BORD'!E3760-'[3]TABLEAU DE BORD'!C3760</f>
        <v>0</v>
      </c>
      <c r="CL3762">
        <f>'[3]TABLEAU DE BORD'!H3760</f>
        <v>0</v>
      </c>
      <c r="CM3762">
        <f>'[3]TABLEAU DE BORD'!K3760-'[3]TABLEAU DE BORD'!I3760</f>
        <v>0</v>
      </c>
    </row>
    <row r="3763" spans="87:91" x14ac:dyDescent="0.25">
      <c r="CI3763">
        <f>'[3]TABLEAU DE BORD'!B3761</f>
        <v>0</v>
      </c>
      <c r="CJ3763">
        <f>'[3]TABLEAU DE BORD'!E3761-'[3]TABLEAU DE BORD'!C3761</f>
        <v>0</v>
      </c>
      <c r="CL3763">
        <f>'[3]TABLEAU DE BORD'!H3761</f>
        <v>0</v>
      </c>
      <c r="CM3763">
        <f>'[3]TABLEAU DE BORD'!K3761-'[3]TABLEAU DE BORD'!I3761</f>
        <v>0</v>
      </c>
    </row>
    <row r="3764" spans="87:91" x14ac:dyDescent="0.25">
      <c r="CI3764">
        <f>'[3]TABLEAU DE BORD'!B3762</f>
        <v>0</v>
      </c>
      <c r="CJ3764">
        <f>'[3]TABLEAU DE BORD'!E3762-'[3]TABLEAU DE BORD'!C3762</f>
        <v>0</v>
      </c>
      <c r="CL3764">
        <f>'[3]TABLEAU DE BORD'!H3762</f>
        <v>0</v>
      </c>
      <c r="CM3764">
        <f>'[3]TABLEAU DE BORD'!K3762-'[3]TABLEAU DE BORD'!I3762</f>
        <v>0</v>
      </c>
    </row>
    <row r="3765" spans="87:91" x14ac:dyDescent="0.25">
      <c r="CI3765">
        <f>'[3]TABLEAU DE BORD'!B3763</f>
        <v>0</v>
      </c>
      <c r="CJ3765">
        <f>'[3]TABLEAU DE BORD'!E3763-'[3]TABLEAU DE BORD'!C3763</f>
        <v>0</v>
      </c>
      <c r="CL3765">
        <f>'[3]TABLEAU DE BORD'!H3763</f>
        <v>0</v>
      </c>
      <c r="CM3765">
        <f>'[3]TABLEAU DE BORD'!K3763-'[3]TABLEAU DE BORD'!I3763</f>
        <v>0</v>
      </c>
    </row>
    <row r="3766" spans="87:91" x14ac:dyDescent="0.25">
      <c r="CI3766">
        <f>'[3]TABLEAU DE BORD'!B3764</f>
        <v>0</v>
      </c>
      <c r="CJ3766">
        <f>'[3]TABLEAU DE BORD'!E3764-'[3]TABLEAU DE BORD'!C3764</f>
        <v>0</v>
      </c>
      <c r="CL3766">
        <f>'[3]TABLEAU DE BORD'!H3764</f>
        <v>0</v>
      </c>
      <c r="CM3766">
        <f>'[3]TABLEAU DE BORD'!K3764-'[3]TABLEAU DE BORD'!I3764</f>
        <v>0</v>
      </c>
    </row>
    <row r="3767" spans="87:91" x14ac:dyDescent="0.25">
      <c r="CI3767">
        <f>'[3]TABLEAU DE BORD'!B3765</f>
        <v>0</v>
      </c>
      <c r="CJ3767">
        <f>'[3]TABLEAU DE BORD'!E3765-'[3]TABLEAU DE BORD'!C3765</f>
        <v>0</v>
      </c>
      <c r="CL3767">
        <f>'[3]TABLEAU DE BORD'!H3765</f>
        <v>0</v>
      </c>
      <c r="CM3767">
        <f>'[3]TABLEAU DE BORD'!K3765-'[3]TABLEAU DE BORD'!I3765</f>
        <v>0</v>
      </c>
    </row>
    <row r="3768" spans="87:91" x14ac:dyDescent="0.25">
      <c r="CI3768">
        <f>'[3]TABLEAU DE BORD'!B3766</f>
        <v>0</v>
      </c>
      <c r="CJ3768">
        <f>'[3]TABLEAU DE BORD'!E3766-'[3]TABLEAU DE BORD'!C3766</f>
        <v>0</v>
      </c>
      <c r="CL3768">
        <f>'[3]TABLEAU DE BORD'!H3766</f>
        <v>0</v>
      </c>
      <c r="CM3768">
        <f>'[3]TABLEAU DE BORD'!K3766-'[3]TABLEAU DE BORD'!I3766</f>
        <v>0</v>
      </c>
    </row>
    <row r="3769" spans="87:91" x14ac:dyDescent="0.25">
      <c r="CI3769">
        <f>'[3]TABLEAU DE BORD'!B3767</f>
        <v>0</v>
      </c>
      <c r="CJ3769">
        <f>'[3]TABLEAU DE BORD'!E3767-'[3]TABLEAU DE BORD'!C3767</f>
        <v>0</v>
      </c>
      <c r="CL3769">
        <f>'[3]TABLEAU DE BORD'!H3767</f>
        <v>0</v>
      </c>
      <c r="CM3769">
        <f>'[3]TABLEAU DE BORD'!K3767-'[3]TABLEAU DE BORD'!I3767</f>
        <v>0</v>
      </c>
    </row>
    <row r="3770" spans="87:91" x14ac:dyDescent="0.25">
      <c r="CI3770">
        <f>'[3]TABLEAU DE BORD'!B3768</f>
        <v>0</v>
      </c>
      <c r="CJ3770">
        <f>'[3]TABLEAU DE BORD'!E3768-'[3]TABLEAU DE BORD'!C3768</f>
        <v>0</v>
      </c>
      <c r="CL3770">
        <f>'[3]TABLEAU DE BORD'!H3768</f>
        <v>0</v>
      </c>
      <c r="CM3770">
        <f>'[3]TABLEAU DE BORD'!K3768-'[3]TABLEAU DE BORD'!I3768</f>
        <v>0</v>
      </c>
    </row>
    <row r="3771" spans="87:91" x14ac:dyDescent="0.25">
      <c r="CI3771">
        <f>'[3]TABLEAU DE BORD'!B3769</f>
        <v>0</v>
      </c>
      <c r="CJ3771">
        <f>'[3]TABLEAU DE BORD'!E3769-'[3]TABLEAU DE BORD'!C3769</f>
        <v>0</v>
      </c>
      <c r="CL3771">
        <f>'[3]TABLEAU DE BORD'!H3769</f>
        <v>0</v>
      </c>
      <c r="CM3771">
        <f>'[3]TABLEAU DE BORD'!K3769-'[3]TABLEAU DE BORD'!I3769</f>
        <v>0</v>
      </c>
    </row>
    <row r="3772" spans="87:91" x14ac:dyDescent="0.25">
      <c r="CI3772">
        <f>'[3]TABLEAU DE BORD'!B3770</f>
        <v>0</v>
      </c>
      <c r="CJ3772">
        <f>'[3]TABLEAU DE BORD'!E3770-'[3]TABLEAU DE BORD'!C3770</f>
        <v>0</v>
      </c>
      <c r="CL3772">
        <f>'[3]TABLEAU DE BORD'!H3770</f>
        <v>0</v>
      </c>
      <c r="CM3772">
        <f>'[3]TABLEAU DE BORD'!K3770-'[3]TABLEAU DE BORD'!I3770</f>
        <v>0</v>
      </c>
    </row>
    <row r="3773" spans="87:91" x14ac:dyDescent="0.25">
      <c r="CI3773">
        <f>'[3]TABLEAU DE BORD'!B3771</f>
        <v>0</v>
      </c>
      <c r="CJ3773">
        <f>'[3]TABLEAU DE BORD'!E3771-'[3]TABLEAU DE BORD'!C3771</f>
        <v>0</v>
      </c>
      <c r="CL3773">
        <f>'[3]TABLEAU DE BORD'!H3771</f>
        <v>0</v>
      </c>
      <c r="CM3773">
        <f>'[3]TABLEAU DE BORD'!K3771-'[3]TABLEAU DE BORD'!I3771</f>
        <v>0</v>
      </c>
    </row>
    <row r="3774" spans="87:91" x14ac:dyDescent="0.25">
      <c r="CI3774">
        <f>'[3]TABLEAU DE BORD'!B3772</f>
        <v>0</v>
      </c>
      <c r="CJ3774">
        <f>'[3]TABLEAU DE BORD'!E3772-'[3]TABLEAU DE BORD'!C3772</f>
        <v>0</v>
      </c>
      <c r="CL3774">
        <f>'[3]TABLEAU DE BORD'!H3772</f>
        <v>0</v>
      </c>
      <c r="CM3774">
        <f>'[3]TABLEAU DE BORD'!K3772-'[3]TABLEAU DE BORD'!I3772</f>
        <v>0</v>
      </c>
    </row>
    <row r="3775" spans="87:91" x14ac:dyDescent="0.25">
      <c r="CI3775">
        <f>'[3]TABLEAU DE BORD'!B3773</f>
        <v>0</v>
      </c>
      <c r="CJ3775">
        <f>'[3]TABLEAU DE BORD'!E3773-'[3]TABLEAU DE BORD'!C3773</f>
        <v>0</v>
      </c>
      <c r="CL3775">
        <f>'[3]TABLEAU DE BORD'!H3773</f>
        <v>0</v>
      </c>
      <c r="CM3775">
        <f>'[3]TABLEAU DE BORD'!K3773-'[3]TABLEAU DE BORD'!I3773</f>
        <v>0</v>
      </c>
    </row>
    <row r="3776" spans="87:91" x14ac:dyDescent="0.25">
      <c r="CI3776">
        <f>'[3]TABLEAU DE BORD'!B3774</f>
        <v>0</v>
      </c>
      <c r="CJ3776">
        <f>'[3]TABLEAU DE BORD'!E3774-'[3]TABLEAU DE BORD'!C3774</f>
        <v>0</v>
      </c>
      <c r="CL3776">
        <f>'[3]TABLEAU DE BORD'!H3774</f>
        <v>0</v>
      </c>
      <c r="CM3776">
        <f>'[3]TABLEAU DE BORD'!K3774-'[3]TABLEAU DE BORD'!I3774</f>
        <v>0</v>
      </c>
    </row>
    <row r="3777" spans="87:91" x14ac:dyDescent="0.25">
      <c r="CI3777">
        <f>'[3]TABLEAU DE BORD'!B3775</f>
        <v>0</v>
      </c>
      <c r="CJ3777">
        <f>'[3]TABLEAU DE BORD'!E3775-'[3]TABLEAU DE BORD'!C3775</f>
        <v>0</v>
      </c>
      <c r="CL3777">
        <f>'[3]TABLEAU DE BORD'!H3775</f>
        <v>0</v>
      </c>
      <c r="CM3777">
        <f>'[3]TABLEAU DE BORD'!K3775-'[3]TABLEAU DE BORD'!I3775</f>
        <v>0</v>
      </c>
    </row>
    <row r="3778" spans="87:91" x14ac:dyDescent="0.25">
      <c r="CI3778">
        <f>'[3]TABLEAU DE BORD'!B3776</f>
        <v>0</v>
      </c>
      <c r="CJ3778">
        <f>'[3]TABLEAU DE BORD'!E3776-'[3]TABLEAU DE BORD'!C3776</f>
        <v>0</v>
      </c>
      <c r="CL3778">
        <f>'[3]TABLEAU DE BORD'!H3776</f>
        <v>0</v>
      </c>
      <c r="CM3778">
        <f>'[3]TABLEAU DE BORD'!K3776-'[3]TABLEAU DE BORD'!I3776</f>
        <v>0</v>
      </c>
    </row>
    <row r="3779" spans="87:91" x14ac:dyDescent="0.25">
      <c r="CI3779">
        <f>'[3]TABLEAU DE BORD'!B3777</f>
        <v>0</v>
      </c>
      <c r="CJ3779">
        <f>'[3]TABLEAU DE BORD'!E3777-'[3]TABLEAU DE BORD'!C3777</f>
        <v>0</v>
      </c>
      <c r="CL3779">
        <f>'[3]TABLEAU DE BORD'!H3777</f>
        <v>0</v>
      </c>
      <c r="CM3779">
        <f>'[3]TABLEAU DE BORD'!K3777-'[3]TABLEAU DE BORD'!I3777</f>
        <v>0</v>
      </c>
    </row>
    <row r="3780" spans="87:91" x14ac:dyDescent="0.25">
      <c r="CI3780">
        <f>'[3]TABLEAU DE BORD'!B3778</f>
        <v>0</v>
      </c>
      <c r="CJ3780">
        <f>'[3]TABLEAU DE BORD'!E3778-'[3]TABLEAU DE BORD'!C3778</f>
        <v>0</v>
      </c>
      <c r="CL3780">
        <f>'[3]TABLEAU DE BORD'!H3778</f>
        <v>0</v>
      </c>
      <c r="CM3780">
        <f>'[3]TABLEAU DE BORD'!K3778-'[3]TABLEAU DE BORD'!I3778</f>
        <v>0</v>
      </c>
    </row>
    <row r="3781" spans="87:91" x14ac:dyDescent="0.25">
      <c r="CI3781">
        <f>'[3]TABLEAU DE BORD'!B3779</f>
        <v>0</v>
      </c>
      <c r="CJ3781">
        <f>'[3]TABLEAU DE BORD'!E3779-'[3]TABLEAU DE BORD'!C3779</f>
        <v>0</v>
      </c>
      <c r="CL3781">
        <f>'[3]TABLEAU DE BORD'!H3779</f>
        <v>0</v>
      </c>
      <c r="CM3781">
        <f>'[3]TABLEAU DE BORD'!K3779-'[3]TABLEAU DE BORD'!I3779</f>
        <v>0</v>
      </c>
    </row>
    <row r="3782" spans="87:91" x14ac:dyDescent="0.25">
      <c r="CI3782">
        <f>'[3]TABLEAU DE BORD'!B3780</f>
        <v>0</v>
      </c>
      <c r="CJ3782">
        <f>'[3]TABLEAU DE BORD'!E3780-'[3]TABLEAU DE BORD'!C3780</f>
        <v>0</v>
      </c>
      <c r="CL3782">
        <f>'[3]TABLEAU DE BORD'!H3780</f>
        <v>0</v>
      </c>
      <c r="CM3782">
        <f>'[3]TABLEAU DE BORD'!K3780-'[3]TABLEAU DE BORD'!I3780</f>
        <v>0</v>
      </c>
    </row>
    <row r="3783" spans="87:91" x14ac:dyDescent="0.25">
      <c r="CI3783">
        <f>'[3]TABLEAU DE BORD'!B3781</f>
        <v>0</v>
      </c>
      <c r="CJ3783">
        <f>'[3]TABLEAU DE BORD'!E3781-'[3]TABLEAU DE BORD'!C3781</f>
        <v>0</v>
      </c>
      <c r="CL3783">
        <f>'[3]TABLEAU DE BORD'!H3781</f>
        <v>0</v>
      </c>
      <c r="CM3783">
        <f>'[3]TABLEAU DE BORD'!K3781-'[3]TABLEAU DE BORD'!I3781</f>
        <v>0</v>
      </c>
    </row>
    <row r="3784" spans="87:91" x14ac:dyDescent="0.25">
      <c r="CI3784">
        <f>'[3]TABLEAU DE BORD'!B3782</f>
        <v>0</v>
      </c>
      <c r="CJ3784">
        <f>'[3]TABLEAU DE BORD'!E3782-'[3]TABLEAU DE BORD'!C3782</f>
        <v>0</v>
      </c>
      <c r="CL3784">
        <f>'[3]TABLEAU DE BORD'!H3782</f>
        <v>0</v>
      </c>
      <c r="CM3784">
        <f>'[3]TABLEAU DE BORD'!K3782-'[3]TABLEAU DE BORD'!I3782</f>
        <v>0</v>
      </c>
    </row>
    <row r="3785" spans="87:91" x14ac:dyDescent="0.25">
      <c r="CI3785">
        <f>'[3]TABLEAU DE BORD'!B3783</f>
        <v>0</v>
      </c>
      <c r="CJ3785">
        <f>'[3]TABLEAU DE BORD'!E3783-'[3]TABLEAU DE BORD'!C3783</f>
        <v>0</v>
      </c>
      <c r="CL3785">
        <f>'[3]TABLEAU DE BORD'!H3783</f>
        <v>0</v>
      </c>
      <c r="CM3785">
        <f>'[3]TABLEAU DE BORD'!K3783-'[3]TABLEAU DE BORD'!I3783</f>
        <v>0</v>
      </c>
    </row>
    <row r="3786" spans="87:91" x14ac:dyDescent="0.25">
      <c r="CI3786">
        <f>'[3]TABLEAU DE BORD'!B3784</f>
        <v>0</v>
      </c>
      <c r="CJ3786">
        <f>'[3]TABLEAU DE BORD'!E3784-'[3]TABLEAU DE BORD'!C3784</f>
        <v>0</v>
      </c>
      <c r="CL3786">
        <f>'[3]TABLEAU DE BORD'!H3784</f>
        <v>0</v>
      </c>
      <c r="CM3786">
        <f>'[3]TABLEAU DE BORD'!K3784-'[3]TABLEAU DE BORD'!I3784</f>
        <v>0</v>
      </c>
    </row>
    <row r="3787" spans="87:91" x14ac:dyDescent="0.25">
      <c r="CI3787">
        <f>'[3]TABLEAU DE BORD'!B3785</f>
        <v>0</v>
      </c>
      <c r="CJ3787">
        <f>'[3]TABLEAU DE BORD'!E3785-'[3]TABLEAU DE BORD'!C3785</f>
        <v>0</v>
      </c>
      <c r="CL3787">
        <f>'[3]TABLEAU DE BORD'!H3785</f>
        <v>0</v>
      </c>
      <c r="CM3787">
        <f>'[3]TABLEAU DE BORD'!K3785-'[3]TABLEAU DE BORD'!I3785</f>
        <v>0</v>
      </c>
    </row>
    <row r="3788" spans="87:91" x14ac:dyDescent="0.25">
      <c r="CI3788">
        <f>'[3]TABLEAU DE BORD'!B3786</f>
        <v>0</v>
      </c>
      <c r="CJ3788">
        <f>'[3]TABLEAU DE BORD'!E3786-'[3]TABLEAU DE BORD'!C3786</f>
        <v>0</v>
      </c>
      <c r="CL3788">
        <f>'[3]TABLEAU DE BORD'!H3786</f>
        <v>0</v>
      </c>
      <c r="CM3788">
        <f>'[3]TABLEAU DE BORD'!K3786-'[3]TABLEAU DE BORD'!I3786</f>
        <v>0</v>
      </c>
    </row>
    <row r="3789" spans="87:91" x14ac:dyDescent="0.25">
      <c r="CI3789">
        <f>'[3]TABLEAU DE BORD'!B3787</f>
        <v>0</v>
      </c>
      <c r="CJ3789">
        <f>'[3]TABLEAU DE BORD'!E3787-'[3]TABLEAU DE BORD'!C3787</f>
        <v>0</v>
      </c>
      <c r="CL3789">
        <f>'[3]TABLEAU DE BORD'!H3787</f>
        <v>0</v>
      </c>
      <c r="CM3789">
        <f>'[3]TABLEAU DE BORD'!K3787-'[3]TABLEAU DE BORD'!I3787</f>
        <v>0</v>
      </c>
    </row>
    <row r="3790" spans="87:91" x14ac:dyDescent="0.25">
      <c r="CI3790">
        <f>'[3]TABLEAU DE BORD'!B3788</f>
        <v>0</v>
      </c>
      <c r="CJ3790">
        <f>'[3]TABLEAU DE BORD'!E3788-'[3]TABLEAU DE BORD'!C3788</f>
        <v>0</v>
      </c>
      <c r="CL3790">
        <f>'[3]TABLEAU DE BORD'!H3788</f>
        <v>0</v>
      </c>
      <c r="CM3790">
        <f>'[3]TABLEAU DE BORD'!K3788-'[3]TABLEAU DE BORD'!I3788</f>
        <v>0</v>
      </c>
    </row>
    <row r="3791" spans="87:91" x14ac:dyDescent="0.25">
      <c r="CI3791">
        <f>'[3]TABLEAU DE BORD'!B3789</f>
        <v>0</v>
      </c>
      <c r="CJ3791">
        <f>'[3]TABLEAU DE BORD'!E3789-'[3]TABLEAU DE BORD'!C3789</f>
        <v>0</v>
      </c>
      <c r="CL3791">
        <f>'[3]TABLEAU DE BORD'!H3789</f>
        <v>0</v>
      </c>
      <c r="CM3791">
        <f>'[3]TABLEAU DE BORD'!K3789-'[3]TABLEAU DE BORD'!I3789</f>
        <v>0</v>
      </c>
    </row>
    <row r="3792" spans="87:91" x14ac:dyDescent="0.25">
      <c r="CI3792">
        <f>'[3]TABLEAU DE BORD'!B3790</f>
        <v>0</v>
      </c>
      <c r="CJ3792">
        <f>'[3]TABLEAU DE BORD'!E3790-'[3]TABLEAU DE BORD'!C3790</f>
        <v>0</v>
      </c>
      <c r="CL3792">
        <f>'[3]TABLEAU DE BORD'!H3790</f>
        <v>0</v>
      </c>
      <c r="CM3792">
        <f>'[3]TABLEAU DE BORD'!K3790-'[3]TABLEAU DE BORD'!I3790</f>
        <v>0</v>
      </c>
    </row>
    <row r="3793" spans="87:91" x14ac:dyDescent="0.25">
      <c r="CI3793">
        <f>'[3]TABLEAU DE BORD'!B3791</f>
        <v>0</v>
      </c>
      <c r="CJ3793">
        <f>'[3]TABLEAU DE BORD'!E3791-'[3]TABLEAU DE BORD'!C3791</f>
        <v>0</v>
      </c>
      <c r="CL3793">
        <f>'[3]TABLEAU DE BORD'!H3791</f>
        <v>0</v>
      </c>
      <c r="CM3793">
        <f>'[3]TABLEAU DE BORD'!K3791-'[3]TABLEAU DE BORD'!I3791</f>
        <v>0</v>
      </c>
    </row>
    <row r="3794" spans="87:91" x14ac:dyDescent="0.25">
      <c r="CI3794">
        <f>'[3]TABLEAU DE BORD'!B3792</f>
        <v>0</v>
      </c>
      <c r="CJ3794">
        <f>'[3]TABLEAU DE BORD'!E3792-'[3]TABLEAU DE BORD'!C3792</f>
        <v>0</v>
      </c>
      <c r="CL3794">
        <f>'[3]TABLEAU DE BORD'!H3792</f>
        <v>0</v>
      </c>
      <c r="CM3794">
        <f>'[3]TABLEAU DE BORD'!K3792-'[3]TABLEAU DE BORD'!I3792</f>
        <v>0</v>
      </c>
    </row>
    <row r="3795" spans="87:91" x14ac:dyDescent="0.25">
      <c r="CI3795">
        <f>'[3]TABLEAU DE BORD'!B3793</f>
        <v>0</v>
      </c>
      <c r="CJ3795">
        <f>'[3]TABLEAU DE BORD'!E3793-'[3]TABLEAU DE BORD'!C3793</f>
        <v>0</v>
      </c>
      <c r="CL3795">
        <f>'[3]TABLEAU DE BORD'!H3793</f>
        <v>0</v>
      </c>
      <c r="CM3795">
        <f>'[3]TABLEAU DE BORD'!K3793-'[3]TABLEAU DE BORD'!I3793</f>
        <v>0</v>
      </c>
    </row>
    <row r="3796" spans="87:91" x14ac:dyDescent="0.25">
      <c r="CI3796">
        <f>'[3]TABLEAU DE BORD'!B3794</f>
        <v>0</v>
      </c>
      <c r="CJ3796">
        <f>'[3]TABLEAU DE BORD'!E3794-'[3]TABLEAU DE BORD'!C3794</f>
        <v>0</v>
      </c>
      <c r="CL3796">
        <f>'[3]TABLEAU DE BORD'!H3794</f>
        <v>0</v>
      </c>
      <c r="CM3796">
        <f>'[3]TABLEAU DE BORD'!K3794-'[3]TABLEAU DE BORD'!I3794</f>
        <v>0</v>
      </c>
    </row>
    <row r="3797" spans="87:91" x14ac:dyDescent="0.25">
      <c r="CI3797">
        <f>'[3]TABLEAU DE BORD'!B3795</f>
        <v>0</v>
      </c>
      <c r="CJ3797">
        <f>'[3]TABLEAU DE BORD'!E3795-'[3]TABLEAU DE BORD'!C3795</f>
        <v>0</v>
      </c>
      <c r="CL3797">
        <f>'[3]TABLEAU DE BORD'!H3795</f>
        <v>0</v>
      </c>
      <c r="CM3797">
        <f>'[3]TABLEAU DE BORD'!K3795-'[3]TABLEAU DE BORD'!I3795</f>
        <v>0</v>
      </c>
    </row>
    <row r="3798" spans="87:91" x14ac:dyDescent="0.25">
      <c r="CI3798">
        <f>'[3]TABLEAU DE BORD'!B3796</f>
        <v>0</v>
      </c>
      <c r="CJ3798">
        <f>'[3]TABLEAU DE BORD'!E3796-'[3]TABLEAU DE BORD'!C3796</f>
        <v>0</v>
      </c>
      <c r="CL3798">
        <f>'[3]TABLEAU DE BORD'!H3796</f>
        <v>0</v>
      </c>
      <c r="CM3798">
        <f>'[3]TABLEAU DE BORD'!K3796-'[3]TABLEAU DE BORD'!I3796</f>
        <v>0</v>
      </c>
    </row>
    <row r="3799" spans="87:91" x14ac:dyDescent="0.25">
      <c r="CI3799">
        <f>'[3]TABLEAU DE BORD'!B3797</f>
        <v>0</v>
      </c>
      <c r="CJ3799">
        <f>'[3]TABLEAU DE BORD'!E3797-'[3]TABLEAU DE BORD'!C3797</f>
        <v>0</v>
      </c>
      <c r="CL3799">
        <f>'[3]TABLEAU DE BORD'!H3797</f>
        <v>0</v>
      </c>
      <c r="CM3799">
        <f>'[3]TABLEAU DE BORD'!K3797-'[3]TABLEAU DE BORD'!I3797</f>
        <v>0</v>
      </c>
    </row>
    <row r="3800" spans="87:91" x14ac:dyDescent="0.25">
      <c r="CI3800">
        <f>'[3]TABLEAU DE BORD'!B3798</f>
        <v>0</v>
      </c>
      <c r="CJ3800">
        <f>'[3]TABLEAU DE BORD'!E3798-'[3]TABLEAU DE BORD'!C3798</f>
        <v>0</v>
      </c>
      <c r="CL3800">
        <f>'[3]TABLEAU DE BORD'!H3798</f>
        <v>0</v>
      </c>
      <c r="CM3800">
        <f>'[3]TABLEAU DE BORD'!K3798-'[3]TABLEAU DE BORD'!I3798</f>
        <v>0</v>
      </c>
    </row>
    <row r="3801" spans="87:91" x14ac:dyDescent="0.25">
      <c r="CI3801">
        <f>'[3]TABLEAU DE BORD'!B3799</f>
        <v>0</v>
      </c>
      <c r="CJ3801">
        <f>'[3]TABLEAU DE BORD'!E3799-'[3]TABLEAU DE BORD'!C3799</f>
        <v>0</v>
      </c>
      <c r="CL3801">
        <f>'[3]TABLEAU DE BORD'!H3799</f>
        <v>0</v>
      </c>
      <c r="CM3801">
        <f>'[3]TABLEAU DE BORD'!K3799-'[3]TABLEAU DE BORD'!I3799</f>
        <v>0</v>
      </c>
    </row>
    <row r="3802" spans="87:91" x14ac:dyDescent="0.25">
      <c r="CI3802">
        <f>'[3]TABLEAU DE BORD'!B3800</f>
        <v>0</v>
      </c>
      <c r="CJ3802">
        <f>'[3]TABLEAU DE BORD'!E3800-'[3]TABLEAU DE BORD'!C3800</f>
        <v>0</v>
      </c>
      <c r="CL3802">
        <f>'[3]TABLEAU DE BORD'!H3800</f>
        <v>0</v>
      </c>
      <c r="CM3802">
        <f>'[3]TABLEAU DE BORD'!K3800-'[3]TABLEAU DE BORD'!I3800</f>
        <v>0</v>
      </c>
    </row>
    <row r="3803" spans="87:91" x14ac:dyDescent="0.25">
      <c r="CI3803">
        <f>'[3]TABLEAU DE BORD'!B3801</f>
        <v>0</v>
      </c>
      <c r="CJ3803">
        <f>'[3]TABLEAU DE BORD'!E3801-'[3]TABLEAU DE BORD'!C3801</f>
        <v>0</v>
      </c>
      <c r="CL3803">
        <f>'[3]TABLEAU DE BORD'!H3801</f>
        <v>0</v>
      </c>
      <c r="CM3803">
        <f>'[3]TABLEAU DE BORD'!K3801-'[3]TABLEAU DE BORD'!I3801</f>
        <v>0</v>
      </c>
    </row>
    <row r="3804" spans="87:91" x14ac:dyDescent="0.25">
      <c r="CI3804">
        <f>'[3]TABLEAU DE BORD'!B3802</f>
        <v>0</v>
      </c>
      <c r="CJ3804">
        <f>'[3]TABLEAU DE BORD'!E3802-'[3]TABLEAU DE BORD'!C3802</f>
        <v>0</v>
      </c>
      <c r="CL3804">
        <f>'[3]TABLEAU DE BORD'!H3802</f>
        <v>0</v>
      </c>
      <c r="CM3804">
        <f>'[3]TABLEAU DE BORD'!K3802-'[3]TABLEAU DE BORD'!I3802</f>
        <v>0</v>
      </c>
    </row>
    <row r="3805" spans="87:91" x14ac:dyDescent="0.25">
      <c r="CI3805">
        <f>'[3]TABLEAU DE BORD'!B3803</f>
        <v>0</v>
      </c>
      <c r="CJ3805">
        <f>'[3]TABLEAU DE BORD'!E3803-'[3]TABLEAU DE BORD'!C3803</f>
        <v>0</v>
      </c>
      <c r="CL3805">
        <f>'[3]TABLEAU DE BORD'!H3803</f>
        <v>0</v>
      </c>
      <c r="CM3805">
        <f>'[3]TABLEAU DE BORD'!K3803-'[3]TABLEAU DE BORD'!I3803</f>
        <v>0</v>
      </c>
    </row>
    <row r="3806" spans="87:91" x14ac:dyDescent="0.25">
      <c r="CI3806">
        <f>'[3]TABLEAU DE BORD'!B3804</f>
        <v>0</v>
      </c>
      <c r="CJ3806">
        <f>'[3]TABLEAU DE BORD'!E3804-'[3]TABLEAU DE BORD'!C3804</f>
        <v>0</v>
      </c>
      <c r="CL3806">
        <f>'[3]TABLEAU DE BORD'!H3804</f>
        <v>0</v>
      </c>
      <c r="CM3806">
        <f>'[3]TABLEAU DE BORD'!K3804-'[3]TABLEAU DE BORD'!I3804</f>
        <v>0</v>
      </c>
    </row>
    <row r="3807" spans="87:91" x14ac:dyDescent="0.25">
      <c r="CI3807">
        <f>'[3]TABLEAU DE BORD'!B3805</f>
        <v>0</v>
      </c>
      <c r="CJ3807">
        <f>'[3]TABLEAU DE BORD'!E3805-'[3]TABLEAU DE BORD'!C3805</f>
        <v>0</v>
      </c>
      <c r="CL3807">
        <f>'[3]TABLEAU DE BORD'!H3805</f>
        <v>0</v>
      </c>
      <c r="CM3807">
        <f>'[3]TABLEAU DE BORD'!K3805-'[3]TABLEAU DE BORD'!I3805</f>
        <v>0</v>
      </c>
    </row>
    <row r="3808" spans="87:91" x14ac:dyDescent="0.25">
      <c r="CI3808">
        <f>'[3]TABLEAU DE BORD'!B3806</f>
        <v>0</v>
      </c>
      <c r="CJ3808">
        <f>'[3]TABLEAU DE BORD'!E3806-'[3]TABLEAU DE BORD'!C3806</f>
        <v>0</v>
      </c>
      <c r="CL3808">
        <f>'[3]TABLEAU DE BORD'!H3806</f>
        <v>0</v>
      </c>
      <c r="CM3808">
        <f>'[3]TABLEAU DE BORD'!K3806-'[3]TABLEAU DE BORD'!I3806</f>
        <v>0</v>
      </c>
    </row>
    <row r="3809" spans="87:91" x14ac:dyDescent="0.25">
      <c r="CI3809">
        <f>'[3]TABLEAU DE BORD'!B3807</f>
        <v>0</v>
      </c>
      <c r="CJ3809">
        <f>'[3]TABLEAU DE BORD'!E3807-'[3]TABLEAU DE BORD'!C3807</f>
        <v>0</v>
      </c>
      <c r="CL3809">
        <f>'[3]TABLEAU DE BORD'!H3807</f>
        <v>0</v>
      </c>
      <c r="CM3809">
        <f>'[3]TABLEAU DE BORD'!K3807-'[3]TABLEAU DE BORD'!I3807</f>
        <v>0</v>
      </c>
    </row>
    <row r="3810" spans="87:91" x14ac:dyDescent="0.25">
      <c r="CI3810">
        <f>'[3]TABLEAU DE BORD'!B3808</f>
        <v>0</v>
      </c>
      <c r="CJ3810">
        <f>'[3]TABLEAU DE BORD'!E3808-'[3]TABLEAU DE BORD'!C3808</f>
        <v>0</v>
      </c>
      <c r="CL3810">
        <f>'[3]TABLEAU DE BORD'!H3808</f>
        <v>0</v>
      </c>
      <c r="CM3810">
        <f>'[3]TABLEAU DE BORD'!K3808-'[3]TABLEAU DE BORD'!I3808</f>
        <v>0</v>
      </c>
    </row>
    <row r="3811" spans="87:91" x14ac:dyDescent="0.25">
      <c r="CI3811">
        <f>'[3]TABLEAU DE BORD'!B3809</f>
        <v>0</v>
      </c>
      <c r="CJ3811">
        <f>'[3]TABLEAU DE BORD'!E3809-'[3]TABLEAU DE BORD'!C3809</f>
        <v>0</v>
      </c>
      <c r="CL3811">
        <f>'[3]TABLEAU DE BORD'!H3809</f>
        <v>0</v>
      </c>
      <c r="CM3811">
        <f>'[3]TABLEAU DE BORD'!K3809-'[3]TABLEAU DE BORD'!I3809</f>
        <v>0</v>
      </c>
    </row>
    <row r="3812" spans="87:91" x14ac:dyDescent="0.25">
      <c r="CI3812">
        <f>'[3]TABLEAU DE BORD'!B3810</f>
        <v>0</v>
      </c>
      <c r="CJ3812">
        <f>'[3]TABLEAU DE BORD'!E3810-'[3]TABLEAU DE BORD'!C3810</f>
        <v>0</v>
      </c>
      <c r="CL3812">
        <f>'[3]TABLEAU DE BORD'!H3810</f>
        <v>0</v>
      </c>
      <c r="CM3812">
        <f>'[3]TABLEAU DE BORD'!K3810-'[3]TABLEAU DE BORD'!I3810</f>
        <v>0</v>
      </c>
    </row>
    <row r="3813" spans="87:91" x14ac:dyDescent="0.25">
      <c r="CI3813">
        <f>'[3]TABLEAU DE BORD'!B3811</f>
        <v>0</v>
      </c>
      <c r="CJ3813">
        <f>'[3]TABLEAU DE BORD'!E3811-'[3]TABLEAU DE BORD'!C3811</f>
        <v>0</v>
      </c>
      <c r="CL3813">
        <f>'[3]TABLEAU DE BORD'!H3811</f>
        <v>0</v>
      </c>
      <c r="CM3813">
        <f>'[3]TABLEAU DE BORD'!K3811-'[3]TABLEAU DE BORD'!I3811</f>
        <v>0</v>
      </c>
    </row>
    <row r="3814" spans="87:91" x14ac:dyDescent="0.25">
      <c r="CI3814">
        <f>'[3]TABLEAU DE BORD'!B3812</f>
        <v>0</v>
      </c>
      <c r="CJ3814">
        <f>'[3]TABLEAU DE BORD'!E3812-'[3]TABLEAU DE BORD'!C3812</f>
        <v>0</v>
      </c>
      <c r="CL3814">
        <f>'[3]TABLEAU DE BORD'!H3812</f>
        <v>0</v>
      </c>
      <c r="CM3814">
        <f>'[3]TABLEAU DE BORD'!K3812-'[3]TABLEAU DE BORD'!I3812</f>
        <v>0</v>
      </c>
    </row>
    <row r="3815" spans="87:91" x14ac:dyDescent="0.25">
      <c r="CI3815">
        <f>'[3]TABLEAU DE BORD'!B3813</f>
        <v>0</v>
      </c>
      <c r="CJ3815">
        <f>'[3]TABLEAU DE BORD'!E3813-'[3]TABLEAU DE BORD'!C3813</f>
        <v>0</v>
      </c>
      <c r="CL3815">
        <f>'[3]TABLEAU DE BORD'!H3813</f>
        <v>0</v>
      </c>
      <c r="CM3815">
        <f>'[3]TABLEAU DE BORD'!K3813-'[3]TABLEAU DE BORD'!I3813</f>
        <v>0</v>
      </c>
    </row>
    <row r="3816" spans="87:91" x14ac:dyDescent="0.25">
      <c r="CI3816">
        <f>'[3]TABLEAU DE BORD'!B3814</f>
        <v>0</v>
      </c>
      <c r="CJ3816">
        <f>'[3]TABLEAU DE BORD'!E3814-'[3]TABLEAU DE BORD'!C3814</f>
        <v>0</v>
      </c>
      <c r="CL3816">
        <f>'[3]TABLEAU DE BORD'!H3814</f>
        <v>0</v>
      </c>
      <c r="CM3816">
        <f>'[3]TABLEAU DE BORD'!K3814-'[3]TABLEAU DE BORD'!I3814</f>
        <v>0</v>
      </c>
    </row>
    <row r="3817" spans="87:91" x14ac:dyDescent="0.25">
      <c r="CI3817">
        <f>'[3]TABLEAU DE BORD'!B3815</f>
        <v>0</v>
      </c>
      <c r="CJ3817">
        <f>'[3]TABLEAU DE BORD'!E3815-'[3]TABLEAU DE BORD'!C3815</f>
        <v>0</v>
      </c>
      <c r="CL3817">
        <f>'[3]TABLEAU DE BORD'!H3815</f>
        <v>0</v>
      </c>
      <c r="CM3817">
        <f>'[3]TABLEAU DE BORD'!K3815-'[3]TABLEAU DE BORD'!I3815</f>
        <v>0</v>
      </c>
    </row>
    <row r="3818" spans="87:91" x14ac:dyDescent="0.25">
      <c r="CI3818">
        <f>'[3]TABLEAU DE BORD'!B3816</f>
        <v>0</v>
      </c>
      <c r="CJ3818">
        <f>'[3]TABLEAU DE BORD'!E3816-'[3]TABLEAU DE BORD'!C3816</f>
        <v>0</v>
      </c>
      <c r="CL3818">
        <f>'[3]TABLEAU DE BORD'!H3816</f>
        <v>0</v>
      </c>
      <c r="CM3818">
        <f>'[3]TABLEAU DE BORD'!K3816-'[3]TABLEAU DE BORD'!I3816</f>
        <v>0</v>
      </c>
    </row>
    <row r="3819" spans="87:91" x14ac:dyDescent="0.25">
      <c r="CI3819">
        <f>'[3]TABLEAU DE BORD'!B3817</f>
        <v>0</v>
      </c>
      <c r="CJ3819">
        <f>'[3]TABLEAU DE BORD'!E3817-'[3]TABLEAU DE BORD'!C3817</f>
        <v>0</v>
      </c>
      <c r="CL3819">
        <f>'[3]TABLEAU DE BORD'!H3817</f>
        <v>0</v>
      </c>
      <c r="CM3819">
        <f>'[3]TABLEAU DE BORD'!K3817-'[3]TABLEAU DE BORD'!I3817</f>
        <v>0</v>
      </c>
    </row>
    <row r="3820" spans="87:91" x14ac:dyDescent="0.25">
      <c r="CI3820">
        <f>'[3]TABLEAU DE BORD'!B3818</f>
        <v>0</v>
      </c>
      <c r="CJ3820">
        <f>'[3]TABLEAU DE BORD'!E3818-'[3]TABLEAU DE BORD'!C3818</f>
        <v>0</v>
      </c>
      <c r="CL3820">
        <f>'[3]TABLEAU DE BORD'!H3818</f>
        <v>0</v>
      </c>
      <c r="CM3820">
        <f>'[3]TABLEAU DE BORD'!K3818-'[3]TABLEAU DE BORD'!I3818</f>
        <v>0</v>
      </c>
    </row>
    <row r="3821" spans="87:91" x14ac:dyDescent="0.25">
      <c r="CI3821">
        <f>'[3]TABLEAU DE BORD'!B3819</f>
        <v>0</v>
      </c>
      <c r="CJ3821">
        <f>'[3]TABLEAU DE BORD'!E3819-'[3]TABLEAU DE BORD'!C3819</f>
        <v>0</v>
      </c>
      <c r="CL3821">
        <f>'[3]TABLEAU DE BORD'!H3819</f>
        <v>0</v>
      </c>
      <c r="CM3821">
        <f>'[3]TABLEAU DE BORD'!K3819-'[3]TABLEAU DE BORD'!I3819</f>
        <v>0</v>
      </c>
    </row>
    <row r="3822" spans="87:91" x14ac:dyDescent="0.25">
      <c r="CI3822">
        <f>'[3]TABLEAU DE BORD'!B3820</f>
        <v>0</v>
      </c>
      <c r="CJ3822">
        <f>'[3]TABLEAU DE BORD'!E3820-'[3]TABLEAU DE BORD'!C3820</f>
        <v>0</v>
      </c>
      <c r="CL3822">
        <f>'[3]TABLEAU DE BORD'!H3820</f>
        <v>0</v>
      </c>
      <c r="CM3822">
        <f>'[3]TABLEAU DE BORD'!K3820-'[3]TABLEAU DE BORD'!I3820</f>
        <v>0</v>
      </c>
    </row>
    <row r="3823" spans="87:91" x14ac:dyDescent="0.25">
      <c r="CI3823">
        <f>'[3]TABLEAU DE BORD'!B3821</f>
        <v>0</v>
      </c>
      <c r="CJ3823">
        <f>'[3]TABLEAU DE BORD'!E3821-'[3]TABLEAU DE BORD'!C3821</f>
        <v>0</v>
      </c>
      <c r="CL3823">
        <f>'[3]TABLEAU DE BORD'!H3821</f>
        <v>0</v>
      </c>
      <c r="CM3823">
        <f>'[3]TABLEAU DE BORD'!K3821-'[3]TABLEAU DE BORD'!I3821</f>
        <v>0</v>
      </c>
    </row>
    <row r="3824" spans="87:91" x14ac:dyDescent="0.25">
      <c r="CI3824">
        <f>'[3]TABLEAU DE BORD'!B3822</f>
        <v>0</v>
      </c>
      <c r="CJ3824">
        <f>'[3]TABLEAU DE BORD'!E3822-'[3]TABLEAU DE BORD'!C3822</f>
        <v>0</v>
      </c>
      <c r="CL3824">
        <f>'[3]TABLEAU DE BORD'!H3822</f>
        <v>0</v>
      </c>
      <c r="CM3824">
        <f>'[3]TABLEAU DE BORD'!K3822-'[3]TABLEAU DE BORD'!I3822</f>
        <v>0</v>
      </c>
    </row>
    <row r="3825" spans="87:91" x14ac:dyDescent="0.25">
      <c r="CI3825">
        <f>'[3]TABLEAU DE BORD'!B3823</f>
        <v>0</v>
      </c>
      <c r="CJ3825">
        <f>'[3]TABLEAU DE BORD'!E3823-'[3]TABLEAU DE BORD'!C3823</f>
        <v>0</v>
      </c>
      <c r="CL3825">
        <f>'[3]TABLEAU DE BORD'!H3823</f>
        <v>0</v>
      </c>
      <c r="CM3825">
        <f>'[3]TABLEAU DE BORD'!K3823-'[3]TABLEAU DE BORD'!I3823</f>
        <v>0</v>
      </c>
    </row>
    <row r="3826" spans="87:91" x14ac:dyDescent="0.25">
      <c r="CI3826">
        <f>'[3]TABLEAU DE BORD'!B3824</f>
        <v>0</v>
      </c>
      <c r="CJ3826">
        <f>'[3]TABLEAU DE BORD'!E3824-'[3]TABLEAU DE BORD'!C3824</f>
        <v>0</v>
      </c>
      <c r="CL3826">
        <f>'[3]TABLEAU DE BORD'!H3824</f>
        <v>0</v>
      </c>
      <c r="CM3826">
        <f>'[3]TABLEAU DE BORD'!K3824-'[3]TABLEAU DE BORD'!I3824</f>
        <v>0</v>
      </c>
    </row>
    <row r="3827" spans="87:91" x14ac:dyDescent="0.25">
      <c r="CI3827">
        <f>'[3]TABLEAU DE BORD'!B3825</f>
        <v>0</v>
      </c>
      <c r="CJ3827">
        <f>'[3]TABLEAU DE BORD'!E3825-'[3]TABLEAU DE BORD'!C3825</f>
        <v>0</v>
      </c>
      <c r="CL3827">
        <f>'[3]TABLEAU DE BORD'!H3825</f>
        <v>0</v>
      </c>
      <c r="CM3827">
        <f>'[3]TABLEAU DE BORD'!K3825-'[3]TABLEAU DE BORD'!I3825</f>
        <v>0</v>
      </c>
    </row>
    <row r="3828" spans="87:91" x14ac:dyDescent="0.25">
      <c r="CI3828">
        <f>'[3]TABLEAU DE BORD'!B3826</f>
        <v>0</v>
      </c>
      <c r="CJ3828">
        <f>'[3]TABLEAU DE BORD'!E3826-'[3]TABLEAU DE BORD'!C3826</f>
        <v>0</v>
      </c>
      <c r="CL3828">
        <f>'[3]TABLEAU DE BORD'!H3826</f>
        <v>0</v>
      </c>
      <c r="CM3828">
        <f>'[3]TABLEAU DE BORD'!K3826-'[3]TABLEAU DE BORD'!I3826</f>
        <v>0</v>
      </c>
    </row>
    <row r="3829" spans="87:91" x14ac:dyDescent="0.25">
      <c r="CI3829">
        <f>'[3]TABLEAU DE BORD'!B3827</f>
        <v>0</v>
      </c>
      <c r="CJ3829">
        <f>'[3]TABLEAU DE BORD'!E3827-'[3]TABLEAU DE BORD'!C3827</f>
        <v>0</v>
      </c>
      <c r="CL3829">
        <f>'[3]TABLEAU DE BORD'!H3827</f>
        <v>0</v>
      </c>
      <c r="CM3829">
        <f>'[3]TABLEAU DE BORD'!K3827-'[3]TABLEAU DE BORD'!I3827</f>
        <v>0</v>
      </c>
    </row>
    <row r="3830" spans="87:91" x14ac:dyDescent="0.25">
      <c r="CI3830">
        <f>'[3]TABLEAU DE BORD'!B3828</f>
        <v>0</v>
      </c>
      <c r="CJ3830">
        <f>'[3]TABLEAU DE BORD'!E3828-'[3]TABLEAU DE BORD'!C3828</f>
        <v>0</v>
      </c>
      <c r="CL3830">
        <f>'[3]TABLEAU DE BORD'!H3828</f>
        <v>0</v>
      </c>
      <c r="CM3830">
        <f>'[3]TABLEAU DE BORD'!K3828-'[3]TABLEAU DE BORD'!I3828</f>
        <v>0</v>
      </c>
    </row>
    <row r="3831" spans="87:91" x14ac:dyDescent="0.25">
      <c r="CI3831">
        <f>'[3]TABLEAU DE BORD'!B3829</f>
        <v>0</v>
      </c>
      <c r="CJ3831">
        <f>'[3]TABLEAU DE BORD'!E3829-'[3]TABLEAU DE BORD'!C3829</f>
        <v>0</v>
      </c>
      <c r="CL3831">
        <f>'[3]TABLEAU DE BORD'!H3829</f>
        <v>0</v>
      </c>
      <c r="CM3831">
        <f>'[3]TABLEAU DE BORD'!K3829-'[3]TABLEAU DE BORD'!I3829</f>
        <v>0</v>
      </c>
    </row>
    <row r="3832" spans="87:91" x14ac:dyDescent="0.25">
      <c r="CI3832">
        <f>'[3]TABLEAU DE BORD'!B3830</f>
        <v>0</v>
      </c>
      <c r="CJ3832">
        <f>'[3]TABLEAU DE BORD'!E3830-'[3]TABLEAU DE BORD'!C3830</f>
        <v>0</v>
      </c>
      <c r="CL3832">
        <f>'[3]TABLEAU DE BORD'!H3830</f>
        <v>0</v>
      </c>
      <c r="CM3832">
        <f>'[3]TABLEAU DE BORD'!K3830-'[3]TABLEAU DE BORD'!I3830</f>
        <v>0</v>
      </c>
    </row>
    <row r="3833" spans="87:91" x14ac:dyDescent="0.25">
      <c r="CI3833">
        <f>'[3]TABLEAU DE BORD'!B3831</f>
        <v>0</v>
      </c>
      <c r="CJ3833">
        <f>'[3]TABLEAU DE BORD'!E3831-'[3]TABLEAU DE BORD'!C3831</f>
        <v>0</v>
      </c>
      <c r="CL3833">
        <f>'[3]TABLEAU DE BORD'!H3831</f>
        <v>0</v>
      </c>
      <c r="CM3833">
        <f>'[3]TABLEAU DE BORD'!K3831-'[3]TABLEAU DE BORD'!I3831</f>
        <v>0</v>
      </c>
    </row>
    <row r="3834" spans="87:91" x14ac:dyDescent="0.25">
      <c r="CI3834">
        <f>'[3]TABLEAU DE BORD'!B3832</f>
        <v>0</v>
      </c>
      <c r="CJ3834">
        <f>'[3]TABLEAU DE BORD'!E3832-'[3]TABLEAU DE BORD'!C3832</f>
        <v>0</v>
      </c>
      <c r="CL3834">
        <f>'[3]TABLEAU DE BORD'!H3832</f>
        <v>0</v>
      </c>
      <c r="CM3834">
        <f>'[3]TABLEAU DE BORD'!K3832-'[3]TABLEAU DE BORD'!I3832</f>
        <v>0</v>
      </c>
    </row>
    <row r="3835" spans="87:91" x14ac:dyDescent="0.25">
      <c r="CI3835">
        <f>'[3]TABLEAU DE BORD'!B3833</f>
        <v>0</v>
      </c>
      <c r="CJ3835">
        <f>'[3]TABLEAU DE BORD'!E3833-'[3]TABLEAU DE BORD'!C3833</f>
        <v>0</v>
      </c>
      <c r="CL3835">
        <f>'[3]TABLEAU DE BORD'!H3833</f>
        <v>0</v>
      </c>
      <c r="CM3835">
        <f>'[3]TABLEAU DE BORD'!K3833-'[3]TABLEAU DE BORD'!I3833</f>
        <v>0</v>
      </c>
    </row>
    <row r="3836" spans="87:91" x14ac:dyDescent="0.25">
      <c r="CI3836">
        <f>'[3]TABLEAU DE BORD'!B3834</f>
        <v>0</v>
      </c>
      <c r="CJ3836">
        <f>'[3]TABLEAU DE BORD'!E3834-'[3]TABLEAU DE BORD'!C3834</f>
        <v>0</v>
      </c>
      <c r="CL3836">
        <f>'[3]TABLEAU DE BORD'!H3834</f>
        <v>0</v>
      </c>
      <c r="CM3836">
        <f>'[3]TABLEAU DE BORD'!K3834-'[3]TABLEAU DE BORD'!I3834</f>
        <v>0</v>
      </c>
    </row>
    <row r="3837" spans="87:91" x14ac:dyDescent="0.25">
      <c r="CI3837">
        <f>'[3]TABLEAU DE BORD'!B3835</f>
        <v>0</v>
      </c>
      <c r="CJ3837">
        <f>'[3]TABLEAU DE BORD'!E3835-'[3]TABLEAU DE BORD'!C3835</f>
        <v>0</v>
      </c>
      <c r="CL3837">
        <f>'[3]TABLEAU DE BORD'!H3835</f>
        <v>0</v>
      </c>
      <c r="CM3837">
        <f>'[3]TABLEAU DE BORD'!K3835-'[3]TABLEAU DE BORD'!I3835</f>
        <v>0</v>
      </c>
    </row>
    <row r="3838" spans="87:91" x14ac:dyDescent="0.25">
      <c r="CI3838">
        <f>'[3]TABLEAU DE BORD'!B3836</f>
        <v>0</v>
      </c>
      <c r="CJ3838">
        <f>'[3]TABLEAU DE BORD'!E3836-'[3]TABLEAU DE BORD'!C3836</f>
        <v>0</v>
      </c>
      <c r="CL3838">
        <f>'[3]TABLEAU DE BORD'!H3836</f>
        <v>0</v>
      </c>
      <c r="CM3838">
        <f>'[3]TABLEAU DE BORD'!K3836-'[3]TABLEAU DE BORD'!I3836</f>
        <v>0</v>
      </c>
    </row>
    <row r="3839" spans="87:91" x14ac:dyDescent="0.25">
      <c r="CI3839">
        <f>'[3]TABLEAU DE BORD'!B3837</f>
        <v>0</v>
      </c>
      <c r="CJ3839">
        <f>'[3]TABLEAU DE BORD'!E3837-'[3]TABLEAU DE BORD'!C3837</f>
        <v>0</v>
      </c>
      <c r="CL3839">
        <f>'[3]TABLEAU DE BORD'!H3837</f>
        <v>0</v>
      </c>
      <c r="CM3839">
        <f>'[3]TABLEAU DE BORD'!K3837-'[3]TABLEAU DE BORD'!I3837</f>
        <v>0</v>
      </c>
    </row>
    <row r="3840" spans="87:91" x14ac:dyDescent="0.25">
      <c r="CI3840">
        <f>'[3]TABLEAU DE BORD'!B3838</f>
        <v>0</v>
      </c>
      <c r="CJ3840">
        <f>'[3]TABLEAU DE BORD'!E3838-'[3]TABLEAU DE BORD'!C3838</f>
        <v>0</v>
      </c>
      <c r="CL3840">
        <f>'[3]TABLEAU DE BORD'!H3838</f>
        <v>0</v>
      </c>
      <c r="CM3840">
        <f>'[3]TABLEAU DE BORD'!K3838-'[3]TABLEAU DE BORD'!I3838</f>
        <v>0</v>
      </c>
    </row>
    <row r="3841" spans="87:91" x14ac:dyDescent="0.25">
      <c r="CI3841">
        <f>'[3]TABLEAU DE BORD'!B3839</f>
        <v>0</v>
      </c>
      <c r="CJ3841">
        <f>'[3]TABLEAU DE BORD'!E3839-'[3]TABLEAU DE BORD'!C3839</f>
        <v>0</v>
      </c>
      <c r="CL3841">
        <f>'[3]TABLEAU DE BORD'!H3839</f>
        <v>0</v>
      </c>
      <c r="CM3841">
        <f>'[3]TABLEAU DE BORD'!K3839-'[3]TABLEAU DE BORD'!I3839</f>
        <v>0</v>
      </c>
    </row>
    <row r="3842" spans="87:91" x14ac:dyDescent="0.25">
      <c r="CI3842">
        <f>'[3]TABLEAU DE BORD'!B3840</f>
        <v>0</v>
      </c>
      <c r="CJ3842">
        <f>'[3]TABLEAU DE BORD'!E3840-'[3]TABLEAU DE BORD'!C3840</f>
        <v>0</v>
      </c>
      <c r="CL3842">
        <f>'[3]TABLEAU DE BORD'!H3840</f>
        <v>0</v>
      </c>
      <c r="CM3842">
        <f>'[3]TABLEAU DE BORD'!K3840-'[3]TABLEAU DE BORD'!I3840</f>
        <v>0</v>
      </c>
    </row>
    <row r="3843" spans="87:91" x14ac:dyDescent="0.25">
      <c r="CI3843">
        <f>'[3]TABLEAU DE BORD'!B3841</f>
        <v>0</v>
      </c>
      <c r="CJ3843">
        <f>'[3]TABLEAU DE BORD'!E3841-'[3]TABLEAU DE BORD'!C3841</f>
        <v>0</v>
      </c>
      <c r="CL3843">
        <f>'[3]TABLEAU DE BORD'!H3841</f>
        <v>0</v>
      </c>
      <c r="CM3843">
        <f>'[3]TABLEAU DE BORD'!K3841-'[3]TABLEAU DE BORD'!I3841</f>
        <v>0</v>
      </c>
    </row>
    <row r="3844" spans="87:91" x14ac:dyDescent="0.25">
      <c r="CI3844">
        <f>'[3]TABLEAU DE BORD'!B3842</f>
        <v>0</v>
      </c>
      <c r="CJ3844">
        <f>'[3]TABLEAU DE BORD'!E3842-'[3]TABLEAU DE BORD'!C3842</f>
        <v>0</v>
      </c>
      <c r="CL3844">
        <f>'[3]TABLEAU DE BORD'!H3842</f>
        <v>0</v>
      </c>
      <c r="CM3844">
        <f>'[3]TABLEAU DE BORD'!K3842-'[3]TABLEAU DE BORD'!I3842</f>
        <v>0</v>
      </c>
    </row>
    <row r="3845" spans="87:91" x14ac:dyDescent="0.25">
      <c r="CI3845">
        <f>'[3]TABLEAU DE BORD'!B3843</f>
        <v>0</v>
      </c>
      <c r="CJ3845">
        <f>'[3]TABLEAU DE BORD'!E3843-'[3]TABLEAU DE BORD'!C3843</f>
        <v>0</v>
      </c>
      <c r="CL3845">
        <f>'[3]TABLEAU DE BORD'!H3843</f>
        <v>0</v>
      </c>
      <c r="CM3845">
        <f>'[3]TABLEAU DE BORD'!K3843-'[3]TABLEAU DE BORD'!I3843</f>
        <v>0</v>
      </c>
    </row>
    <row r="3846" spans="87:91" x14ac:dyDescent="0.25">
      <c r="CI3846">
        <f>'[3]TABLEAU DE BORD'!B3844</f>
        <v>0</v>
      </c>
      <c r="CJ3846">
        <f>'[3]TABLEAU DE BORD'!E3844-'[3]TABLEAU DE BORD'!C3844</f>
        <v>0</v>
      </c>
      <c r="CL3846">
        <f>'[3]TABLEAU DE BORD'!H3844</f>
        <v>0</v>
      </c>
      <c r="CM3846">
        <f>'[3]TABLEAU DE BORD'!K3844-'[3]TABLEAU DE BORD'!I3844</f>
        <v>0</v>
      </c>
    </row>
    <row r="3847" spans="87:91" x14ac:dyDescent="0.25">
      <c r="CI3847">
        <f>'[3]TABLEAU DE BORD'!B3845</f>
        <v>0</v>
      </c>
      <c r="CJ3847">
        <f>'[3]TABLEAU DE BORD'!E3845-'[3]TABLEAU DE BORD'!C3845</f>
        <v>0</v>
      </c>
      <c r="CL3847">
        <f>'[3]TABLEAU DE BORD'!H3845</f>
        <v>0</v>
      </c>
      <c r="CM3847">
        <f>'[3]TABLEAU DE BORD'!K3845-'[3]TABLEAU DE BORD'!I3845</f>
        <v>0</v>
      </c>
    </row>
    <row r="3848" spans="87:91" x14ac:dyDescent="0.25">
      <c r="CI3848">
        <f>'[3]TABLEAU DE BORD'!B3846</f>
        <v>0</v>
      </c>
      <c r="CJ3848">
        <f>'[3]TABLEAU DE BORD'!E3846-'[3]TABLEAU DE BORD'!C3846</f>
        <v>0</v>
      </c>
      <c r="CL3848">
        <f>'[3]TABLEAU DE BORD'!H3846</f>
        <v>0</v>
      </c>
      <c r="CM3848">
        <f>'[3]TABLEAU DE BORD'!K3846-'[3]TABLEAU DE BORD'!I3846</f>
        <v>0</v>
      </c>
    </row>
    <row r="3849" spans="87:91" x14ac:dyDescent="0.25">
      <c r="CI3849">
        <f>'[3]TABLEAU DE BORD'!B3847</f>
        <v>0</v>
      </c>
      <c r="CJ3849">
        <f>'[3]TABLEAU DE BORD'!E3847-'[3]TABLEAU DE BORD'!C3847</f>
        <v>0</v>
      </c>
      <c r="CL3849">
        <f>'[3]TABLEAU DE BORD'!H3847</f>
        <v>0</v>
      </c>
      <c r="CM3849">
        <f>'[3]TABLEAU DE BORD'!K3847-'[3]TABLEAU DE BORD'!I3847</f>
        <v>0</v>
      </c>
    </row>
    <row r="3850" spans="87:91" x14ac:dyDescent="0.25">
      <c r="CI3850">
        <f>'[3]TABLEAU DE BORD'!B3848</f>
        <v>0</v>
      </c>
      <c r="CJ3850">
        <f>'[3]TABLEAU DE BORD'!E3848-'[3]TABLEAU DE BORD'!C3848</f>
        <v>0</v>
      </c>
      <c r="CL3850">
        <f>'[3]TABLEAU DE BORD'!H3848</f>
        <v>0</v>
      </c>
      <c r="CM3850">
        <f>'[3]TABLEAU DE BORD'!K3848-'[3]TABLEAU DE BORD'!I3848</f>
        <v>0</v>
      </c>
    </row>
    <row r="3851" spans="87:91" x14ac:dyDescent="0.25">
      <c r="CI3851">
        <f>'[3]TABLEAU DE BORD'!B3849</f>
        <v>0</v>
      </c>
      <c r="CJ3851">
        <f>'[3]TABLEAU DE BORD'!E3849-'[3]TABLEAU DE BORD'!C3849</f>
        <v>0</v>
      </c>
      <c r="CL3851">
        <f>'[3]TABLEAU DE BORD'!H3849</f>
        <v>0</v>
      </c>
      <c r="CM3851">
        <f>'[3]TABLEAU DE BORD'!K3849-'[3]TABLEAU DE BORD'!I3849</f>
        <v>0</v>
      </c>
    </row>
    <row r="3852" spans="87:91" x14ac:dyDescent="0.25">
      <c r="CI3852">
        <f>'[3]TABLEAU DE BORD'!B3850</f>
        <v>0</v>
      </c>
      <c r="CJ3852">
        <f>'[3]TABLEAU DE BORD'!E3850-'[3]TABLEAU DE BORD'!C3850</f>
        <v>0</v>
      </c>
      <c r="CL3852">
        <f>'[3]TABLEAU DE BORD'!H3850</f>
        <v>0</v>
      </c>
      <c r="CM3852">
        <f>'[3]TABLEAU DE BORD'!K3850-'[3]TABLEAU DE BORD'!I3850</f>
        <v>0</v>
      </c>
    </row>
    <row r="3853" spans="87:91" x14ac:dyDescent="0.25">
      <c r="CI3853">
        <f>'[3]TABLEAU DE BORD'!B3851</f>
        <v>0</v>
      </c>
      <c r="CJ3853">
        <f>'[3]TABLEAU DE BORD'!E3851-'[3]TABLEAU DE BORD'!C3851</f>
        <v>0</v>
      </c>
      <c r="CL3853">
        <f>'[3]TABLEAU DE BORD'!H3851</f>
        <v>0</v>
      </c>
      <c r="CM3853">
        <f>'[3]TABLEAU DE BORD'!K3851-'[3]TABLEAU DE BORD'!I3851</f>
        <v>0</v>
      </c>
    </row>
    <row r="3854" spans="87:91" x14ac:dyDescent="0.25">
      <c r="CI3854">
        <f>'[3]TABLEAU DE BORD'!B3852</f>
        <v>0</v>
      </c>
      <c r="CJ3854">
        <f>'[3]TABLEAU DE BORD'!E3852-'[3]TABLEAU DE BORD'!C3852</f>
        <v>0</v>
      </c>
      <c r="CL3854">
        <f>'[3]TABLEAU DE BORD'!H3852</f>
        <v>0</v>
      </c>
      <c r="CM3854">
        <f>'[3]TABLEAU DE BORD'!K3852-'[3]TABLEAU DE BORD'!I3852</f>
        <v>0</v>
      </c>
    </row>
    <row r="3855" spans="87:91" x14ac:dyDescent="0.25">
      <c r="CI3855">
        <f>'[3]TABLEAU DE BORD'!B3853</f>
        <v>0</v>
      </c>
      <c r="CJ3855">
        <f>'[3]TABLEAU DE BORD'!E3853-'[3]TABLEAU DE BORD'!C3853</f>
        <v>0</v>
      </c>
      <c r="CL3855">
        <f>'[3]TABLEAU DE BORD'!H3853</f>
        <v>0</v>
      </c>
      <c r="CM3855">
        <f>'[3]TABLEAU DE BORD'!K3853-'[3]TABLEAU DE BORD'!I3853</f>
        <v>0</v>
      </c>
    </row>
    <row r="3856" spans="87:91" x14ac:dyDescent="0.25">
      <c r="CI3856">
        <f>'[3]TABLEAU DE BORD'!B3854</f>
        <v>0</v>
      </c>
      <c r="CJ3856">
        <f>'[3]TABLEAU DE BORD'!E3854-'[3]TABLEAU DE BORD'!C3854</f>
        <v>0</v>
      </c>
      <c r="CL3856">
        <f>'[3]TABLEAU DE BORD'!H3854</f>
        <v>0</v>
      </c>
      <c r="CM3856">
        <f>'[3]TABLEAU DE BORD'!K3854-'[3]TABLEAU DE BORD'!I3854</f>
        <v>0</v>
      </c>
    </row>
    <row r="3857" spans="87:91" x14ac:dyDescent="0.25">
      <c r="CI3857">
        <f>'[3]TABLEAU DE BORD'!B3855</f>
        <v>0</v>
      </c>
      <c r="CJ3857">
        <f>'[3]TABLEAU DE BORD'!E3855-'[3]TABLEAU DE BORD'!C3855</f>
        <v>0</v>
      </c>
      <c r="CL3857">
        <f>'[3]TABLEAU DE BORD'!H3855</f>
        <v>0</v>
      </c>
      <c r="CM3857">
        <f>'[3]TABLEAU DE BORD'!K3855-'[3]TABLEAU DE BORD'!I3855</f>
        <v>0</v>
      </c>
    </row>
    <row r="3858" spans="87:91" x14ac:dyDescent="0.25">
      <c r="CI3858">
        <f>'[3]TABLEAU DE BORD'!B3856</f>
        <v>0</v>
      </c>
      <c r="CJ3858">
        <f>'[3]TABLEAU DE BORD'!E3856-'[3]TABLEAU DE BORD'!C3856</f>
        <v>0</v>
      </c>
      <c r="CL3858">
        <f>'[3]TABLEAU DE BORD'!H3856</f>
        <v>0</v>
      </c>
      <c r="CM3858">
        <f>'[3]TABLEAU DE BORD'!K3856-'[3]TABLEAU DE BORD'!I3856</f>
        <v>0</v>
      </c>
    </row>
    <row r="3859" spans="87:91" x14ac:dyDescent="0.25">
      <c r="CI3859">
        <f>'[3]TABLEAU DE BORD'!B3857</f>
        <v>0</v>
      </c>
      <c r="CJ3859">
        <f>'[3]TABLEAU DE BORD'!E3857-'[3]TABLEAU DE BORD'!C3857</f>
        <v>0</v>
      </c>
      <c r="CL3859">
        <f>'[3]TABLEAU DE BORD'!H3857</f>
        <v>0</v>
      </c>
      <c r="CM3859">
        <f>'[3]TABLEAU DE BORD'!K3857-'[3]TABLEAU DE BORD'!I3857</f>
        <v>0</v>
      </c>
    </row>
    <row r="3860" spans="87:91" x14ac:dyDescent="0.25">
      <c r="CI3860">
        <f>'[3]TABLEAU DE BORD'!B3858</f>
        <v>0</v>
      </c>
      <c r="CJ3860">
        <f>'[3]TABLEAU DE BORD'!E3858-'[3]TABLEAU DE BORD'!C3858</f>
        <v>0</v>
      </c>
      <c r="CL3860">
        <f>'[3]TABLEAU DE BORD'!H3858</f>
        <v>0</v>
      </c>
      <c r="CM3860">
        <f>'[3]TABLEAU DE BORD'!K3858-'[3]TABLEAU DE BORD'!I3858</f>
        <v>0</v>
      </c>
    </row>
    <row r="3861" spans="87:91" x14ac:dyDescent="0.25">
      <c r="CI3861">
        <f>'[3]TABLEAU DE BORD'!B3859</f>
        <v>0</v>
      </c>
      <c r="CJ3861">
        <f>'[3]TABLEAU DE BORD'!E3859-'[3]TABLEAU DE BORD'!C3859</f>
        <v>0</v>
      </c>
      <c r="CL3861">
        <f>'[3]TABLEAU DE BORD'!H3859</f>
        <v>0</v>
      </c>
      <c r="CM3861">
        <f>'[3]TABLEAU DE BORD'!K3859-'[3]TABLEAU DE BORD'!I3859</f>
        <v>0</v>
      </c>
    </row>
    <row r="3862" spans="87:91" x14ac:dyDescent="0.25">
      <c r="CI3862">
        <f>'[3]TABLEAU DE BORD'!B3860</f>
        <v>0</v>
      </c>
      <c r="CJ3862">
        <f>'[3]TABLEAU DE BORD'!E3860-'[3]TABLEAU DE BORD'!C3860</f>
        <v>0</v>
      </c>
      <c r="CL3862">
        <f>'[3]TABLEAU DE BORD'!H3860</f>
        <v>0</v>
      </c>
      <c r="CM3862">
        <f>'[3]TABLEAU DE BORD'!K3860-'[3]TABLEAU DE BORD'!I3860</f>
        <v>0</v>
      </c>
    </row>
    <row r="3863" spans="87:91" x14ac:dyDescent="0.25">
      <c r="CI3863">
        <f>'[3]TABLEAU DE BORD'!B3861</f>
        <v>0</v>
      </c>
      <c r="CJ3863">
        <f>'[3]TABLEAU DE BORD'!E3861-'[3]TABLEAU DE BORD'!C3861</f>
        <v>0</v>
      </c>
      <c r="CL3863">
        <f>'[3]TABLEAU DE BORD'!H3861</f>
        <v>0</v>
      </c>
      <c r="CM3863">
        <f>'[3]TABLEAU DE BORD'!K3861-'[3]TABLEAU DE BORD'!I3861</f>
        <v>0</v>
      </c>
    </row>
    <row r="3864" spans="87:91" x14ac:dyDescent="0.25">
      <c r="CI3864">
        <f>'[3]TABLEAU DE BORD'!B3862</f>
        <v>0</v>
      </c>
      <c r="CJ3864">
        <f>'[3]TABLEAU DE BORD'!E3862-'[3]TABLEAU DE BORD'!C3862</f>
        <v>0</v>
      </c>
      <c r="CL3864">
        <f>'[3]TABLEAU DE BORD'!H3862</f>
        <v>0</v>
      </c>
      <c r="CM3864">
        <f>'[3]TABLEAU DE BORD'!K3862-'[3]TABLEAU DE BORD'!I3862</f>
        <v>0</v>
      </c>
    </row>
    <row r="3865" spans="87:91" x14ac:dyDescent="0.25">
      <c r="CI3865">
        <f>'[3]TABLEAU DE BORD'!B3863</f>
        <v>0</v>
      </c>
      <c r="CJ3865">
        <f>'[3]TABLEAU DE BORD'!E3863-'[3]TABLEAU DE BORD'!C3863</f>
        <v>0</v>
      </c>
      <c r="CL3865">
        <f>'[3]TABLEAU DE BORD'!H3863</f>
        <v>0</v>
      </c>
      <c r="CM3865">
        <f>'[3]TABLEAU DE BORD'!K3863-'[3]TABLEAU DE BORD'!I3863</f>
        <v>0</v>
      </c>
    </row>
    <row r="3866" spans="87:91" x14ac:dyDescent="0.25">
      <c r="CI3866">
        <f>'[3]TABLEAU DE BORD'!B3864</f>
        <v>0</v>
      </c>
      <c r="CJ3866">
        <f>'[3]TABLEAU DE BORD'!E3864-'[3]TABLEAU DE BORD'!C3864</f>
        <v>0</v>
      </c>
      <c r="CL3866">
        <f>'[3]TABLEAU DE BORD'!H3864</f>
        <v>0</v>
      </c>
      <c r="CM3866">
        <f>'[3]TABLEAU DE BORD'!K3864-'[3]TABLEAU DE BORD'!I3864</f>
        <v>0</v>
      </c>
    </row>
    <row r="3867" spans="87:91" x14ac:dyDescent="0.25">
      <c r="CI3867">
        <f>'[3]TABLEAU DE BORD'!B3865</f>
        <v>0</v>
      </c>
      <c r="CJ3867">
        <f>'[3]TABLEAU DE BORD'!E3865-'[3]TABLEAU DE BORD'!C3865</f>
        <v>0</v>
      </c>
      <c r="CL3867">
        <f>'[3]TABLEAU DE BORD'!H3865</f>
        <v>0</v>
      </c>
      <c r="CM3867">
        <f>'[3]TABLEAU DE BORD'!K3865-'[3]TABLEAU DE BORD'!I3865</f>
        <v>0</v>
      </c>
    </row>
    <row r="3868" spans="87:91" x14ac:dyDescent="0.25">
      <c r="CI3868">
        <f>'[3]TABLEAU DE BORD'!B3866</f>
        <v>0</v>
      </c>
      <c r="CJ3868">
        <f>'[3]TABLEAU DE BORD'!E3866-'[3]TABLEAU DE BORD'!C3866</f>
        <v>0</v>
      </c>
      <c r="CL3868">
        <f>'[3]TABLEAU DE BORD'!H3866</f>
        <v>0</v>
      </c>
      <c r="CM3868">
        <f>'[3]TABLEAU DE BORD'!K3866-'[3]TABLEAU DE BORD'!I3866</f>
        <v>0</v>
      </c>
    </row>
    <row r="3869" spans="87:91" x14ac:dyDescent="0.25">
      <c r="CI3869">
        <f>'[3]TABLEAU DE BORD'!B3867</f>
        <v>0</v>
      </c>
      <c r="CJ3869">
        <f>'[3]TABLEAU DE BORD'!E3867-'[3]TABLEAU DE BORD'!C3867</f>
        <v>0</v>
      </c>
      <c r="CL3869">
        <f>'[3]TABLEAU DE BORD'!H3867</f>
        <v>0</v>
      </c>
      <c r="CM3869">
        <f>'[3]TABLEAU DE BORD'!K3867-'[3]TABLEAU DE BORD'!I3867</f>
        <v>0</v>
      </c>
    </row>
    <row r="3870" spans="87:91" x14ac:dyDescent="0.25">
      <c r="CI3870">
        <f>'[3]TABLEAU DE BORD'!B3868</f>
        <v>0</v>
      </c>
      <c r="CJ3870">
        <f>'[3]TABLEAU DE BORD'!E3868-'[3]TABLEAU DE BORD'!C3868</f>
        <v>0</v>
      </c>
      <c r="CL3870">
        <f>'[3]TABLEAU DE BORD'!H3868</f>
        <v>0</v>
      </c>
      <c r="CM3870">
        <f>'[3]TABLEAU DE BORD'!K3868-'[3]TABLEAU DE BORD'!I3868</f>
        <v>0</v>
      </c>
    </row>
    <row r="3871" spans="87:91" x14ac:dyDescent="0.25">
      <c r="CI3871">
        <f>'[3]TABLEAU DE BORD'!B3869</f>
        <v>0</v>
      </c>
      <c r="CJ3871">
        <f>'[3]TABLEAU DE BORD'!E3869-'[3]TABLEAU DE BORD'!C3869</f>
        <v>0</v>
      </c>
      <c r="CL3871">
        <f>'[3]TABLEAU DE BORD'!H3869</f>
        <v>0</v>
      </c>
      <c r="CM3871">
        <f>'[3]TABLEAU DE BORD'!K3869-'[3]TABLEAU DE BORD'!I3869</f>
        <v>0</v>
      </c>
    </row>
    <row r="3872" spans="87:91" x14ac:dyDescent="0.25">
      <c r="CI3872">
        <f>'[3]TABLEAU DE BORD'!B3870</f>
        <v>0</v>
      </c>
      <c r="CJ3872">
        <f>'[3]TABLEAU DE BORD'!E3870-'[3]TABLEAU DE BORD'!C3870</f>
        <v>0</v>
      </c>
      <c r="CL3872">
        <f>'[3]TABLEAU DE BORD'!H3870</f>
        <v>0</v>
      </c>
      <c r="CM3872">
        <f>'[3]TABLEAU DE BORD'!K3870-'[3]TABLEAU DE BORD'!I3870</f>
        <v>0</v>
      </c>
    </row>
    <row r="3873" spans="87:91" x14ac:dyDescent="0.25">
      <c r="CI3873">
        <f>'[3]TABLEAU DE BORD'!B3871</f>
        <v>0</v>
      </c>
      <c r="CJ3873">
        <f>'[3]TABLEAU DE BORD'!E3871-'[3]TABLEAU DE BORD'!C3871</f>
        <v>0</v>
      </c>
      <c r="CL3873">
        <f>'[3]TABLEAU DE BORD'!H3871</f>
        <v>0</v>
      </c>
      <c r="CM3873">
        <f>'[3]TABLEAU DE BORD'!K3871-'[3]TABLEAU DE BORD'!I3871</f>
        <v>0</v>
      </c>
    </row>
    <row r="3874" spans="87:91" x14ac:dyDescent="0.25">
      <c r="CI3874">
        <f>'[3]TABLEAU DE BORD'!B3872</f>
        <v>0</v>
      </c>
      <c r="CJ3874">
        <f>'[3]TABLEAU DE BORD'!E3872-'[3]TABLEAU DE BORD'!C3872</f>
        <v>0</v>
      </c>
      <c r="CL3874">
        <f>'[3]TABLEAU DE BORD'!H3872</f>
        <v>0</v>
      </c>
      <c r="CM3874">
        <f>'[3]TABLEAU DE BORD'!K3872-'[3]TABLEAU DE BORD'!I3872</f>
        <v>0</v>
      </c>
    </row>
    <row r="3875" spans="87:91" x14ac:dyDescent="0.25">
      <c r="CI3875">
        <f>'[3]TABLEAU DE BORD'!B3873</f>
        <v>0</v>
      </c>
      <c r="CJ3875">
        <f>'[3]TABLEAU DE BORD'!E3873-'[3]TABLEAU DE BORD'!C3873</f>
        <v>0</v>
      </c>
      <c r="CL3875">
        <f>'[3]TABLEAU DE BORD'!H3873</f>
        <v>0</v>
      </c>
      <c r="CM3875">
        <f>'[3]TABLEAU DE BORD'!K3873-'[3]TABLEAU DE BORD'!I3873</f>
        <v>0</v>
      </c>
    </row>
    <row r="3876" spans="87:91" x14ac:dyDescent="0.25">
      <c r="CI3876">
        <f>'[3]TABLEAU DE BORD'!B3874</f>
        <v>0</v>
      </c>
      <c r="CJ3876">
        <f>'[3]TABLEAU DE BORD'!E3874-'[3]TABLEAU DE BORD'!C3874</f>
        <v>0</v>
      </c>
      <c r="CL3876">
        <f>'[3]TABLEAU DE BORD'!H3874</f>
        <v>0</v>
      </c>
      <c r="CM3876">
        <f>'[3]TABLEAU DE BORD'!K3874-'[3]TABLEAU DE BORD'!I3874</f>
        <v>0</v>
      </c>
    </row>
    <row r="3877" spans="87:91" x14ac:dyDescent="0.25">
      <c r="CI3877">
        <f>'[3]TABLEAU DE BORD'!B3875</f>
        <v>0</v>
      </c>
      <c r="CJ3877">
        <f>'[3]TABLEAU DE BORD'!E3875-'[3]TABLEAU DE BORD'!C3875</f>
        <v>0</v>
      </c>
      <c r="CL3877">
        <f>'[3]TABLEAU DE BORD'!H3875</f>
        <v>0</v>
      </c>
      <c r="CM3877">
        <f>'[3]TABLEAU DE BORD'!K3875-'[3]TABLEAU DE BORD'!I3875</f>
        <v>0</v>
      </c>
    </row>
    <row r="3878" spans="87:91" x14ac:dyDescent="0.25">
      <c r="CI3878">
        <f>'[3]TABLEAU DE BORD'!B3876</f>
        <v>0</v>
      </c>
      <c r="CJ3878">
        <f>'[3]TABLEAU DE BORD'!E3876-'[3]TABLEAU DE BORD'!C3876</f>
        <v>0</v>
      </c>
      <c r="CL3878">
        <f>'[3]TABLEAU DE BORD'!H3876</f>
        <v>0</v>
      </c>
      <c r="CM3878">
        <f>'[3]TABLEAU DE BORD'!K3876-'[3]TABLEAU DE BORD'!I3876</f>
        <v>0</v>
      </c>
    </row>
    <row r="3879" spans="87:91" x14ac:dyDescent="0.25">
      <c r="CI3879">
        <f>'[3]TABLEAU DE BORD'!B3877</f>
        <v>0</v>
      </c>
      <c r="CJ3879">
        <f>'[3]TABLEAU DE BORD'!E3877-'[3]TABLEAU DE BORD'!C3877</f>
        <v>0</v>
      </c>
      <c r="CL3879">
        <f>'[3]TABLEAU DE BORD'!H3877</f>
        <v>0</v>
      </c>
      <c r="CM3879">
        <f>'[3]TABLEAU DE BORD'!K3877-'[3]TABLEAU DE BORD'!I3877</f>
        <v>0</v>
      </c>
    </row>
    <row r="3880" spans="87:91" x14ac:dyDescent="0.25">
      <c r="CI3880">
        <f>'[3]TABLEAU DE BORD'!B3878</f>
        <v>0</v>
      </c>
      <c r="CJ3880">
        <f>'[3]TABLEAU DE BORD'!E3878-'[3]TABLEAU DE BORD'!C3878</f>
        <v>0</v>
      </c>
      <c r="CL3880">
        <f>'[3]TABLEAU DE BORD'!H3878</f>
        <v>0</v>
      </c>
      <c r="CM3880">
        <f>'[3]TABLEAU DE BORD'!K3878-'[3]TABLEAU DE BORD'!I3878</f>
        <v>0</v>
      </c>
    </row>
    <row r="3881" spans="87:91" x14ac:dyDescent="0.25">
      <c r="CI3881">
        <f>'[3]TABLEAU DE BORD'!B3879</f>
        <v>0</v>
      </c>
      <c r="CJ3881">
        <f>'[3]TABLEAU DE BORD'!E3879-'[3]TABLEAU DE BORD'!C3879</f>
        <v>0</v>
      </c>
      <c r="CL3881">
        <f>'[3]TABLEAU DE BORD'!H3879</f>
        <v>0</v>
      </c>
      <c r="CM3881">
        <f>'[3]TABLEAU DE BORD'!K3879-'[3]TABLEAU DE BORD'!I3879</f>
        <v>0</v>
      </c>
    </row>
    <row r="3882" spans="87:91" x14ac:dyDescent="0.25">
      <c r="CI3882">
        <f>'[3]TABLEAU DE BORD'!B3880</f>
        <v>0</v>
      </c>
      <c r="CJ3882">
        <f>'[3]TABLEAU DE BORD'!E3880-'[3]TABLEAU DE BORD'!C3880</f>
        <v>0</v>
      </c>
      <c r="CL3882">
        <f>'[3]TABLEAU DE BORD'!H3880</f>
        <v>0</v>
      </c>
      <c r="CM3882">
        <f>'[3]TABLEAU DE BORD'!K3880-'[3]TABLEAU DE BORD'!I3880</f>
        <v>0</v>
      </c>
    </row>
    <row r="3883" spans="87:91" x14ac:dyDescent="0.25">
      <c r="CI3883">
        <f>'[3]TABLEAU DE BORD'!B3881</f>
        <v>0</v>
      </c>
      <c r="CJ3883">
        <f>'[3]TABLEAU DE BORD'!E3881-'[3]TABLEAU DE BORD'!C3881</f>
        <v>0</v>
      </c>
      <c r="CL3883">
        <f>'[3]TABLEAU DE BORD'!H3881</f>
        <v>0</v>
      </c>
      <c r="CM3883">
        <f>'[3]TABLEAU DE BORD'!K3881-'[3]TABLEAU DE BORD'!I3881</f>
        <v>0</v>
      </c>
    </row>
    <row r="3884" spans="87:91" x14ac:dyDescent="0.25">
      <c r="CI3884">
        <f>'[3]TABLEAU DE BORD'!B3882</f>
        <v>0</v>
      </c>
      <c r="CJ3884">
        <f>'[3]TABLEAU DE BORD'!E3882-'[3]TABLEAU DE BORD'!C3882</f>
        <v>0</v>
      </c>
      <c r="CL3884">
        <f>'[3]TABLEAU DE BORD'!H3882</f>
        <v>0</v>
      </c>
      <c r="CM3884">
        <f>'[3]TABLEAU DE BORD'!K3882-'[3]TABLEAU DE BORD'!I3882</f>
        <v>0</v>
      </c>
    </row>
    <row r="3885" spans="87:91" x14ac:dyDescent="0.25">
      <c r="CI3885">
        <f>'[3]TABLEAU DE BORD'!B3883</f>
        <v>0</v>
      </c>
      <c r="CJ3885">
        <f>'[3]TABLEAU DE BORD'!E3883-'[3]TABLEAU DE BORD'!C3883</f>
        <v>0</v>
      </c>
      <c r="CL3885">
        <f>'[3]TABLEAU DE BORD'!H3883</f>
        <v>0</v>
      </c>
      <c r="CM3885">
        <f>'[3]TABLEAU DE BORD'!K3883-'[3]TABLEAU DE BORD'!I3883</f>
        <v>0</v>
      </c>
    </row>
    <row r="3886" spans="87:91" x14ac:dyDescent="0.25">
      <c r="CI3886">
        <f>'[3]TABLEAU DE BORD'!B3884</f>
        <v>0</v>
      </c>
      <c r="CJ3886">
        <f>'[3]TABLEAU DE BORD'!E3884-'[3]TABLEAU DE BORD'!C3884</f>
        <v>0</v>
      </c>
      <c r="CL3886">
        <f>'[3]TABLEAU DE BORD'!H3884</f>
        <v>0</v>
      </c>
      <c r="CM3886">
        <f>'[3]TABLEAU DE BORD'!K3884-'[3]TABLEAU DE BORD'!I3884</f>
        <v>0</v>
      </c>
    </row>
    <row r="3887" spans="87:91" x14ac:dyDescent="0.25">
      <c r="CI3887">
        <f>'[3]TABLEAU DE BORD'!B3885</f>
        <v>0</v>
      </c>
      <c r="CJ3887">
        <f>'[3]TABLEAU DE BORD'!E3885-'[3]TABLEAU DE BORD'!C3885</f>
        <v>0</v>
      </c>
      <c r="CL3887">
        <f>'[3]TABLEAU DE BORD'!H3885</f>
        <v>0</v>
      </c>
      <c r="CM3887">
        <f>'[3]TABLEAU DE BORD'!K3885-'[3]TABLEAU DE BORD'!I3885</f>
        <v>0</v>
      </c>
    </row>
    <row r="3888" spans="87:91" x14ac:dyDescent="0.25">
      <c r="CI3888">
        <f>'[3]TABLEAU DE BORD'!B3886</f>
        <v>0</v>
      </c>
      <c r="CJ3888">
        <f>'[3]TABLEAU DE BORD'!E3886-'[3]TABLEAU DE BORD'!C3886</f>
        <v>0</v>
      </c>
      <c r="CL3888">
        <f>'[3]TABLEAU DE BORD'!H3886</f>
        <v>0</v>
      </c>
      <c r="CM3888">
        <f>'[3]TABLEAU DE BORD'!K3886-'[3]TABLEAU DE BORD'!I3886</f>
        <v>0</v>
      </c>
    </row>
    <row r="3889" spans="87:91" x14ac:dyDescent="0.25">
      <c r="CI3889">
        <f>'[3]TABLEAU DE BORD'!B3887</f>
        <v>0</v>
      </c>
      <c r="CJ3889">
        <f>'[3]TABLEAU DE BORD'!E3887-'[3]TABLEAU DE BORD'!C3887</f>
        <v>0</v>
      </c>
      <c r="CL3889">
        <f>'[3]TABLEAU DE BORD'!H3887</f>
        <v>0</v>
      </c>
      <c r="CM3889">
        <f>'[3]TABLEAU DE BORD'!K3887-'[3]TABLEAU DE BORD'!I3887</f>
        <v>0</v>
      </c>
    </row>
    <row r="3890" spans="87:91" x14ac:dyDescent="0.25">
      <c r="CI3890">
        <f>'[3]TABLEAU DE BORD'!B3888</f>
        <v>0</v>
      </c>
      <c r="CJ3890">
        <f>'[3]TABLEAU DE BORD'!E3888-'[3]TABLEAU DE BORD'!C3888</f>
        <v>0</v>
      </c>
      <c r="CL3890">
        <f>'[3]TABLEAU DE BORD'!H3888</f>
        <v>0</v>
      </c>
      <c r="CM3890">
        <f>'[3]TABLEAU DE BORD'!K3888-'[3]TABLEAU DE BORD'!I3888</f>
        <v>0</v>
      </c>
    </row>
    <row r="3891" spans="87:91" x14ac:dyDescent="0.25">
      <c r="CI3891">
        <f>'[3]TABLEAU DE BORD'!B3889</f>
        <v>0</v>
      </c>
      <c r="CJ3891">
        <f>'[3]TABLEAU DE BORD'!E3889-'[3]TABLEAU DE BORD'!C3889</f>
        <v>0</v>
      </c>
      <c r="CL3891">
        <f>'[3]TABLEAU DE BORD'!H3889</f>
        <v>0</v>
      </c>
      <c r="CM3891">
        <f>'[3]TABLEAU DE BORD'!K3889-'[3]TABLEAU DE BORD'!I3889</f>
        <v>0</v>
      </c>
    </row>
    <row r="3892" spans="87:91" x14ac:dyDescent="0.25">
      <c r="CI3892">
        <f>'[3]TABLEAU DE BORD'!B3890</f>
        <v>0</v>
      </c>
      <c r="CJ3892">
        <f>'[3]TABLEAU DE BORD'!E3890-'[3]TABLEAU DE BORD'!C3890</f>
        <v>0</v>
      </c>
      <c r="CL3892">
        <f>'[3]TABLEAU DE BORD'!H3890</f>
        <v>0</v>
      </c>
      <c r="CM3892">
        <f>'[3]TABLEAU DE BORD'!K3890-'[3]TABLEAU DE BORD'!I3890</f>
        <v>0</v>
      </c>
    </row>
    <row r="3893" spans="87:91" x14ac:dyDescent="0.25">
      <c r="CI3893">
        <f>'[3]TABLEAU DE BORD'!B3891</f>
        <v>0</v>
      </c>
      <c r="CJ3893">
        <f>'[3]TABLEAU DE BORD'!E3891-'[3]TABLEAU DE BORD'!C3891</f>
        <v>0</v>
      </c>
      <c r="CL3893">
        <f>'[3]TABLEAU DE BORD'!H3891</f>
        <v>0</v>
      </c>
      <c r="CM3893">
        <f>'[3]TABLEAU DE BORD'!K3891-'[3]TABLEAU DE BORD'!I3891</f>
        <v>0</v>
      </c>
    </row>
    <row r="3894" spans="87:91" x14ac:dyDescent="0.25">
      <c r="CI3894">
        <f>'[3]TABLEAU DE BORD'!B3892</f>
        <v>0</v>
      </c>
      <c r="CJ3894">
        <f>'[3]TABLEAU DE BORD'!E3892-'[3]TABLEAU DE BORD'!C3892</f>
        <v>0</v>
      </c>
      <c r="CL3894">
        <f>'[3]TABLEAU DE BORD'!H3892</f>
        <v>0</v>
      </c>
      <c r="CM3894">
        <f>'[3]TABLEAU DE BORD'!K3892-'[3]TABLEAU DE BORD'!I3892</f>
        <v>0</v>
      </c>
    </row>
    <row r="3895" spans="87:91" x14ac:dyDescent="0.25">
      <c r="CI3895">
        <f>'[3]TABLEAU DE BORD'!B3893</f>
        <v>0</v>
      </c>
      <c r="CJ3895">
        <f>'[3]TABLEAU DE BORD'!E3893-'[3]TABLEAU DE BORD'!C3893</f>
        <v>0</v>
      </c>
      <c r="CL3895">
        <f>'[3]TABLEAU DE BORD'!H3893</f>
        <v>0</v>
      </c>
      <c r="CM3895">
        <f>'[3]TABLEAU DE BORD'!K3893-'[3]TABLEAU DE BORD'!I3893</f>
        <v>0</v>
      </c>
    </row>
    <row r="3896" spans="87:91" x14ac:dyDescent="0.25">
      <c r="CI3896">
        <f>'[3]TABLEAU DE BORD'!B3894</f>
        <v>0</v>
      </c>
      <c r="CJ3896">
        <f>'[3]TABLEAU DE BORD'!E3894-'[3]TABLEAU DE BORD'!C3894</f>
        <v>0</v>
      </c>
      <c r="CL3896">
        <f>'[3]TABLEAU DE BORD'!H3894</f>
        <v>0</v>
      </c>
      <c r="CM3896">
        <f>'[3]TABLEAU DE BORD'!K3894-'[3]TABLEAU DE BORD'!I3894</f>
        <v>0</v>
      </c>
    </row>
    <row r="3897" spans="87:91" x14ac:dyDescent="0.25">
      <c r="CI3897">
        <f>'[3]TABLEAU DE BORD'!B3895</f>
        <v>0</v>
      </c>
      <c r="CJ3897">
        <f>'[3]TABLEAU DE BORD'!E3895-'[3]TABLEAU DE BORD'!C3895</f>
        <v>0</v>
      </c>
      <c r="CL3897">
        <f>'[3]TABLEAU DE BORD'!H3895</f>
        <v>0</v>
      </c>
      <c r="CM3897">
        <f>'[3]TABLEAU DE BORD'!K3895-'[3]TABLEAU DE BORD'!I3895</f>
        <v>0</v>
      </c>
    </row>
    <row r="3898" spans="87:91" x14ac:dyDescent="0.25">
      <c r="CI3898">
        <f>'[3]TABLEAU DE BORD'!B3896</f>
        <v>0</v>
      </c>
      <c r="CJ3898">
        <f>'[3]TABLEAU DE BORD'!E3896-'[3]TABLEAU DE BORD'!C3896</f>
        <v>0</v>
      </c>
      <c r="CL3898">
        <f>'[3]TABLEAU DE BORD'!H3896</f>
        <v>0</v>
      </c>
      <c r="CM3898">
        <f>'[3]TABLEAU DE BORD'!K3896-'[3]TABLEAU DE BORD'!I3896</f>
        <v>0</v>
      </c>
    </row>
    <row r="3899" spans="87:91" x14ac:dyDescent="0.25">
      <c r="CI3899">
        <f>'[3]TABLEAU DE BORD'!B3897</f>
        <v>0</v>
      </c>
      <c r="CJ3899">
        <f>'[3]TABLEAU DE BORD'!E3897-'[3]TABLEAU DE BORD'!C3897</f>
        <v>0</v>
      </c>
      <c r="CL3899">
        <f>'[3]TABLEAU DE BORD'!H3897</f>
        <v>0</v>
      </c>
      <c r="CM3899">
        <f>'[3]TABLEAU DE BORD'!K3897-'[3]TABLEAU DE BORD'!I3897</f>
        <v>0</v>
      </c>
    </row>
    <row r="3900" spans="87:91" x14ac:dyDescent="0.25">
      <c r="CI3900">
        <f>'[3]TABLEAU DE BORD'!B3898</f>
        <v>0</v>
      </c>
      <c r="CJ3900">
        <f>'[3]TABLEAU DE BORD'!E3898-'[3]TABLEAU DE BORD'!C3898</f>
        <v>0</v>
      </c>
      <c r="CL3900">
        <f>'[3]TABLEAU DE BORD'!H3898</f>
        <v>0</v>
      </c>
      <c r="CM3900">
        <f>'[3]TABLEAU DE BORD'!K3898-'[3]TABLEAU DE BORD'!I3898</f>
        <v>0</v>
      </c>
    </row>
    <row r="3901" spans="87:91" x14ac:dyDescent="0.25">
      <c r="CI3901">
        <f>'[3]TABLEAU DE BORD'!B3899</f>
        <v>0</v>
      </c>
      <c r="CJ3901">
        <f>'[3]TABLEAU DE BORD'!E3899-'[3]TABLEAU DE BORD'!C3899</f>
        <v>0</v>
      </c>
      <c r="CL3901">
        <f>'[3]TABLEAU DE BORD'!H3899</f>
        <v>0</v>
      </c>
      <c r="CM3901">
        <f>'[3]TABLEAU DE BORD'!K3899-'[3]TABLEAU DE BORD'!I3899</f>
        <v>0</v>
      </c>
    </row>
    <row r="3902" spans="87:91" x14ac:dyDescent="0.25">
      <c r="CI3902">
        <f>'[3]TABLEAU DE BORD'!B3900</f>
        <v>0</v>
      </c>
      <c r="CJ3902">
        <f>'[3]TABLEAU DE BORD'!E3900-'[3]TABLEAU DE BORD'!C3900</f>
        <v>0</v>
      </c>
      <c r="CL3902">
        <f>'[3]TABLEAU DE BORD'!H3900</f>
        <v>0</v>
      </c>
      <c r="CM3902">
        <f>'[3]TABLEAU DE BORD'!K3900-'[3]TABLEAU DE BORD'!I3900</f>
        <v>0</v>
      </c>
    </row>
    <row r="3903" spans="87:91" x14ac:dyDescent="0.25">
      <c r="CI3903">
        <f>'[3]TABLEAU DE BORD'!B3901</f>
        <v>0</v>
      </c>
      <c r="CJ3903">
        <f>'[3]TABLEAU DE BORD'!E3901-'[3]TABLEAU DE BORD'!C3901</f>
        <v>0</v>
      </c>
      <c r="CL3903">
        <f>'[3]TABLEAU DE BORD'!H3901</f>
        <v>0</v>
      </c>
      <c r="CM3903">
        <f>'[3]TABLEAU DE BORD'!K3901-'[3]TABLEAU DE BORD'!I3901</f>
        <v>0</v>
      </c>
    </row>
    <row r="3904" spans="87:91" x14ac:dyDescent="0.25">
      <c r="CI3904">
        <f>'[3]TABLEAU DE BORD'!B3902</f>
        <v>0</v>
      </c>
      <c r="CJ3904">
        <f>'[3]TABLEAU DE BORD'!E3902-'[3]TABLEAU DE BORD'!C3902</f>
        <v>0</v>
      </c>
      <c r="CL3904">
        <f>'[3]TABLEAU DE BORD'!H3902</f>
        <v>0</v>
      </c>
      <c r="CM3904">
        <f>'[3]TABLEAU DE BORD'!K3902-'[3]TABLEAU DE BORD'!I3902</f>
        <v>0</v>
      </c>
    </row>
    <row r="3905" spans="87:91" x14ac:dyDescent="0.25">
      <c r="CI3905">
        <f>'[3]TABLEAU DE BORD'!B3903</f>
        <v>0</v>
      </c>
      <c r="CJ3905">
        <f>'[3]TABLEAU DE BORD'!E3903-'[3]TABLEAU DE BORD'!C3903</f>
        <v>0</v>
      </c>
      <c r="CL3905">
        <f>'[3]TABLEAU DE BORD'!H3903</f>
        <v>0</v>
      </c>
      <c r="CM3905">
        <f>'[3]TABLEAU DE BORD'!K3903-'[3]TABLEAU DE BORD'!I3903</f>
        <v>0</v>
      </c>
    </row>
    <row r="3906" spans="87:91" x14ac:dyDescent="0.25">
      <c r="CI3906">
        <f>'[3]TABLEAU DE BORD'!B3904</f>
        <v>0</v>
      </c>
      <c r="CJ3906">
        <f>'[3]TABLEAU DE BORD'!E3904-'[3]TABLEAU DE BORD'!C3904</f>
        <v>0</v>
      </c>
      <c r="CL3906">
        <f>'[3]TABLEAU DE BORD'!H3904</f>
        <v>0</v>
      </c>
      <c r="CM3906">
        <f>'[3]TABLEAU DE BORD'!K3904-'[3]TABLEAU DE BORD'!I3904</f>
        <v>0</v>
      </c>
    </row>
    <row r="3907" spans="87:91" x14ac:dyDescent="0.25">
      <c r="CI3907">
        <f>'[3]TABLEAU DE BORD'!B3905</f>
        <v>0</v>
      </c>
      <c r="CJ3907">
        <f>'[3]TABLEAU DE BORD'!E3905-'[3]TABLEAU DE BORD'!C3905</f>
        <v>0</v>
      </c>
      <c r="CL3907">
        <f>'[3]TABLEAU DE BORD'!H3905</f>
        <v>0</v>
      </c>
      <c r="CM3907">
        <f>'[3]TABLEAU DE BORD'!K3905-'[3]TABLEAU DE BORD'!I3905</f>
        <v>0</v>
      </c>
    </row>
    <row r="3908" spans="87:91" x14ac:dyDescent="0.25">
      <c r="CI3908">
        <f>'[3]TABLEAU DE BORD'!B3906</f>
        <v>0</v>
      </c>
      <c r="CJ3908">
        <f>'[3]TABLEAU DE BORD'!E3906-'[3]TABLEAU DE BORD'!C3906</f>
        <v>0</v>
      </c>
      <c r="CL3908">
        <f>'[3]TABLEAU DE BORD'!H3906</f>
        <v>0</v>
      </c>
      <c r="CM3908">
        <f>'[3]TABLEAU DE BORD'!K3906-'[3]TABLEAU DE BORD'!I3906</f>
        <v>0</v>
      </c>
    </row>
    <row r="3909" spans="87:91" x14ac:dyDescent="0.25">
      <c r="CI3909">
        <f>'[3]TABLEAU DE BORD'!B3907</f>
        <v>0</v>
      </c>
      <c r="CJ3909">
        <f>'[3]TABLEAU DE BORD'!E3907-'[3]TABLEAU DE BORD'!C3907</f>
        <v>0</v>
      </c>
      <c r="CL3909">
        <f>'[3]TABLEAU DE BORD'!H3907</f>
        <v>0</v>
      </c>
      <c r="CM3909">
        <f>'[3]TABLEAU DE BORD'!K3907-'[3]TABLEAU DE BORD'!I3907</f>
        <v>0</v>
      </c>
    </row>
    <row r="3910" spans="87:91" x14ac:dyDescent="0.25">
      <c r="CI3910">
        <f>'[3]TABLEAU DE BORD'!B3908</f>
        <v>0</v>
      </c>
      <c r="CJ3910">
        <f>'[3]TABLEAU DE BORD'!E3908-'[3]TABLEAU DE BORD'!C3908</f>
        <v>0</v>
      </c>
      <c r="CL3910">
        <f>'[3]TABLEAU DE BORD'!H3908</f>
        <v>0</v>
      </c>
      <c r="CM3910">
        <f>'[3]TABLEAU DE BORD'!K3908-'[3]TABLEAU DE BORD'!I3908</f>
        <v>0</v>
      </c>
    </row>
    <row r="3911" spans="87:91" x14ac:dyDescent="0.25">
      <c r="CI3911">
        <f>'[3]TABLEAU DE BORD'!B3909</f>
        <v>0</v>
      </c>
      <c r="CJ3911">
        <f>'[3]TABLEAU DE BORD'!E3909-'[3]TABLEAU DE BORD'!C3909</f>
        <v>0</v>
      </c>
      <c r="CL3911">
        <f>'[3]TABLEAU DE BORD'!H3909</f>
        <v>0</v>
      </c>
      <c r="CM3911">
        <f>'[3]TABLEAU DE BORD'!K3909-'[3]TABLEAU DE BORD'!I3909</f>
        <v>0</v>
      </c>
    </row>
    <row r="3912" spans="87:91" x14ac:dyDescent="0.25">
      <c r="CI3912">
        <f>'[3]TABLEAU DE BORD'!B3910</f>
        <v>0</v>
      </c>
      <c r="CJ3912">
        <f>'[3]TABLEAU DE BORD'!E3910-'[3]TABLEAU DE BORD'!C3910</f>
        <v>0</v>
      </c>
      <c r="CL3912">
        <f>'[3]TABLEAU DE BORD'!H3910</f>
        <v>0</v>
      </c>
      <c r="CM3912">
        <f>'[3]TABLEAU DE BORD'!K3910-'[3]TABLEAU DE BORD'!I3910</f>
        <v>0</v>
      </c>
    </row>
    <row r="3913" spans="87:91" x14ac:dyDescent="0.25">
      <c r="CI3913">
        <f>'[3]TABLEAU DE BORD'!B3911</f>
        <v>0</v>
      </c>
      <c r="CJ3913">
        <f>'[3]TABLEAU DE BORD'!E3911-'[3]TABLEAU DE BORD'!C3911</f>
        <v>0</v>
      </c>
      <c r="CL3913">
        <f>'[3]TABLEAU DE BORD'!H3911</f>
        <v>0</v>
      </c>
      <c r="CM3913">
        <f>'[3]TABLEAU DE BORD'!K3911-'[3]TABLEAU DE BORD'!I3911</f>
        <v>0</v>
      </c>
    </row>
    <row r="3914" spans="87:91" x14ac:dyDescent="0.25">
      <c r="CI3914">
        <f>'[3]TABLEAU DE BORD'!B3912</f>
        <v>0</v>
      </c>
      <c r="CJ3914">
        <f>'[3]TABLEAU DE BORD'!E3912-'[3]TABLEAU DE BORD'!C3912</f>
        <v>0</v>
      </c>
      <c r="CL3914">
        <f>'[3]TABLEAU DE BORD'!H3912</f>
        <v>0</v>
      </c>
      <c r="CM3914">
        <f>'[3]TABLEAU DE BORD'!K3912-'[3]TABLEAU DE BORD'!I3912</f>
        <v>0</v>
      </c>
    </row>
    <row r="3915" spans="87:91" x14ac:dyDescent="0.25">
      <c r="CI3915">
        <f>'[3]TABLEAU DE BORD'!B3913</f>
        <v>0</v>
      </c>
      <c r="CJ3915">
        <f>'[3]TABLEAU DE BORD'!E3913-'[3]TABLEAU DE BORD'!C3913</f>
        <v>0</v>
      </c>
      <c r="CL3915">
        <f>'[3]TABLEAU DE BORD'!H3913</f>
        <v>0</v>
      </c>
      <c r="CM3915">
        <f>'[3]TABLEAU DE BORD'!K3913-'[3]TABLEAU DE BORD'!I3913</f>
        <v>0</v>
      </c>
    </row>
    <row r="3916" spans="87:91" x14ac:dyDescent="0.25">
      <c r="CI3916">
        <f>'[3]TABLEAU DE BORD'!B3914</f>
        <v>0</v>
      </c>
      <c r="CJ3916">
        <f>'[3]TABLEAU DE BORD'!E3914-'[3]TABLEAU DE BORD'!C3914</f>
        <v>0</v>
      </c>
      <c r="CL3916">
        <f>'[3]TABLEAU DE BORD'!H3914</f>
        <v>0</v>
      </c>
      <c r="CM3916">
        <f>'[3]TABLEAU DE BORD'!K3914-'[3]TABLEAU DE BORD'!I3914</f>
        <v>0</v>
      </c>
    </row>
    <row r="3917" spans="87:91" x14ac:dyDescent="0.25">
      <c r="CI3917">
        <f>'[3]TABLEAU DE BORD'!B3915</f>
        <v>0</v>
      </c>
      <c r="CJ3917">
        <f>'[3]TABLEAU DE BORD'!E3915-'[3]TABLEAU DE BORD'!C3915</f>
        <v>0</v>
      </c>
      <c r="CL3917">
        <f>'[3]TABLEAU DE BORD'!H3915</f>
        <v>0</v>
      </c>
      <c r="CM3917">
        <f>'[3]TABLEAU DE BORD'!K3915-'[3]TABLEAU DE BORD'!I3915</f>
        <v>0</v>
      </c>
    </row>
    <row r="3918" spans="87:91" x14ac:dyDescent="0.25">
      <c r="CI3918">
        <f>'[3]TABLEAU DE BORD'!B3916</f>
        <v>0</v>
      </c>
      <c r="CJ3918">
        <f>'[3]TABLEAU DE BORD'!E3916-'[3]TABLEAU DE BORD'!C3916</f>
        <v>0</v>
      </c>
      <c r="CL3918">
        <f>'[3]TABLEAU DE BORD'!H3916</f>
        <v>0</v>
      </c>
      <c r="CM3918">
        <f>'[3]TABLEAU DE BORD'!K3916-'[3]TABLEAU DE BORD'!I3916</f>
        <v>0</v>
      </c>
    </row>
    <row r="3919" spans="87:91" x14ac:dyDescent="0.25">
      <c r="CI3919">
        <f>'[3]TABLEAU DE BORD'!B3917</f>
        <v>0</v>
      </c>
      <c r="CJ3919">
        <f>'[3]TABLEAU DE BORD'!E3917-'[3]TABLEAU DE BORD'!C3917</f>
        <v>0</v>
      </c>
      <c r="CL3919">
        <f>'[3]TABLEAU DE BORD'!H3917</f>
        <v>0</v>
      </c>
      <c r="CM3919">
        <f>'[3]TABLEAU DE BORD'!K3917-'[3]TABLEAU DE BORD'!I3917</f>
        <v>0</v>
      </c>
    </row>
    <row r="3920" spans="87:91" x14ac:dyDescent="0.25">
      <c r="CI3920">
        <f>'[3]TABLEAU DE BORD'!B3918</f>
        <v>0</v>
      </c>
      <c r="CJ3920">
        <f>'[3]TABLEAU DE BORD'!E3918-'[3]TABLEAU DE BORD'!C3918</f>
        <v>0</v>
      </c>
      <c r="CL3920">
        <f>'[3]TABLEAU DE BORD'!H3918</f>
        <v>0</v>
      </c>
      <c r="CM3920">
        <f>'[3]TABLEAU DE BORD'!K3918-'[3]TABLEAU DE BORD'!I3918</f>
        <v>0</v>
      </c>
    </row>
    <row r="3921" spans="87:91" x14ac:dyDescent="0.25">
      <c r="CI3921">
        <f>'[3]TABLEAU DE BORD'!B3919</f>
        <v>0</v>
      </c>
      <c r="CJ3921">
        <f>'[3]TABLEAU DE BORD'!E3919-'[3]TABLEAU DE BORD'!C3919</f>
        <v>0</v>
      </c>
      <c r="CL3921">
        <f>'[3]TABLEAU DE BORD'!H3919</f>
        <v>0</v>
      </c>
      <c r="CM3921">
        <f>'[3]TABLEAU DE BORD'!K3919-'[3]TABLEAU DE BORD'!I3919</f>
        <v>0</v>
      </c>
    </row>
    <row r="3922" spans="87:91" x14ac:dyDescent="0.25">
      <c r="CI3922">
        <f>'[3]TABLEAU DE BORD'!B3920</f>
        <v>0</v>
      </c>
      <c r="CJ3922">
        <f>'[3]TABLEAU DE BORD'!E3920-'[3]TABLEAU DE BORD'!C3920</f>
        <v>0</v>
      </c>
      <c r="CL3922">
        <f>'[3]TABLEAU DE BORD'!H3920</f>
        <v>0</v>
      </c>
      <c r="CM3922">
        <f>'[3]TABLEAU DE BORD'!K3920-'[3]TABLEAU DE BORD'!I3920</f>
        <v>0</v>
      </c>
    </row>
    <row r="3923" spans="87:91" x14ac:dyDescent="0.25">
      <c r="CI3923">
        <f>'[3]TABLEAU DE BORD'!B3921</f>
        <v>0</v>
      </c>
      <c r="CJ3923">
        <f>'[3]TABLEAU DE BORD'!E3921-'[3]TABLEAU DE BORD'!C3921</f>
        <v>0</v>
      </c>
      <c r="CL3923">
        <f>'[3]TABLEAU DE BORD'!H3921</f>
        <v>0</v>
      </c>
      <c r="CM3923">
        <f>'[3]TABLEAU DE BORD'!K3921-'[3]TABLEAU DE BORD'!I3921</f>
        <v>0</v>
      </c>
    </row>
    <row r="3924" spans="87:91" x14ac:dyDescent="0.25">
      <c r="CI3924">
        <f>'[3]TABLEAU DE BORD'!B3922</f>
        <v>0</v>
      </c>
      <c r="CJ3924">
        <f>'[3]TABLEAU DE BORD'!E3922-'[3]TABLEAU DE BORD'!C3922</f>
        <v>0</v>
      </c>
      <c r="CL3924">
        <f>'[3]TABLEAU DE BORD'!H3922</f>
        <v>0</v>
      </c>
      <c r="CM3924">
        <f>'[3]TABLEAU DE BORD'!K3922-'[3]TABLEAU DE BORD'!I3922</f>
        <v>0</v>
      </c>
    </row>
    <row r="3925" spans="87:91" x14ac:dyDescent="0.25">
      <c r="CI3925">
        <f>'[3]TABLEAU DE BORD'!B3923</f>
        <v>0</v>
      </c>
      <c r="CJ3925">
        <f>'[3]TABLEAU DE BORD'!E3923-'[3]TABLEAU DE BORD'!C3923</f>
        <v>0</v>
      </c>
      <c r="CL3925">
        <f>'[3]TABLEAU DE BORD'!H3923</f>
        <v>0</v>
      </c>
      <c r="CM3925">
        <f>'[3]TABLEAU DE BORD'!K3923-'[3]TABLEAU DE BORD'!I3923</f>
        <v>0</v>
      </c>
    </row>
    <row r="3926" spans="87:91" x14ac:dyDescent="0.25">
      <c r="CI3926">
        <f>'[3]TABLEAU DE BORD'!B3924</f>
        <v>0</v>
      </c>
      <c r="CJ3926">
        <f>'[3]TABLEAU DE BORD'!E3924-'[3]TABLEAU DE BORD'!C3924</f>
        <v>0</v>
      </c>
      <c r="CL3926">
        <f>'[3]TABLEAU DE BORD'!H3924</f>
        <v>0</v>
      </c>
      <c r="CM3926">
        <f>'[3]TABLEAU DE BORD'!K3924-'[3]TABLEAU DE BORD'!I3924</f>
        <v>0</v>
      </c>
    </row>
    <row r="3927" spans="87:91" x14ac:dyDescent="0.25">
      <c r="CI3927">
        <f>'[3]TABLEAU DE BORD'!B3925</f>
        <v>0</v>
      </c>
      <c r="CJ3927">
        <f>'[3]TABLEAU DE BORD'!E3925-'[3]TABLEAU DE BORD'!C3925</f>
        <v>0</v>
      </c>
      <c r="CL3927">
        <f>'[3]TABLEAU DE BORD'!H3925</f>
        <v>0</v>
      </c>
      <c r="CM3927">
        <f>'[3]TABLEAU DE BORD'!K3925-'[3]TABLEAU DE BORD'!I3925</f>
        <v>0</v>
      </c>
    </row>
    <row r="3928" spans="87:91" x14ac:dyDescent="0.25">
      <c r="CI3928">
        <f>'[3]TABLEAU DE BORD'!B3926</f>
        <v>0</v>
      </c>
      <c r="CJ3928">
        <f>'[3]TABLEAU DE BORD'!E3926-'[3]TABLEAU DE BORD'!C3926</f>
        <v>0</v>
      </c>
      <c r="CL3928">
        <f>'[3]TABLEAU DE BORD'!H3926</f>
        <v>0</v>
      </c>
      <c r="CM3928">
        <f>'[3]TABLEAU DE BORD'!K3926-'[3]TABLEAU DE BORD'!I3926</f>
        <v>0</v>
      </c>
    </row>
    <row r="3929" spans="87:91" x14ac:dyDescent="0.25">
      <c r="CI3929">
        <f>'[3]TABLEAU DE BORD'!B3927</f>
        <v>0</v>
      </c>
      <c r="CJ3929">
        <f>'[3]TABLEAU DE BORD'!E3927-'[3]TABLEAU DE BORD'!C3927</f>
        <v>0</v>
      </c>
      <c r="CL3929">
        <f>'[3]TABLEAU DE BORD'!H3927</f>
        <v>0</v>
      </c>
      <c r="CM3929">
        <f>'[3]TABLEAU DE BORD'!K3927-'[3]TABLEAU DE BORD'!I3927</f>
        <v>0</v>
      </c>
    </row>
    <row r="3930" spans="87:91" x14ac:dyDescent="0.25">
      <c r="CI3930">
        <f>'[3]TABLEAU DE BORD'!B3928</f>
        <v>0</v>
      </c>
      <c r="CJ3930">
        <f>'[3]TABLEAU DE BORD'!E3928-'[3]TABLEAU DE BORD'!C3928</f>
        <v>0</v>
      </c>
      <c r="CL3930">
        <f>'[3]TABLEAU DE BORD'!H3928</f>
        <v>0</v>
      </c>
      <c r="CM3930">
        <f>'[3]TABLEAU DE BORD'!K3928-'[3]TABLEAU DE BORD'!I3928</f>
        <v>0</v>
      </c>
    </row>
    <row r="3931" spans="87:91" x14ac:dyDescent="0.25">
      <c r="CI3931">
        <f>'[3]TABLEAU DE BORD'!B3929</f>
        <v>0</v>
      </c>
      <c r="CJ3931">
        <f>'[3]TABLEAU DE BORD'!E3929-'[3]TABLEAU DE BORD'!C3929</f>
        <v>0</v>
      </c>
      <c r="CL3931">
        <f>'[3]TABLEAU DE BORD'!H3929</f>
        <v>0</v>
      </c>
      <c r="CM3931">
        <f>'[3]TABLEAU DE BORD'!K3929-'[3]TABLEAU DE BORD'!I3929</f>
        <v>0</v>
      </c>
    </row>
    <row r="3932" spans="87:91" x14ac:dyDescent="0.25">
      <c r="CI3932">
        <f>'[3]TABLEAU DE BORD'!B3930</f>
        <v>0</v>
      </c>
      <c r="CJ3932">
        <f>'[3]TABLEAU DE BORD'!E3930-'[3]TABLEAU DE BORD'!C3930</f>
        <v>0</v>
      </c>
      <c r="CL3932">
        <f>'[3]TABLEAU DE BORD'!H3930</f>
        <v>0</v>
      </c>
      <c r="CM3932">
        <f>'[3]TABLEAU DE BORD'!K3930-'[3]TABLEAU DE BORD'!I3930</f>
        <v>0</v>
      </c>
    </row>
    <row r="3933" spans="87:91" x14ac:dyDescent="0.25">
      <c r="CI3933">
        <f>'[3]TABLEAU DE BORD'!B3931</f>
        <v>0</v>
      </c>
      <c r="CJ3933">
        <f>'[3]TABLEAU DE BORD'!E3931-'[3]TABLEAU DE BORD'!C3931</f>
        <v>0</v>
      </c>
      <c r="CL3933">
        <f>'[3]TABLEAU DE BORD'!H3931</f>
        <v>0</v>
      </c>
      <c r="CM3933">
        <f>'[3]TABLEAU DE BORD'!K3931-'[3]TABLEAU DE BORD'!I3931</f>
        <v>0</v>
      </c>
    </row>
    <row r="3934" spans="87:91" x14ac:dyDescent="0.25">
      <c r="CI3934">
        <f>'[3]TABLEAU DE BORD'!B3932</f>
        <v>0</v>
      </c>
      <c r="CJ3934">
        <f>'[3]TABLEAU DE BORD'!E3932-'[3]TABLEAU DE BORD'!C3932</f>
        <v>0</v>
      </c>
      <c r="CL3934">
        <f>'[3]TABLEAU DE BORD'!H3932</f>
        <v>0</v>
      </c>
      <c r="CM3934">
        <f>'[3]TABLEAU DE BORD'!K3932-'[3]TABLEAU DE BORD'!I3932</f>
        <v>0</v>
      </c>
    </row>
    <row r="3935" spans="87:91" x14ac:dyDescent="0.25">
      <c r="CI3935">
        <f>'[3]TABLEAU DE BORD'!B3933</f>
        <v>0</v>
      </c>
      <c r="CJ3935">
        <f>'[3]TABLEAU DE BORD'!E3933-'[3]TABLEAU DE BORD'!C3933</f>
        <v>0</v>
      </c>
      <c r="CL3935">
        <f>'[3]TABLEAU DE BORD'!H3933</f>
        <v>0</v>
      </c>
      <c r="CM3935">
        <f>'[3]TABLEAU DE BORD'!K3933-'[3]TABLEAU DE BORD'!I3933</f>
        <v>0</v>
      </c>
    </row>
    <row r="3936" spans="87:91" x14ac:dyDescent="0.25">
      <c r="CI3936">
        <f>'[3]TABLEAU DE BORD'!B3934</f>
        <v>0</v>
      </c>
      <c r="CJ3936">
        <f>'[3]TABLEAU DE BORD'!E3934-'[3]TABLEAU DE BORD'!C3934</f>
        <v>0</v>
      </c>
      <c r="CL3936">
        <f>'[3]TABLEAU DE BORD'!H3934</f>
        <v>0</v>
      </c>
      <c r="CM3936">
        <f>'[3]TABLEAU DE BORD'!K3934-'[3]TABLEAU DE BORD'!I3934</f>
        <v>0</v>
      </c>
    </row>
    <row r="3937" spans="87:91" x14ac:dyDescent="0.25">
      <c r="CI3937">
        <f>'[3]TABLEAU DE BORD'!B3935</f>
        <v>0</v>
      </c>
      <c r="CJ3937">
        <f>'[3]TABLEAU DE BORD'!E3935-'[3]TABLEAU DE BORD'!C3935</f>
        <v>0</v>
      </c>
      <c r="CL3937">
        <f>'[3]TABLEAU DE BORD'!H3935</f>
        <v>0</v>
      </c>
      <c r="CM3937">
        <f>'[3]TABLEAU DE BORD'!K3935-'[3]TABLEAU DE BORD'!I3935</f>
        <v>0</v>
      </c>
    </row>
    <row r="3938" spans="87:91" x14ac:dyDescent="0.25">
      <c r="CI3938">
        <f>'[3]TABLEAU DE BORD'!B3936</f>
        <v>0</v>
      </c>
      <c r="CJ3938">
        <f>'[3]TABLEAU DE BORD'!E3936-'[3]TABLEAU DE BORD'!C3936</f>
        <v>0</v>
      </c>
      <c r="CL3938">
        <f>'[3]TABLEAU DE BORD'!H3936</f>
        <v>0</v>
      </c>
      <c r="CM3938">
        <f>'[3]TABLEAU DE BORD'!K3936-'[3]TABLEAU DE BORD'!I3936</f>
        <v>0</v>
      </c>
    </row>
    <row r="3939" spans="87:91" x14ac:dyDescent="0.25">
      <c r="CI3939">
        <f>'[3]TABLEAU DE BORD'!B3937</f>
        <v>0</v>
      </c>
      <c r="CJ3939">
        <f>'[3]TABLEAU DE BORD'!E3937-'[3]TABLEAU DE BORD'!C3937</f>
        <v>0</v>
      </c>
      <c r="CL3939">
        <f>'[3]TABLEAU DE BORD'!H3937</f>
        <v>0</v>
      </c>
      <c r="CM3939">
        <f>'[3]TABLEAU DE BORD'!K3937-'[3]TABLEAU DE BORD'!I3937</f>
        <v>0</v>
      </c>
    </row>
    <row r="3940" spans="87:91" x14ac:dyDescent="0.25">
      <c r="CI3940">
        <f>'[3]TABLEAU DE BORD'!B3938</f>
        <v>0</v>
      </c>
      <c r="CJ3940">
        <f>'[3]TABLEAU DE BORD'!E3938-'[3]TABLEAU DE BORD'!C3938</f>
        <v>0</v>
      </c>
      <c r="CL3940">
        <f>'[3]TABLEAU DE BORD'!H3938</f>
        <v>0</v>
      </c>
      <c r="CM3940">
        <f>'[3]TABLEAU DE BORD'!K3938-'[3]TABLEAU DE BORD'!I3938</f>
        <v>0</v>
      </c>
    </row>
    <row r="3941" spans="87:91" x14ac:dyDescent="0.25">
      <c r="CI3941">
        <f>'[3]TABLEAU DE BORD'!B3939</f>
        <v>0</v>
      </c>
      <c r="CJ3941">
        <f>'[3]TABLEAU DE BORD'!E3939-'[3]TABLEAU DE BORD'!C3939</f>
        <v>0</v>
      </c>
      <c r="CL3941">
        <f>'[3]TABLEAU DE BORD'!H3939</f>
        <v>0</v>
      </c>
      <c r="CM3941">
        <f>'[3]TABLEAU DE BORD'!K3939-'[3]TABLEAU DE BORD'!I3939</f>
        <v>0</v>
      </c>
    </row>
    <row r="3942" spans="87:91" x14ac:dyDescent="0.25">
      <c r="CI3942">
        <f>'[3]TABLEAU DE BORD'!B3940</f>
        <v>0</v>
      </c>
      <c r="CJ3942">
        <f>'[3]TABLEAU DE BORD'!E3940-'[3]TABLEAU DE BORD'!C3940</f>
        <v>0</v>
      </c>
      <c r="CL3942">
        <f>'[3]TABLEAU DE BORD'!H3940</f>
        <v>0</v>
      </c>
      <c r="CM3942">
        <f>'[3]TABLEAU DE BORD'!K3940-'[3]TABLEAU DE BORD'!I3940</f>
        <v>0</v>
      </c>
    </row>
    <row r="3943" spans="87:91" x14ac:dyDescent="0.25">
      <c r="CI3943">
        <f>'[3]TABLEAU DE BORD'!B3941</f>
        <v>0</v>
      </c>
      <c r="CJ3943">
        <f>'[3]TABLEAU DE BORD'!E3941-'[3]TABLEAU DE BORD'!C3941</f>
        <v>0</v>
      </c>
      <c r="CL3943">
        <f>'[3]TABLEAU DE BORD'!H3941</f>
        <v>0</v>
      </c>
      <c r="CM3943">
        <f>'[3]TABLEAU DE BORD'!K3941-'[3]TABLEAU DE BORD'!I3941</f>
        <v>0</v>
      </c>
    </row>
    <row r="3944" spans="87:91" x14ac:dyDescent="0.25">
      <c r="CI3944">
        <f>'[3]TABLEAU DE BORD'!B3942</f>
        <v>0</v>
      </c>
      <c r="CJ3944">
        <f>'[3]TABLEAU DE BORD'!E3942-'[3]TABLEAU DE BORD'!C3942</f>
        <v>0</v>
      </c>
      <c r="CL3944">
        <f>'[3]TABLEAU DE BORD'!H3942</f>
        <v>0</v>
      </c>
      <c r="CM3944">
        <f>'[3]TABLEAU DE BORD'!K3942-'[3]TABLEAU DE BORD'!I3942</f>
        <v>0</v>
      </c>
    </row>
    <row r="3945" spans="87:91" x14ac:dyDescent="0.25">
      <c r="CI3945">
        <f>'[3]TABLEAU DE BORD'!B3943</f>
        <v>0</v>
      </c>
      <c r="CJ3945">
        <f>'[3]TABLEAU DE BORD'!E3943-'[3]TABLEAU DE BORD'!C3943</f>
        <v>0</v>
      </c>
      <c r="CL3945">
        <f>'[3]TABLEAU DE BORD'!H3943</f>
        <v>0</v>
      </c>
      <c r="CM3945">
        <f>'[3]TABLEAU DE BORD'!K3943-'[3]TABLEAU DE BORD'!I3943</f>
        <v>0</v>
      </c>
    </row>
    <row r="3946" spans="87:91" x14ac:dyDescent="0.25">
      <c r="CI3946">
        <f>'[3]TABLEAU DE BORD'!B3944</f>
        <v>0</v>
      </c>
      <c r="CJ3946">
        <f>'[3]TABLEAU DE BORD'!E3944-'[3]TABLEAU DE BORD'!C3944</f>
        <v>0</v>
      </c>
      <c r="CL3946">
        <f>'[3]TABLEAU DE BORD'!H3944</f>
        <v>0</v>
      </c>
      <c r="CM3946">
        <f>'[3]TABLEAU DE BORD'!K3944-'[3]TABLEAU DE BORD'!I3944</f>
        <v>0</v>
      </c>
    </row>
    <row r="3947" spans="87:91" x14ac:dyDescent="0.25">
      <c r="CI3947">
        <f>'[3]TABLEAU DE BORD'!B3945</f>
        <v>0</v>
      </c>
      <c r="CJ3947">
        <f>'[3]TABLEAU DE BORD'!E3945-'[3]TABLEAU DE BORD'!C3945</f>
        <v>0</v>
      </c>
      <c r="CL3947">
        <f>'[3]TABLEAU DE BORD'!H3945</f>
        <v>0</v>
      </c>
      <c r="CM3947">
        <f>'[3]TABLEAU DE BORD'!K3945-'[3]TABLEAU DE BORD'!I3945</f>
        <v>0</v>
      </c>
    </row>
    <row r="3948" spans="87:91" x14ac:dyDescent="0.25">
      <c r="CI3948">
        <f>'[3]TABLEAU DE BORD'!B3946</f>
        <v>0</v>
      </c>
      <c r="CJ3948">
        <f>'[3]TABLEAU DE BORD'!E3946-'[3]TABLEAU DE BORD'!C3946</f>
        <v>0</v>
      </c>
      <c r="CL3948">
        <f>'[3]TABLEAU DE BORD'!H3946</f>
        <v>0</v>
      </c>
      <c r="CM3948">
        <f>'[3]TABLEAU DE BORD'!K3946-'[3]TABLEAU DE BORD'!I3946</f>
        <v>0</v>
      </c>
    </row>
    <row r="3949" spans="87:91" x14ac:dyDescent="0.25">
      <c r="CI3949">
        <f>'[3]TABLEAU DE BORD'!B3947</f>
        <v>0</v>
      </c>
      <c r="CJ3949">
        <f>'[3]TABLEAU DE BORD'!E3947-'[3]TABLEAU DE BORD'!C3947</f>
        <v>0</v>
      </c>
      <c r="CL3949">
        <f>'[3]TABLEAU DE BORD'!H3947</f>
        <v>0</v>
      </c>
      <c r="CM3949">
        <f>'[3]TABLEAU DE BORD'!K3947-'[3]TABLEAU DE BORD'!I3947</f>
        <v>0</v>
      </c>
    </row>
    <row r="3950" spans="87:91" x14ac:dyDescent="0.25">
      <c r="CI3950">
        <f>'[3]TABLEAU DE BORD'!B3948</f>
        <v>0</v>
      </c>
      <c r="CJ3950">
        <f>'[3]TABLEAU DE BORD'!E3948-'[3]TABLEAU DE BORD'!C3948</f>
        <v>0</v>
      </c>
      <c r="CL3950">
        <f>'[3]TABLEAU DE BORD'!H3948</f>
        <v>0</v>
      </c>
      <c r="CM3950">
        <f>'[3]TABLEAU DE BORD'!K3948-'[3]TABLEAU DE BORD'!I3948</f>
        <v>0</v>
      </c>
    </row>
    <row r="3951" spans="87:91" x14ac:dyDescent="0.25">
      <c r="CI3951">
        <f>'[3]TABLEAU DE BORD'!B3949</f>
        <v>0</v>
      </c>
      <c r="CJ3951">
        <f>'[3]TABLEAU DE BORD'!E3949-'[3]TABLEAU DE BORD'!C3949</f>
        <v>0</v>
      </c>
      <c r="CL3951">
        <f>'[3]TABLEAU DE BORD'!H3949</f>
        <v>0</v>
      </c>
      <c r="CM3951">
        <f>'[3]TABLEAU DE BORD'!K3949-'[3]TABLEAU DE BORD'!I3949</f>
        <v>0</v>
      </c>
    </row>
    <row r="3952" spans="87:91" x14ac:dyDescent="0.25">
      <c r="CI3952">
        <f>'[3]TABLEAU DE BORD'!B3950</f>
        <v>0</v>
      </c>
      <c r="CJ3952">
        <f>'[3]TABLEAU DE BORD'!E3950-'[3]TABLEAU DE BORD'!C3950</f>
        <v>0</v>
      </c>
      <c r="CL3952">
        <f>'[3]TABLEAU DE BORD'!H3950</f>
        <v>0</v>
      </c>
      <c r="CM3952">
        <f>'[3]TABLEAU DE BORD'!K3950-'[3]TABLEAU DE BORD'!I3950</f>
        <v>0</v>
      </c>
    </row>
    <row r="3953" spans="87:91" x14ac:dyDescent="0.25">
      <c r="CI3953">
        <f>'[3]TABLEAU DE BORD'!B3951</f>
        <v>0</v>
      </c>
      <c r="CJ3953">
        <f>'[3]TABLEAU DE BORD'!E3951-'[3]TABLEAU DE BORD'!C3951</f>
        <v>0</v>
      </c>
      <c r="CL3953">
        <f>'[3]TABLEAU DE BORD'!H3951</f>
        <v>0</v>
      </c>
      <c r="CM3953">
        <f>'[3]TABLEAU DE BORD'!K3951-'[3]TABLEAU DE BORD'!I3951</f>
        <v>0</v>
      </c>
    </row>
    <row r="3954" spans="87:91" x14ac:dyDescent="0.25">
      <c r="CI3954">
        <f>'[3]TABLEAU DE BORD'!B3952</f>
        <v>0</v>
      </c>
      <c r="CJ3954">
        <f>'[3]TABLEAU DE BORD'!E3952-'[3]TABLEAU DE BORD'!C3952</f>
        <v>0</v>
      </c>
      <c r="CL3954">
        <f>'[3]TABLEAU DE BORD'!H3952</f>
        <v>0</v>
      </c>
      <c r="CM3954">
        <f>'[3]TABLEAU DE BORD'!K3952-'[3]TABLEAU DE BORD'!I3952</f>
        <v>0</v>
      </c>
    </row>
    <row r="3955" spans="87:91" x14ac:dyDescent="0.25">
      <c r="CI3955">
        <f>'[3]TABLEAU DE BORD'!B3953</f>
        <v>0</v>
      </c>
      <c r="CJ3955">
        <f>'[3]TABLEAU DE BORD'!E3953-'[3]TABLEAU DE BORD'!C3953</f>
        <v>0</v>
      </c>
      <c r="CL3955">
        <f>'[3]TABLEAU DE BORD'!H3953</f>
        <v>0</v>
      </c>
      <c r="CM3955">
        <f>'[3]TABLEAU DE BORD'!K3953-'[3]TABLEAU DE BORD'!I3953</f>
        <v>0</v>
      </c>
    </row>
    <row r="3956" spans="87:91" x14ac:dyDescent="0.25">
      <c r="CI3956">
        <f>'[3]TABLEAU DE BORD'!B3954</f>
        <v>0</v>
      </c>
      <c r="CJ3956">
        <f>'[3]TABLEAU DE BORD'!E3954-'[3]TABLEAU DE BORD'!C3954</f>
        <v>0</v>
      </c>
      <c r="CL3956">
        <f>'[3]TABLEAU DE BORD'!H3954</f>
        <v>0</v>
      </c>
      <c r="CM3956">
        <f>'[3]TABLEAU DE BORD'!K3954-'[3]TABLEAU DE BORD'!I3954</f>
        <v>0</v>
      </c>
    </row>
    <row r="3957" spans="87:91" x14ac:dyDescent="0.25">
      <c r="CI3957">
        <f>'[3]TABLEAU DE BORD'!B3955</f>
        <v>0</v>
      </c>
      <c r="CJ3957">
        <f>'[3]TABLEAU DE BORD'!E3955-'[3]TABLEAU DE BORD'!C3955</f>
        <v>0</v>
      </c>
      <c r="CL3957">
        <f>'[3]TABLEAU DE BORD'!H3955</f>
        <v>0</v>
      </c>
      <c r="CM3957">
        <f>'[3]TABLEAU DE BORD'!K3955-'[3]TABLEAU DE BORD'!I3955</f>
        <v>0</v>
      </c>
    </row>
    <row r="3958" spans="87:91" x14ac:dyDescent="0.25">
      <c r="CI3958">
        <f>'[3]TABLEAU DE BORD'!B3956</f>
        <v>0</v>
      </c>
      <c r="CJ3958">
        <f>'[3]TABLEAU DE BORD'!E3956-'[3]TABLEAU DE BORD'!C3956</f>
        <v>0</v>
      </c>
      <c r="CL3958">
        <f>'[3]TABLEAU DE BORD'!H3956</f>
        <v>0</v>
      </c>
      <c r="CM3958">
        <f>'[3]TABLEAU DE BORD'!K3956-'[3]TABLEAU DE BORD'!I3956</f>
        <v>0</v>
      </c>
    </row>
    <row r="3959" spans="87:91" x14ac:dyDescent="0.25">
      <c r="CI3959">
        <f>'[3]TABLEAU DE BORD'!B3957</f>
        <v>0</v>
      </c>
      <c r="CJ3959">
        <f>'[3]TABLEAU DE BORD'!E3957-'[3]TABLEAU DE BORD'!C3957</f>
        <v>0</v>
      </c>
      <c r="CL3959">
        <f>'[3]TABLEAU DE BORD'!H3957</f>
        <v>0</v>
      </c>
      <c r="CM3959">
        <f>'[3]TABLEAU DE BORD'!K3957-'[3]TABLEAU DE BORD'!I3957</f>
        <v>0</v>
      </c>
    </row>
    <row r="3960" spans="87:91" x14ac:dyDescent="0.25">
      <c r="CI3960">
        <f>'[3]TABLEAU DE BORD'!B3958</f>
        <v>0</v>
      </c>
      <c r="CJ3960">
        <f>'[3]TABLEAU DE BORD'!E3958-'[3]TABLEAU DE BORD'!C3958</f>
        <v>0</v>
      </c>
      <c r="CL3960">
        <f>'[3]TABLEAU DE BORD'!H3958</f>
        <v>0</v>
      </c>
      <c r="CM3960">
        <f>'[3]TABLEAU DE BORD'!K3958-'[3]TABLEAU DE BORD'!I3958</f>
        <v>0</v>
      </c>
    </row>
    <row r="3961" spans="87:91" x14ac:dyDescent="0.25">
      <c r="CI3961">
        <f>'[3]TABLEAU DE BORD'!B3959</f>
        <v>0</v>
      </c>
      <c r="CJ3961">
        <f>'[3]TABLEAU DE BORD'!E3959-'[3]TABLEAU DE BORD'!C3959</f>
        <v>0</v>
      </c>
      <c r="CL3961">
        <f>'[3]TABLEAU DE BORD'!H3959</f>
        <v>0</v>
      </c>
      <c r="CM3961">
        <f>'[3]TABLEAU DE BORD'!K3959-'[3]TABLEAU DE BORD'!I3959</f>
        <v>0</v>
      </c>
    </row>
    <row r="3962" spans="87:91" x14ac:dyDescent="0.25">
      <c r="CI3962">
        <f>'[3]TABLEAU DE BORD'!B3960</f>
        <v>0</v>
      </c>
      <c r="CJ3962">
        <f>'[3]TABLEAU DE BORD'!E3960-'[3]TABLEAU DE BORD'!C3960</f>
        <v>0</v>
      </c>
      <c r="CL3962">
        <f>'[3]TABLEAU DE BORD'!H3960</f>
        <v>0</v>
      </c>
      <c r="CM3962">
        <f>'[3]TABLEAU DE BORD'!K3960-'[3]TABLEAU DE BORD'!I3960</f>
        <v>0</v>
      </c>
    </row>
    <row r="3963" spans="87:91" x14ac:dyDescent="0.25">
      <c r="CI3963">
        <f>'[3]TABLEAU DE BORD'!B3961</f>
        <v>0</v>
      </c>
      <c r="CJ3963">
        <f>'[3]TABLEAU DE BORD'!E3961-'[3]TABLEAU DE BORD'!C3961</f>
        <v>0</v>
      </c>
      <c r="CL3963">
        <f>'[3]TABLEAU DE BORD'!H3961</f>
        <v>0</v>
      </c>
      <c r="CM3963">
        <f>'[3]TABLEAU DE BORD'!K3961-'[3]TABLEAU DE BORD'!I3961</f>
        <v>0</v>
      </c>
    </row>
    <row r="3964" spans="87:91" x14ac:dyDescent="0.25">
      <c r="CI3964">
        <f>'[3]TABLEAU DE BORD'!B3962</f>
        <v>0</v>
      </c>
      <c r="CJ3964">
        <f>'[3]TABLEAU DE BORD'!E3962-'[3]TABLEAU DE BORD'!C3962</f>
        <v>0</v>
      </c>
      <c r="CL3964">
        <f>'[3]TABLEAU DE BORD'!H3962</f>
        <v>0</v>
      </c>
      <c r="CM3964">
        <f>'[3]TABLEAU DE BORD'!K3962-'[3]TABLEAU DE BORD'!I3962</f>
        <v>0</v>
      </c>
    </row>
    <row r="3965" spans="87:91" x14ac:dyDescent="0.25">
      <c r="CI3965">
        <f>'[3]TABLEAU DE BORD'!B3963</f>
        <v>0</v>
      </c>
      <c r="CJ3965">
        <f>'[3]TABLEAU DE BORD'!E3963-'[3]TABLEAU DE BORD'!C3963</f>
        <v>0</v>
      </c>
      <c r="CL3965">
        <f>'[3]TABLEAU DE BORD'!H3963</f>
        <v>0</v>
      </c>
      <c r="CM3965">
        <f>'[3]TABLEAU DE BORD'!K3963-'[3]TABLEAU DE BORD'!I3963</f>
        <v>0</v>
      </c>
    </row>
    <row r="3966" spans="87:91" x14ac:dyDescent="0.25">
      <c r="CI3966">
        <f>'[3]TABLEAU DE BORD'!B3964</f>
        <v>0</v>
      </c>
      <c r="CJ3966">
        <f>'[3]TABLEAU DE BORD'!E3964-'[3]TABLEAU DE BORD'!C3964</f>
        <v>0</v>
      </c>
      <c r="CL3966">
        <f>'[3]TABLEAU DE BORD'!H3964</f>
        <v>0</v>
      </c>
      <c r="CM3966">
        <f>'[3]TABLEAU DE BORD'!K3964-'[3]TABLEAU DE BORD'!I3964</f>
        <v>0</v>
      </c>
    </row>
    <row r="3967" spans="87:91" x14ac:dyDescent="0.25">
      <c r="CI3967">
        <f>'[3]TABLEAU DE BORD'!B3965</f>
        <v>0</v>
      </c>
      <c r="CJ3967">
        <f>'[3]TABLEAU DE BORD'!E3965-'[3]TABLEAU DE BORD'!C3965</f>
        <v>0</v>
      </c>
      <c r="CL3967">
        <f>'[3]TABLEAU DE BORD'!H3965</f>
        <v>0</v>
      </c>
      <c r="CM3967">
        <f>'[3]TABLEAU DE BORD'!K3965-'[3]TABLEAU DE BORD'!I3965</f>
        <v>0</v>
      </c>
    </row>
    <row r="3968" spans="87:91" x14ac:dyDescent="0.25">
      <c r="CI3968">
        <f>'[3]TABLEAU DE BORD'!B3966</f>
        <v>0</v>
      </c>
      <c r="CJ3968">
        <f>'[3]TABLEAU DE BORD'!E3966-'[3]TABLEAU DE BORD'!C3966</f>
        <v>0</v>
      </c>
      <c r="CL3968">
        <f>'[3]TABLEAU DE BORD'!H3966</f>
        <v>0</v>
      </c>
      <c r="CM3968">
        <f>'[3]TABLEAU DE BORD'!K3966-'[3]TABLEAU DE BORD'!I3966</f>
        <v>0</v>
      </c>
    </row>
    <row r="3969" spans="87:91" x14ac:dyDescent="0.25">
      <c r="CI3969">
        <f>'[3]TABLEAU DE BORD'!B3967</f>
        <v>0</v>
      </c>
      <c r="CJ3969">
        <f>'[3]TABLEAU DE BORD'!E3967-'[3]TABLEAU DE BORD'!C3967</f>
        <v>0</v>
      </c>
      <c r="CL3969">
        <f>'[3]TABLEAU DE BORD'!H3967</f>
        <v>0</v>
      </c>
      <c r="CM3969">
        <f>'[3]TABLEAU DE BORD'!K3967-'[3]TABLEAU DE BORD'!I3967</f>
        <v>0</v>
      </c>
    </row>
    <row r="3970" spans="87:91" x14ac:dyDescent="0.25">
      <c r="CI3970">
        <f>'[3]TABLEAU DE BORD'!B3968</f>
        <v>0</v>
      </c>
      <c r="CJ3970">
        <f>'[3]TABLEAU DE BORD'!E3968-'[3]TABLEAU DE BORD'!C3968</f>
        <v>0</v>
      </c>
      <c r="CL3970">
        <f>'[3]TABLEAU DE BORD'!H3968</f>
        <v>0</v>
      </c>
      <c r="CM3970">
        <f>'[3]TABLEAU DE BORD'!K3968-'[3]TABLEAU DE BORD'!I3968</f>
        <v>0</v>
      </c>
    </row>
    <row r="3971" spans="87:91" x14ac:dyDescent="0.25">
      <c r="CI3971">
        <f>'[3]TABLEAU DE BORD'!B3969</f>
        <v>0</v>
      </c>
      <c r="CJ3971">
        <f>'[3]TABLEAU DE BORD'!E3969-'[3]TABLEAU DE BORD'!C3969</f>
        <v>0</v>
      </c>
      <c r="CL3971">
        <f>'[3]TABLEAU DE BORD'!H3969</f>
        <v>0</v>
      </c>
      <c r="CM3971">
        <f>'[3]TABLEAU DE BORD'!K3969-'[3]TABLEAU DE BORD'!I3969</f>
        <v>0</v>
      </c>
    </row>
    <row r="3972" spans="87:91" x14ac:dyDescent="0.25">
      <c r="CI3972">
        <f>'[3]TABLEAU DE BORD'!B3970</f>
        <v>0</v>
      </c>
      <c r="CJ3972">
        <f>'[3]TABLEAU DE BORD'!E3970-'[3]TABLEAU DE BORD'!C3970</f>
        <v>0</v>
      </c>
      <c r="CL3972">
        <f>'[3]TABLEAU DE BORD'!H3970</f>
        <v>0</v>
      </c>
      <c r="CM3972">
        <f>'[3]TABLEAU DE BORD'!K3970-'[3]TABLEAU DE BORD'!I3970</f>
        <v>0</v>
      </c>
    </row>
    <row r="3973" spans="87:91" x14ac:dyDescent="0.25">
      <c r="CI3973">
        <f>'[3]TABLEAU DE BORD'!B3971</f>
        <v>0</v>
      </c>
      <c r="CJ3973">
        <f>'[3]TABLEAU DE BORD'!E3971-'[3]TABLEAU DE BORD'!C3971</f>
        <v>0</v>
      </c>
      <c r="CL3973">
        <f>'[3]TABLEAU DE BORD'!H3971</f>
        <v>0</v>
      </c>
      <c r="CM3973">
        <f>'[3]TABLEAU DE BORD'!K3971-'[3]TABLEAU DE BORD'!I3971</f>
        <v>0</v>
      </c>
    </row>
    <row r="3974" spans="87:91" x14ac:dyDescent="0.25">
      <c r="CI3974">
        <f>'[3]TABLEAU DE BORD'!B3972</f>
        <v>0</v>
      </c>
      <c r="CJ3974">
        <f>'[3]TABLEAU DE BORD'!E3972-'[3]TABLEAU DE BORD'!C3972</f>
        <v>0</v>
      </c>
      <c r="CL3974">
        <f>'[3]TABLEAU DE BORD'!H3972</f>
        <v>0</v>
      </c>
      <c r="CM3974">
        <f>'[3]TABLEAU DE BORD'!K3972-'[3]TABLEAU DE BORD'!I3972</f>
        <v>0</v>
      </c>
    </row>
    <row r="3975" spans="87:91" x14ac:dyDescent="0.25">
      <c r="CI3975">
        <f>'[3]TABLEAU DE BORD'!B3973</f>
        <v>0</v>
      </c>
      <c r="CJ3975">
        <f>'[3]TABLEAU DE BORD'!E3973-'[3]TABLEAU DE BORD'!C3973</f>
        <v>0</v>
      </c>
      <c r="CL3975">
        <f>'[3]TABLEAU DE BORD'!H3973</f>
        <v>0</v>
      </c>
      <c r="CM3975">
        <f>'[3]TABLEAU DE BORD'!K3973-'[3]TABLEAU DE BORD'!I3973</f>
        <v>0</v>
      </c>
    </row>
    <row r="3976" spans="87:91" x14ac:dyDescent="0.25">
      <c r="CI3976">
        <f>'[3]TABLEAU DE BORD'!B3974</f>
        <v>0</v>
      </c>
      <c r="CJ3976">
        <f>'[3]TABLEAU DE BORD'!E3974-'[3]TABLEAU DE BORD'!C3974</f>
        <v>0</v>
      </c>
      <c r="CL3976">
        <f>'[3]TABLEAU DE BORD'!H3974</f>
        <v>0</v>
      </c>
      <c r="CM3976">
        <f>'[3]TABLEAU DE BORD'!K3974-'[3]TABLEAU DE BORD'!I3974</f>
        <v>0</v>
      </c>
    </row>
    <row r="3977" spans="87:91" x14ac:dyDescent="0.25">
      <c r="CI3977">
        <f>'[3]TABLEAU DE BORD'!B3975</f>
        <v>0</v>
      </c>
      <c r="CJ3977">
        <f>'[3]TABLEAU DE BORD'!E3975-'[3]TABLEAU DE BORD'!C3975</f>
        <v>0</v>
      </c>
      <c r="CL3977">
        <f>'[3]TABLEAU DE BORD'!H3975</f>
        <v>0</v>
      </c>
      <c r="CM3977">
        <f>'[3]TABLEAU DE BORD'!K3975-'[3]TABLEAU DE BORD'!I3975</f>
        <v>0</v>
      </c>
    </row>
    <row r="3978" spans="87:91" x14ac:dyDescent="0.25">
      <c r="CI3978">
        <f>'[3]TABLEAU DE BORD'!B3976</f>
        <v>0</v>
      </c>
      <c r="CJ3978">
        <f>'[3]TABLEAU DE BORD'!E3976-'[3]TABLEAU DE BORD'!C3976</f>
        <v>0</v>
      </c>
      <c r="CL3978">
        <f>'[3]TABLEAU DE BORD'!H3976</f>
        <v>0</v>
      </c>
      <c r="CM3978">
        <f>'[3]TABLEAU DE BORD'!K3976-'[3]TABLEAU DE BORD'!I3976</f>
        <v>0</v>
      </c>
    </row>
    <row r="3979" spans="87:91" x14ac:dyDescent="0.25">
      <c r="CI3979">
        <f>'[3]TABLEAU DE BORD'!B3977</f>
        <v>0</v>
      </c>
      <c r="CJ3979">
        <f>'[3]TABLEAU DE BORD'!E3977-'[3]TABLEAU DE BORD'!C3977</f>
        <v>0</v>
      </c>
      <c r="CL3979">
        <f>'[3]TABLEAU DE BORD'!H3977</f>
        <v>0</v>
      </c>
      <c r="CM3979">
        <f>'[3]TABLEAU DE BORD'!K3977-'[3]TABLEAU DE BORD'!I3977</f>
        <v>0</v>
      </c>
    </row>
    <row r="3980" spans="87:91" x14ac:dyDescent="0.25">
      <c r="CI3980">
        <f>'[3]TABLEAU DE BORD'!B3978</f>
        <v>0</v>
      </c>
      <c r="CJ3980">
        <f>'[3]TABLEAU DE BORD'!E3978-'[3]TABLEAU DE BORD'!C3978</f>
        <v>0</v>
      </c>
      <c r="CL3980">
        <f>'[3]TABLEAU DE BORD'!H3978</f>
        <v>0</v>
      </c>
      <c r="CM3980">
        <f>'[3]TABLEAU DE BORD'!K3978-'[3]TABLEAU DE BORD'!I3978</f>
        <v>0</v>
      </c>
    </row>
    <row r="3981" spans="87:91" x14ac:dyDescent="0.25">
      <c r="CI3981">
        <f>'[3]TABLEAU DE BORD'!B3979</f>
        <v>0</v>
      </c>
      <c r="CJ3981">
        <f>'[3]TABLEAU DE BORD'!E3979-'[3]TABLEAU DE BORD'!C3979</f>
        <v>0</v>
      </c>
      <c r="CL3981">
        <f>'[3]TABLEAU DE BORD'!H3979</f>
        <v>0</v>
      </c>
      <c r="CM3981">
        <f>'[3]TABLEAU DE BORD'!K3979-'[3]TABLEAU DE BORD'!I3979</f>
        <v>0</v>
      </c>
    </row>
    <row r="3982" spans="87:91" x14ac:dyDescent="0.25">
      <c r="CI3982">
        <f>'[3]TABLEAU DE BORD'!B3980</f>
        <v>0</v>
      </c>
      <c r="CJ3982">
        <f>'[3]TABLEAU DE BORD'!E3980-'[3]TABLEAU DE BORD'!C3980</f>
        <v>0</v>
      </c>
      <c r="CL3982">
        <f>'[3]TABLEAU DE BORD'!H3980</f>
        <v>0</v>
      </c>
      <c r="CM3982">
        <f>'[3]TABLEAU DE BORD'!K3980-'[3]TABLEAU DE BORD'!I3980</f>
        <v>0</v>
      </c>
    </row>
    <row r="3983" spans="87:91" x14ac:dyDescent="0.25">
      <c r="CI3983">
        <f>'[3]TABLEAU DE BORD'!B3981</f>
        <v>0</v>
      </c>
      <c r="CJ3983">
        <f>'[3]TABLEAU DE BORD'!E3981-'[3]TABLEAU DE BORD'!C3981</f>
        <v>0</v>
      </c>
      <c r="CL3983">
        <f>'[3]TABLEAU DE BORD'!H3981</f>
        <v>0</v>
      </c>
      <c r="CM3983">
        <f>'[3]TABLEAU DE BORD'!K3981-'[3]TABLEAU DE BORD'!I3981</f>
        <v>0</v>
      </c>
    </row>
    <row r="3984" spans="87:91" x14ac:dyDescent="0.25">
      <c r="CI3984">
        <f>'[3]TABLEAU DE BORD'!B3982</f>
        <v>0</v>
      </c>
      <c r="CJ3984">
        <f>'[3]TABLEAU DE BORD'!E3982-'[3]TABLEAU DE BORD'!C3982</f>
        <v>0</v>
      </c>
      <c r="CL3984">
        <f>'[3]TABLEAU DE BORD'!H3982</f>
        <v>0</v>
      </c>
      <c r="CM3984">
        <f>'[3]TABLEAU DE BORD'!K3982-'[3]TABLEAU DE BORD'!I3982</f>
        <v>0</v>
      </c>
    </row>
    <row r="3985" spans="87:91" x14ac:dyDescent="0.25">
      <c r="CI3985">
        <f>'[3]TABLEAU DE BORD'!B3983</f>
        <v>0</v>
      </c>
      <c r="CJ3985">
        <f>'[3]TABLEAU DE BORD'!E3983-'[3]TABLEAU DE BORD'!C3983</f>
        <v>0</v>
      </c>
      <c r="CL3985">
        <f>'[3]TABLEAU DE BORD'!H3983</f>
        <v>0</v>
      </c>
      <c r="CM3985">
        <f>'[3]TABLEAU DE BORD'!K3983-'[3]TABLEAU DE BORD'!I3983</f>
        <v>0</v>
      </c>
    </row>
    <row r="3986" spans="87:91" x14ac:dyDescent="0.25">
      <c r="CI3986">
        <f>'[3]TABLEAU DE BORD'!B3984</f>
        <v>0</v>
      </c>
      <c r="CJ3986">
        <f>'[3]TABLEAU DE BORD'!E3984-'[3]TABLEAU DE BORD'!C3984</f>
        <v>0</v>
      </c>
      <c r="CL3986">
        <f>'[3]TABLEAU DE BORD'!H3984</f>
        <v>0</v>
      </c>
      <c r="CM3986">
        <f>'[3]TABLEAU DE BORD'!K3984-'[3]TABLEAU DE BORD'!I3984</f>
        <v>0</v>
      </c>
    </row>
    <row r="3987" spans="87:91" x14ac:dyDescent="0.25">
      <c r="CI3987">
        <f>'[3]TABLEAU DE BORD'!B3985</f>
        <v>0</v>
      </c>
      <c r="CJ3987">
        <f>'[3]TABLEAU DE BORD'!E3985-'[3]TABLEAU DE BORD'!C3985</f>
        <v>0</v>
      </c>
      <c r="CL3987">
        <f>'[3]TABLEAU DE BORD'!H3985</f>
        <v>0</v>
      </c>
      <c r="CM3987">
        <f>'[3]TABLEAU DE BORD'!K3985-'[3]TABLEAU DE BORD'!I3985</f>
        <v>0</v>
      </c>
    </row>
    <row r="3988" spans="87:91" x14ac:dyDescent="0.25">
      <c r="CI3988">
        <f>'[3]TABLEAU DE BORD'!B3986</f>
        <v>0</v>
      </c>
      <c r="CJ3988">
        <f>'[3]TABLEAU DE BORD'!E3986-'[3]TABLEAU DE BORD'!C3986</f>
        <v>0</v>
      </c>
      <c r="CL3988">
        <f>'[3]TABLEAU DE BORD'!H3986</f>
        <v>0</v>
      </c>
      <c r="CM3988">
        <f>'[3]TABLEAU DE BORD'!K3986-'[3]TABLEAU DE BORD'!I3986</f>
        <v>0</v>
      </c>
    </row>
    <row r="3989" spans="87:91" x14ac:dyDescent="0.25">
      <c r="CI3989">
        <f>'[3]TABLEAU DE BORD'!B3987</f>
        <v>0</v>
      </c>
      <c r="CJ3989">
        <f>'[3]TABLEAU DE BORD'!E3987-'[3]TABLEAU DE BORD'!C3987</f>
        <v>0</v>
      </c>
      <c r="CL3989">
        <f>'[3]TABLEAU DE BORD'!H3987</f>
        <v>0</v>
      </c>
      <c r="CM3989">
        <f>'[3]TABLEAU DE BORD'!K3987-'[3]TABLEAU DE BORD'!I3987</f>
        <v>0</v>
      </c>
    </row>
    <row r="3990" spans="87:91" x14ac:dyDescent="0.25">
      <c r="CI3990">
        <f>'[3]TABLEAU DE BORD'!B3988</f>
        <v>0</v>
      </c>
      <c r="CJ3990">
        <f>'[3]TABLEAU DE BORD'!E3988-'[3]TABLEAU DE BORD'!C3988</f>
        <v>0</v>
      </c>
      <c r="CL3990">
        <f>'[3]TABLEAU DE BORD'!H3988</f>
        <v>0</v>
      </c>
      <c r="CM3990">
        <f>'[3]TABLEAU DE BORD'!K3988-'[3]TABLEAU DE BORD'!I3988</f>
        <v>0</v>
      </c>
    </row>
    <row r="3991" spans="87:91" x14ac:dyDescent="0.25">
      <c r="CI3991">
        <f>'[3]TABLEAU DE BORD'!B3989</f>
        <v>0</v>
      </c>
      <c r="CJ3991">
        <f>'[3]TABLEAU DE BORD'!E3989-'[3]TABLEAU DE BORD'!C3989</f>
        <v>0</v>
      </c>
      <c r="CL3991">
        <f>'[3]TABLEAU DE BORD'!H3989</f>
        <v>0</v>
      </c>
      <c r="CM3991">
        <f>'[3]TABLEAU DE BORD'!K3989-'[3]TABLEAU DE BORD'!I3989</f>
        <v>0</v>
      </c>
    </row>
    <row r="3992" spans="87:91" x14ac:dyDescent="0.25">
      <c r="CI3992">
        <f>'[3]TABLEAU DE BORD'!B3990</f>
        <v>0</v>
      </c>
      <c r="CJ3992">
        <f>'[3]TABLEAU DE BORD'!E3990-'[3]TABLEAU DE BORD'!C3990</f>
        <v>0</v>
      </c>
      <c r="CL3992">
        <f>'[3]TABLEAU DE BORD'!H3990</f>
        <v>0</v>
      </c>
      <c r="CM3992">
        <f>'[3]TABLEAU DE BORD'!K3990-'[3]TABLEAU DE BORD'!I3990</f>
        <v>0</v>
      </c>
    </row>
    <row r="3993" spans="87:91" x14ac:dyDescent="0.25">
      <c r="CI3993">
        <f>'[3]TABLEAU DE BORD'!B3991</f>
        <v>0</v>
      </c>
      <c r="CJ3993">
        <f>'[3]TABLEAU DE BORD'!E3991-'[3]TABLEAU DE BORD'!C3991</f>
        <v>0</v>
      </c>
      <c r="CL3993">
        <f>'[3]TABLEAU DE BORD'!H3991</f>
        <v>0</v>
      </c>
      <c r="CM3993">
        <f>'[3]TABLEAU DE BORD'!K3991-'[3]TABLEAU DE BORD'!I3991</f>
        <v>0</v>
      </c>
    </row>
    <row r="3994" spans="87:91" x14ac:dyDescent="0.25">
      <c r="CI3994">
        <f>'[3]TABLEAU DE BORD'!B3992</f>
        <v>0</v>
      </c>
      <c r="CJ3994">
        <f>'[3]TABLEAU DE BORD'!E3992-'[3]TABLEAU DE BORD'!C3992</f>
        <v>0</v>
      </c>
      <c r="CL3994">
        <f>'[3]TABLEAU DE BORD'!H3992</f>
        <v>0</v>
      </c>
      <c r="CM3994">
        <f>'[3]TABLEAU DE BORD'!K3992-'[3]TABLEAU DE BORD'!I3992</f>
        <v>0</v>
      </c>
    </row>
    <row r="3995" spans="87:91" x14ac:dyDescent="0.25">
      <c r="CI3995">
        <f>'[3]TABLEAU DE BORD'!B3993</f>
        <v>0</v>
      </c>
      <c r="CJ3995">
        <f>'[3]TABLEAU DE BORD'!E3993-'[3]TABLEAU DE BORD'!C3993</f>
        <v>0</v>
      </c>
      <c r="CL3995">
        <f>'[3]TABLEAU DE BORD'!H3993</f>
        <v>0</v>
      </c>
      <c r="CM3995">
        <f>'[3]TABLEAU DE BORD'!K3993-'[3]TABLEAU DE BORD'!I3993</f>
        <v>0</v>
      </c>
    </row>
    <row r="3996" spans="87:91" x14ac:dyDescent="0.25">
      <c r="CI3996">
        <f>'[3]TABLEAU DE BORD'!B3994</f>
        <v>0</v>
      </c>
      <c r="CJ3996">
        <f>'[3]TABLEAU DE BORD'!E3994-'[3]TABLEAU DE BORD'!C3994</f>
        <v>0</v>
      </c>
      <c r="CL3996">
        <f>'[3]TABLEAU DE BORD'!H3994</f>
        <v>0</v>
      </c>
      <c r="CM3996">
        <f>'[3]TABLEAU DE BORD'!K3994-'[3]TABLEAU DE BORD'!I3994</f>
        <v>0</v>
      </c>
    </row>
    <row r="3997" spans="87:91" x14ac:dyDescent="0.25">
      <c r="CI3997">
        <f>'[3]TABLEAU DE BORD'!B3995</f>
        <v>0</v>
      </c>
      <c r="CJ3997">
        <f>'[3]TABLEAU DE BORD'!E3995-'[3]TABLEAU DE BORD'!C3995</f>
        <v>0</v>
      </c>
      <c r="CL3997">
        <f>'[3]TABLEAU DE BORD'!H3995</f>
        <v>0</v>
      </c>
      <c r="CM3997">
        <f>'[3]TABLEAU DE BORD'!K3995-'[3]TABLEAU DE BORD'!I3995</f>
        <v>0</v>
      </c>
    </row>
    <row r="3998" spans="87:91" x14ac:dyDescent="0.25">
      <c r="CI3998">
        <f>'[3]TABLEAU DE BORD'!B3996</f>
        <v>0</v>
      </c>
      <c r="CJ3998">
        <f>'[3]TABLEAU DE BORD'!E3996-'[3]TABLEAU DE BORD'!C3996</f>
        <v>0</v>
      </c>
      <c r="CL3998">
        <f>'[3]TABLEAU DE BORD'!H3996</f>
        <v>0</v>
      </c>
      <c r="CM3998">
        <f>'[3]TABLEAU DE BORD'!K3996-'[3]TABLEAU DE BORD'!I3996</f>
        <v>0</v>
      </c>
    </row>
    <row r="3999" spans="87:91" x14ac:dyDescent="0.25">
      <c r="CI3999">
        <f>'[3]TABLEAU DE BORD'!B3997</f>
        <v>0</v>
      </c>
      <c r="CJ3999">
        <f>'[3]TABLEAU DE BORD'!E3997-'[3]TABLEAU DE BORD'!C3997</f>
        <v>0</v>
      </c>
      <c r="CL3999">
        <f>'[3]TABLEAU DE BORD'!H3997</f>
        <v>0</v>
      </c>
      <c r="CM3999">
        <f>'[3]TABLEAU DE BORD'!K3997-'[3]TABLEAU DE BORD'!I3997</f>
        <v>0</v>
      </c>
    </row>
    <row r="4000" spans="87:91" x14ac:dyDescent="0.25">
      <c r="CI4000">
        <f>'[3]TABLEAU DE BORD'!B3998</f>
        <v>0</v>
      </c>
      <c r="CJ4000">
        <f>'[3]TABLEAU DE BORD'!E3998-'[3]TABLEAU DE BORD'!C3998</f>
        <v>0</v>
      </c>
      <c r="CL4000">
        <f>'[3]TABLEAU DE BORD'!H3998</f>
        <v>0</v>
      </c>
      <c r="CM4000">
        <f>'[3]TABLEAU DE BORD'!K3998-'[3]TABLEAU DE BORD'!I3998</f>
        <v>0</v>
      </c>
    </row>
    <row r="4001" spans="87:91" x14ac:dyDescent="0.25">
      <c r="CI4001">
        <f>'[3]TABLEAU DE BORD'!B3999</f>
        <v>0</v>
      </c>
      <c r="CJ4001">
        <f>'[3]TABLEAU DE BORD'!E3999-'[3]TABLEAU DE BORD'!C3999</f>
        <v>0</v>
      </c>
      <c r="CL4001">
        <f>'[3]TABLEAU DE BORD'!H3999</f>
        <v>0</v>
      </c>
      <c r="CM4001">
        <f>'[3]TABLEAU DE BORD'!K3999-'[3]TABLEAU DE BORD'!I3999</f>
        <v>0</v>
      </c>
    </row>
    <row r="4002" spans="87:91" x14ac:dyDescent="0.25">
      <c r="CI4002">
        <f>'[3]TABLEAU DE BORD'!B4000</f>
        <v>0</v>
      </c>
      <c r="CJ4002">
        <f>'[3]TABLEAU DE BORD'!E4000-'[3]TABLEAU DE BORD'!C4000</f>
        <v>0</v>
      </c>
      <c r="CL4002">
        <f>'[3]TABLEAU DE BORD'!H4000</f>
        <v>0</v>
      </c>
      <c r="CM4002">
        <f>'[3]TABLEAU DE BORD'!K4000-'[3]TABLEAU DE BORD'!I4000</f>
        <v>0</v>
      </c>
    </row>
    <row r="4003" spans="87:91" x14ac:dyDescent="0.25">
      <c r="CI4003">
        <f>'[3]TABLEAU DE BORD'!B4001</f>
        <v>0</v>
      </c>
      <c r="CJ4003">
        <f>'[3]TABLEAU DE BORD'!E4001-'[3]TABLEAU DE BORD'!C4001</f>
        <v>0</v>
      </c>
      <c r="CL4003">
        <f>'[3]TABLEAU DE BORD'!H4001</f>
        <v>0</v>
      </c>
      <c r="CM4003">
        <f>'[3]TABLEAU DE BORD'!K4001-'[3]TABLEAU DE BORD'!I4001</f>
        <v>0</v>
      </c>
    </row>
    <row r="4004" spans="87:91" x14ac:dyDescent="0.25">
      <c r="CI4004">
        <f>'[3]TABLEAU DE BORD'!B4002</f>
        <v>0</v>
      </c>
      <c r="CJ4004">
        <f>'[3]TABLEAU DE BORD'!E4002-'[3]TABLEAU DE BORD'!C4002</f>
        <v>0</v>
      </c>
      <c r="CL4004">
        <f>'[3]TABLEAU DE BORD'!H4002</f>
        <v>0</v>
      </c>
      <c r="CM4004">
        <f>'[3]TABLEAU DE BORD'!K4002-'[3]TABLEAU DE BORD'!I4002</f>
        <v>0</v>
      </c>
    </row>
    <row r="4005" spans="87:91" x14ac:dyDescent="0.25">
      <c r="CI4005">
        <f>'[3]TABLEAU DE BORD'!B4003</f>
        <v>0</v>
      </c>
      <c r="CJ4005">
        <f>'[3]TABLEAU DE BORD'!E4003-'[3]TABLEAU DE BORD'!C4003</f>
        <v>0</v>
      </c>
      <c r="CL4005">
        <f>'[3]TABLEAU DE BORD'!H4003</f>
        <v>0</v>
      </c>
      <c r="CM4005">
        <f>'[3]TABLEAU DE BORD'!K4003-'[3]TABLEAU DE BORD'!I4003</f>
        <v>0</v>
      </c>
    </row>
    <row r="4006" spans="87:91" x14ac:dyDescent="0.25">
      <c r="CI4006">
        <f>'[3]TABLEAU DE BORD'!B4004</f>
        <v>0</v>
      </c>
      <c r="CJ4006">
        <f>'[3]TABLEAU DE BORD'!E4004-'[3]TABLEAU DE BORD'!C4004</f>
        <v>0</v>
      </c>
      <c r="CL4006">
        <f>'[3]TABLEAU DE BORD'!H4004</f>
        <v>0</v>
      </c>
      <c r="CM4006">
        <f>'[3]TABLEAU DE BORD'!K4004-'[3]TABLEAU DE BORD'!I4004</f>
        <v>0</v>
      </c>
    </row>
    <row r="4007" spans="87:91" x14ac:dyDescent="0.25">
      <c r="CI4007">
        <f>'[3]TABLEAU DE BORD'!B4005</f>
        <v>0</v>
      </c>
      <c r="CJ4007">
        <f>'[3]TABLEAU DE BORD'!E4005-'[3]TABLEAU DE BORD'!C4005</f>
        <v>0</v>
      </c>
      <c r="CL4007">
        <f>'[3]TABLEAU DE BORD'!H4005</f>
        <v>0</v>
      </c>
      <c r="CM4007">
        <f>'[3]TABLEAU DE BORD'!K4005-'[3]TABLEAU DE BORD'!I4005</f>
        <v>0</v>
      </c>
    </row>
    <row r="4008" spans="87:91" x14ac:dyDescent="0.25">
      <c r="CI4008">
        <f>'[3]TABLEAU DE BORD'!B4006</f>
        <v>0</v>
      </c>
      <c r="CJ4008">
        <f>'[3]TABLEAU DE BORD'!E4006-'[3]TABLEAU DE BORD'!C4006</f>
        <v>0</v>
      </c>
      <c r="CL4008">
        <f>'[3]TABLEAU DE BORD'!H4006</f>
        <v>0</v>
      </c>
      <c r="CM4008">
        <f>'[3]TABLEAU DE BORD'!K4006-'[3]TABLEAU DE BORD'!I4006</f>
        <v>0</v>
      </c>
    </row>
    <row r="4009" spans="87:91" x14ac:dyDescent="0.25">
      <c r="CI4009">
        <f>'[3]TABLEAU DE BORD'!B4007</f>
        <v>0</v>
      </c>
      <c r="CJ4009">
        <f>'[3]TABLEAU DE BORD'!E4007-'[3]TABLEAU DE BORD'!C4007</f>
        <v>0</v>
      </c>
      <c r="CL4009">
        <f>'[3]TABLEAU DE BORD'!H4007</f>
        <v>0</v>
      </c>
      <c r="CM4009">
        <f>'[3]TABLEAU DE BORD'!K4007-'[3]TABLEAU DE BORD'!I4007</f>
        <v>0</v>
      </c>
    </row>
    <row r="4010" spans="87:91" x14ac:dyDescent="0.25">
      <c r="CI4010">
        <f>'[3]TABLEAU DE BORD'!B4008</f>
        <v>0</v>
      </c>
      <c r="CJ4010">
        <f>'[3]TABLEAU DE BORD'!E4008-'[3]TABLEAU DE BORD'!C4008</f>
        <v>0</v>
      </c>
      <c r="CL4010">
        <f>'[3]TABLEAU DE BORD'!H4008</f>
        <v>0</v>
      </c>
      <c r="CM4010">
        <f>'[3]TABLEAU DE BORD'!K4008-'[3]TABLEAU DE BORD'!I4008</f>
        <v>0</v>
      </c>
    </row>
    <row r="4011" spans="87:91" x14ac:dyDescent="0.25">
      <c r="CI4011">
        <f>'[3]TABLEAU DE BORD'!B4009</f>
        <v>0</v>
      </c>
      <c r="CJ4011">
        <f>'[3]TABLEAU DE BORD'!E4009-'[3]TABLEAU DE BORD'!C4009</f>
        <v>0</v>
      </c>
      <c r="CL4011">
        <f>'[3]TABLEAU DE BORD'!H4009</f>
        <v>0</v>
      </c>
      <c r="CM4011">
        <f>'[3]TABLEAU DE BORD'!K4009-'[3]TABLEAU DE BORD'!I4009</f>
        <v>0</v>
      </c>
    </row>
    <row r="4012" spans="87:91" x14ac:dyDescent="0.25">
      <c r="CI4012">
        <f>'[3]TABLEAU DE BORD'!B4010</f>
        <v>0</v>
      </c>
      <c r="CJ4012">
        <f>'[3]TABLEAU DE BORD'!E4010-'[3]TABLEAU DE BORD'!C4010</f>
        <v>0</v>
      </c>
      <c r="CL4012">
        <f>'[3]TABLEAU DE BORD'!H4010</f>
        <v>0</v>
      </c>
      <c r="CM4012">
        <f>'[3]TABLEAU DE BORD'!K4010-'[3]TABLEAU DE BORD'!I4010</f>
        <v>0</v>
      </c>
    </row>
    <row r="4013" spans="87:91" x14ac:dyDescent="0.25">
      <c r="CI4013">
        <f>'[3]TABLEAU DE BORD'!B4011</f>
        <v>0</v>
      </c>
      <c r="CJ4013">
        <f>'[3]TABLEAU DE BORD'!E4011-'[3]TABLEAU DE BORD'!C4011</f>
        <v>0</v>
      </c>
      <c r="CL4013">
        <f>'[3]TABLEAU DE BORD'!H4011</f>
        <v>0</v>
      </c>
      <c r="CM4013">
        <f>'[3]TABLEAU DE BORD'!K4011-'[3]TABLEAU DE BORD'!I4011</f>
        <v>0</v>
      </c>
    </row>
    <row r="4014" spans="87:91" x14ac:dyDescent="0.25">
      <c r="CI4014">
        <f>'[3]TABLEAU DE BORD'!B4012</f>
        <v>0</v>
      </c>
      <c r="CJ4014">
        <f>'[3]TABLEAU DE BORD'!E4012-'[3]TABLEAU DE BORD'!C4012</f>
        <v>0</v>
      </c>
      <c r="CL4014">
        <f>'[3]TABLEAU DE BORD'!H4012</f>
        <v>0</v>
      </c>
      <c r="CM4014">
        <f>'[3]TABLEAU DE BORD'!K4012-'[3]TABLEAU DE BORD'!I4012</f>
        <v>0</v>
      </c>
    </row>
    <row r="4015" spans="87:91" x14ac:dyDescent="0.25">
      <c r="CI4015">
        <f>'[3]TABLEAU DE BORD'!B4013</f>
        <v>0</v>
      </c>
      <c r="CJ4015">
        <f>'[3]TABLEAU DE BORD'!E4013-'[3]TABLEAU DE BORD'!C4013</f>
        <v>0</v>
      </c>
      <c r="CL4015">
        <f>'[3]TABLEAU DE BORD'!H4013</f>
        <v>0</v>
      </c>
      <c r="CM4015">
        <f>'[3]TABLEAU DE BORD'!K4013-'[3]TABLEAU DE BORD'!I4013</f>
        <v>0</v>
      </c>
    </row>
    <row r="4016" spans="87:91" x14ac:dyDescent="0.25">
      <c r="CI4016">
        <f>'[3]TABLEAU DE BORD'!B4014</f>
        <v>0</v>
      </c>
      <c r="CJ4016">
        <f>'[3]TABLEAU DE BORD'!E4014-'[3]TABLEAU DE BORD'!C4014</f>
        <v>0</v>
      </c>
      <c r="CL4016">
        <f>'[3]TABLEAU DE BORD'!H4014</f>
        <v>0</v>
      </c>
      <c r="CM4016">
        <f>'[3]TABLEAU DE BORD'!K4014-'[3]TABLEAU DE BORD'!I4014</f>
        <v>0</v>
      </c>
    </row>
    <row r="4017" spans="87:91" x14ac:dyDescent="0.25">
      <c r="CI4017">
        <f>'[3]TABLEAU DE BORD'!B4015</f>
        <v>0</v>
      </c>
      <c r="CJ4017">
        <f>'[3]TABLEAU DE BORD'!E4015-'[3]TABLEAU DE BORD'!C4015</f>
        <v>0</v>
      </c>
      <c r="CL4017">
        <f>'[3]TABLEAU DE BORD'!H4015</f>
        <v>0</v>
      </c>
      <c r="CM4017">
        <f>'[3]TABLEAU DE BORD'!K4015-'[3]TABLEAU DE BORD'!I4015</f>
        <v>0</v>
      </c>
    </row>
    <row r="4018" spans="87:91" x14ac:dyDescent="0.25">
      <c r="CI4018">
        <f>'[3]TABLEAU DE BORD'!B4016</f>
        <v>0</v>
      </c>
      <c r="CJ4018">
        <f>'[3]TABLEAU DE BORD'!E4016-'[3]TABLEAU DE BORD'!C4016</f>
        <v>0</v>
      </c>
      <c r="CL4018">
        <f>'[3]TABLEAU DE BORD'!H4016</f>
        <v>0</v>
      </c>
      <c r="CM4018">
        <f>'[3]TABLEAU DE BORD'!K4016-'[3]TABLEAU DE BORD'!I4016</f>
        <v>0</v>
      </c>
    </row>
    <row r="4019" spans="87:91" x14ac:dyDescent="0.25">
      <c r="CI4019">
        <f>'[3]TABLEAU DE BORD'!B4017</f>
        <v>0</v>
      </c>
      <c r="CJ4019">
        <f>'[3]TABLEAU DE BORD'!E4017-'[3]TABLEAU DE BORD'!C4017</f>
        <v>0</v>
      </c>
      <c r="CL4019">
        <f>'[3]TABLEAU DE BORD'!H4017</f>
        <v>0</v>
      </c>
      <c r="CM4019">
        <f>'[3]TABLEAU DE BORD'!K4017-'[3]TABLEAU DE BORD'!I4017</f>
        <v>0</v>
      </c>
    </row>
    <row r="4020" spans="87:91" x14ac:dyDescent="0.25">
      <c r="CI4020">
        <f>'[3]TABLEAU DE BORD'!B4018</f>
        <v>0</v>
      </c>
      <c r="CJ4020">
        <f>'[3]TABLEAU DE BORD'!E4018-'[3]TABLEAU DE BORD'!C4018</f>
        <v>0</v>
      </c>
      <c r="CL4020">
        <f>'[3]TABLEAU DE BORD'!H4018</f>
        <v>0</v>
      </c>
      <c r="CM4020">
        <f>'[3]TABLEAU DE BORD'!K4018-'[3]TABLEAU DE BORD'!I4018</f>
        <v>0</v>
      </c>
    </row>
    <row r="4021" spans="87:91" x14ac:dyDescent="0.25">
      <c r="CI4021">
        <f>'[3]TABLEAU DE BORD'!B4019</f>
        <v>0</v>
      </c>
      <c r="CJ4021">
        <f>'[3]TABLEAU DE BORD'!E4019-'[3]TABLEAU DE BORD'!C4019</f>
        <v>0</v>
      </c>
      <c r="CL4021">
        <f>'[3]TABLEAU DE BORD'!H4019</f>
        <v>0</v>
      </c>
      <c r="CM4021">
        <f>'[3]TABLEAU DE BORD'!K4019-'[3]TABLEAU DE BORD'!I4019</f>
        <v>0</v>
      </c>
    </row>
    <row r="4022" spans="87:91" x14ac:dyDescent="0.25">
      <c r="CI4022">
        <f>'[3]TABLEAU DE BORD'!B4020</f>
        <v>0</v>
      </c>
      <c r="CJ4022">
        <f>'[3]TABLEAU DE BORD'!E4020-'[3]TABLEAU DE BORD'!C4020</f>
        <v>0</v>
      </c>
      <c r="CL4022">
        <f>'[3]TABLEAU DE BORD'!H4020</f>
        <v>0</v>
      </c>
      <c r="CM4022">
        <f>'[3]TABLEAU DE BORD'!K4020-'[3]TABLEAU DE BORD'!I4020</f>
        <v>0</v>
      </c>
    </row>
    <row r="4023" spans="87:91" x14ac:dyDescent="0.25">
      <c r="CI4023">
        <f>'[3]TABLEAU DE BORD'!B4021</f>
        <v>0</v>
      </c>
      <c r="CJ4023">
        <f>'[3]TABLEAU DE BORD'!E4021-'[3]TABLEAU DE BORD'!C4021</f>
        <v>0</v>
      </c>
      <c r="CL4023">
        <f>'[3]TABLEAU DE BORD'!H4021</f>
        <v>0</v>
      </c>
      <c r="CM4023">
        <f>'[3]TABLEAU DE BORD'!K4021-'[3]TABLEAU DE BORD'!I4021</f>
        <v>0</v>
      </c>
    </row>
    <row r="4024" spans="87:91" x14ac:dyDescent="0.25">
      <c r="CI4024">
        <f>'[3]TABLEAU DE BORD'!B4022</f>
        <v>0</v>
      </c>
      <c r="CJ4024">
        <f>'[3]TABLEAU DE BORD'!E4022-'[3]TABLEAU DE BORD'!C4022</f>
        <v>0</v>
      </c>
      <c r="CL4024">
        <f>'[3]TABLEAU DE BORD'!H4022</f>
        <v>0</v>
      </c>
      <c r="CM4024">
        <f>'[3]TABLEAU DE BORD'!K4022-'[3]TABLEAU DE BORD'!I4022</f>
        <v>0</v>
      </c>
    </row>
    <row r="4025" spans="87:91" x14ac:dyDescent="0.25">
      <c r="CI4025">
        <f>'[3]TABLEAU DE BORD'!B4023</f>
        <v>0</v>
      </c>
      <c r="CJ4025">
        <f>'[3]TABLEAU DE BORD'!E4023-'[3]TABLEAU DE BORD'!C4023</f>
        <v>0</v>
      </c>
      <c r="CL4025">
        <f>'[3]TABLEAU DE BORD'!H4023</f>
        <v>0</v>
      </c>
      <c r="CM4025">
        <f>'[3]TABLEAU DE BORD'!K4023-'[3]TABLEAU DE BORD'!I4023</f>
        <v>0</v>
      </c>
    </row>
    <row r="4026" spans="87:91" x14ac:dyDescent="0.25">
      <c r="CI4026">
        <f>'[3]TABLEAU DE BORD'!B4024</f>
        <v>0</v>
      </c>
      <c r="CJ4026">
        <f>'[3]TABLEAU DE BORD'!E4024-'[3]TABLEAU DE BORD'!C4024</f>
        <v>0</v>
      </c>
      <c r="CL4026">
        <f>'[3]TABLEAU DE BORD'!H4024</f>
        <v>0</v>
      </c>
      <c r="CM4026">
        <f>'[3]TABLEAU DE BORD'!K4024-'[3]TABLEAU DE BORD'!I4024</f>
        <v>0</v>
      </c>
    </row>
    <row r="4027" spans="87:91" x14ac:dyDescent="0.25">
      <c r="CI4027">
        <f>'[3]TABLEAU DE BORD'!B4025</f>
        <v>0</v>
      </c>
      <c r="CJ4027">
        <f>'[3]TABLEAU DE BORD'!E4025-'[3]TABLEAU DE BORD'!C4025</f>
        <v>0</v>
      </c>
      <c r="CL4027">
        <f>'[3]TABLEAU DE BORD'!H4025</f>
        <v>0</v>
      </c>
      <c r="CM4027">
        <f>'[3]TABLEAU DE BORD'!K4025-'[3]TABLEAU DE BORD'!I4025</f>
        <v>0</v>
      </c>
    </row>
    <row r="4028" spans="87:91" x14ac:dyDescent="0.25">
      <c r="CI4028">
        <f>'[3]TABLEAU DE BORD'!B4026</f>
        <v>0</v>
      </c>
      <c r="CJ4028">
        <f>'[3]TABLEAU DE BORD'!E4026-'[3]TABLEAU DE BORD'!C4026</f>
        <v>0</v>
      </c>
      <c r="CL4028">
        <f>'[3]TABLEAU DE BORD'!H4026</f>
        <v>0</v>
      </c>
      <c r="CM4028">
        <f>'[3]TABLEAU DE BORD'!K4026-'[3]TABLEAU DE BORD'!I4026</f>
        <v>0</v>
      </c>
    </row>
    <row r="4029" spans="87:91" x14ac:dyDescent="0.25">
      <c r="CI4029">
        <f>'[3]TABLEAU DE BORD'!B4027</f>
        <v>0</v>
      </c>
      <c r="CJ4029">
        <f>'[3]TABLEAU DE BORD'!E4027-'[3]TABLEAU DE BORD'!C4027</f>
        <v>0</v>
      </c>
      <c r="CL4029">
        <f>'[3]TABLEAU DE BORD'!H4027</f>
        <v>0</v>
      </c>
      <c r="CM4029">
        <f>'[3]TABLEAU DE BORD'!K4027-'[3]TABLEAU DE BORD'!I4027</f>
        <v>0</v>
      </c>
    </row>
    <row r="4030" spans="87:91" x14ac:dyDescent="0.25">
      <c r="CI4030">
        <f>'[3]TABLEAU DE BORD'!B4028</f>
        <v>0</v>
      </c>
      <c r="CJ4030">
        <f>'[3]TABLEAU DE BORD'!E4028-'[3]TABLEAU DE BORD'!C4028</f>
        <v>0</v>
      </c>
      <c r="CL4030">
        <f>'[3]TABLEAU DE BORD'!H4028</f>
        <v>0</v>
      </c>
      <c r="CM4030">
        <f>'[3]TABLEAU DE BORD'!K4028-'[3]TABLEAU DE BORD'!I4028</f>
        <v>0</v>
      </c>
    </row>
    <row r="4031" spans="87:91" x14ac:dyDescent="0.25">
      <c r="CI4031">
        <f>'[3]TABLEAU DE BORD'!B4029</f>
        <v>0</v>
      </c>
      <c r="CJ4031">
        <f>'[3]TABLEAU DE BORD'!E4029-'[3]TABLEAU DE BORD'!C4029</f>
        <v>0</v>
      </c>
      <c r="CL4031">
        <f>'[3]TABLEAU DE BORD'!H4029</f>
        <v>0</v>
      </c>
      <c r="CM4031">
        <f>'[3]TABLEAU DE BORD'!K4029-'[3]TABLEAU DE BORD'!I4029</f>
        <v>0</v>
      </c>
    </row>
    <row r="4032" spans="87:91" x14ac:dyDescent="0.25">
      <c r="CI4032">
        <f>'[3]TABLEAU DE BORD'!B4030</f>
        <v>0</v>
      </c>
      <c r="CJ4032">
        <f>'[3]TABLEAU DE BORD'!E4030-'[3]TABLEAU DE BORD'!C4030</f>
        <v>0</v>
      </c>
      <c r="CL4032">
        <f>'[3]TABLEAU DE BORD'!H4030</f>
        <v>0</v>
      </c>
      <c r="CM4032">
        <f>'[3]TABLEAU DE BORD'!K4030-'[3]TABLEAU DE BORD'!I4030</f>
        <v>0</v>
      </c>
    </row>
    <row r="4033" spans="87:91" x14ac:dyDescent="0.25">
      <c r="CI4033">
        <f>'[3]TABLEAU DE BORD'!B4031</f>
        <v>0</v>
      </c>
      <c r="CJ4033">
        <f>'[3]TABLEAU DE BORD'!E4031-'[3]TABLEAU DE BORD'!C4031</f>
        <v>0</v>
      </c>
      <c r="CL4033">
        <f>'[3]TABLEAU DE BORD'!H4031</f>
        <v>0</v>
      </c>
      <c r="CM4033">
        <f>'[3]TABLEAU DE BORD'!K4031-'[3]TABLEAU DE BORD'!I4031</f>
        <v>0</v>
      </c>
    </row>
    <row r="4034" spans="87:91" x14ac:dyDescent="0.25">
      <c r="CI4034">
        <f>'[3]TABLEAU DE BORD'!B4032</f>
        <v>0</v>
      </c>
      <c r="CJ4034">
        <f>'[3]TABLEAU DE BORD'!E4032-'[3]TABLEAU DE BORD'!C4032</f>
        <v>0</v>
      </c>
      <c r="CL4034">
        <f>'[3]TABLEAU DE BORD'!H4032</f>
        <v>0</v>
      </c>
      <c r="CM4034">
        <f>'[3]TABLEAU DE BORD'!K4032-'[3]TABLEAU DE BORD'!I4032</f>
        <v>0</v>
      </c>
    </row>
    <row r="4035" spans="87:91" x14ac:dyDescent="0.25">
      <c r="CI4035">
        <f>'[3]TABLEAU DE BORD'!B4033</f>
        <v>0</v>
      </c>
      <c r="CJ4035">
        <f>'[3]TABLEAU DE BORD'!E4033-'[3]TABLEAU DE BORD'!C4033</f>
        <v>0</v>
      </c>
      <c r="CL4035">
        <f>'[3]TABLEAU DE BORD'!H4033</f>
        <v>0</v>
      </c>
      <c r="CM4035">
        <f>'[3]TABLEAU DE BORD'!K4033-'[3]TABLEAU DE BORD'!I4033</f>
        <v>0</v>
      </c>
    </row>
    <row r="4036" spans="87:91" x14ac:dyDescent="0.25">
      <c r="CI4036">
        <f>'[3]TABLEAU DE BORD'!B4034</f>
        <v>0</v>
      </c>
      <c r="CJ4036">
        <f>'[3]TABLEAU DE BORD'!E4034-'[3]TABLEAU DE BORD'!C4034</f>
        <v>0</v>
      </c>
      <c r="CL4036">
        <f>'[3]TABLEAU DE BORD'!H4034</f>
        <v>0</v>
      </c>
      <c r="CM4036">
        <f>'[3]TABLEAU DE BORD'!K4034-'[3]TABLEAU DE BORD'!I4034</f>
        <v>0</v>
      </c>
    </row>
    <row r="4037" spans="87:91" x14ac:dyDescent="0.25">
      <c r="CI4037">
        <f>'[3]TABLEAU DE BORD'!B4035</f>
        <v>0</v>
      </c>
      <c r="CJ4037">
        <f>'[3]TABLEAU DE BORD'!E4035-'[3]TABLEAU DE BORD'!C4035</f>
        <v>0</v>
      </c>
      <c r="CL4037">
        <f>'[3]TABLEAU DE BORD'!H4035</f>
        <v>0</v>
      </c>
      <c r="CM4037">
        <f>'[3]TABLEAU DE BORD'!K4035-'[3]TABLEAU DE BORD'!I4035</f>
        <v>0</v>
      </c>
    </row>
    <row r="4038" spans="87:91" x14ac:dyDescent="0.25">
      <c r="CI4038">
        <f>'[3]TABLEAU DE BORD'!B4036</f>
        <v>0</v>
      </c>
      <c r="CJ4038">
        <f>'[3]TABLEAU DE BORD'!E4036-'[3]TABLEAU DE BORD'!C4036</f>
        <v>0</v>
      </c>
      <c r="CL4038">
        <f>'[3]TABLEAU DE BORD'!H4036</f>
        <v>0</v>
      </c>
      <c r="CM4038">
        <f>'[3]TABLEAU DE BORD'!K4036-'[3]TABLEAU DE BORD'!I4036</f>
        <v>0</v>
      </c>
    </row>
    <row r="4039" spans="87:91" x14ac:dyDescent="0.25">
      <c r="CI4039">
        <f>'[3]TABLEAU DE BORD'!B4037</f>
        <v>0</v>
      </c>
      <c r="CJ4039">
        <f>'[3]TABLEAU DE BORD'!E4037-'[3]TABLEAU DE BORD'!C4037</f>
        <v>0</v>
      </c>
      <c r="CL4039">
        <f>'[3]TABLEAU DE BORD'!H4037</f>
        <v>0</v>
      </c>
      <c r="CM4039">
        <f>'[3]TABLEAU DE BORD'!K4037-'[3]TABLEAU DE BORD'!I4037</f>
        <v>0</v>
      </c>
    </row>
    <row r="4040" spans="87:91" x14ac:dyDescent="0.25">
      <c r="CI4040">
        <f>'[3]TABLEAU DE BORD'!B4038</f>
        <v>0</v>
      </c>
      <c r="CJ4040">
        <f>'[3]TABLEAU DE BORD'!E4038-'[3]TABLEAU DE BORD'!C4038</f>
        <v>0</v>
      </c>
      <c r="CL4040">
        <f>'[3]TABLEAU DE BORD'!H4038</f>
        <v>0</v>
      </c>
      <c r="CM4040">
        <f>'[3]TABLEAU DE BORD'!K4038-'[3]TABLEAU DE BORD'!I4038</f>
        <v>0</v>
      </c>
    </row>
    <row r="4041" spans="87:91" x14ac:dyDescent="0.25">
      <c r="CI4041">
        <f>'[3]TABLEAU DE BORD'!B4039</f>
        <v>0</v>
      </c>
      <c r="CJ4041">
        <f>'[3]TABLEAU DE BORD'!E4039-'[3]TABLEAU DE BORD'!C4039</f>
        <v>0</v>
      </c>
      <c r="CL4041">
        <f>'[3]TABLEAU DE BORD'!H4039</f>
        <v>0</v>
      </c>
      <c r="CM4041">
        <f>'[3]TABLEAU DE BORD'!K4039-'[3]TABLEAU DE BORD'!I4039</f>
        <v>0</v>
      </c>
    </row>
    <row r="4042" spans="87:91" x14ac:dyDescent="0.25">
      <c r="CI4042">
        <f>'[3]TABLEAU DE BORD'!B4040</f>
        <v>0</v>
      </c>
      <c r="CJ4042">
        <f>'[3]TABLEAU DE BORD'!E4040-'[3]TABLEAU DE BORD'!C4040</f>
        <v>0</v>
      </c>
      <c r="CL4042">
        <f>'[3]TABLEAU DE BORD'!H4040</f>
        <v>0</v>
      </c>
      <c r="CM4042">
        <f>'[3]TABLEAU DE BORD'!K4040-'[3]TABLEAU DE BORD'!I4040</f>
        <v>0</v>
      </c>
    </row>
    <row r="4043" spans="87:91" x14ac:dyDescent="0.25">
      <c r="CI4043">
        <f>'[3]TABLEAU DE BORD'!B4041</f>
        <v>0</v>
      </c>
      <c r="CJ4043">
        <f>'[3]TABLEAU DE BORD'!E4041-'[3]TABLEAU DE BORD'!C4041</f>
        <v>0</v>
      </c>
      <c r="CL4043">
        <f>'[3]TABLEAU DE BORD'!H4041</f>
        <v>0</v>
      </c>
      <c r="CM4043">
        <f>'[3]TABLEAU DE BORD'!K4041-'[3]TABLEAU DE BORD'!I4041</f>
        <v>0</v>
      </c>
    </row>
    <row r="4044" spans="87:91" x14ac:dyDescent="0.25">
      <c r="CI4044">
        <f>'[3]TABLEAU DE BORD'!B4042</f>
        <v>0</v>
      </c>
      <c r="CJ4044">
        <f>'[3]TABLEAU DE BORD'!E4042-'[3]TABLEAU DE BORD'!C4042</f>
        <v>0</v>
      </c>
      <c r="CL4044">
        <f>'[3]TABLEAU DE BORD'!H4042</f>
        <v>0</v>
      </c>
      <c r="CM4044">
        <f>'[3]TABLEAU DE BORD'!K4042-'[3]TABLEAU DE BORD'!I4042</f>
        <v>0</v>
      </c>
    </row>
    <row r="4045" spans="87:91" x14ac:dyDescent="0.25">
      <c r="CI4045">
        <f>'[3]TABLEAU DE BORD'!B4043</f>
        <v>0</v>
      </c>
      <c r="CJ4045">
        <f>'[3]TABLEAU DE BORD'!E4043-'[3]TABLEAU DE BORD'!C4043</f>
        <v>0</v>
      </c>
      <c r="CL4045">
        <f>'[3]TABLEAU DE BORD'!H4043</f>
        <v>0</v>
      </c>
      <c r="CM4045">
        <f>'[3]TABLEAU DE BORD'!K4043-'[3]TABLEAU DE BORD'!I4043</f>
        <v>0</v>
      </c>
    </row>
    <row r="4046" spans="87:91" x14ac:dyDescent="0.25">
      <c r="CI4046">
        <f>'[3]TABLEAU DE BORD'!B4044</f>
        <v>0</v>
      </c>
      <c r="CJ4046">
        <f>'[3]TABLEAU DE BORD'!E4044-'[3]TABLEAU DE BORD'!C4044</f>
        <v>0</v>
      </c>
      <c r="CL4046">
        <f>'[3]TABLEAU DE BORD'!H4044</f>
        <v>0</v>
      </c>
      <c r="CM4046">
        <f>'[3]TABLEAU DE BORD'!K4044-'[3]TABLEAU DE BORD'!I4044</f>
        <v>0</v>
      </c>
    </row>
    <row r="4047" spans="87:91" x14ac:dyDescent="0.25">
      <c r="CI4047">
        <f>'[3]TABLEAU DE BORD'!B4045</f>
        <v>0</v>
      </c>
      <c r="CJ4047">
        <f>'[3]TABLEAU DE BORD'!E4045-'[3]TABLEAU DE BORD'!C4045</f>
        <v>0</v>
      </c>
      <c r="CL4047">
        <f>'[3]TABLEAU DE BORD'!H4045</f>
        <v>0</v>
      </c>
      <c r="CM4047">
        <f>'[3]TABLEAU DE BORD'!K4045-'[3]TABLEAU DE BORD'!I4045</f>
        <v>0</v>
      </c>
    </row>
    <row r="4048" spans="87:91" x14ac:dyDescent="0.25">
      <c r="CI4048">
        <f>'[3]TABLEAU DE BORD'!B4046</f>
        <v>0</v>
      </c>
      <c r="CJ4048">
        <f>'[3]TABLEAU DE BORD'!E4046-'[3]TABLEAU DE BORD'!C4046</f>
        <v>0</v>
      </c>
      <c r="CL4048">
        <f>'[3]TABLEAU DE BORD'!H4046</f>
        <v>0</v>
      </c>
      <c r="CM4048">
        <f>'[3]TABLEAU DE BORD'!K4046-'[3]TABLEAU DE BORD'!I4046</f>
        <v>0</v>
      </c>
    </row>
    <row r="4049" spans="87:91" x14ac:dyDescent="0.25">
      <c r="CI4049">
        <f>'[3]TABLEAU DE BORD'!B4047</f>
        <v>0</v>
      </c>
      <c r="CJ4049">
        <f>'[3]TABLEAU DE BORD'!E4047-'[3]TABLEAU DE BORD'!C4047</f>
        <v>0</v>
      </c>
      <c r="CL4049">
        <f>'[3]TABLEAU DE BORD'!H4047</f>
        <v>0</v>
      </c>
      <c r="CM4049">
        <f>'[3]TABLEAU DE BORD'!K4047-'[3]TABLEAU DE BORD'!I4047</f>
        <v>0</v>
      </c>
    </row>
    <row r="4050" spans="87:91" x14ac:dyDescent="0.25">
      <c r="CI4050">
        <f>'[3]TABLEAU DE BORD'!B4048</f>
        <v>0</v>
      </c>
      <c r="CJ4050">
        <f>'[3]TABLEAU DE BORD'!E4048-'[3]TABLEAU DE BORD'!C4048</f>
        <v>0</v>
      </c>
      <c r="CL4050">
        <f>'[3]TABLEAU DE BORD'!H4048</f>
        <v>0</v>
      </c>
      <c r="CM4050">
        <f>'[3]TABLEAU DE BORD'!K4048-'[3]TABLEAU DE BORD'!I4048</f>
        <v>0</v>
      </c>
    </row>
    <row r="4051" spans="87:91" x14ac:dyDescent="0.25">
      <c r="CI4051">
        <f>'[3]TABLEAU DE BORD'!B4049</f>
        <v>0</v>
      </c>
      <c r="CJ4051">
        <f>'[3]TABLEAU DE BORD'!E4049-'[3]TABLEAU DE BORD'!C4049</f>
        <v>0</v>
      </c>
      <c r="CL4051">
        <f>'[3]TABLEAU DE BORD'!H4049</f>
        <v>0</v>
      </c>
      <c r="CM4051">
        <f>'[3]TABLEAU DE BORD'!K4049-'[3]TABLEAU DE BORD'!I4049</f>
        <v>0</v>
      </c>
    </row>
    <row r="4052" spans="87:91" x14ac:dyDescent="0.25">
      <c r="CI4052">
        <f>'[3]TABLEAU DE BORD'!B4050</f>
        <v>0</v>
      </c>
      <c r="CJ4052">
        <f>'[3]TABLEAU DE BORD'!E4050-'[3]TABLEAU DE BORD'!C4050</f>
        <v>0</v>
      </c>
      <c r="CL4052">
        <f>'[3]TABLEAU DE BORD'!H4050</f>
        <v>0</v>
      </c>
      <c r="CM4052">
        <f>'[3]TABLEAU DE BORD'!K4050-'[3]TABLEAU DE BORD'!I4050</f>
        <v>0</v>
      </c>
    </row>
    <row r="4053" spans="87:91" x14ac:dyDescent="0.25">
      <c r="CI4053">
        <f>'[3]TABLEAU DE BORD'!B4051</f>
        <v>0</v>
      </c>
      <c r="CJ4053">
        <f>'[3]TABLEAU DE BORD'!E4051-'[3]TABLEAU DE BORD'!C4051</f>
        <v>0</v>
      </c>
      <c r="CL4053">
        <f>'[3]TABLEAU DE BORD'!H4051</f>
        <v>0</v>
      </c>
      <c r="CM4053">
        <f>'[3]TABLEAU DE BORD'!K4051-'[3]TABLEAU DE BORD'!I4051</f>
        <v>0</v>
      </c>
    </row>
    <row r="4054" spans="87:91" x14ac:dyDescent="0.25">
      <c r="CI4054">
        <f>'[3]TABLEAU DE BORD'!B4052</f>
        <v>0</v>
      </c>
      <c r="CJ4054">
        <f>'[3]TABLEAU DE BORD'!E4052-'[3]TABLEAU DE BORD'!C4052</f>
        <v>0</v>
      </c>
      <c r="CL4054">
        <f>'[3]TABLEAU DE BORD'!H4052</f>
        <v>0</v>
      </c>
      <c r="CM4054">
        <f>'[3]TABLEAU DE BORD'!K4052-'[3]TABLEAU DE BORD'!I4052</f>
        <v>0</v>
      </c>
    </row>
    <row r="4055" spans="87:91" x14ac:dyDescent="0.25">
      <c r="CI4055">
        <f>'[3]TABLEAU DE BORD'!B4053</f>
        <v>0</v>
      </c>
      <c r="CJ4055">
        <f>'[3]TABLEAU DE BORD'!E4053-'[3]TABLEAU DE BORD'!C4053</f>
        <v>0</v>
      </c>
      <c r="CL4055">
        <f>'[3]TABLEAU DE BORD'!H4053</f>
        <v>0</v>
      </c>
      <c r="CM4055">
        <f>'[3]TABLEAU DE BORD'!K4053-'[3]TABLEAU DE BORD'!I4053</f>
        <v>0</v>
      </c>
    </row>
    <row r="4056" spans="87:91" x14ac:dyDescent="0.25">
      <c r="CI4056">
        <f>'[3]TABLEAU DE BORD'!B4054</f>
        <v>0</v>
      </c>
      <c r="CJ4056">
        <f>'[3]TABLEAU DE BORD'!E4054-'[3]TABLEAU DE BORD'!C4054</f>
        <v>0</v>
      </c>
      <c r="CL4056">
        <f>'[3]TABLEAU DE BORD'!H4054</f>
        <v>0</v>
      </c>
      <c r="CM4056">
        <f>'[3]TABLEAU DE BORD'!K4054-'[3]TABLEAU DE BORD'!I4054</f>
        <v>0</v>
      </c>
    </row>
    <row r="4057" spans="87:91" x14ac:dyDescent="0.25">
      <c r="CI4057">
        <f>'[3]TABLEAU DE BORD'!B4055</f>
        <v>0</v>
      </c>
      <c r="CJ4057">
        <f>'[3]TABLEAU DE BORD'!E4055-'[3]TABLEAU DE BORD'!C4055</f>
        <v>0</v>
      </c>
      <c r="CL4057">
        <f>'[3]TABLEAU DE BORD'!H4055</f>
        <v>0</v>
      </c>
      <c r="CM4057">
        <f>'[3]TABLEAU DE BORD'!K4055-'[3]TABLEAU DE BORD'!I4055</f>
        <v>0</v>
      </c>
    </row>
    <row r="4058" spans="87:91" x14ac:dyDescent="0.25">
      <c r="CI4058">
        <f>'[3]TABLEAU DE BORD'!B4056</f>
        <v>0</v>
      </c>
      <c r="CJ4058">
        <f>'[3]TABLEAU DE BORD'!E4056-'[3]TABLEAU DE BORD'!C4056</f>
        <v>0</v>
      </c>
      <c r="CL4058">
        <f>'[3]TABLEAU DE BORD'!H4056</f>
        <v>0</v>
      </c>
      <c r="CM4058">
        <f>'[3]TABLEAU DE BORD'!K4056-'[3]TABLEAU DE BORD'!I4056</f>
        <v>0</v>
      </c>
    </row>
    <row r="4059" spans="87:91" x14ac:dyDescent="0.25">
      <c r="CI4059">
        <f>'[3]TABLEAU DE BORD'!B4057</f>
        <v>0</v>
      </c>
      <c r="CJ4059">
        <f>'[3]TABLEAU DE BORD'!E4057-'[3]TABLEAU DE BORD'!C4057</f>
        <v>0</v>
      </c>
      <c r="CL4059">
        <f>'[3]TABLEAU DE BORD'!H4057</f>
        <v>0</v>
      </c>
      <c r="CM4059">
        <f>'[3]TABLEAU DE BORD'!K4057-'[3]TABLEAU DE BORD'!I4057</f>
        <v>0</v>
      </c>
    </row>
    <row r="4060" spans="87:91" x14ac:dyDescent="0.25">
      <c r="CI4060">
        <f>'[3]TABLEAU DE BORD'!B4058</f>
        <v>0</v>
      </c>
      <c r="CJ4060">
        <f>'[3]TABLEAU DE BORD'!E4058-'[3]TABLEAU DE BORD'!C4058</f>
        <v>0</v>
      </c>
      <c r="CL4060">
        <f>'[3]TABLEAU DE BORD'!H4058</f>
        <v>0</v>
      </c>
      <c r="CM4060">
        <f>'[3]TABLEAU DE BORD'!K4058-'[3]TABLEAU DE BORD'!I4058</f>
        <v>0</v>
      </c>
    </row>
    <row r="4061" spans="87:91" x14ac:dyDescent="0.25">
      <c r="CI4061">
        <f>'[3]TABLEAU DE BORD'!B4059</f>
        <v>0</v>
      </c>
      <c r="CJ4061">
        <f>'[3]TABLEAU DE BORD'!E4059-'[3]TABLEAU DE BORD'!C4059</f>
        <v>0</v>
      </c>
      <c r="CL4061">
        <f>'[3]TABLEAU DE BORD'!H4059</f>
        <v>0</v>
      </c>
      <c r="CM4061">
        <f>'[3]TABLEAU DE BORD'!K4059-'[3]TABLEAU DE BORD'!I4059</f>
        <v>0</v>
      </c>
    </row>
    <row r="4062" spans="87:91" x14ac:dyDescent="0.25">
      <c r="CI4062">
        <f>'[3]TABLEAU DE BORD'!B4060</f>
        <v>0</v>
      </c>
      <c r="CJ4062">
        <f>'[3]TABLEAU DE BORD'!E4060-'[3]TABLEAU DE BORD'!C4060</f>
        <v>0</v>
      </c>
      <c r="CL4062">
        <f>'[3]TABLEAU DE BORD'!H4060</f>
        <v>0</v>
      </c>
      <c r="CM4062">
        <f>'[3]TABLEAU DE BORD'!K4060-'[3]TABLEAU DE BORD'!I4060</f>
        <v>0</v>
      </c>
    </row>
    <row r="4063" spans="87:91" x14ac:dyDescent="0.25">
      <c r="CI4063">
        <f>'[3]TABLEAU DE BORD'!B4061</f>
        <v>0</v>
      </c>
      <c r="CJ4063">
        <f>'[3]TABLEAU DE BORD'!E4061-'[3]TABLEAU DE BORD'!C4061</f>
        <v>0</v>
      </c>
      <c r="CL4063">
        <f>'[3]TABLEAU DE BORD'!H4061</f>
        <v>0</v>
      </c>
      <c r="CM4063">
        <f>'[3]TABLEAU DE BORD'!K4061-'[3]TABLEAU DE BORD'!I4061</f>
        <v>0</v>
      </c>
    </row>
    <row r="4064" spans="87:91" x14ac:dyDescent="0.25">
      <c r="CI4064">
        <f>'[3]TABLEAU DE BORD'!B4062</f>
        <v>0</v>
      </c>
      <c r="CJ4064">
        <f>'[3]TABLEAU DE BORD'!E4062-'[3]TABLEAU DE BORD'!C4062</f>
        <v>0</v>
      </c>
      <c r="CL4064">
        <f>'[3]TABLEAU DE BORD'!H4062</f>
        <v>0</v>
      </c>
      <c r="CM4064">
        <f>'[3]TABLEAU DE BORD'!K4062-'[3]TABLEAU DE BORD'!I4062</f>
        <v>0</v>
      </c>
    </row>
    <row r="4065" spans="87:91" x14ac:dyDescent="0.25">
      <c r="CI4065">
        <f>'[3]TABLEAU DE BORD'!B4063</f>
        <v>0</v>
      </c>
      <c r="CJ4065">
        <f>'[3]TABLEAU DE BORD'!E4063-'[3]TABLEAU DE BORD'!C4063</f>
        <v>0</v>
      </c>
      <c r="CL4065">
        <f>'[3]TABLEAU DE BORD'!H4063</f>
        <v>0</v>
      </c>
      <c r="CM4065">
        <f>'[3]TABLEAU DE BORD'!K4063-'[3]TABLEAU DE BORD'!I4063</f>
        <v>0</v>
      </c>
    </row>
    <row r="4066" spans="87:91" x14ac:dyDescent="0.25">
      <c r="CI4066">
        <f>'[3]TABLEAU DE BORD'!B4064</f>
        <v>0</v>
      </c>
      <c r="CJ4066">
        <f>'[3]TABLEAU DE BORD'!E4064-'[3]TABLEAU DE BORD'!C4064</f>
        <v>0</v>
      </c>
      <c r="CL4066">
        <f>'[3]TABLEAU DE BORD'!H4064</f>
        <v>0</v>
      </c>
      <c r="CM4066">
        <f>'[3]TABLEAU DE BORD'!K4064-'[3]TABLEAU DE BORD'!I4064</f>
        <v>0</v>
      </c>
    </row>
    <row r="4067" spans="87:91" x14ac:dyDescent="0.25">
      <c r="CI4067">
        <f>'[3]TABLEAU DE BORD'!B4065</f>
        <v>0</v>
      </c>
      <c r="CJ4067">
        <f>'[3]TABLEAU DE BORD'!E4065-'[3]TABLEAU DE BORD'!C4065</f>
        <v>0</v>
      </c>
      <c r="CL4067">
        <f>'[3]TABLEAU DE BORD'!H4065</f>
        <v>0</v>
      </c>
      <c r="CM4067">
        <f>'[3]TABLEAU DE BORD'!K4065-'[3]TABLEAU DE BORD'!I4065</f>
        <v>0</v>
      </c>
    </row>
    <row r="4068" spans="87:91" x14ac:dyDescent="0.25">
      <c r="CI4068">
        <f>'[3]TABLEAU DE BORD'!B4066</f>
        <v>0</v>
      </c>
      <c r="CJ4068">
        <f>'[3]TABLEAU DE BORD'!E4066-'[3]TABLEAU DE BORD'!C4066</f>
        <v>0</v>
      </c>
      <c r="CL4068">
        <f>'[3]TABLEAU DE BORD'!H4066</f>
        <v>0</v>
      </c>
      <c r="CM4068">
        <f>'[3]TABLEAU DE BORD'!K4066-'[3]TABLEAU DE BORD'!I4066</f>
        <v>0</v>
      </c>
    </row>
    <row r="4069" spans="87:91" x14ac:dyDescent="0.25">
      <c r="CI4069">
        <f>'[3]TABLEAU DE BORD'!B4067</f>
        <v>0</v>
      </c>
      <c r="CJ4069">
        <f>'[3]TABLEAU DE BORD'!E4067-'[3]TABLEAU DE BORD'!C4067</f>
        <v>0</v>
      </c>
      <c r="CL4069">
        <f>'[3]TABLEAU DE BORD'!H4067</f>
        <v>0</v>
      </c>
      <c r="CM4069">
        <f>'[3]TABLEAU DE BORD'!K4067-'[3]TABLEAU DE BORD'!I4067</f>
        <v>0</v>
      </c>
    </row>
    <row r="4070" spans="87:91" x14ac:dyDescent="0.25">
      <c r="CI4070">
        <f>'[3]TABLEAU DE BORD'!B4068</f>
        <v>0</v>
      </c>
      <c r="CJ4070">
        <f>'[3]TABLEAU DE BORD'!E4068-'[3]TABLEAU DE BORD'!C4068</f>
        <v>0</v>
      </c>
      <c r="CL4070">
        <f>'[3]TABLEAU DE BORD'!H4068</f>
        <v>0</v>
      </c>
      <c r="CM4070">
        <f>'[3]TABLEAU DE BORD'!K4068-'[3]TABLEAU DE BORD'!I4068</f>
        <v>0</v>
      </c>
    </row>
    <row r="4071" spans="87:91" x14ac:dyDescent="0.25">
      <c r="CI4071">
        <f>'[3]TABLEAU DE BORD'!B4069</f>
        <v>0</v>
      </c>
      <c r="CJ4071">
        <f>'[3]TABLEAU DE BORD'!E4069-'[3]TABLEAU DE BORD'!C4069</f>
        <v>0</v>
      </c>
      <c r="CL4071">
        <f>'[3]TABLEAU DE BORD'!H4069</f>
        <v>0</v>
      </c>
      <c r="CM4071">
        <f>'[3]TABLEAU DE BORD'!K4069-'[3]TABLEAU DE BORD'!I4069</f>
        <v>0</v>
      </c>
    </row>
    <row r="4072" spans="87:91" x14ac:dyDescent="0.25">
      <c r="CI4072">
        <f>'[3]TABLEAU DE BORD'!B4070</f>
        <v>0</v>
      </c>
      <c r="CJ4072">
        <f>'[3]TABLEAU DE BORD'!E4070-'[3]TABLEAU DE BORD'!C4070</f>
        <v>0</v>
      </c>
      <c r="CL4072">
        <f>'[3]TABLEAU DE BORD'!H4070</f>
        <v>0</v>
      </c>
      <c r="CM4072">
        <f>'[3]TABLEAU DE BORD'!K4070-'[3]TABLEAU DE BORD'!I4070</f>
        <v>0</v>
      </c>
    </row>
    <row r="4073" spans="87:91" x14ac:dyDescent="0.25">
      <c r="CI4073">
        <f>'[3]TABLEAU DE BORD'!B4071</f>
        <v>0</v>
      </c>
      <c r="CJ4073">
        <f>'[3]TABLEAU DE BORD'!E4071-'[3]TABLEAU DE BORD'!C4071</f>
        <v>0</v>
      </c>
      <c r="CL4073">
        <f>'[3]TABLEAU DE BORD'!H4071</f>
        <v>0</v>
      </c>
      <c r="CM4073">
        <f>'[3]TABLEAU DE BORD'!K4071-'[3]TABLEAU DE BORD'!I4071</f>
        <v>0</v>
      </c>
    </row>
    <row r="4074" spans="87:91" x14ac:dyDescent="0.25">
      <c r="CI4074">
        <f>'[3]TABLEAU DE BORD'!B4072</f>
        <v>0</v>
      </c>
      <c r="CJ4074">
        <f>'[3]TABLEAU DE BORD'!E4072-'[3]TABLEAU DE BORD'!C4072</f>
        <v>0</v>
      </c>
      <c r="CL4074">
        <f>'[3]TABLEAU DE BORD'!H4072</f>
        <v>0</v>
      </c>
      <c r="CM4074">
        <f>'[3]TABLEAU DE BORD'!K4072-'[3]TABLEAU DE BORD'!I4072</f>
        <v>0</v>
      </c>
    </row>
    <row r="4075" spans="87:91" x14ac:dyDescent="0.25">
      <c r="CI4075">
        <f>'[3]TABLEAU DE BORD'!B4073</f>
        <v>0</v>
      </c>
      <c r="CJ4075">
        <f>'[3]TABLEAU DE BORD'!E4073-'[3]TABLEAU DE BORD'!C4073</f>
        <v>0</v>
      </c>
      <c r="CL4075">
        <f>'[3]TABLEAU DE BORD'!H4073</f>
        <v>0</v>
      </c>
      <c r="CM4075">
        <f>'[3]TABLEAU DE BORD'!K4073-'[3]TABLEAU DE BORD'!I4073</f>
        <v>0</v>
      </c>
    </row>
    <row r="4076" spans="87:91" x14ac:dyDescent="0.25">
      <c r="CI4076">
        <f>'[3]TABLEAU DE BORD'!B4074</f>
        <v>0</v>
      </c>
      <c r="CJ4076">
        <f>'[3]TABLEAU DE BORD'!E4074-'[3]TABLEAU DE BORD'!C4074</f>
        <v>0</v>
      </c>
      <c r="CL4076">
        <f>'[3]TABLEAU DE BORD'!H4074</f>
        <v>0</v>
      </c>
      <c r="CM4076">
        <f>'[3]TABLEAU DE BORD'!K4074-'[3]TABLEAU DE BORD'!I4074</f>
        <v>0</v>
      </c>
    </row>
    <row r="4077" spans="87:91" x14ac:dyDescent="0.25">
      <c r="CI4077">
        <f>'[3]TABLEAU DE BORD'!B4075</f>
        <v>0</v>
      </c>
      <c r="CJ4077">
        <f>'[3]TABLEAU DE BORD'!E4075-'[3]TABLEAU DE BORD'!C4075</f>
        <v>0</v>
      </c>
      <c r="CL4077">
        <f>'[3]TABLEAU DE BORD'!H4075</f>
        <v>0</v>
      </c>
      <c r="CM4077">
        <f>'[3]TABLEAU DE BORD'!K4075-'[3]TABLEAU DE BORD'!I4075</f>
        <v>0</v>
      </c>
    </row>
    <row r="4078" spans="87:91" x14ac:dyDescent="0.25">
      <c r="CI4078">
        <f>'[3]TABLEAU DE BORD'!B4076</f>
        <v>0</v>
      </c>
      <c r="CJ4078">
        <f>'[3]TABLEAU DE BORD'!E4076-'[3]TABLEAU DE BORD'!C4076</f>
        <v>0</v>
      </c>
      <c r="CL4078">
        <f>'[3]TABLEAU DE BORD'!H4076</f>
        <v>0</v>
      </c>
      <c r="CM4078">
        <f>'[3]TABLEAU DE BORD'!K4076-'[3]TABLEAU DE BORD'!I4076</f>
        <v>0</v>
      </c>
    </row>
    <row r="4079" spans="87:91" x14ac:dyDescent="0.25">
      <c r="CI4079">
        <f>'[3]TABLEAU DE BORD'!B4077</f>
        <v>0</v>
      </c>
      <c r="CJ4079">
        <f>'[3]TABLEAU DE BORD'!E4077-'[3]TABLEAU DE BORD'!C4077</f>
        <v>0</v>
      </c>
      <c r="CL4079">
        <f>'[3]TABLEAU DE BORD'!H4077</f>
        <v>0</v>
      </c>
      <c r="CM4079">
        <f>'[3]TABLEAU DE BORD'!K4077-'[3]TABLEAU DE BORD'!I4077</f>
        <v>0</v>
      </c>
    </row>
    <row r="4080" spans="87:91" x14ac:dyDescent="0.25">
      <c r="CI4080">
        <f>'[3]TABLEAU DE BORD'!B4078</f>
        <v>0</v>
      </c>
      <c r="CJ4080">
        <f>'[3]TABLEAU DE BORD'!E4078-'[3]TABLEAU DE BORD'!C4078</f>
        <v>0</v>
      </c>
      <c r="CL4080">
        <f>'[3]TABLEAU DE BORD'!H4078</f>
        <v>0</v>
      </c>
      <c r="CM4080">
        <f>'[3]TABLEAU DE BORD'!K4078-'[3]TABLEAU DE BORD'!I4078</f>
        <v>0</v>
      </c>
    </row>
    <row r="4081" spans="87:91" x14ac:dyDescent="0.25">
      <c r="CI4081">
        <f>'[3]TABLEAU DE BORD'!B4079</f>
        <v>0</v>
      </c>
      <c r="CJ4081">
        <f>'[3]TABLEAU DE BORD'!E4079-'[3]TABLEAU DE BORD'!C4079</f>
        <v>0</v>
      </c>
      <c r="CL4081">
        <f>'[3]TABLEAU DE BORD'!H4079</f>
        <v>0</v>
      </c>
      <c r="CM4081">
        <f>'[3]TABLEAU DE BORD'!K4079-'[3]TABLEAU DE BORD'!I4079</f>
        <v>0</v>
      </c>
    </row>
    <row r="4082" spans="87:91" x14ac:dyDescent="0.25">
      <c r="CI4082">
        <f>'[3]TABLEAU DE BORD'!B4080</f>
        <v>0</v>
      </c>
      <c r="CJ4082">
        <f>'[3]TABLEAU DE BORD'!E4080-'[3]TABLEAU DE BORD'!C4080</f>
        <v>0</v>
      </c>
      <c r="CL4082">
        <f>'[3]TABLEAU DE BORD'!H4080</f>
        <v>0</v>
      </c>
      <c r="CM4082">
        <f>'[3]TABLEAU DE BORD'!K4080-'[3]TABLEAU DE BORD'!I4080</f>
        <v>0</v>
      </c>
    </row>
    <row r="4083" spans="87:91" x14ac:dyDescent="0.25">
      <c r="CI4083">
        <f>'[3]TABLEAU DE BORD'!B4081</f>
        <v>0</v>
      </c>
      <c r="CJ4083">
        <f>'[3]TABLEAU DE BORD'!E4081-'[3]TABLEAU DE BORD'!C4081</f>
        <v>0</v>
      </c>
      <c r="CL4083">
        <f>'[3]TABLEAU DE BORD'!H4081</f>
        <v>0</v>
      </c>
      <c r="CM4083">
        <f>'[3]TABLEAU DE BORD'!K4081-'[3]TABLEAU DE BORD'!I4081</f>
        <v>0</v>
      </c>
    </row>
    <row r="4084" spans="87:91" x14ac:dyDescent="0.25">
      <c r="CI4084">
        <f>'[3]TABLEAU DE BORD'!B4082</f>
        <v>0</v>
      </c>
      <c r="CJ4084">
        <f>'[3]TABLEAU DE BORD'!E4082-'[3]TABLEAU DE BORD'!C4082</f>
        <v>0</v>
      </c>
      <c r="CL4084">
        <f>'[3]TABLEAU DE BORD'!H4082</f>
        <v>0</v>
      </c>
      <c r="CM4084">
        <f>'[3]TABLEAU DE BORD'!K4082-'[3]TABLEAU DE BORD'!I4082</f>
        <v>0</v>
      </c>
    </row>
    <row r="4085" spans="87:91" x14ac:dyDescent="0.25">
      <c r="CI4085">
        <f>'[3]TABLEAU DE BORD'!B4083</f>
        <v>0</v>
      </c>
      <c r="CJ4085">
        <f>'[3]TABLEAU DE BORD'!E4083-'[3]TABLEAU DE BORD'!C4083</f>
        <v>0</v>
      </c>
      <c r="CL4085">
        <f>'[3]TABLEAU DE BORD'!H4083</f>
        <v>0</v>
      </c>
      <c r="CM4085">
        <f>'[3]TABLEAU DE BORD'!K4083-'[3]TABLEAU DE BORD'!I4083</f>
        <v>0</v>
      </c>
    </row>
    <row r="4086" spans="87:91" x14ac:dyDescent="0.25">
      <c r="CI4086">
        <f>'[3]TABLEAU DE BORD'!B4084</f>
        <v>0</v>
      </c>
      <c r="CJ4086">
        <f>'[3]TABLEAU DE BORD'!E4084-'[3]TABLEAU DE BORD'!C4084</f>
        <v>0</v>
      </c>
      <c r="CL4086">
        <f>'[3]TABLEAU DE BORD'!H4084</f>
        <v>0</v>
      </c>
      <c r="CM4086">
        <f>'[3]TABLEAU DE BORD'!K4084-'[3]TABLEAU DE BORD'!I4084</f>
        <v>0</v>
      </c>
    </row>
    <row r="4087" spans="87:91" x14ac:dyDescent="0.25">
      <c r="CI4087">
        <f>'[3]TABLEAU DE BORD'!B4085</f>
        <v>0</v>
      </c>
      <c r="CJ4087">
        <f>'[3]TABLEAU DE BORD'!E4085-'[3]TABLEAU DE BORD'!C4085</f>
        <v>0</v>
      </c>
      <c r="CL4087">
        <f>'[3]TABLEAU DE BORD'!H4085</f>
        <v>0</v>
      </c>
      <c r="CM4087">
        <f>'[3]TABLEAU DE BORD'!K4085-'[3]TABLEAU DE BORD'!I4085</f>
        <v>0</v>
      </c>
    </row>
    <row r="4088" spans="87:91" x14ac:dyDescent="0.25">
      <c r="CI4088">
        <f>'[3]TABLEAU DE BORD'!B4086</f>
        <v>0</v>
      </c>
      <c r="CJ4088">
        <f>'[3]TABLEAU DE BORD'!E4086-'[3]TABLEAU DE BORD'!C4086</f>
        <v>0</v>
      </c>
      <c r="CL4088">
        <f>'[3]TABLEAU DE BORD'!H4086</f>
        <v>0</v>
      </c>
      <c r="CM4088">
        <f>'[3]TABLEAU DE BORD'!K4086-'[3]TABLEAU DE BORD'!I4086</f>
        <v>0</v>
      </c>
    </row>
    <row r="4089" spans="87:91" x14ac:dyDescent="0.25">
      <c r="CI4089">
        <f>'[3]TABLEAU DE BORD'!B4087</f>
        <v>0</v>
      </c>
      <c r="CJ4089">
        <f>'[3]TABLEAU DE BORD'!E4087-'[3]TABLEAU DE BORD'!C4087</f>
        <v>0</v>
      </c>
      <c r="CL4089">
        <f>'[3]TABLEAU DE BORD'!H4087</f>
        <v>0</v>
      </c>
      <c r="CM4089">
        <f>'[3]TABLEAU DE BORD'!K4087-'[3]TABLEAU DE BORD'!I4087</f>
        <v>0</v>
      </c>
    </row>
    <row r="4090" spans="87:91" x14ac:dyDescent="0.25">
      <c r="CI4090">
        <f>'[3]TABLEAU DE BORD'!B4088</f>
        <v>0</v>
      </c>
      <c r="CJ4090">
        <f>'[3]TABLEAU DE BORD'!E4088-'[3]TABLEAU DE BORD'!C4088</f>
        <v>0</v>
      </c>
      <c r="CL4090">
        <f>'[3]TABLEAU DE BORD'!H4088</f>
        <v>0</v>
      </c>
      <c r="CM4090">
        <f>'[3]TABLEAU DE BORD'!K4088-'[3]TABLEAU DE BORD'!I4088</f>
        <v>0</v>
      </c>
    </row>
    <row r="4091" spans="87:91" x14ac:dyDescent="0.25">
      <c r="CI4091">
        <f>'[3]TABLEAU DE BORD'!B4089</f>
        <v>0</v>
      </c>
      <c r="CJ4091">
        <f>'[3]TABLEAU DE BORD'!E4089-'[3]TABLEAU DE BORD'!C4089</f>
        <v>0</v>
      </c>
      <c r="CL4091">
        <f>'[3]TABLEAU DE BORD'!H4089</f>
        <v>0</v>
      </c>
      <c r="CM4091">
        <f>'[3]TABLEAU DE BORD'!K4089-'[3]TABLEAU DE BORD'!I4089</f>
        <v>0</v>
      </c>
    </row>
    <row r="4092" spans="87:91" x14ac:dyDescent="0.25">
      <c r="CI4092">
        <f>'[3]TABLEAU DE BORD'!B4090</f>
        <v>0</v>
      </c>
      <c r="CJ4092">
        <f>'[3]TABLEAU DE BORD'!E4090-'[3]TABLEAU DE BORD'!C4090</f>
        <v>0</v>
      </c>
      <c r="CL4092">
        <f>'[3]TABLEAU DE BORD'!H4090</f>
        <v>0</v>
      </c>
      <c r="CM4092">
        <f>'[3]TABLEAU DE BORD'!K4090-'[3]TABLEAU DE BORD'!I4090</f>
        <v>0</v>
      </c>
    </row>
    <row r="4093" spans="87:91" x14ac:dyDescent="0.25">
      <c r="CI4093">
        <f>'[3]TABLEAU DE BORD'!B4091</f>
        <v>0</v>
      </c>
      <c r="CJ4093">
        <f>'[3]TABLEAU DE BORD'!E4091-'[3]TABLEAU DE BORD'!C4091</f>
        <v>0</v>
      </c>
      <c r="CL4093">
        <f>'[3]TABLEAU DE BORD'!H4091</f>
        <v>0</v>
      </c>
      <c r="CM4093">
        <f>'[3]TABLEAU DE BORD'!K4091-'[3]TABLEAU DE BORD'!I4091</f>
        <v>0</v>
      </c>
    </row>
    <row r="4094" spans="87:91" x14ac:dyDescent="0.25">
      <c r="CI4094">
        <f>'[3]TABLEAU DE BORD'!B4092</f>
        <v>0</v>
      </c>
      <c r="CJ4094">
        <f>'[3]TABLEAU DE BORD'!E4092-'[3]TABLEAU DE BORD'!C4092</f>
        <v>0</v>
      </c>
      <c r="CL4094">
        <f>'[3]TABLEAU DE BORD'!H4092</f>
        <v>0</v>
      </c>
      <c r="CM4094">
        <f>'[3]TABLEAU DE BORD'!K4092-'[3]TABLEAU DE BORD'!I4092</f>
        <v>0</v>
      </c>
    </row>
    <row r="4095" spans="87:91" x14ac:dyDescent="0.25">
      <c r="CI4095">
        <f>'[3]TABLEAU DE BORD'!B4093</f>
        <v>0</v>
      </c>
      <c r="CJ4095">
        <f>'[3]TABLEAU DE BORD'!E4093-'[3]TABLEAU DE BORD'!C4093</f>
        <v>0</v>
      </c>
      <c r="CL4095">
        <f>'[3]TABLEAU DE BORD'!H4093</f>
        <v>0</v>
      </c>
      <c r="CM4095">
        <f>'[3]TABLEAU DE BORD'!K4093-'[3]TABLEAU DE BORD'!I4093</f>
        <v>0</v>
      </c>
    </row>
    <row r="4096" spans="87:91" x14ac:dyDescent="0.25">
      <c r="CI4096">
        <f>'[3]TABLEAU DE BORD'!B4094</f>
        <v>0</v>
      </c>
      <c r="CJ4096">
        <f>'[3]TABLEAU DE BORD'!E4094-'[3]TABLEAU DE BORD'!C4094</f>
        <v>0</v>
      </c>
      <c r="CL4096">
        <f>'[3]TABLEAU DE BORD'!H4094</f>
        <v>0</v>
      </c>
      <c r="CM4096">
        <f>'[3]TABLEAU DE BORD'!K4094-'[3]TABLEAU DE BORD'!I4094</f>
        <v>0</v>
      </c>
    </row>
    <row r="4097" spans="87:91" x14ac:dyDescent="0.25">
      <c r="CI4097">
        <f>'[3]TABLEAU DE BORD'!B4095</f>
        <v>0</v>
      </c>
      <c r="CJ4097">
        <f>'[3]TABLEAU DE BORD'!E4095-'[3]TABLEAU DE BORD'!C4095</f>
        <v>0</v>
      </c>
      <c r="CL4097">
        <f>'[3]TABLEAU DE BORD'!H4095</f>
        <v>0</v>
      </c>
      <c r="CM4097">
        <f>'[3]TABLEAU DE BORD'!K4095-'[3]TABLEAU DE BORD'!I4095</f>
        <v>0</v>
      </c>
    </row>
    <row r="4098" spans="87:91" x14ac:dyDescent="0.25">
      <c r="CI4098">
        <f>'[3]TABLEAU DE BORD'!B4096</f>
        <v>0</v>
      </c>
      <c r="CJ4098">
        <f>'[3]TABLEAU DE BORD'!E4096-'[3]TABLEAU DE BORD'!C4096</f>
        <v>0</v>
      </c>
      <c r="CL4098">
        <f>'[3]TABLEAU DE BORD'!H4096</f>
        <v>0</v>
      </c>
      <c r="CM4098">
        <f>'[3]TABLEAU DE BORD'!K4096-'[3]TABLEAU DE BORD'!I4096</f>
        <v>0</v>
      </c>
    </row>
    <row r="4099" spans="87:91" x14ac:dyDescent="0.25">
      <c r="CI4099">
        <f>'[3]TABLEAU DE BORD'!B4097</f>
        <v>0</v>
      </c>
      <c r="CJ4099">
        <f>'[3]TABLEAU DE BORD'!E4097-'[3]TABLEAU DE BORD'!C4097</f>
        <v>0</v>
      </c>
      <c r="CL4099">
        <f>'[3]TABLEAU DE BORD'!H4097</f>
        <v>0</v>
      </c>
      <c r="CM4099">
        <f>'[3]TABLEAU DE BORD'!K4097-'[3]TABLEAU DE BORD'!I4097</f>
        <v>0</v>
      </c>
    </row>
    <row r="4100" spans="87:91" x14ac:dyDescent="0.25">
      <c r="CI4100">
        <f>'[3]TABLEAU DE BORD'!B4098</f>
        <v>0</v>
      </c>
      <c r="CJ4100">
        <f>'[3]TABLEAU DE BORD'!E4098-'[3]TABLEAU DE BORD'!C4098</f>
        <v>0</v>
      </c>
      <c r="CL4100">
        <f>'[3]TABLEAU DE BORD'!H4098</f>
        <v>0</v>
      </c>
      <c r="CM4100">
        <f>'[3]TABLEAU DE BORD'!K4098-'[3]TABLEAU DE BORD'!I4098</f>
        <v>0</v>
      </c>
    </row>
    <row r="4101" spans="87:91" x14ac:dyDescent="0.25">
      <c r="CI4101">
        <f>'[3]TABLEAU DE BORD'!B4099</f>
        <v>0</v>
      </c>
      <c r="CJ4101">
        <f>'[3]TABLEAU DE BORD'!E4099-'[3]TABLEAU DE BORD'!C4099</f>
        <v>0</v>
      </c>
      <c r="CL4101">
        <f>'[3]TABLEAU DE BORD'!H4099</f>
        <v>0</v>
      </c>
      <c r="CM4101">
        <f>'[3]TABLEAU DE BORD'!K4099-'[3]TABLEAU DE BORD'!I4099</f>
        <v>0</v>
      </c>
    </row>
    <row r="4102" spans="87:91" x14ac:dyDescent="0.25">
      <c r="CI4102">
        <f>'[3]TABLEAU DE BORD'!B4100</f>
        <v>0</v>
      </c>
      <c r="CJ4102">
        <f>'[3]TABLEAU DE BORD'!E4100-'[3]TABLEAU DE BORD'!C4100</f>
        <v>0</v>
      </c>
      <c r="CL4102">
        <f>'[3]TABLEAU DE BORD'!H4100</f>
        <v>0</v>
      </c>
      <c r="CM4102">
        <f>'[3]TABLEAU DE BORD'!K4100-'[3]TABLEAU DE BORD'!I4100</f>
        <v>0</v>
      </c>
    </row>
    <row r="4103" spans="87:91" x14ac:dyDescent="0.25">
      <c r="CI4103">
        <f>'[3]TABLEAU DE BORD'!B4101</f>
        <v>0</v>
      </c>
      <c r="CJ4103">
        <f>'[3]TABLEAU DE BORD'!E4101-'[3]TABLEAU DE BORD'!C4101</f>
        <v>0</v>
      </c>
      <c r="CL4103">
        <f>'[3]TABLEAU DE BORD'!H4101</f>
        <v>0</v>
      </c>
      <c r="CM4103">
        <f>'[3]TABLEAU DE BORD'!K4101-'[3]TABLEAU DE BORD'!I4101</f>
        <v>0</v>
      </c>
    </row>
    <row r="4104" spans="87:91" x14ac:dyDescent="0.25">
      <c r="CI4104">
        <f>'[3]TABLEAU DE BORD'!B4102</f>
        <v>0</v>
      </c>
      <c r="CJ4104">
        <f>'[3]TABLEAU DE BORD'!E4102-'[3]TABLEAU DE BORD'!C4102</f>
        <v>0</v>
      </c>
      <c r="CL4104">
        <f>'[3]TABLEAU DE BORD'!H4102</f>
        <v>0</v>
      </c>
      <c r="CM4104">
        <f>'[3]TABLEAU DE BORD'!K4102-'[3]TABLEAU DE BORD'!I4102</f>
        <v>0</v>
      </c>
    </row>
    <row r="4105" spans="87:91" x14ac:dyDescent="0.25">
      <c r="CI4105">
        <f>'[3]TABLEAU DE BORD'!B4103</f>
        <v>0</v>
      </c>
      <c r="CJ4105">
        <f>'[3]TABLEAU DE BORD'!E4103-'[3]TABLEAU DE BORD'!C4103</f>
        <v>0</v>
      </c>
      <c r="CL4105">
        <f>'[3]TABLEAU DE BORD'!H4103</f>
        <v>0</v>
      </c>
      <c r="CM4105">
        <f>'[3]TABLEAU DE BORD'!K4103-'[3]TABLEAU DE BORD'!I4103</f>
        <v>0</v>
      </c>
    </row>
    <row r="4106" spans="87:91" x14ac:dyDescent="0.25">
      <c r="CI4106">
        <f>'[3]TABLEAU DE BORD'!B4104</f>
        <v>0</v>
      </c>
      <c r="CJ4106">
        <f>'[3]TABLEAU DE BORD'!E4104-'[3]TABLEAU DE BORD'!C4104</f>
        <v>0</v>
      </c>
      <c r="CL4106">
        <f>'[3]TABLEAU DE BORD'!H4104</f>
        <v>0</v>
      </c>
      <c r="CM4106">
        <f>'[3]TABLEAU DE BORD'!K4104-'[3]TABLEAU DE BORD'!I4104</f>
        <v>0</v>
      </c>
    </row>
    <row r="4107" spans="87:91" x14ac:dyDescent="0.25">
      <c r="CI4107">
        <f>'[3]TABLEAU DE BORD'!B4105</f>
        <v>0</v>
      </c>
      <c r="CJ4107">
        <f>'[3]TABLEAU DE BORD'!E4105-'[3]TABLEAU DE BORD'!C4105</f>
        <v>0</v>
      </c>
      <c r="CL4107">
        <f>'[3]TABLEAU DE BORD'!H4105</f>
        <v>0</v>
      </c>
      <c r="CM4107">
        <f>'[3]TABLEAU DE BORD'!K4105-'[3]TABLEAU DE BORD'!I4105</f>
        <v>0</v>
      </c>
    </row>
    <row r="4108" spans="87:91" x14ac:dyDescent="0.25">
      <c r="CI4108">
        <f>'[3]TABLEAU DE BORD'!B4106</f>
        <v>0</v>
      </c>
      <c r="CJ4108">
        <f>'[3]TABLEAU DE BORD'!E4106-'[3]TABLEAU DE BORD'!C4106</f>
        <v>0</v>
      </c>
      <c r="CL4108">
        <f>'[3]TABLEAU DE BORD'!H4106</f>
        <v>0</v>
      </c>
      <c r="CM4108">
        <f>'[3]TABLEAU DE BORD'!K4106-'[3]TABLEAU DE BORD'!I4106</f>
        <v>0</v>
      </c>
    </row>
    <row r="4109" spans="87:91" x14ac:dyDescent="0.25">
      <c r="CI4109">
        <f>'[3]TABLEAU DE BORD'!B4107</f>
        <v>0</v>
      </c>
      <c r="CJ4109">
        <f>'[3]TABLEAU DE BORD'!E4107-'[3]TABLEAU DE BORD'!C4107</f>
        <v>0</v>
      </c>
      <c r="CL4109">
        <f>'[3]TABLEAU DE BORD'!H4107</f>
        <v>0</v>
      </c>
      <c r="CM4109">
        <f>'[3]TABLEAU DE BORD'!K4107-'[3]TABLEAU DE BORD'!I4107</f>
        <v>0</v>
      </c>
    </row>
    <row r="4110" spans="87:91" x14ac:dyDescent="0.25">
      <c r="CI4110">
        <f>'[3]TABLEAU DE BORD'!B4108</f>
        <v>0</v>
      </c>
      <c r="CJ4110">
        <f>'[3]TABLEAU DE BORD'!E4108-'[3]TABLEAU DE BORD'!C4108</f>
        <v>0</v>
      </c>
      <c r="CL4110">
        <f>'[3]TABLEAU DE BORD'!H4108</f>
        <v>0</v>
      </c>
      <c r="CM4110">
        <f>'[3]TABLEAU DE BORD'!K4108-'[3]TABLEAU DE BORD'!I4108</f>
        <v>0</v>
      </c>
    </row>
    <row r="4111" spans="87:91" x14ac:dyDescent="0.25">
      <c r="CI4111">
        <f>'[3]TABLEAU DE BORD'!B4109</f>
        <v>0</v>
      </c>
      <c r="CJ4111">
        <f>'[3]TABLEAU DE BORD'!E4109-'[3]TABLEAU DE BORD'!C4109</f>
        <v>0</v>
      </c>
      <c r="CL4111">
        <f>'[3]TABLEAU DE BORD'!H4109</f>
        <v>0</v>
      </c>
      <c r="CM4111">
        <f>'[3]TABLEAU DE BORD'!K4109-'[3]TABLEAU DE BORD'!I4109</f>
        <v>0</v>
      </c>
    </row>
    <row r="4112" spans="87:91" x14ac:dyDescent="0.25">
      <c r="CI4112">
        <f>'[3]TABLEAU DE BORD'!B4110</f>
        <v>0</v>
      </c>
      <c r="CJ4112">
        <f>'[3]TABLEAU DE BORD'!E4110-'[3]TABLEAU DE BORD'!C4110</f>
        <v>0</v>
      </c>
      <c r="CL4112">
        <f>'[3]TABLEAU DE BORD'!H4110</f>
        <v>0</v>
      </c>
      <c r="CM4112">
        <f>'[3]TABLEAU DE BORD'!K4110-'[3]TABLEAU DE BORD'!I4110</f>
        <v>0</v>
      </c>
    </row>
    <row r="4113" spans="87:91" x14ac:dyDescent="0.25">
      <c r="CI4113">
        <f>'[3]TABLEAU DE BORD'!B4111</f>
        <v>0</v>
      </c>
      <c r="CJ4113">
        <f>'[3]TABLEAU DE BORD'!E4111-'[3]TABLEAU DE BORD'!C4111</f>
        <v>0</v>
      </c>
      <c r="CL4113">
        <f>'[3]TABLEAU DE BORD'!H4111</f>
        <v>0</v>
      </c>
      <c r="CM4113">
        <f>'[3]TABLEAU DE BORD'!K4111-'[3]TABLEAU DE BORD'!I4111</f>
        <v>0</v>
      </c>
    </row>
    <row r="4114" spans="87:91" x14ac:dyDescent="0.25">
      <c r="CI4114">
        <f>'[3]TABLEAU DE BORD'!B4112</f>
        <v>0</v>
      </c>
      <c r="CJ4114">
        <f>'[3]TABLEAU DE BORD'!E4112-'[3]TABLEAU DE BORD'!C4112</f>
        <v>0</v>
      </c>
      <c r="CL4114">
        <f>'[3]TABLEAU DE BORD'!H4112</f>
        <v>0</v>
      </c>
      <c r="CM4114">
        <f>'[3]TABLEAU DE BORD'!K4112-'[3]TABLEAU DE BORD'!I4112</f>
        <v>0</v>
      </c>
    </row>
    <row r="4115" spans="87:91" x14ac:dyDescent="0.25">
      <c r="CI4115">
        <f>'[3]TABLEAU DE BORD'!B4113</f>
        <v>0</v>
      </c>
      <c r="CJ4115">
        <f>'[3]TABLEAU DE BORD'!E4113-'[3]TABLEAU DE BORD'!C4113</f>
        <v>0</v>
      </c>
      <c r="CL4115">
        <f>'[3]TABLEAU DE BORD'!H4113</f>
        <v>0</v>
      </c>
      <c r="CM4115">
        <f>'[3]TABLEAU DE BORD'!K4113-'[3]TABLEAU DE BORD'!I4113</f>
        <v>0</v>
      </c>
    </row>
    <row r="4116" spans="87:91" x14ac:dyDescent="0.25">
      <c r="CI4116">
        <f>'[3]TABLEAU DE BORD'!B4114</f>
        <v>0</v>
      </c>
      <c r="CJ4116">
        <f>'[3]TABLEAU DE BORD'!E4114-'[3]TABLEAU DE BORD'!C4114</f>
        <v>0</v>
      </c>
      <c r="CL4116">
        <f>'[3]TABLEAU DE BORD'!H4114</f>
        <v>0</v>
      </c>
      <c r="CM4116">
        <f>'[3]TABLEAU DE BORD'!K4114-'[3]TABLEAU DE BORD'!I4114</f>
        <v>0</v>
      </c>
    </row>
    <row r="4117" spans="87:91" x14ac:dyDescent="0.25">
      <c r="CI4117">
        <f>'[3]TABLEAU DE BORD'!B4115</f>
        <v>0</v>
      </c>
      <c r="CJ4117">
        <f>'[3]TABLEAU DE BORD'!E4115-'[3]TABLEAU DE BORD'!C4115</f>
        <v>0</v>
      </c>
      <c r="CL4117">
        <f>'[3]TABLEAU DE BORD'!H4115</f>
        <v>0</v>
      </c>
      <c r="CM4117">
        <f>'[3]TABLEAU DE BORD'!K4115-'[3]TABLEAU DE BORD'!I4115</f>
        <v>0</v>
      </c>
    </row>
    <row r="4118" spans="87:91" x14ac:dyDescent="0.25">
      <c r="CI4118">
        <f>'[3]TABLEAU DE BORD'!B4116</f>
        <v>0</v>
      </c>
      <c r="CJ4118">
        <f>'[3]TABLEAU DE BORD'!E4116-'[3]TABLEAU DE BORD'!C4116</f>
        <v>0</v>
      </c>
      <c r="CL4118">
        <f>'[3]TABLEAU DE BORD'!H4116</f>
        <v>0</v>
      </c>
      <c r="CM4118">
        <f>'[3]TABLEAU DE BORD'!K4116-'[3]TABLEAU DE BORD'!I4116</f>
        <v>0</v>
      </c>
    </row>
    <row r="4119" spans="87:91" x14ac:dyDescent="0.25">
      <c r="CI4119">
        <f>'[3]TABLEAU DE BORD'!B4117</f>
        <v>0</v>
      </c>
      <c r="CJ4119">
        <f>'[3]TABLEAU DE BORD'!E4117-'[3]TABLEAU DE BORD'!C4117</f>
        <v>0</v>
      </c>
      <c r="CL4119">
        <f>'[3]TABLEAU DE BORD'!H4117</f>
        <v>0</v>
      </c>
      <c r="CM4119">
        <f>'[3]TABLEAU DE BORD'!K4117-'[3]TABLEAU DE BORD'!I4117</f>
        <v>0</v>
      </c>
    </row>
    <row r="4120" spans="87:91" x14ac:dyDescent="0.25">
      <c r="CI4120">
        <f>'[3]TABLEAU DE BORD'!B4118</f>
        <v>0</v>
      </c>
      <c r="CJ4120">
        <f>'[3]TABLEAU DE BORD'!E4118-'[3]TABLEAU DE BORD'!C4118</f>
        <v>0</v>
      </c>
      <c r="CL4120">
        <f>'[3]TABLEAU DE BORD'!H4118</f>
        <v>0</v>
      </c>
      <c r="CM4120">
        <f>'[3]TABLEAU DE BORD'!K4118-'[3]TABLEAU DE BORD'!I4118</f>
        <v>0</v>
      </c>
    </row>
    <row r="4121" spans="87:91" x14ac:dyDescent="0.25">
      <c r="CI4121">
        <f>'[3]TABLEAU DE BORD'!B4119</f>
        <v>0</v>
      </c>
      <c r="CJ4121">
        <f>'[3]TABLEAU DE BORD'!E4119-'[3]TABLEAU DE BORD'!C4119</f>
        <v>0</v>
      </c>
      <c r="CL4121">
        <f>'[3]TABLEAU DE BORD'!H4119</f>
        <v>0</v>
      </c>
      <c r="CM4121">
        <f>'[3]TABLEAU DE BORD'!K4119-'[3]TABLEAU DE BORD'!I4119</f>
        <v>0</v>
      </c>
    </row>
    <row r="4122" spans="87:91" x14ac:dyDescent="0.25">
      <c r="CI4122">
        <f>'[3]TABLEAU DE BORD'!B4120</f>
        <v>0</v>
      </c>
      <c r="CJ4122">
        <f>'[3]TABLEAU DE BORD'!E4120-'[3]TABLEAU DE BORD'!C4120</f>
        <v>0</v>
      </c>
      <c r="CL4122">
        <f>'[3]TABLEAU DE BORD'!H4120</f>
        <v>0</v>
      </c>
      <c r="CM4122">
        <f>'[3]TABLEAU DE BORD'!K4120-'[3]TABLEAU DE BORD'!I4120</f>
        <v>0</v>
      </c>
    </row>
    <row r="4123" spans="87:91" x14ac:dyDescent="0.25">
      <c r="CI4123">
        <f>'[3]TABLEAU DE BORD'!B4121</f>
        <v>0</v>
      </c>
      <c r="CJ4123">
        <f>'[3]TABLEAU DE BORD'!E4121-'[3]TABLEAU DE BORD'!C4121</f>
        <v>0</v>
      </c>
      <c r="CL4123">
        <f>'[3]TABLEAU DE BORD'!H4121</f>
        <v>0</v>
      </c>
      <c r="CM4123">
        <f>'[3]TABLEAU DE BORD'!K4121-'[3]TABLEAU DE BORD'!I4121</f>
        <v>0</v>
      </c>
    </row>
    <row r="4124" spans="87:91" x14ac:dyDescent="0.25">
      <c r="CI4124">
        <f>'[3]TABLEAU DE BORD'!B4122</f>
        <v>0</v>
      </c>
      <c r="CJ4124">
        <f>'[3]TABLEAU DE BORD'!E4122-'[3]TABLEAU DE BORD'!C4122</f>
        <v>0</v>
      </c>
      <c r="CL4124">
        <f>'[3]TABLEAU DE BORD'!H4122</f>
        <v>0</v>
      </c>
      <c r="CM4124">
        <f>'[3]TABLEAU DE BORD'!K4122-'[3]TABLEAU DE BORD'!I4122</f>
        <v>0</v>
      </c>
    </row>
    <row r="4125" spans="87:91" x14ac:dyDescent="0.25">
      <c r="CI4125">
        <f>'[3]TABLEAU DE BORD'!B4123</f>
        <v>0</v>
      </c>
      <c r="CJ4125">
        <f>'[3]TABLEAU DE BORD'!E4123-'[3]TABLEAU DE BORD'!C4123</f>
        <v>0</v>
      </c>
      <c r="CL4125">
        <f>'[3]TABLEAU DE BORD'!H4123</f>
        <v>0</v>
      </c>
      <c r="CM4125">
        <f>'[3]TABLEAU DE BORD'!K4123-'[3]TABLEAU DE BORD'!I4123</f>
        <v>0</v>
      </c>
    </row>
    <row r="4126" spans="87:91" x14ac:dyDescent="0.25">
      <c r="CI4126">
        <f>'[3]TABLEAU DE BORD'!B4124</f>
        <v>0</v>
      </c>
      <c r="CJ4126">
        <f>'[3]TABLEAU DE BORD'!E4124-'[3]TABLEAU DE BORD'!C4124</f>
        <v>0</v>
      </c>
      <c r="CL4126">
        <f>'[3]TABLEAU DE BORD'!H4124</f>
        <v>0</v>
      </c>
      <c r="CM4126">
        <f>'[3]TABLEAU DE BORD'!K4124-'[3]TABLEAU DE BORD'!I4124</f>
        <v>0</v>
      </c>
    </row>
    <row r="4127" spans="87:91" x14ac:dyDescent="0.25">
      <c r="CI4127">
        <f>'[3]TABLEAU DE BORD'!B4125</f>
        <v>0</v>
      </c>
      <c r="CJ4127">
        <f>'[3]TABLEAU DE BORD'!E4125-'[3]TABLEAU DE BORD'!C4125</f>
        <v>0</v>
      </c>
      <c r="CL4127">
        <f>'[3]TABLEAU DE BORD'!H4125</f>
        <v>0</v>
      </c>
      <c r="CM4127">
        <f>'[3]TABLEAU DE BORD'!K4125-'[3]TABLEAU DE BORD'!I4125</f>
        <v>0</v>
      </c>
    </row>
    <row r="4128" spans="87:91" x14ac:dyDescent="0.25">
      <c r="CI4128">
        <f>'[3]TABLEAU DE BORD'!B4126</f>
        <v>0</v>
      </c>
      <c r="CJ4128">
        <f>'[3]TABLEAU DE BORD'!E4126-'[3]TABLEAU DE BORD'!C4126</f>
        <v>0</v>
      </c>
      <c r="CL4128">
        <f>'[3]TABLEAU DE BORD'!H4126</f>
        <v>0</v>
      </c>
      <c r="CM4128">
        <f>'[3]TABLEAU DE BORD'!K4126-'[3]TABLEAU DE BORD'!I4126</f>
        <v>0</v>
      </c>
    </row>
    <row r="4129" spans="87:91" x14ac:dyDescent="0.25">
      <c r="CI4129">
        <f>'[3]TABLEAU DE BORD'!B4127</f>
        <v>0</v>
      </c>
      <c r="CJ4129">
        <f>'[3]TABLEAU DE BORD'!E4127-'[3]TABLEAU DE BORD'!C4127</f>
        <v>0</v>
      </c>
      <c r="CL4129">
        <f>'[3]TABLEAU DE BORD'!H4127</f>
        <v>0</v>
      </c>
      <c r="CM4129">
        <f>'[3]TABLEAU DE BORD'!K4127-'[3]TABLEAU DE BORD'!I4127</f>
        <v>0</v>
      </c>
    </row>
    <row r="4130" spans="87:91" x14ac:dyDescent="0.25">
      <c r="CI4130">
        <f>'[3]TABLEAU DE BORD'!B4128</f>
        <v>0</v>
      </c>
      <c r="CJ4130">
        <f>'[3]TABLEAU DE BORD'!E4128-'[3]TABLEAU DE BORD'!C4128</f>
        <v>0</v>
      </c>
      <c r="CL4130">
        <f>'[3]TABLEAU DE BORD'!H4128</f>
        <v>0</v>
      </c>
      <c r="CM4130">
        <f>'[3]TABLEAU DE BORD'!K4128-'[3]TABLEAU DE BORD'!I4128</f>
        <v>0</v>
      </c>
    </row>
    <row r="4131" spans="87:91" x14ac:dyDescent="0.25">
      <c r="CI4131">
        <f>'[3]TABLEAU DE BORD'!B4129</f>
        <v>0</v>
      </c>
      <c r="CJ4131">
        <f>'[3]TABLEAU DE BORD'!E4129-'[3]TABLEAU DE BORD'!C4129</f>
        <v>0</v>
      </c>
      <c r="CL4131">
        <f>'[3]TABLEAU DE BORD'!H4129</f>
        <v>0</v>
      </c>
      <c r="CM4131">
        <f>'[3]TABLEAU DE BORD'!K4129-'[3]TABLEAU DE BORD'!I4129</f>
        <v>0</v>
      </c>
    </row>
    <row r="4132" spans="87:91" x14ac:dyDescent="0.25">
      <c r="CI4132">
        <f>'[3]TABLEAU DE BORD'!B4130</f>
        <v>0</v>
      </c>
      <c r="CJ4132">
        <f>'[3]TABLEAU DE BORD'!E4130-'[3]TABLEAU DE BORD'!C4130</f>
        <v>0</v>
      </c>
      <c r="CL4132">
        <f>'[3]TABLEAU DE BORD'!H4130</f>
        <v>0</v>
      </c>
      <c r="CM4132">
        <f>'[3]TABLEAU DE BORD'!K4130-'[3]TABLEAU DE BORD'!I4130</f>
        <v>0</v>
      </c>
    </row>
    <row r="4133" spans="87:91" x14ac:dyDescent="0.25">
      <c r="CI4133">
        <f>'[3]TABLEAU DE BORD'!B4131</f>
        <v>0</v>
      </c>
      <c r="CJ4133">
        <f>'[3]TABLEAU DE BORD'!E4131-'[3]TABLEAU DE BORD'!C4131</f>
        <v>0</v>
      </c>
      <c r="CL4133">
        <f>'[3]TABLEAU DE BORD'!H4131</f>
        <v>0</v>
      </c>
      <c r="CM4133">
        <f>'[3]TABLEAU DE BORD'!K4131-'[3]TABLEAU DE BORD'!I4131</f>
        <v>0</v>
      </c>
    </row>
    <row r="4134" spans="87:91" x14ac:dyDescent="0.25">
      <c r="CI4134">
        <f>'[3]TABLEAU DE BORD'!B4132</f>
        <v>0</v>
      </c>
      <c r="CJ4134">
        <f>'[3]TABLEAU DE BORD'!E4132-'[3]TABLEAU DE BORD'!C4132</f>
        <v>0</v>
      </c>
      <c r="CL4134">
        <f>'[3]TABLEAU DE BORD'!H4132</f>
        <v>0</v>
      </c>
      <c r="CM4134">
        <f>'[3]TABLEAU DE BORD'!K4132-'[3]TABLEAU DE BORD'!I4132</f>
        <v>0</v>
      </c>
    </row>
    <row r="4135" spans="87:91" x14ac:dyDescent="0.25">
      <c r="CI4135">
        <f>'[3]TABLEAU DE BORD'!B4133</f>
        <v>0</v>
      </c>
      <c r="CJ4135">
        <f>'[3]TABLEAU DE BORD'!E4133-'[3]TABLEAU DE BORD'!C4133</f>
        <v>0</v>
      </c>
      <c r="CL4135">
        <f>'[3]TABLEAU DE BORD'!H4133</f>
        <v>0</v>
      </c>
      <c r="CM4135">
        <f>'[3]TABLEAU DE BORD'!K4133-'[3]TABLEAU DE BORD'!I4133</f>
        <v>0</v>
      </c>
    </row>
    <row r="4136" spans="87:91" x14ac:dyDescent="0.25">
      <c r="CI4136">
        <f>'[3]TABLEAU DE BORD'!B4134</f>
        <v>0</v>
      </c>
      <c r="CJ4136">
        <f>'[3]TABLEAU DE BORD'!E4134-'[3]TABLEAU DE BORD'!C4134</f>
        <v>0</v>
      </c>
      <c r="CL4136">
        <f>'[3]TABLEAU DE BORD'!H4134</f>
        <v>0</v>
      </c>
      <c r="CM4136">
        <f>'[3]TABLEAU DE BORD'!K4134-'[3]TABLEAU DE BORD'!I4134</f>
        <v>0</v>
      </c>
    </row>
    <row r="4137" spans="87:91" x14ac:dyDescent="0.25">
      <c r="CI4137">
        <f>'[3]TABLEAU DE BORD'!B4135</f>
        <v>0</v>
      </c>
      <c r="CJ4137">
        <f>'[3]TABLEAU DE BORD'!E4135-'[3]TABLEAU DE BORD'!C4135</f>
        <v>0</v>
      </c>
      <c r="CL4137">
        <f>'[3]TABLEAU DE BORD'!H4135</f>
        <v>0</v>
      </c>
      <c r="CM4137">
        <f>'[3]TABLEAU DE BORD'!K4135-'[3]TABLEAU DE BORD'!I4135</f>
        <v>0</v>
      </c>
    </row>
    <row r="4138" spans="87:91" x14ac:dyDescent="0.25">
      <c r="CI4138">
        <f>'[3]TABLEAU DE BORD'!B4136</f>
        <v>0</v>
      </c>
      <c r="CJ4138">
        <f>'[3]TABLEAU DE BORD'!E4136-'[3]TABLEAU DE BORD'!C4136</f>
        <v>0</v>
      </c>
      <c r="CL4138">
        <f>'[3]TABLEAU DE BORD'!H4136</f>
        <v>0</v>
      </c>
      <c r="CM4138">
        <f>'[3]TABLEAU DE BORD'!K4136-'[3]TABLEAU DE BORD'!I4136</f>
        <v>0</v>
      </c>
    </row>
    <row r="4139" spans="87:91" x14ac:dyDescent="0.25">
      <c r="CI4139">
        <f>'[3]TABLEAU DE BORD'!B4137</f>
        <v>0</v>
      </c>
      <c r="CJ4139">
        <f>'[3]TABLEAU DE BORD'!E4137-'[3]TABLEAU DE BORD'!C4137</f>
        <v>0</v>
      </c>
      <c r="CL4139">
        <f>'[3]TABLEAU DE BORD'!H4137</f>
        <v>0</v>
      </c>
      <c r="CM4139">
        <f>'[3]TABLEAU DE BORD'!K4137-'[3]TABLEAU DE BORD'!I4137</f>
        <v>0</v>
      </c>
    </row>
    <row r="4140" spans="87:91" x14ac:dyDescent="0.25">
      <c r="CI4140">
        <f>'[3]TABLEAU DE BORD'!B4138</f>
        <v>0</v>
      </c>
      <c r="CJ4140">
        <f>'[3]TABLEAU DE BORD'!E4138-'[3]TABLEAU DE BORD'!C4138</f>
        <v>0</v>
      </c>
      <c r="CL4140">
        <f>'[3]TABLEAU DE BORD'!H4138</f>
        <v>0</v>
      </c>
      <c r="CM4140">
        <f>'[3]TABLEAU DE BORD'!K4138-'[3]TABLEAU DE BORD'!I4138</f>
        <v>0</v>
      </c>
    </row>
    <row r="4141" spans="87:91" x14ac:dyDescent="0.25">
      <c r="CI4141">
        <f>'[3]TABLEAU DE BORD'!B4139</f>
        <v>0</v>
      </c>
      <c r="CJ4141">
        <f>'[3]TABLEAU DE BORD'!E4139-'[3]TABLEAU DE BORD'!C4139</f>
        <v>0</v>
      </c>
      <c r="CL4141">
        <f>'[3]TABLEAU DE BORD'!H4139</f>
        <v>0</v>
      </c>
      <c r="CM4141">
        <f>'[3]TABLEAU DE BORD'!K4139-'[3]TABLEAU DE BORD'!I4139</f>
        <v>0</v>
      </c>
    </row>
    <row r="4142" spans="87:91" x14ac:dyDescent="0.25">
      <c r="CI4142">
        <f>'[3]TABLEAU DE BORD'!B4140</f>
        <v>0</v>
      </c>
      <c r="CJ4142">
        <f>'[3]TABLEAU DE BORD'!E4140-'[3]TABLEAU DE BORD'!C4140</f>
        <v>0</v>
      </c>
      <c r="CL4142">
        <f>'[3]TABLEAU DE BORD'!H4140</f>
        <v>0</v>
      </c>
      <c r="CM4142">
        <f>'[3]TABLEAU DE BORD'!K4140-'[3]TABLEAU DE BORD'!I4140</f>
        <v>0</v>
      </c>
    </row>
    <row r="4143" spans="87:91" x14ac:dyDescent="0.25">
      <c r="CI4143">
        <f>'[3]TABLEAU DE BORD'!B4141</f>
        <v>0</v>
      </c>
      <c r="CJ4143">
        <f>'[3]TABLEAU DE BORD'!E4141-'[3]TABLEAU DE BORD'!C4141</f>
        <v>0</v>
      </c>
      <c r="CL4143">
        <f>'[3]TABLEAU DE BORD'!H4141</f>
        <v>0</v>
      </c>
      <c r="CM4143">
        <f>'[3]TABLEAU DE BORD'!K4141-'[3]TABLEAU DE BORD'!I4141</f>
        <v>0</v>
      </c>
    </row>
    <row r="4144" spans="87:91" x14ac:dyDescent="0.25">
      <c r="CI4144">
        <f>'[3]TABLEAU DE BORD'!B4142</f>
        <v>0</v>
      </c>
      <c r="CJ4144">
        <f>'[3]TABLEAU DE BORD'!E4142-'[3]TABLEAU DE BORD'!C4142</f>
        <v>0</v>
      </c>
      <c r="CL4144">
        <f>'[3]TABLEAU DE BORD'!H4142</f>
        <v>0</v>
      </c>
      <c r="CM4144">
        <f>'[3]TABLEAU DE BORD'!K4142-'[3]TABLEAU DE BORD'!I4142</f>
        <v>0</v>
      </c>
    </row>
    <row r="4145" spans="87:91" x14ac:dyDescent="0.25">
      <c r="CI4145">
        <f>'[3]TABLEAU DE BORD'!B4143</f>
        <v>0</v>
      </c>
      <c r="CJ4145">
        <f>'[3]TABLEAU DE BORD'!E4143-'[3]TABLEAU DE BORD'!C4143</f>
        <v>0</v>
      </c>
      <c r="CL4145">
        <f>'[3]TABLEAU DE BORD'!H4143</f>
        <v>0</v>
      </c>
      <c r="CM4145">
        <f>'[3]TABLEAU DE BORD'!K4143-'[3]TABLEAU DE BORD'!I4143</f>
        <v>0</v>
      </c>
    </row>
    <row r="4146" spans="87:91" x14ac:dyDescent="0.25">
      <c r="CI4146">
        <f>'[3]TABLEAU DE BORD'!B4144</f>
        <v>0</v>
      </c>
      <c r="CJ4146">
        <f>'[3]TABLEAU DE BORD'!E4144-'[3]TABLEAU DE BORD'!C4144</f>
        <v>0</v>
      </c>
      <c r="CL4146">
        <f>'[3]TABLEAU DE BORD'!H4144</f>
        <v>0</v>
      </c>
      <c r="CM4146">
        <f>'[3]TABLEAU DE BORD'!K4144-'[3]TABLEAU DE BORD'!I4144</f>
        <v>0</v>
      </c>
    </row>
    <row r="4147" spans="87:91" x14ac:dyDescent="0.25">
      <c r="CI4147">
        <f>'[3]TABLEAU DE BORD'!B4145</f>
        <v>0</v>
      </c>
      <c r="CJ4147">
        <f>'[3]TABLEAU DE BORD'!E4145-'[3]TABLEAU DE BORD'!C4145</f>
        <v>0</v>
      </c>
      <c r="CL4147">
        <f>'[3]TABLEAU DE BORD'!H4145</f>
        <v>0</v>
      </c>
      <c r="CM4147">
        <f>'[3]TABLEAU DE BORD'!K4145-'[3]TABLEAU DE BORD'!I4145</f>
        <v>0</v>
      </c>
    </row>
    <row r="4148" spans="87:91" x14ac:dyDescent="0.25">
      <c r="CI4148">
        <f>'[3]TABLEAU DE BORD'!B4146</f>
        <v>0</v>
      </c>
      <c r="CJ4148">
        <f>'[3]TABLEAU DE BORD'!E4146-'[3]TABLEAU DE BORD'!C4146</f>
        <v>0</v>
      </c>
      <c r="CL4148">
        <f>'[3]TABLEAU DE BORD'!H4146</f>
        <v>0</v>
      </c>
      <c r="CM4148">
        <f>'[3]TABLEAU DE BORD'!K4146-'[3]TABLEAU DE BORD'!I4146</f>
        <v>0</v>
      </c>
    </row>
    <row r="4149" spans="87:91" x14ac:dyDescent="0.25">
      <c r="CI4149">
        <f>'[3]TABLEAU DE BORD'!B4147</f>
        <v>0</v>
      </c>
      <c r="CJ4149">
        <f>'[3]TABLEAU DE BORD'!E4147-'[3]TABLEAU DE BORD'!C4147</f>
        <v>0</v>
      </c>
      <c r="CL4149">
        <f>'[3]TABLEAU DE BORD'!H4147</f>
        <v>0</v>
      </c>
      <c r="CM4149">
        <f>'[3]TABLEAU DE BORD'!K4147-'[3]TABLEAU DE BORD'!I4147</f>
        <v>0</v>
      </c>
    </row>
    <row r="4150" spans="87:91" x14ac:dyDescent="0.25">
      <c r="CI4150">
        <f>'[3]TABLEAU DE BORD'!B4148</f>
        <v>0</v>
      </c>
      <c r="CJ4150">
        <f>'[3]TABLEAU DE BORD'!E4148-'[3]TABLEAU DE BORD'!C4148</f>
        <v>0</v>
      </c>
      <c r="CL4150">
        <f>'[3]TABLEAU DE BORD'!H4148</f>
        <v>0</v>
      </c>
      <c r="CM4150">
        <f>'[3]TABLEAU DE BORD'!K4148-'[3]TABLEAU DE BORD'!I4148</f>
        <v>0</v>
      </c>
    </row>
    <row r="4151" spans="87:91" x14ac:dyDescent="0.25">
      <c r="CI4151">
        <f>'[3]TABLEAU DE BORD'!B4149</f>
        <v>0</v>
      </c>
      <c r="CJ4151">
        <f>'[3]TABLEAU DE BORD'!E4149-'[3]TABLEAU DE BORD'!C4149</f>
        <v>0</v>
      </c>
      <c r="CL4151">
        <f>'[3]TABLEAU DE BORD'!H4149</f>
        <v>0</v>
      </c>
      <c r="CM4151">
        <f>'[3]TABLEAU DE BORD'!K4149-'[3]TABLEAU DE BORD'!I4149</f>
        <v>0</v>
      </c>
    </row>
    <row r="4152" spans="87:91" x14ac:dyDescent="0.25">
      <c r="CI4152">
        <f>'[3]TABLEAU DE BORD'!B4150</f>
        <v>0</v>
      </c>
      <c r="CJ4152">
        <f>'[3]TABLEAU DE BORD'!E4150-'[3]TABLEAU DE BORD'!C4150</f>
        <v>0</v>
      </c>
      <c r="CL4152">
        <f>'[3]TABLEAU DE BORD'!H4150</f>
        <v>0</v>
      </c>
      <c r="CM4152">
        <f>'[3]TABLEAU DE BORD'!K4150-'[3]TABLEAU DE BORD'!I4150</f>
        <v>0</v>
      </c>
    </row>
    <row r="4153" spans="87:91" x14ac:dyDescent="0.25">
      <c r="CI4153">
        <f>'[3]TABLEAU DE BORD'!B4151</f>
        <v>0</v>
      </c>
      <c r="CJ4153">
        <f>'[3]TABLEAU DE BORD'!E4151-'[3]TABLEAU DE BORD'!C4151</f>
        <v>0</v>
      </c>
      <c r="CL4153">
        <f>'[3]TABLEAU DE BORD'!H4151</f>
        <v>0</v>
      </c>
      <c r="CM4153">
        <f>'[3]TABLEAU DE BORD'!K4151-'[3]TABLEAU DE BORD'!I4151</f>
        <v>0</v>
      </c>
    </row>
    <row r="4154" spans="87:91" x14ac:dyDescent="0.25">
      <c r="CI4154">
        <f>'[3]TABLEAU DE BORD'!B4152</f>
        <v>0</v>
      </c>
      <c r="CJ4154">
        <f>'[3]TABLEAU DE BORD'!E4152-'[3]TABLEAU DE BORD'!C4152</f>
        <v>0</v>
      </c>
      <c r="CL4154">
        <f>'[3]TABLEAU DE BORD'!H4152</f>
        <v>0</v>
      </c>
      <c r="CM4154">
        <f>'[3]TABLEAU DE BORD'!K4152-'[3]TABLEAU DE BORD'!I4152</f>
        <v>0</v>
      </c>
    </row>
    <row r="4155" spans="87:91" x14ac:dyDescent="0.25">
      <c r="CI4155">
        <f>'[3]TABLEAU DE BORD'!B4153</f>
        <v>0</v>
      </c>
      <c r="CJ4155">
        <f>'[3]TABLEAU DE BORD'!E4153-'[3]TABLEAU DE BORD'!C4153</f>
        <v>0</v>
      </c>
      <c r="CL4155">
        <f>'[3]TABLEAU DE BORD'!H4153</f>
        <v>0</v>
      </c>
      <c r="CM4155">
        <f>'[3]TABLEAU DE BORD'!K4153-'[3]TABLEAU DE BORD'!I4153</f>
        <v>0</v>
      </c>
    </row>
    <row r="4156" spans="87:91" x14ac:dyDescent="0.25">
      <c r="CI4156">
        <f>'[3]TABLEAU DE BORD'!B4154</f>
        <v>0</v>
      </c>
      <c r="CJ4156">
        <f>'[3]TABLEAU DE BORD'!E4154-'[3]TABLEAU DE BORD'!C4154</f>
        <v>0</v>
      </c>
      <c r="CL4156">
        <f>'[3]TABLEAU DE BORD'!H4154</f>
        <v>0</v>
      </c>
      <c r="CM4156">
        <f>'[3]TABLEAU DE BORD'!K4154-'[3]TABLEAU DE BORD'!I4154</f>
        <v>0</v>
      </c>
    </row>
    <row r="4157" spans="87:91" x14ac:dyDescent="0.25">
      <c r="CI4157">
        <f>'[3]TABLEAU DE BORD'!B4155</f>
        <v>0</v>
      </c>
      <c r="CJ4157">
        <f>'[3]TABLEAU DE BORD'!E4155-'[3]TABLEAU DE BORD'!C4155</f>
        <v>0</v>
      </c>
      <c r="CL4157">
        <f>'[3]TABLEAU DE BORD'!H4155</f>
        <v>0</v>
      </c>
      <c r="CM4157">
        <f>'[3]TABLEAU DE BORD'!K4155-'[3]TABLEAU DE BORD'!I4155</f>
        <v>0</v>
      </c>
    </row>
    <row r="4158" spans="87:91" x14ac:dyDescent="0.25">
      <c r="CI4158">
        <f>'[3]TABLEAU DE BORD'!B4156</f>
        <v>0</v>
      </c>
      <c r="CJ4158">
        <f>'[3]TABLEAU DE BORD'!E4156-'[3]TABLEAU DE BORD'!C4156</f>
        <v>0</v>
      </c>
      <c r="CL4158">
        <f>'[3]TABLEAU DE BORD'!H4156</f>
        <v>0</v>
      </c>
      <c r="CM4158">
        <f>'[3]TABLEAU DE BORD'!K4156-'[3]TABLEAU DE BORD'!I4156</f>
        <v>0</v>
      </c>
    </row>
    <row r="4159" spans="87:91" x14ac:dyDescent="0.25">
      <c r="CI4159">
        <f>'[3]TABLEAU DE BORD'!B4157</f>
        <v>0</v>
      </c>
      <c r="CJ4159">
        <f>'[3]TABLEAU DE BORD'!E4157-'[3]TABLEAU DE BORD'!C4157</f>
        <v>0</v>
      </c>
      <c r="CL4159">
        <f>'[3]TABLEAU DE BORD'!H4157</f>
        <v>0</v>
      </c>
      <c r="CM4159">
        <f>'[3]TABLEAU DE BORD'!K4157-'[3]TABLEAU DE BORD'!I4157</f>
        <v>0</v>
      </c>
    </row>
    <row r="4160" spans="87:91" x14ac:dyDescent="0.25">
      <c r="CI4160">
        <f>'[3]TABLEAU DE BORD'!B4158</f>
        <v>0</v>
      </c>
      <c r="CJ4160">
        <f>'[3]TABLEAU DE BORD'!E4158-'[3]TABLEAU DE BORD'!C4158</f>
        <v>0</v>
      </c>
      <c r="CL4160">
        <f>'[3]TABLEAU DE BORD'!H4158</f>
        <v>0</v>
      </c>
      <c r="CM4160">
        <f>'[3]TABLEAU DE BORD'!K4158-'[3]TABLEAU DE BORD'!I4158</f>
        <v>0</v>
      </c>
    </row>
    <row r="4161" spans="87:91" x14ac:dyDescent="0.25">
      <c r="CI4161">
        <f>'[3]TABLEAU DE BORD'!B4159</f>
        <v>0</v>
      </c>
      <c r="CJ4161">
        <f>'[3]TABLEAU DE BORD'!E4159-'[3]TABLEAU DE BORD'!C4159</f>
        <v>0</v>
      </c>
      <c r="CL4161">
        <f>'[3]TABLEAU DE BORD'!H4159</f>
        <v>0</v>
      </c>
      <c r="CM4161">
        <f>'[3]TABLEAU DE BORD'!K4159-'[3]TABLEAU DE BORD'!I4159</f>
        <v>0</v>
      </c>
    </row>
    <row r="4162" spans="87:91" x14ac:dyDescent="0.25">
      <c r="CI4162">
        <f>'[3]TABLEAU DE BORD'!B4160</f>
        <v>0</v>
      </c>
      <c r="CJ4162">
        <f>'[3]TABLEAU DE BORD'!E4160-'[3]TABLEAU DE BORD'!C4160</f>
        <v>0</v>
      </c>
      <c r="CL4162">
        <f>'[3]TABLEAU DE BORD'!H4160</f>
        <v>0</v>
      </c>
      <c r="CM4162">
        <f>'[3]TABLEAU DE BORD'!K4160-'[3]TABLEAU DE BORD'!I4160</f>
        <v>0</v>
      </c>
    </row>
    <row r="4163" spans="87:91" x14ac:dyDescent="0.25">
      <c r="CI4163">
        <f>'[3]TABLEAU DE BORD'!B4161</f>
        <v>0</v>
      </c>
      <c r="CJ4163">
        <f>'[3]TABLEAU DE BORD'!E4161-'[3]TABLEAU DE BORD'!C4161</f>
        <v>0</v>
      </c>
      <c r="CL4163">
        <f>'[3]TABLEAU DE BORD'!H4161</f>
        <v>0</v>
      </c>
      <c r="CM4163">
        <f>'[3]TABLEAU DE BORD'!K4161-'[3]TABLEAU DE BORD'!I4161</f>
        <v>0</v>
      </c>
    </row>
    <row r="4164" spans="87:91" x14ac:dyDescent="0.25">
      <c r="CI4164">
        <f>'[3]TABLEAU DE BORD'!B4162</f>
        <v>0</v>
      </c>
      <c r="CJ4164">
        <f>'[3]TABLEAU DE BORD'!E4162-'[3]TABLEAU DE BORD'!C4162</f>
        <v>0</v>
      </c>
      <c r="CL4164">
        <f>'[3]TABLEAU DE BORD'!H4162</f>
        <v>0</v>
      </c>
      <c r="CM4164">
        <f>'[3]TABLEAU DE BORD'!K4162-'[3]TABLEAU DE BORD'!I4162</f>
        <v>0</v>
      </c>
    </row>
    <row r="4165" spans="87:91" x14ac:dyDescent="0.25">
      <c r="CI4165">
        <f>'[3]TABLEAU DE BORD'!B4163</f>
        <v>0</v>
      </c>
      <c r="CJ4165">
        <f>'[3]TABLEAU DE BORD'!E4163-'[3]TABLEAU DE BORD'!C4163</f>
        <v>0</v>
      </c>
      <c r="CL4165">
        <f>'[3]TABLEAU DE BORD'!H4163</f>
        <v>0</v>
      </c>
      <c r="CM4165">
        <f>'[3]TABLEAU DE BORD'!K4163-'[3]TABLEAU DE BORD'!I4163</f>
        <v>0</v>
      </c>
    </row>
    <row r="4166" spans="87:91" x14ac:dyDescent="0.25">
      <c r="CI4166">
        <f>'[3]TABLEAU DE BORD'!B4164</f>
        <v>0</v>
      </c>
      <c r="CJ4166">
        <f>'[3]TABLEAU DE BORD'!E4164-'[3]TABLEAU DE BORD'!C4164</f>
        <v>0</v>
      </c>
      <c r="CL4166">
        <f>'[3]TABLEAU DE BORD'!H4164</f>
        <v>0</v>
      </c>
      <c r="CM4166">
        <f>'[3]TABLEAU DE BORD'!K4164-'[3]TABLEAU DE BORD'!I4164</f>
        <v>0</v>
      </c>
    </row>
    <row r="4167" spans="87:91" x14ac:dyDescent="0.25">
      <c r="CI4167">
        <f>'[3]TABLEAU DE BORD'!B4165</f>
        <v>0</v>
      </c>
      <c r="CJ4167">
        <f>'[3]TABLEAU DE BORD'!E4165-'[3]TABLEAU DE BORD'!C4165</f>
        <v>0</v>
      </c>
      <c r="CL4167">
        <f>'[3]TABLEAU DE BORD'!H4165</f>
        <v>0</v>
      </c>
      <c r="CM4167">
        <f>'[3]TABLEAU DE BORD'!K4165-'[3]TABLEAU DE BORD'!I4165</f>
        <v>0</v>
      </c>
    </row>
    <row r="4168" spans="87:91" x14ac:dyDescent="0.25">
      <c r="CI4168">
        <f>'[3]TABLEAU DE BORD'!B4166</f>
        <v>0</v>
      </c>
      <c r="CJ4168">
        <f>'[3]TABLEAU DE BORD'!E4166-'[3]TABLEAU DE BORD'!C4166</f>
        <v>0</v>
      </c>
      <c r="CL4168">
        <f>'[3]TABLEAU DE BORD'!H4166</f>
        <v>0</v>
      </c>
      <c r="CM4168">
        <f>'[3]TABLEAU DE BORD'!K4166-'[3]TABLEAU DE BORD'!I4166</f>
        <v>0</v>
      </c>
    </row>
    <row r="4169" spans="87:91" x14ac:dyDescent="0.25">
      <c r="CI4169">
        <f>'[3]TABLEAU DE BORD'!B4167</f>
        <v>0</v>
      </c>
      <c r="CJ4169">
        <f>'[3]TABLEAU DE BORD'!E4167-'[3]TABLEAU DE BORD'!C4167</f>
        <v>0</v>
      </c>
      <c r="CL4169">
        <f>'[3]TABLEAU DE BORD'!H4167</f>
        <v>0</v>
      </c>
      <c r="CM4169">
        <f>'[3]TABLEAU DE BORD'!K4167-'[3]TABLEAU DE BORD'!I4167</f>
        <v>0</v>
      </c>
    </row>
    <row r="4170" spans="87:91" x14ac:dyDescent="0.25">
      <c r="CI4170">
        <f>'[3]TABLEAU DE BORD'!B4168</f>
        <v>0</v>
      </c>
      <c r="CJ4170">
        <f>'[3]TABLEAU DE BORD'!E4168-'[3]TABLEAU DE BORD'!C4168</f>
        <v>0</v>
      </c>
      <c r="CL4170">
        <f>'[3]TABLEAU DE BORD'!H4168</f>
        <v>0</v>
      </c>
      <c r="CM4170">
        <f>'[3]TABLEAU DE BORD'!K4168-'[3]TABLEAU DE BORD'!I4168</f>
        <v>0</v>
      </c>
    </row>
    <row r="4171" spans="87:91" x14ac:dyDescent="0.25">
      <c r="CI4171">
        <f>'[3]TABLEAU DE BORD'!B4169</f>
        <v>0</v>
      </c>
      <c r="CJ4171">
        <f>'[3]TABLEAU DE BORD'!E4169-'[3]TABLEAU DE BORD'!C4169</f>
        <v>0</v>
      </c>
      <c r="CL4171">
        <f>'[3]TABLEAU DE BORD'!H4169</f>
        <v>0</v>
      </c>
      <c r="CM4171">
        <f>'[3]TABLEAU DE BORD'!K4169-'[3]TABLEAU DE BORD'!I4169</f>
        <v>0</v>
      </c>
    </row>
    <row r="4172" spans="87:91" x14ac:dyDescent="0.25">
      <c r="CI4172">
        <f>'[3]TABLEAU DE BORD'!B4170</f>
        <v>0</v>
      </c>
      <c r="CJ4172">
        <f>'[3]TABLEAU DE BORD'!E4170-'[3]TABLEAU DE BORD'!C4170</f>
        <v>0</v>
      </c>
      <c r="CL4172">
        <f>'[3]TABLEAU DE BORD'!H4170</f>
        <v>0</v>
      </c>
      <c r="CM4172">
        <f>'[3]TABLEAU DE BORD'!K4170-'[3]TABLEAU DE BORD'!I4170</f>
        <v>0</v>
      </c>
    </row>
    <row r="4173" spans="87:91" x14ac:dyDescent="0.25">
      <c r="CI4173">
        <f>'[3]TABLEAU DE BORD'!B4171</f>
        <v>0</v>
      </c>
      <c r="CJ4173">
        <f>'[3]TABLEAU DE BORD'!E4171-'[3]TABLEAU DE BORD'!C4171</f>
        <v>0</v>
      </c>
      <c r="CL4173">
        <f>'[3]TABLEAU DE BORD'!H4171</f>
        <v>0</v>
      </c>
      <c r="CM4173">
        <f>'[3]TABLEAU DE BORD'!K4171-'[3]TABLEAU DE BORD'!I4171</f>
        <v>0</v>
      </c>
    </row>
    <row r="4174" spans="87:91" x14ac:dyDescent="0.25">
      <c r="CI4174">
        <f>'[3]TABLEAU DE BORD'!B4172</f>
        <v>0</v>
      </c>
      <c r="CJ4174">
        <f>'[3]TABLEAU DE BORD'!E4172-'[3]TABLEAU DE BORD'!C4172</f>
        <v>0</v>
      </c>
      <c r="CL4174">
        <f>'[3]TABLEAU DE BORD'!H4172</f>
        <v>0</v>
      </c>
      <c r="CM4174">
        <f>'[3]TABLEAU DE BORD'!K4172-'[3]TABLEAU DE BORD'!I4172</f>
        <v>0</v>
      </c>
    </row>
    <row r="4175" spans="87:91" x14ac:dyDescent="0.25">
      <c r="CI4175">
        <f>'[3]TABLEAU DE BORD'!B4173</f>
        <v>0</v>
      </c>
      <c r="CJ4175">
        <f>'[3]TABLEAU DE BORD'!E4173-'[3]TABLEAU DE BORD'!C4173</f>
        <v>0</v>
      </c>
      <c r="CL4175">
        <f>'[3]TABLEAU DE BORD'!H4173</f>
        <v>0</v>
      </c>
      <c r="CM4175">
        <f>'[3]TABLEAU DE BORD'!K4173-'[3]TABLEAU DE BORD'!I4173</f>
        <v>0</v>
      </c>
    </row>
    <row r="4176" spans="87:91" x14ac:dyDescent="0.25">
      <c r="CI4176">
        <f>'[3]TABLEAU DE BORD'!B4174</f>
        <v>0</v>
      </c>
      <c r="CJ4176">
        <f>'[3]TABLEAU DE BORD'!E4174-'[3]TABLEAU DE BORD'!C4174</f>
        <v>0</v>
      </c>
      <c r="CL4176">
        <f>'[3]TABLEAU DE BORD'!H4174</f>
        <v>0</v>
      </c>
      <c r="CM4176">
        <f>'[3]TABLEAU DE BORD'!K4174-'[3]TABLEAU DE BORD'!I4174</f>
        <v>0</v>
      </c>
    </row>
    <row r="4177" spans="87:91" x14ac:dyDescent="0.25">
      <c r="CI4177">
        <f>'[3]TABLEAU DE BORD'!B4175</f>
        <v>0</v>
      </c>
      <c r="CJ4177">
        <f>'[3]TABLEAU DE BORD'!E4175-'[3]TABLEAU DE BORD'!C4175</f>
        <v>0</v>
      </c>
      <c r="CL4177">
        <f>'[3]TABLEAU DE BORD'!H4175</f>
        <v>0</v>
      </c>
      <c r="CM4177">
        <f>'[3]TABLEAU DE BORD'!K4175-'[3]TABLEAU DE BORD'!I4175</f>
        <v>0</v>
      </c>
    </row>
    <row r="4178" spans="87:91" x14ac:dyDescent="0.25">
      <c r="CI4178">
        <f>'[3]TABLEAU DE BORD'!B4176</f>
        <v>0</v>
      </c>
      <c r="CJ4178">
        <f>'[3]TABLEAU DE BORD'!E4176-'[3]TABLEAU DE BORD'!C4176</f>
        <v>0</v>
      </c>
      <c r="CL4178">
        <f>'[3]TABLEAU DE BORD'!H4176</f>
        <v>0</v>
      </c>
      <c r="CM4178">
        <f>'[3]TABLEAU DE BORD'!K4176-'[3]TABLEAU DE BORD'!I4176</f>
        <v>0</v>
      </c>
    </row>
    <row r="4179" spans="87:91" x14ac:dyDescent="0.25">
      <c r="CI4179">
        <f>'[3]TABLEAU DE BORD'!B4177</f>
        <v>0</v>
      </c>
      <c r="CJ4179">
        <f>'[3]TABLEAU DE BORD'!E4177-'[3]TABLEAU DE BORD'!C4177</f>
        <v>0</v>
      </c>
      <c r="CL4179">
        <f>'[3]TABLEAU DE BORD'!H4177</f>
        <v>0</v>
      </c>
      <c r="CM4179">
        <f>'[3]TABLEAU DE BORD'!K4177-'[3]TABLEAU DE BORD'!I4177</f>
        <v>0</v>
      </c>
    </row>
    <row r="4180" spans="87:91" x14ac:dyDescent="0.25">
      <c r="CI4180">
        <f>'[3]TABLEAU DE BORD'!B4178</f>
        <v>0</v>
      </c>
      <c r="CJ4180">
        <f>'[3]TABLEAU DE BORD'!E4178-'[3]TABLEAU DE BORD'!C4178</f>
        <v>0</v>
      </c>
      <c r="CL4180">
        <f>'[3]TABLEAU DE BORD'!H4178</f>
        <v>0</v>
      </c>
      <c r="CM4180">
        <f>'[3]TABLEAU DE BORD'!K4178-'[3]TABLEAU DE BORD'!I4178</f>
        <v>0</v>
      </c>
    </row>
    <row r="4181" spans="87:91" x14ac:dyDescent="0.25">
      <c r="CI4181">
        <f>'[3]TABLEAU DE BORD'!B4179</f>
        <v>0</v>
      </c>
      <c r="CJ4181">
        <f>'[3]TABLEAU DE BORD'!E4179-'[3]TABLEAU DE BORD'!C4179</f>
        <v>0</v>
      </c>
      <c r="CL4181">
        <f>'[3]TABLEAU DE BORD'!H4179</f>
        <v>0</v>
      </c>
      <c r="CM4181">
        <f>'[3]TABLEAU DE BORD'!K4179-'[3]TABLEAU DE BORD'!I4179</f>
        <v>0</v>
      </c>
    </row>
    <row r="4182" spans="87:91" x14ac:dyDescent="0.25">
      <c r="CI4182">
        <f>'[3]TABLEAU DE BORD'!B4180</f>
        <v>0</v>
      </c>
      <c r="CJ4182">
        <f>'[3]TABLEAU DE BORD'!E4180-'[3]TABLEAU DE BORD'!C4180</f>
        <v>0</v>
      </c>
      <c r="CL4182">
        <f>'[3]TABLEAU DE BORD'!H4180</f>
        <v>0</v>
      </c>
      <c r="CM4182">
        <f>'[3]TABLEAU DE BORD'!K4180-'[3]TABLEAU DE BORD'!I4180</f>
        <v>0</v>
      </c>
    </row>
    <row r="4183" spans="87:91" x14ac:dyDescent="0.25">
      <c r="CI4183">
        <f>'[3]TABLEAU DE BORD'!B4181</f>
        <v>0</v>
      </c>
      <c r="CJ4183">
        <f>'[3]TABLEAU DE BORD'!E4181-'[3]TABLEAU DE BORD'!C4181</f>
        <v>0</v>
      </c>
      <c r="CL4183">
        <f>'[3]TABLEAU DE BORD'!H4181</f>
        <v>0</v>
      </c>
      <c r="CM4183">
        <f>'[3]TABLEAU DE BORD'!K4181-'[3]TABLEAU DE BORD'!I4181</f>
        <v>0</v>
      </c>
    </row>
    <row r="4184" spans="87:91" x14ac:dyDescent="0.25">
      <c r="CI4184">
        <f>'[3]TABLEAU DE BORD'!B4182</f>
        <v>0</v>
      </c>
      <c r="CJ4184">
        <f>'[3]TABLEAU DE BORD'!E4182-'[3]TABLEAU DE BORD'!C4182</f>
        <v>0</v>
      </c>
      <c r="CL4184">
        <f>'[3]TABLEAU DE BORD'!H4182</f>
        <v>0</v>
      </c>
      <c r="CM4184">
        <f>'[3]TABLEAU DE BORD'!K4182-'[3]TABLEAU DE BORD'!I4182</f>
        <v>0</v>
      </c>
    </row>
    <row r="4185" spans="87:91" x14ac:dyDescent="0.25">
      <c r="CI4185">
        <f>'[3]TABLEAU DE BORD'!B4183</f>
        <v>0</v>
      </c>
      <c r="CJ4185">
        <f>'[3]TABLEAU DE BORD'!E4183-'[3]TABLEAU DE BORD'!C4183</f>
        <v>0</v>
      </c>
      <c r="CL4185">
        <f>'[3]TABLEAU DE BORD'!H4183</f>
        <v>0</v>
      </c>
      <c r="CM4185">
        <f>'[3]TABLEAU DE BORD'!K4183-'[3]TABLEAU DE BORD'!I4183</f>
        <v>0</v>
      </c>
    </row>
    <row r="4186" spans="87:91" x14ac:dyDescent="0.25">
      <c r="CI4186">
        <f>'[3]TABLEAU DE BORD'!B4184</f>
        <v>0</v>
      </c>
      <c r="CJ4186">
        <f>'[3]TABLEAU DE BORD'!E4184-'[3]TABLEAU DE BORD'!C4184</f>
        <v>0</v>
      </c>
      <c r="CL4186">
        <f>'[3]TABLEAU DE BORD'!H4184</f>
        <v>0</v>
      </c>
      <c r="CM4186">
        <f>'[3]TABLEAU DE BORD'!K4184-'[3]TABLEAU DE BORD'!I4184</f>
        <v>0</v>
      </c>
    </row>
    <row r="4187" spans="87:91" x14ac:dyDescent="0.25">
      <c r="CI4187">
        <f>'[3]TABLEAU DE BORD'!B4185</f>
        <v>0</v>
      </c>
      <c r="CJ4187">
        <f>'[3]TABLEAU DE BORD'!E4185-'[3]TABLEAU DE BORD'!C4185</f>
        <v>0</v>
      </c>
      <c r="CL4187">
        <f>'[3]TABLEAU DE BORD'!H4185</f>
        <v>0</v>
      </c>
      <c r="CM4187">
        <f>'[3]TABLEAU DE BORD'!K4185-'[3]TABLEAU DE BORD'!I4185</f>
        <v>0</v>
      </c>
    </row>
    <row r="4188" spans="87:91" x14ac:dyDescent="0.25">
      <c r="CI4188">
        <f>'[3]TABLEAU DE BORD'!B4186</f>
        <v>0</v>
      </c>
      <c r="CJ4188">
        <f>'[3]TABLEAU DE BORD'!E4186-'[3]TABLEAU DE BORD'!C4186</f>
        <v>0</v>
      </c>
      <c r="CL4188">
        <f>'[3]TABLEAU DE BORD'!H4186</f>
        <v>0</v>
      </c>
      <c r="CM4188">
        <f>'[3]TABLEAU DE BORD'!K4186-'[3]TABLEAU DE BORD'!I4186</f>
        <v>0</v>
      </c>
    </row>
    <row r="4189" spans="87:91" x14ac:dyDescent="0.25">
      <c r="CI4189">
        <f>'[3]TABLEAU DE BORD'!B4187</f>
        <v>0</v>
      </c>
      <c r="CJ4189">
        <f>'[3]TABLEAU DE BORD'!E4187-'[3]TABLEAU DE BORD'!C4187</f>
        <v>0</v>
      </c>
      <c r="CL4189">
        <f>'[3]TABLEAU DE BORD'!H4187</f>
        <v>0</v>
      </c>
      <c r="CM4189">
        <f>'[3]TABLEAU DE BORD'!K4187-'[3]TABLEAU DE BORD'!I4187</f>
        <v>0</v>
      </c>
    </row>
    <row r="4190" spans="87:91" x14ac:dyDescent="0.25">
      <c r="CI4190">
        <f>'[3]TABLEAU DE BORD'!B4188</f>
        <v>0</v>
      </c>
      <c r="CJ4190">
        <f>'[3]TABLEAU DE BORD'!E4188-'[3]TABLEAU DE BORD'!C4188</f>
        <v>0</v>
      </c>
      <c r="CL4190">
        <f>'[3]TABLEAU DE BORD'!H4188</f>
        <v>0</v>
      </c>
      <c r="CM4190">
        <f>'[3]TABLEAU DE BORD'!K4188-'[3]TABLEAU DE BORD'!I4188</f>
        <v>0</v>
      </c>
    </row>
    <row r="4191" spans="87:91" x14ac:dyDescent="0.25">
      <c r="CI4191">
        <f>'[3]TABLEAU DE BORD'!B4189</f>
        <v>0</v>
      </c>
      <c r="CJ4191">
        <f>'[3]TABLEAU DE BORD'!E4189-'[3]TABLEAU DE BORD'!C4189</f>
        <v>0</v>
      </c>
      <c r="CL4191">
        <f>'[3]TABLEAU DE BORD'!H4189</f>
        <v>0</v>
      </c>
      <c r="CM4191">
        <f>'[3]TABLEAU DE BORD'!K4189-'[3]TABLEAU DE BORD'!I4189</f>
        <v>0</v>
      </c>
    </row>
    <row r="4192" spans="87:91" x14ac:dyDescent="0.25">
      <c r="CI4192">
        <f>'[3]TABLEAU DE BORD'!B4190</f>
        <v>0</v>
      </c>
      <c r="CJ4192">
        <f>'[3]TABLEAU DE BORD'!E4190-'[3]TABLEAU DE BORD'!C4190</f>
        <v>0</v>
      </c>
      <c r="CL4192">
        <f>'[3]TABLEAU DE BORD'!H4190</f>
        <v>0</v>
      </c>
      <c r="CM4192">
        <f>'[3]TABLEAU DE BORD'!K4190-'[3]TABLEAU DE BORD'!I4190</f>
        <v>0</v>
      </c>
    </row>
    <row r="4193" spans="87:91" x14ac:dyDescent="0.25">
      <c r="CI4193">
        <f>'[3]TABLEAU DE BORD'!B4191</f>
        <v>0</v>
      </c>
      <c r="CJ4193">
        <f>'[3]TABLEAU DE BORD'!E4191-'[3]TABLEAU DE BORD'!C4191</f>
        <v>0</v>
      </c>
      <c r="CL4193">
        <f>'[3]TABLEAU DE BORD'!H4191</f>
        <v>0</v>
      </c>
      <c r="CM4193">
        <f>'[3]TABLEAU DE BORD'!K4191-'[3]TABLEAU DE BORD'!I4191</f>
        <v>0</v>
      </c>
    </row>
    <row r="4194" spans="87:91" x14ac:dyDescent="0.25">
      <c r="CI4194">
        <f>'[3]TABLEAU DE BORD'!B4192</f>
        <v>0</v>
      </c>
      <c r="CJ4194">
        <f>'[3]TABLEAU DE BORD'!E4192-'[3]TABLEAU DE BORD'!C4192</f>
        <v>0</v>
      </c>
      <c r="CL4194">
        <f>'[3]TABLEAU DE BORD'!H4192</f>
        <v>0</v>
      </c>
      <c r="CM4194">
        <f>'[3]TABLEAU DE BORD'!K4192-'[3]TABLEAU DE BORD'!I4192</f>
        <v>0</v>
      </c>
    </row>
    <row r="4195" spans="87:91" x14ac:dyDescent="0.25">
      <c r="CI4195">
        <f>'[3]TABLEAU DE BORD'!B4193</f>
        <v>0</v>
      </c>
      <c r="CJ4195">
        <f>'[3]TABLEAU DE BORD'!E4193-'[3]TABLEAU DE BORD'!C4193</f>
        <v>0</v>
      </c>
      <c r="CL4195">
        <f>'[3]TABLEAU DE BORD'!H4193</f>
        <v>0</v>
      </c>
      <c r="CM4195">
        <f>'[3]TABLEAU DE BORD'!K4193-'[3]TABLEAU DE BORD'!I4193</f>
        <v>0</v>
      </c>
    </row>
    <row r="4196" spans="87:91" x14ac:dyDescent="0.25">
      <c r="CI4196">
        <f>'[3]TABLEAU DE BORD'!B4194</f>
        <v>0</v>
      </c>
      <c r="CJ4196">
        <f>'[3]TABLEAU DE BORD'!E4194-'[3]TABLEAU DE BORD'!C4194</f>
        <v>0</v>
      </c>
      <c r="CL4196">
        <f>'[3]TABLEAU DE BORD'!H4194</f>
        <v>0</v>
      </c>
      <c r="CM4196">
        <f>'[3]TABLEAU DE BORD'!K4194-'[3]TABLEAU DE BORD'!I4194</f>
        <v>0</v>
      </c>
    </row>
    <row r="4197" spans="87:91" x14ac:dyDescent="0.25">
      <c r="CI4197">
        <f>'[3]TABLEAU DE BORD'!B4195</f>
        <v>0</v>
      </c>
      <c r="CJ4197">
        <f>'[3]TABLEAU DE BORD'!E4195-'[3]TABLEAU DE BORD'!C4195</f>
        <v>0</v>
      </c>
      <c r="CL4197">
        <f>'[3]TABLEAU DE BORD'!H4195</f>
        <v>0</v>
      </c>
      <c r="CM4197">
        <f>'[3]TABLEAU DE BORD'!K4195-'[3]TABLEAU DE BORD'!I4195</f>
        <v>0</v>
      </c>
    </row>
    <row r="4198" spans="87:91" x14ac:dyDescent="0.25">
      <c r="CI4198">
        <f>'[3]TABLEAU DE BORD'!B4196</f>
        <v>0</v>
      </c>
      <c r="CJ4198">
        <f>'[3]TABLEAU DE BORD'!E4196-'[3]TABLEAU DE BORD'!C4196</f>
        <v>0</v>
      </c>
      <c r="CL4198">
        <f>'[3]TABLEAU DE BORD'!H4196</f>
        <v>0</v>
      </c>
      <c r="CM4198">
        <f>'[3]TABLEAU DE BORD'!K4196-'[3]TABLEAU DE BORD'!I4196</f>
        <v>0</v>
      </c>
    </row>
    <row r="4199" spans="87:91" x14ac:dyDescent="0.25">
      <c r="CI4199">
        <f>'[3]TABLEAU DE BORD'!B4197</f>
        <v>0</v>
      </c>
      <c r="CJ4199">
        <f>'[3]TABLEAU DE BORD'!E4197-'[3]TABLEAU DE BORD'!C4197</f>
        <v>0</v>
      </c>
      <c r="CL4199">
        <f>'[3]TABLEAU DE BORD'!H4197</f>
        <v>0</v>
      </c>
      <c r="CM4199">
        <f>'[3]TABLEAU DE BORD'!K4197-'[3]TABLEAU DE BORD'!I4197</f>
        <v>0</v>
      </c>
    </row>
    <row r="4200" spans="87:91" x14ac:dyDescent="0.25">
      <c r="CI4200">
        <f>'[3]TABLEAU DE BORD'!B4198</f>
        <v>0</v>
      </c>
      <c r="CJ4200">
        <f>'[3]TABLEAU DE BORD'!E4198-'[3]TABLEAU DE BORD'!C4198</f>
        <v>0</v>
      </c>
      <c r="CL4200">
        <f>'[3]TABLEAU DE BORD'!H4198</f>
        <v>0</v>
      </c>
      <c r="CM4200">
        <f>'[3]TABLEAU DE BORD'!K4198-'[3]TABLEAU DE BORD'!I4198</f>
        <v>0</v>
      </c>
    </row>
    <row r="4201" spans="87:91" x14ac:dyDescent="0.25">
      <c r="CI4201">
        <f>'[3]TABLEAU DE BORD'!B4199</f>
        <v>0</v>
      </c>
      <c r="CJ4201">
        <f>'[3]TABLEAU DE BORD'!E4199-'[3]TABLEAU DE BORD'!C4199</f>
        <v>0</v>
      </c>
      <c r="CL4201">
        <f>'[3]TABLEAU DE BORD'!H4199</f>
        <v>0</v>
      </c>
      <c r="CM4201">
        <f>'[3]TABLEAU DE BORD'!K4199-'[3]TABLEAU DE BORD'!I4199</f>
        <v>0</v>
      </c>
    </row>
    <row r="4202" spans="87:91" x14ac:dyDescent="0.25">
      <c r="CI4202">
        <f>'[3]TABLEAU DE BORD'!B4200</f>
        <v>0</v>
      </c>
      <c r="CJ4202">
        <f>'[3]TABLEAU DE BORD'!E4200-'[3]TABLEAU DE BORD'!C4200</f>
        <v>0</v>
      </c>
      <c r="CL4202">
        <f>'[3]TABLEAU DE BORD'!H4200</f>
        <v>0</v>
      </c>
      <c r="CM4202">
        <f>'[3]TABLEAU DE BORD'!K4200-'[3]TABLEAU DE BORD'!I4200</f>
        <v>0</v>
      </c>
    </row>
    <row r="4203" spans="87:91" x14ac:dyDescent="0.25">
      <c r="CI4203">
        <f>'[3]TABLEAU DE BORD'!B4201</f>
        <v>0</v>
      </c>
      <c r="CJ4203">
        <f>'[3]TABLEAU DE BORD'!E4201-'[3]TABLEAU DE BORD'!C4201</f>
        <v>0</v>
      </c>
      <c r="CL4203">
        <f>'[3]TABLEAU DE BORD'!H4201</f>
        <v>0</v>
      </c>
      <c r="CM4203">
        <f>'[3]TABLEAU DE BORD'!K4201-'[3]TABLEAU DE BORD'!I4201</f>
        <v>0</v>
      </c>
    </row>
    <row r="4204" spans="87:91" x14ac:dyDescent="0.25">
      <c r="CI4204">
        <f>'[3]TABLEAU DE BORD'!B4202</f>
        <v>0</v>
      </c>
      <c r="CJ4204">
        <f>'[3]TABLEAU DE BORD'!E4202-'[3]TABLEAU DE BORD'!C4202</f>
        <v>0</v>
      </c>
      <c r="CL4204">
        <f>'[3]TABLEAU DE BORD'!H4202</f>
        <v>0</v>
      </c>
      <c r="CM4204">
        <f>'[3]TABLEAU DE BORD'!K4202-'[3]TABLEAU DE BORD'!I4202</f>
        <v>0</v>
      </c>
    </row>
    <row r="4205" spans="87:91" x14ac:dyDescent="0.25">
      <c r="CI4205">
        <f>'[3]TABLEAU DE BORD'!B4203</f>
        <v>0</v>
      </c>
      <c r="CJ4205">
        <f>'[3]TABLEAU DE BORD'!E4203-'[3]TABLEAU DE BORD'!C4203</f>
        <v>0</v>
      </c>
      <c r="CL4205">
        <f>'[3]TABLEAU DE BORD'!H4203</f>
        <v>0</v>
      </c>
      <c r="CM4205">
        <f>'[3]TABLEAU DE BORD'!K4203-'[3]TABLEAU DE BORD'!I4203</f>
        <v>0</v>
      </c>
    </row>
    <row r="4206" spans="87:91" x14ac:dyDescent="0.25">
      <c r="CI4206">
        <f>'[3]TABLEAU DE BORD'!B4204</f>
        <v>0</v>
      </c>
      <c r="CJ4206">
        <f>'[3]TABLEAU DE BORD'!E4204-'[3]TABLEAU DE BORD'!C4204</f>
        <v>0</v>
      </c>
      <c r="CL4206">
        <f>'[3]TABLEAU DE BORD'!H4204</f>
        <v>0</v>
      </c>
      <c r="CM4206">
        <f>'[3]TABLEAU DE BORD'!K4204-'[3]TABLEAU DE BORD'!I4204</f>
        <v>0</v>
      </c>
    </row>
    <row r="4207" spans="87:91" x14ac:dyDescent="0.25">
      <c r="CI4207">
        <f>'[3]TABLEAU DE BORD'!B4205</f>
        <v>0</v>
      </c>
      <c r="CJ4207">
        <f>'[3]TABLEAU DE BORD'!E4205-'[3]TABLEAU DE BORD'!C4205</f>
        <v>0</v>
      </c>
      <c r="CL4207">
        <f>'[3]TABLEAU DE BORD'!H4205</f>
        <v>0</v>
      </c>
      <c r="CM4207">
        <f>'[3]TABLEAU DE BORD'!K4205-'[3]TABLEAU DE BORD'!I4205</f>
        <v>0</v>
      </c>
    </row>
    <row r="4208" spans="87:91" x14ac:dyDescent="0.25">
      <c r="CI4208">
        <f>'[3]TABLEAU DE BORD'!B4206</f>
        <v>0</v>
      </c>
      <c r="CJ4208">
        <f>'[3]TABLEAU DE BORD'!E4206-'[3]TABLEAU DE BORD'!C4206</f>
        <v>0</v>
      </c>
      <c r="CL4208">
        <f>'[3]TABLEAU DE BORD'!H4206</f>
        <v>0</v>
      </c>
      <c r="CM4208">
        <f>'[3]TABLEAU DE BORD'!K4206-'[3]TABLEAU DE BORD'!I4206</f>
        <v>0</v>
      </c>
    </row>
    <row r="4209" spans="87:91" x14ac:dyDescent="0.25">
      <c r="CI4209">
        <f>'[3]TABLEAU DE BORD'!B4207</f>
        <v>0</v>
      </c>
      <c r="CJ4209">
        <f>'[3]TABLEAU DE BORD'!E4207-'[3]TABLEAU DE BORD'!C4207</f>
        <v>0</v>
      </c>
      <c r="CL4209">
        <f>'[3]TABLEAU DE BORD'!H4207</f>
        <v>0</v>
      </c>
      <c r="CM4209">
        <f>'[3]TABLEAU DE BORD'!K4207-'[3]TABLEAU DE BORD'!I4207</f>
        <v>0</v>
      </c>
    </row>
    <row r="4210" spans="87:91" x14ac:dyDescent="0.25">
      <c r="CI4210">
        <f>'[3]TABLEAU DE BORD'!B4208</f>
        <v>0</v>
      </c>
      <c r="CJ4210">
        <f>'[3]TABLEAU DE BORD'!E4208-'[3]TABLEAU DE BORD'!C4208</f>
        <v>0</v>
      </c>
      <c r="CL4210">
        <f>'[3]TABLEAU DE BORD'!H4208</f>
        <v>0</v>
      </c>
      <c r="CM4210">
        <f>'[3]TABLEAU DE BORD'!K4208-'[3]TABLEAU DE BORD'!I4208</f>
        <v>0</v>
      </c>
    </row>
    <row r="4211" spans="87:91" x14ac:dyDescent="0.25">
      <c r="CI4211">
        <f>'[3]TABLEAU DE BORD'!B4209</f>
        <v>0</v>
      </c>
      <c r="CJ4211">
        <f>'[3]TABLEAU DE BORD'!E4209-'[3]TABLEAU DE BORD'!C4209</f>
        <v>0</v>
      </c>
      <c r="CL4211">
        <f>'[3]TABLEAU DE BORD'!H4209</f>
        <v>0</v>
      </c>
      <c r="CM4211">
        <f>'[3]TABLEAU DE BORD'!K4209-'[3]TABLEAU DE BORD'!I4209</f>
        <v>0</v>
      </c>
    </row>
    <row r="4212" spans="87:91" x14ac:dyDescent="0.25">
      <c r="CI4212">
        <f>'[3]TABLEAU DE BORD'!B4210</f>
        <v>0</v>
      </c>
      <c r="CJ4212">
        <f>'[3]TABLEAU DE BORD'!E4210-'[3]TABLEAU DE BORD'!C4210</f>
        <v>0</v>
      </c>
      <c r="CL4212">
        <f>'[3]TABLEAU DE BORD'!H4210</f>
        <v>0</v>
      </c>
      <c r="CM4212">
        <f>'[3]TABLEAU DE BORD'!K4210-'[3]TABLEAU DE BORD'!I4210</f>
        <v>0</v>
      </c>
    </row>
    <row r="4213" spans="87:91" x14ac:dyDescent="0.25">
      <c r="CI4213">
        <f>'[3]TABLEAU DE BORD'!B4211</f>
        <v>0</v>
      </c>
      <c r="CJ4213">
        <f>'[3]TABLEAU DE BORD'!E4211-'[3]TABLEAU DE BORD'!C4211</f>
        <v>0</v>
      </c>
      <c r="CL4213">
        <f>'[3]TABLEAU DE BORD'!H4211</f>
        <v>0</v>
      </c>
      <c r="CM4213">
        <f>'[3]TABLEAU DE BORD'!K4211-'[3]TABLEAU DE BORD'!I4211</f>
        <v>0</v>
      </c>
    </row>
    <row r="4214" spans="87:91" x14ac:dyDescent="0.25">
      <c r="CI4214">
        <f>'[3]TABLEAU DE BORD'!B4212</f>
        <v>0</v>
      </c>
      <c r="CJ4214">
        <f>'[3]TABLEAU DE BORD'!E4212-'[3]TABLEAU DE BORD'!C4212</f>
        <v>0</v>
      </c>
      <c r="CL4214">
        <f>'[3]TABLEAU DE BORD'!H4212</f>
        <v>0</v>
      </c>
      <c r="CM4214">
        <f>'[3]TABLEAU DE BORD'!K4212-'[3]TABLEAU DE BORD'!I4212</f>
        <v>0</v>
      </c>
    </row>
    <row r="4215" spans="87:91" x14ac:dyDescent="0.25">
      <c r="CI4215">
        <f>'[3]TABLEAU DE BORD'!B4213</f>
        <v>0</v>
      </c>
      <c r="CJ4215">
        <f>'[3]TABLEAU DE BORD'!E4213-'[3]TABLEAU DE BORD'!C4213</f>
        <v>0</v>
      </c>
      <c r="CL4215">
        <f>'[3]TABLEAU DE BORD'!H4213</f>
        <v>0</v>
      </c>
      <c r="CM4215">
        <f>'[3]TABLEAU DE BORD'!K4213-'[3]TABLEAU DE BORD'!I4213</f>
        <v>0</v>
      </c>
    </row>
    <row r="4216" spans="87:91" x14ac:dyDescent="0.25">
      <c r="CI4216">
        <f>'[3]TABLEAU DE BORD'!B4214</f>
        <v>0</v>
      </c>
      <c r="CJ4216">
        <f>'[3]TABLEAU DE BORD'!E4214-'[3]TABLEAU DE BORD'!C4214</f>
        <v>0</v>
      </c>
      <c r="CL4216">
        <f>'[3]TABLEAU DE BORD'!H4214</f>
        <v>0</v>
      </c>
      <c r="CM4216">
        <f>'[3]TABLEAU DE BORD'!K4214-'[3]TABLEAU DE BORD'!I4214</f>
        <v>0</v>
      </c>
    </row>
    <row r="4217" spans="87:91" x14ac:dyDescent="0.25">
      <c r="CI4217">
        <f>'[3]TABLEAU DE BORD'!B4215</f>
        <v>0</v>
      </c>
      <c r="CJ4217">
        <f>'[3]TABLEAU DE BORD'!E4215-'[3]TABLEAU DE BORD'!C4215</f>
        <v>0</v>
      </c>
      <c r="CL4217">
        <f>'[3]TABLEAU DE BORD'!H4215</f>
        <v>0</v>
      </c>
      <c r="CM4217">
        <f>'[3]TABLEAU DE BORD'!K4215-'[3]TABLEAU DE BORD'!I4215</f>
        <v>0</v>
      </c>
    </row>
    <row r="4218" spans="87:91" x14ac:dyDescent="0.25">
      <c r="CI4218">
        <f>'[3]TABLEAU DE BORD'!B4216</f>
        <v>0</v>
      </c>
      <c r="CJ4218">
        <f>'[3]TABLEAU DE BORD'!E4216-'[3]TABLEAU DE BORD'!C4216</f>
        <v>0</v>
      </c>
      <c r="CL4218">
        <f>'[3]TABLEAU DE BORD'!H4216</f>
        <v>0</v>
      </c>
      <c r="CM4218">
        <f>'[3]TABLEAU DE BORD'!K4216-'[3]TABLEAU DE BORD'!I4216</f>
        <v>0</v>
      </c>
    </row>
    <row r="4219" spans="87:91" x14ac:dyDescent="0.25">
      <c r="CI4219">
        <f>'[3]TABLEAU DE BORD'!B4217</f>
        <v>0</v>
      </c>
      <c r="CJ4219">
        <f>'[3]TABLEAU DE BORD'!E4217-'[3]TABLEAU DE BORD'!C4217</f>
        <v>0</v>
      </c>
      <c r="CL4219">
        <f>'[3]TABLEAU DE BORD'!H4217</f>
        <v>0</v>
      </c>
      <c r="CM4219">
        <f>'[3]TABLEAU DE BORD'!K4217-'[3]TABLEAU DE BORD'!I4217</f>
        <v>0</v>
      </c>
    </row>
    <row r="4220" spans="87:91" x14ac:dyDescent="0.25">
      <c r="CI4220">
        <f>'[3]TABLEAU DE BORD'!B4218</f>
        <v>0</v>
      </c>
      <c r="CJ4220">
        <f>'[3]TABLEAU DE BORD'!E4218-'[3]TABLEAU DE BORD'!C4218</f>
        <v>0</v>
      </c>
      <c r="CL4220">
        <f>'[3]TABLEAU DE BORD'!H4218</f>
        <v>0</v>
      </c>
      <c r="CM4220">
        <f>'[3]TABLEAU DE BORD'!K4218-'[3]TABLEAU DE BORD'!I4218</f>
        <v>0</v>
      </c>
    </row>
    <row r="4221" spans="87:91" x14ac:dyDescent="0.25">
      <c r="CI4221">
        <f>'[3]TABLEAU DE BORD'!B4219</f>
        <v>0</v>
      </c>
      <c r="CJ4221">
        <f>'[3]TABLEAU DE BORD'!E4219-'[3]TABLEAU DE BORD'!C4219</f>
        <v>0</v>
      </c>
      <c r="CL4221">
        <f>'[3]TABLEAU DE BORD'!H4219</f>
        <v>0</v>
      </c>
      <c r="CM4221">
        <f>'[3]TABLEAU DE BORD'!K4219-'[3]TABLEAU DE BORD'!I4219</f>
        <v>0</v>
      </c>
    </row>
    <row r="4222" spans="87:91" x14ac:dyDescent="0.25">
      <c r="CI4222">
        <f>'[3]TABLEAU DE BORD'!B4220</f>
        <v>0</v>
      </c>
      <c r="CJ4222">
        <f>'[3]TABLEAU DE BORD'!E4220-'[3]TABLEAU DE BORD'!C4220</f>
        <v>0</v>
      </c>
      <c r="CL4222">
        <f>'[3]TABLEAU DE BORD'!H4220</f>
        <v>0</v>
      </c>
      <c r="CM4222">
        <f>'[3]TABLEAU DE BORD'!K4220-'[3]TABLEAU DE BORD'!I4220</f>
        <v>0</v>
      </c>
    </row>
    <row r="4223" spans="87:91" x14ac:dyDescent="0.25">
      <c r="CI4223">
        <f>'[3]TABLEAU DE BORD'!B4221</f>
        <v>0</v>
      </c>
      <c r="CJ4223">
        <f>'[3]TABLEAU DE BORD'!E4221-'[3]TABLEAU DE BORD'!C4221</f>
        <v>0</v>
      </c>
      <c r="CL4223">
        <f>'[3]TABLEAU DE BORD'!H4221</f>
        <v>0</v>
      </c>
      <c r="CM4223">
        <f>'[3]TABLEAU DE BORD'!K4221-'[3]TABLEAU DE BORD'!I4221</f>
        <v>0</v>
      </c>
    </row>
    <row r="4224" spans="87:91" x14ac:dyDescent="0.25">
      <c r="CI4224">
        <f>'[3]TABLEAU DE BORD'!B4222</f>
        <v>0</v>
      </c>
      <c r="CJ4224">
        <f>'[3]TABLEAU DE BORD'!E4222-'[3]TABLEAU DE BORD'!C4222</f>
        <v>0</v>
      </c>
      <c r="CL4224">
        <f>'[3]TABLEAU DE BORD'!H4222</f>
        <v>0</v>
      </c>
      <c r="CM4224">
        <f>'[3]TABLEAU DE BORD'!K4222-'[3]TABLEAU DE BORD'!I4222</f>
        <v>0</v>
      </c>
    </row>
    <row r="4225" spans="87:91" x14ac:dyDescent="0.25">
      <c r="CI4225">
        <f>'[3]TABLEAU DE BORD'!B4223</f>
        <v>0</v>
      </c>
      <c r="CJ4225">
        <f>'[3]TABLEAU DE BORD'!E4223-'[3]TABLEAU DE BORD'!C4223</f>
        <v>0</v>
      </c>
      <c r="CL4225">
        <f>'[3]TABLEAU DE BORD'!H4223</f>
        <v>0</v>
      </c>
      <c r="CM4225">
        <f>'[3]TABLEAU DE BORD'!K4223-'[3]TABLEAU DE BORD'!I4223</f>
        <v>0</v>
      </c>
    </row>
    <row r="4226" spans="87:91" x14ac:dyDescent="0.25">
      <c r="CI4226">
        <f>'[3]TABLEAU DE BORD'!B4224</f>
        <v>0</v>
      </c>
      <c r="CJ4226">
        <f>'[3]TABLEAU DE BORD'!E4224-'[3]TABLEAU DE BORD'!C4224</f>
        <v>0</v>
      </c>
      <c r="CL4226">
        <f>'[3]TABLEAU DE BORD'!H4224</f>
        <v>0</v>
      </c>
      <c r="CM4226">
        <f>'[3]TABLEAU DE BORD'!K4224-'[3]TABLEAU DE BORD'!I4224</f>
        <v>0</v>
      </c>
    </row>
    <row r="4227" spans="87:91" x14ac:dyDescent="0.25">
      <c r="CI4227">
        <f>'[3]TABLEAU DE BORD'!B4225</f>
        <v>0</v>
      </c>
      <c r="CJ4227">
        <f>'[3]TABLEAU DE BORD'!E4225-'[3]TABLEAU DE BORD'!C4225</f>
        <v>0</v>
      </c>
      <c r="CL4227">
        <f>'[3]TABLEAU DE BORD'!H4225</f>
        <v>0</v>
      </c>
      <c r="CM4227">
        <f>'[3]TABLEAU DE BORD'!K4225-'[3]TABLEAU DE BORD'!I4225</f>
        <v>0</v>
      </c>
    </row>
    <row r="4228" spans="87:91" x14ac:dyDescent="0.25">
      <c r="CI4228">
        <f>'[3]TABLEAU DE BORD'!B4226</f>
        <v>0</v>
      </c>
      <c r="CJ4228">
        <f>'[3]TABLEAU DE BORD'!E4226-'[3]TABLEAU DE BORD'!C4226</f>
        <v>0</v>
      </c>
      <c r="CL4228">
        <f>'[3]TABLEAU DE BORD'!H4226</f>
        <v>0</v>
      </c>
      <c r="CM4228">
        <f>'[3]TABLEAU DE BORD'!K4226-'[3]TABLEAU DE BORD'!I4226</f>
        <v>0</v>
      </c>
    </row>
    <row r="4229" spans="87:91" x14ac:dyDescent="0.25">
      <c r="CI4229">
        <f>'[3]TABLEAU DE BORD'!B4227</f>
        <v>0</v>
      </c>
      <c r="CJ4229">
        <f>'[3]TABLEAU DE BORD'!E4227-'[3]TABLEAU DE BORD'!C4227</f>
        <v>0</v>
      </c>
      <c r="CL4229">
        <f>'[3]TABLEAU DE BORD'!H4227</f>
        <v>0</v>
      </c>
      <c r="CM4229">
        <f>'[3]TABLEAU DE BORD'!K4227-'[3]TABLEAU DE BORD'!I4227</f>
        <v>0</v>
      </c>
    </row>
    <row r="4230" spans="87:91" x14ac:dyDescent="0.25">
      <c r="CI4230">
        <f>'[3]TABLEAU DE BORD'!B4228</f>
        <v>0</v>
      </c>
      <c r="CJ4230">
        <f>'[3]TABLEAU DE BORD'!E4228-'[3]TABLEAU DE BORD'!C4228</f>
        <v>0</v>
      </c>
      <c r="CL4230">
        <f>'[3]TABLEAU DE BORD'!H4228</f>
        <v>0</v>
      </c>
      <c r="CM4230">
        <f>'[3]TABLEAU DE BORD'!K4228-'[3]TABLEAU DE BORD'!I4228</f>
        <v>0</v>
      </c>
    </row>
    <row r="4231" spans="87:91" x14ac:dyDescent="0.25">
      <c r="CI4231">
        <f>'[3]TABLEAU DE BORD'!B4229</f>
        <v>0</v>
      </c>
      <c r="CJ4231">
        <f>'[3]TABLEAU DE BORD'!E4229-'[3]TABLEAU DE BORD'!C4229</f>
        <v>0</v>
      </c>
      <c r="CL4231">
        <f>'[3]TABLEAU DE BORD'!H4229</f>
        <v>0</v>
      </c>
      <c r="CM4231">
        <f>'[3]TABLEAU DE BORD'!K4229-'[3]TABLEAU DE BORD'!I4229</f>
        <v>0</v>
      </c>
    </row>
    <row r="4232" spans="87:91" x14ac:dyDescent="0.25">
      <c r="CI4232">
        <f>'[3]TABLEAU DE BORD'!B4230</f>
        <v>0</v>
      </c>
      <c r="CJ4232">
        <f>'[3]TABLEAU DE BORD'!E4230-'[3]TABLEAU DE BORD'!C4230</f>
        <v>0</v>
      </c>
      <c r="CL4232">
        <f>'[3]TABLEAU DE BORD'!H4230</f>
        <v>0</v>
      </c>
      <c r="CM4232">
        <f>'[3]TABLEAU DE BORD'!K4230-'[3]TABLEAU DE BORD'!I4230</f>
        <v>0</v>
      </c>
    </row>
    <row r="4233" spans="87:91" x14ac:dyDescent="0.25">
      <c r="CI4233">
        <f>'[3]TABLEAU DE BORD'!B4231</f>
        <v>0</v>
      </c>
      <c r="CJ4233">
        <f>'[3]TABLEAU DE BORD'!E4231-'[3]TABLEAU DE BORD'!C4231</f>
        <v>0</v>
      </c>
      <c r="CL4233">
        <f>'[3]TABLEAU DE BORD'!H4231</f>
        <v>0</v>
      </c>
      <c r="CM4233">
        <f>'[3]TABLEAU DE BORD'!K4231-'[3]TABLEAU DE BORD'!I4231</f>
        <v>0</v>
      </c>
    </row>
    <row r="4234" spans="87:91" x14ac:dyDescent="0.25">
      <c r="CI4234">
        <f>'[3]TABLEAU DE BORD'!B4232</f>
        <v>0</v>
      </c>
      <c r="CJ4234">
        <f>'[3]TABLEAU DE BORD'!E4232-'[3]TABLEAU DE BORD'!C4232</f>
        <v>0</v>
      </c>
      <c r="CL4234">
        <f>'[3]TABLEAU DE BORD'!H4232</f>
        <v>0</v>
      </c>
      <c r="CM4234">
        <f>'[3]TABLEAU DE BORD'!K4232-'[3]TABLEAU DE BORD'!I4232</f>
        <v>0</v>
      </c>
    </row>
    <row r="4235" spans="87:91" x14ac:dyDescent="0.25">
      <c r="CI4235">
        <f>'[3]TABLEAU DE BORD'!B4233</f>
        <v>0</v>
      </c>
      <c r="CJ4235">
        <f>'[3]TABLEAU DE BORD'!E4233-'[3]TABLEAU DE BORD'!C4233</f>
        <v>0</v>
      </c>
      <c r="CL4235">
        <f>'[3]TABLEAU DE BORD'!H4233</f>
        <v>0</v>
      </c>
      <c r="CM4235">
        <f>'[3]TABLEAU DE BORD'!K4233-'[3]TABLEAU DE BORD'!I4233</f>
        <v>0</v>
      </c>
    </row>
    <row r="4236" spans="87:91" x14ac:dyDescent="0.25">
      <c r="CI4236">
        <f>'[3]TABLEAU DE BORD'!B4234</f>
        <v>0</v>
      </c>
      <c r="CJ4236">
        <f>'[3]TABLEAU DE BORD'!E4234-'[3]TABLEAU DE BORD'!C4234</f>
        <v>0</v>
      </c>
      <c r="CL4236">
        <f>'[3]TABLEAU DE BORD'!H4234</f>
        <v>0</v>
      </c>
      <c r="CM4236">
        <f>'[3]TABLEAU DE BORD'!K4234-'[3]TABLEAU DE BORD'!I4234</f>
        <v>0</v>
      </c>
    </row>
    <row r="4237" spans="87:91" x14ac:dyDescent="0.25">
      <c r="CI4237">
        <f>'[3]TABLEAU DE BORD'!B4235</f>
        <v>0</v>
      </c>
      <c r="CJ4237">
        <f>'[3]TABLEAU DE BORD'!E4235-'[3]TABLEAU DE BORD'!C4235</f>
        <v>0</v>
      </c>
      <c r="CL4237">
        <f>'[3]TABLEAU DE BORD'!H4235</f>
        <v>0</v>
      </c>
      <c r="CM4237">
        <f>'[3]TABLEAU DE BORD'!K4235-'[3]TABLEAU DE BORD'!I4235</f>
        <v>0</v>
      </c>
    </row>
    <row r="4238" spans="87:91" x14ac:dyDescent="0.25">
      <c r="CI4238">
        <f>'[3]TABLEAU DE BORD'!B4236</f>
        <v>0</v>
      </c>
      <c r="CJ4238">
        <f>'[3]TABLEAU DE BORD'!E4236-'[3]TABLEAU DE BORD'!C4236</f>
        <v>0</v>
      </c>
      <c r="CL4238">
        <f>'[3]TABLEAU DE BORD'!H4236</f>
        <v>0</v>
      </c>
      <c r="CM4238">
        <f>'[3]TABLEAU DE BORD'!K4236-'[3]TABLEAU DE BORD'!I4236</f>
        <v>0</v>
      </c>
    </row>
    <row r="4239" spans="87:91" x14ac:dyDescent="0.25">
      <c r="CI4239">
        <f>'[3]TABLEAU DE BORD'!B4237</f>
        <v>0</v>
      </c>
      <c r="CJ4239">
        <f>'[3]TABLEAU DE BORD'!E4237-'[3]TABLEAU DE BORD'!C4237</f>
        <v>0</v>
      </c>
      <c r="CL4239">
        <f>'[3]TABLEAU DE BORD'!H4237</f>
        <v>0</v>
      </c>
      <c r="CM4239">
        <f>'[3]TABLEAU DE BORD'!K4237-'[3]TABLEAU DE BORD'!I4237</f>
        <v>0</v>
      </c>
    </row>
    <row r="4240" spans="87:91" x14ac:dyDescent="0.25">
      <c r="CI4240">
        <f>'[3]TABLEAU DE BORD'!B4238</f>
        <v>0</v>
      </c>
      <c r="CJ4240">
        <f>'[3]TABLEAU DE BORD'!E4238-'[3]TABLEAU DE BORD'!C4238</f>
        <v>0</v>
      </c>
      <c r="CL4240">
        <f>'[3]TABLEAU DE BORD'!H4238</f>
        <v>0</v>
      </c>
      <c r="CM4240">
        <f>'[3]TABLEAU DE BORD'!K4238-'[3]TABLEAU DE BORD'!I4238</f>
        <v>0</v>
      </c>
    </row>
    <row r="4241" spans="87:91" x14ac:dyDescent="0.25">
      <c r="CI4241">
        <f>'[3]TABLEAU DE BORD'!B4239</f>
        <v>0</v>
      </c>
      <c r="CJ4241">
        <f>'[3]TABLEAU DE BORD'!E4239-'[3]TABLEAU DE BORD'!C4239</f>
        <v>0</v>
      </c>
      <c r="CL4241">
        <f>'[3]TABLEAU DE BORD'!H4239</f>
        <v>0</v>
      </c>
      <c r="CM4241">
        <f>'[3]TABLEAU DE BORD'!K4239-'[3]TABLEAU DE BORD'!I4239</f>
        <v>0</v>
      </c>
    </row>
    <row r="4242" spans="87:91" x14ac:dyDescent="0.25">
      <c r="CI4242">
        <f>'[3]TABLEAU DE BORD'!B4240</f>
        <v>0</v>
      </c>
      <c r="CJ4242">
        <f>'[3]TABLEAU DE BORD'!E4240-'[3]TABLEAU DE BORD'!C4240</f>
        <v>0</v>
      </c>
      <c r="CL4242">
        <f>'[3]TABLEAU DE BORD'!H4240</f>
        <v>0</v>
      </c>
      <c r="CM4242">
        <f>'[3]TABLEAU DE BORD'!K4240-'[3]TABLEAU DE BORD'!I4240</f>
        <v>0</v>
      </c>
    </row>
    <row r="4243" spans="87:91" x14ac:dyDescent="0.25">
      <c r="CI4243">
        <f>'[3]TABLEAU DE BORD'!B4241</f>
        <v>0</v>
      </c>
      <c r="CJ4243">
        <f>'[3]TABLEAU DE BORD'!E4241-'[3]TABLEAU DE BORD'!C4241</f>
        <v>0</v>
      </c>
      <c r="CL4243">
        <f>'[3]TABLEAU DE BORD'!H4241</f>
        <v>0</v>
      </c>
      <c r="CM4243">
        <f>'[3]TABLEAU DE BORD'!K4241-'[3]TABLEAU DE BORD'!I4241</f>
        <v>0</v>
      </c>
    </row>
    <row r="4244" spans="87:91" x14ac:dyDescent="0.25">
      <c r="CI4244">
        <f>'[3]TABLEAU DE BORD'!B4242</f>
        <v>0</v>
      </c>
      <c r="CJ4244">
        <f>'[3]TABLEAU DE BORD'!E4242-'[3]TABLEAU DE BORD'!C4242</f>
        <v>0</v>
      </c>
      <c r="CL4244">
        <f>'[3]TABLEAU DE BORD'!H4242</f>
        <v>0</v>
      </c>
      <c r="CM4244">
        <f>'[3]TABLEAU DE BORD'!K4242-'[3]TABLEAU DE BORD'!I4242</f>
        <v>0</v>
      </c>
    </row>
    <row r="4245" spans="87:91" x14ac:dyDescent="0.25">
      <c r="CI4245">
        <f>'[3]TABLEAU DE BORD'!B4243</f>
        <v>0</v>
      </c>
      <c r="CJ4245">
        <f>'[3]TABLEAU DE BORD'!E4243-'[3]TABLEAU DE BORD'!C4243</f>
        <v>0</v>
      </c>
      <c r="CL4245">
        <f>'[3]TABLEAU DE BORD'!H4243</f>
        <v>0</v>
      </c>
      <c r="CM4245">
        <f>'[3]TABLEAU DE BORD'!K4243-'[3]TABLEAU DE BORD'!I4243</f>
        <v>0</v>
      </c>
    </row>
    <row r="4246" spans="87:91" x14ac:dyDescent="0.25">
      <c r="CI4246">
        <f>'[3]TABLEAU DE BORD'!B4244</f>
        <v>0</v>
      </c>
      <c r="CJ4246">
        <f>'[3]TABLEAU DE BORD'!E4244-'[3]TABLEAU DE BORD'!C4244</f>
        <v>0</v>
      </c>
      <c r="CL4246">
        <f>'[3]TABLEAU DE BORD'!H4244</f>
        <v>0</v>
      </c>
      <c r="CM4246">
        <f>'[3]TABLEAU DE BORD'!K4244-'[3]TABLEAU DE BORD'!I4244</f>
        <v>0</v>
      </c>
    </row>
    <row r="4247" spans="87:91" x14ac:dyDescent="0.25">
      <c r="CI4247">
        <f>'[3]TABLEAU DE BORD'!B4245</f>
        <v>0</v>
      </c>
      <c r="CJ4247">
        <f>'[3]TABLEAU DE BORD'!E4245-'[3]TABLEAU DE BORD'!C4245</f>
        <v>0</v>
      </c>
      <c r="CL4247">
        <f>'[3]TABLEAU DE BORD'!H4245</f>
        <v>0</v>
      </c>
      <c r="CM4247">
        <f>'[3]TABLEAU DE BORD'!K4245-'[3]TABLEAU DE BORD'!I4245</f>
        <v>0</v>
      </c>
    </row>
    <row r="4248" spans="87:91" x14ac:dyDescent="0.25">
      <c r="CI4248">
        <f>'[3]TABLEAU DE BORD'!B4246</f>
        <v>0</v>
      </c>
      <c r="CJ4248">
        <f>'[3]TABLEAU DE BORD'!E4246-'[3]TABLEAU DE BORD'!C4246</f>
        <v>0</v>
      </c>
      <c r="CL4248">
        <f>'[3]TABLEAU DE BORD'!H4246</f>
        <v>0</v>
      </c>
      <c r="CM4248">
        <f>'[3]TABLEAU DE BORD'!K4246-'[3]TABLEAU DE BORD'!I4246</f>
        <v>0</v>
      </c>
    </row>
    <row r="4249" spans="87:91" x14ac:dyDescent="0.25">
      <c r="CI4249">
        <f>'[3]TABLEAU DE BORD'!B4247</f>
        <v>0</v>
      </c>
      <c r="CJ4249">
        <f>'[3]TABLEAU DE BORD'!E4247-'[3]TABLEAU DE BORD'!C4247</f>
        <v>0</v>
      </c>
      <c r="CL4249">
        <f>'[3]TABLEAU DE BORD'!H4247</f>
        <v>0</v>
      </c>
      <c r="CM4249">
        <f>'[3]TABLEAU DE BORD'!K4247-'[3]TABLEAU DE BORD'!I4247</f>
        <v>0</v>
      </c>
    </row>
    <row r="4250" spans="87:91" x14ac:dyDescent="0.25">
      <c r="CI4250">
        <f>'[3]TABLEAU DE BORD'!B4248</f>
        <v>0</v>
      </c>
      <c r="CJ4250">
        <f>'[3]TABLEAU DE BORD'!E4248-'[3]TABLEAU DE BORD'!C4248</f>
        <v>0</v>
      </c>
      <c r="CL4250">
        <f>'[3]TABLEAU DE BORD'!H4248</f>
        <v>0</v>
      </c>
      <c r="CM4250">
        <f>'[3]TABLEAU DE BORD'!K4248-'[3]TABLEAU DE BORD'!I4248</f>
        <v>0</v>
      </c>
    </row>
    <row r="4251" spans="87:91" x14ac:dyDescent="0.25">
      <c r="CI4251">
        <f>'[3]TABLEAU DE BORD'!B4249</f>
        <v>0</v>
      </c>
      <c r="CJ4251">
        <f>'[3]TABLEAU DE BORD'!E4249-'[3]TABLEAU DE BORD'!C4249</f>
        <v>0</v>
      </c>
      <c r="CL4251">
        <f>'[3]TABLEAU DE BORD'!H4249</f>
        <v>0</v>
      </c>
      <c r="CM4251">
        <f>'[3]TABLEAU DE BORD'!K4249-'[3]TABLEAU DE BORD'!I4249</f>
        <v>0</v>
      </c>
    </row>
    <row r="4252" spans="87:91" x14ac:dyDescent="0.25">
      <c r="CI4252">
        <f>'[3]TABLEAU DE BORD'!B4250</f>
        <v>0</v>
      </c>
      <c r="CJ4252">
        <f>'[3]TABLEAU DE BORD'!E4250-'[3]TABLEAU DE BORD'!C4250</f>
        <v>0</v>
      </c>
      <c r="CL4252">
        <f>'[3]TABLEAU DE BORD'!H4250</f>
        <v>0</v>
      </c>
      <c r="CM4252">
        <f>'[3]TABLEAU DE BORD'!K4250-'[3]TABLEAU DE BORD'!I4250</f>
        <v>0</v>
      </c>
    </row>
    <row r="4253" spans="87:91" x14ac:dyDescent="0.25">
      <c r="CI4253">
        <f>'[3]TABLEAU DE BORD'!B4251</f>
        <v>0</v>
      </c>
      <c r="CJ4253">
        <f>'[3]TABLEAU DE BORD'!E4251-'[3]TABLEAU DE BORD'!C4251</f>
        <v>0</v>
      </c>
      <c r="CL4253">
        <f>'[3]TABLEAU DE BORD'!H4251</f>
        <v>0</v>
      </c>
      <c r="CM4253">
        <f>'[3]TABLEAU DE BORD'!K4251-'[3]TABLEAU DE BORD'!I4251</f>
        <v>0</v>
      </c>
    </row>
    <row r="4254" spans="87:91" x14ac:dyDescent="0.25">
      <c r="CI4254">
        <f>'[3]TABLEAU DE BORD'!B4252</f>
        <v>0</v>
      </c>
      <c r="CJ4254">
        <f>'[3]TABLEAU DE BORD'!E4252-'[3]TABLEAU DE BORD'!C4252</f>
        <v>0</v>
      </c>
      <c r="CL4254">
        <f>'[3]TABLEAU DE BORD'!H4252</f>
        <v>0</v>
      </c>
      <c r="CM4254">
        <f>'[3]TABLEAU DE BORD'!K4252-'[3]TABLEAU DE BORD'!I4252</f>
        <v>0</v>
      </c>
    </row>
    <row r="4255" spans="87:91" x14ac:dyDescent="0.25">
      <c r="CI4255">
        <f>'[3]TABLEAU DE BORD'!B4253</f>
        <v>0</v>
      </c>
      <c r="CJ4255">
        <f>'[3]TABLEAU DE BORD'!E4253-'[3]TABLEAU DE BORD'!C4253</f>
        <v>0</v>
      </c>
      <c r="CL4255">
        <f>'[3]TABLEAU DE BORD'!H4253</f>
        <v>0</v>
      </c>
      <c r="CM4255">
        <f>'[3]TABLEAU DE BORD'!K4253-'[3]TABLEAU DE BORD'!I4253</f>
        <v>0</v>
      </c>
    </row>
    <row r="4256" spans="87:91" x14ac:dyDescent="0.25">
      <c r="CI4256">
        <f>'[3]TABLEAU DE BORD'!B4254</f>
        <v>0</v>
      </c>
      <c r="CJ4256">
        <f>'[3]TABLEAU DE BORD'!E4254-'[3]TABLEAU DE BORD'!C4254</f>
        <v>0</v>
      </c>
      <c r="CL4256">
        <f>'[3]TABLEAU DE BORD'!H4254</f>
        <v>0</v>
      </c>
      <c r="CM4256">
        <f>'[3]TABLEAU DE BORD'!K4254-'[3]TABLEAU DE BORD'!I4254</f>
        <v>0</v>
      </c>
    </row>
    <row r="4257" spans="87:91" x14ac:dyDescent="0.25">
      <c r="CI4257">
        <f>'[3]TABLEAU DE BORD'!B4255</f>
        <v>0</v>
      </c>
      <c r="CJ4257">
        <f>'[3]TABLEAU DE BORD'!E4255-'[3]TABLEAU DE BORD'!C4255</f>
        <v>0</v>
      </c>
      <c r="CL4257">
        <f>'[3]TABLEAU DE BORD'!H4255</f>
        <v>0</v>
      </c>
      <c r="CM4257">
        <f>'[3]TABLEAU DE BORD'!K4255-'[3]TABLEAU DE BORD'!I4255</f>
        <v>0</v>
      </c>
    </row>
    <row r="4258" spans="87:91" x14ac:dyDescent="0.25">
      <c r="CI4258">
        <f>'[3]TABLEAU DE BORD'!B4256</f>
        <v>0</v>
      </c>
      <c r="CJ4258">
        <f>'[3]TABLEAU DE BORD'!E4256-'[3]TABLEAU DE BORD'!C4256</f>
        <v>0</v>
      </c>
      <c r="CL4258">
        <f>'[3]TABLEAU DE BORD'!H4256</f>
        <v>0</v>
      </c>
      <c r="CM4258">
        <f>'[3]TABLEAU DE BORD'!K4256-'[3]TABLEAU DE BORD'!I4256</f>
        <v>0</v>
      </c>
    </row>
    <row r="4259" spans="87:91" x14ac:dyDescent="0.25">
      <c r="CI4259">
        <f>'[3]TABLEAU DE BORD'!B4257</f>
        <v>0</v>
      </c>
      <c r="CJ4259">
        <f>'[3]TABLEAU DE BORD'!E4257-'[3]TABLEAU DE BORD'!C4257</f>
        <v>0</v>
      </c>
      <c r="CL4259">
        <f>'[3]TABLEAU DE BORD'!H4257</f>
        <v>0</v>
      </c>
      <c r="CM4259">
        <f>'[3]TABLEAU DE BORD'!K4257-'[3]TABLEAU DE BORD'!I4257</f>
        <v>0</v>
      </c>
    </row>
    <row r="4260" spans="87:91" x14ac:dyDescent="0.25">
      <c r="CI4260">
        <f>'[3]TABLEAU DE BORD'!B4258</f>
        <v>0</v>
      </c>
      <c r="CJ4260">
        <f>'[3]TABLEAU DE BORD'!E4258-'[3]TABLEAU DE BORD'!C4258</f>
        <v>0</v>
      </c>
      <c r="CL4260">
        <f>'[3]TABLEAU DE BORD'!H4258</f>
        <v>0</v>
      </c>
      <c r="CM4260">
        <f>'[3]TABLEAU DE BORD'!K4258-'[3]TABLEAU DE BORD'!I4258</f>
        <v>0</v>
      </c>
    </row>
    <row r="4261" spans="87:91" x14ac:dyDescent="0.25">
      <c r="CI4261">
        <f>'[3]TABLEAU DE BORD'!B4259</f>
        <v>0</v>
      </c>
      <c r="CJ4261">
        <f>'[3]TABLEAU DE BORD'!E4259-'[3]TABLEAU DE BORD'!C4259</f>
        <v>0</v>
      </c>
      <c r="CL4261">
        <f>'[3]TABLEAU DE BORD'!H4259</f>
        <v>0</v>
      </c>
      <c r="CM4261">
        <f>'[3]TABLEAU DE BORD'!K4259-'[3]TABLEAU DE BORD'!I4259</f>
        <v>0</v>
      </c>
    </row>
    <row r="4262" spans="87:91" x14ac:dyDescent="0.25">
      <c r="CI4262">
        <f>'[3]TABLEAU DE BORD'!B4260</f>
        <v>0</v>
      </c>
      <c r="CJ4262">
        <f>'[3]TABLEAU DE BORD'!E4260-'[3]TABLEAU DE BORD'!C4260</f>
        <v>0</v>
      </c>
      <c r="CL4262">
        <f>'[3]TABLEAU DE BORD'!H4260</f>
        <v>0</v>
      </c>
      <c r="CM4262">
        <f>'[3]TABLEAU DE BORD'!K4260-'[3]TABLEAU DE BORD'!I4260</f>
        <v>0</v>
      </c>
    </row>
    <row r="4263" spans="87:91" x14ac:dyDescent="0.25">
      <c r="CI4263">
        <f>'[3]TABLEAU DE BORD'!B4261</f>
        <v>0</v>
      </c>
      <c r="CJ4263">
        <f>'[3]TABLEAU DE BORD'!E4261-'[3]TABLEAU DE BORD'!C4261</f>
        <v>0</v>
      </c>
      <c r="CL4263">
        <f>'[3]TABLEAU DE BORD'!H4261</f>
        <v>0</v>
      </c>
      <c r="CM4263">
        <f>'[3]TABLEAU DE BORD'!K4261-'[3]TABLEAU DE BORD'!I4261</f>
        <v>0</v>
      </c>
    </row>
    <row r="4264" spans="87:91" x14ac:dyDescent="0.25">
      <c r="CI4264">
        <f>'[3]TABLEAU DE BORD'!B4262</f>
        <v>0</v>
      </c>
      <c r="CJ4264">
        <f>'[3]TABLEAU DE BORD'!E4262-'[3]TABLEAU DE BORD'!C4262</f>
        <v>0</v>
      </c>
      <c r="CL4264">
        <f>'[3]TABLEAU DE BORD'!H4262</f>
        <v>0</v>
      </c>
      <c r="CM4264">
        <f>'[3]TABLEAU DE BORD'!K4262-'[3]TABLEAU DE BORD'!I4262</f>
        <v>0</v>
      </c>
    </row>
    <row r="4265" spans="87:91" x14ac:dyDescent="0.25">
      <c r="CI4265">
        <f>'[3]TABLEAU DE BORD'!B4263</f>
        <v>0</v>
      </c>
      <c r="CJ4265">
        <f>'[3]TABLEAU DE BORD'!E4263-'[3]TABLEAU DE BORD'!C4263</f>
        <v>0</v>
      </c>
      <c r="CL4265">
        <f>'[3]TABLEAU DE BORD'!H4263</f>
        <v>0</v>
      </c>
      <c r="CM4265">
        <f>'[3]TABLEAU DE BORD'!K4263-'[3]TABLEAU DE BORD'!I4263</f>
        <v>0</v>
      </c>
    </row>
    <row r="4266" spans="87:91" x14ac:dyDescent="0.25">
      <c r="CI4266">
        <f>'[3]TABLEAU DE BORD'!B4264</f>
        <v>0</v>
      </c>
      <c r="CJ4266">
        <f>'[3]TABLEAU DE BORD'!E4264-'[3]TABLEAU DE BORD'!C4264</f>
        <v>0</v>
      </c>
      <c r="CL4266">
        <f>'[3]TABLEAU DE BORD'!H4264</f>
        <v>0</v>
      </c>
      <c r="CM4266">
        <f>'[3]TABLEAU DE BORD'!K4264-'[3]TABLEAU DE BORD'!I4264</f>
        <v>0</v>
      </c>
    </row>
    <row r="4267" spans="87:91" x14ac:dyDescent="0.25">
      <c r="CI4267">
        <f>'[3]TABLEAU DE BORD'!B4265</f>
        <v>0</v>
      </c>
      <c r="CJ4267">
        <f>'[3]TABLEAU DE BORD'!E4265-'[3]TABLEAU DE BORD'!C4265</f>
        <v>0</v>
      </c>
      <c r="CL4267">
        <f>'[3]TABLEAU DE BORD'!H4265</f>
        <v>0</v>
      </c>
      <c r="CM4267">
        <f>'[3]TABLEAU DE BORD'!K4265-'[3]TABLEAU DE BORD'!I4265</f>
        <v>0</v>
      </c>
    </row>
    <row r="4268" spans="87:91" x14ac:dyDescent="0.25">
      <c r="CI4268">
        <f>'[3]TABLEAU DE BORD'!B4266</f>
        <v>0</v>
      </c>
      <c r="CJ4268">
        <f>'[3]TABLEAU DE BORD'!E4266-'[3]TABLEAU DE BORD'!C4266</f>
        <v>0</v>
      </c>
      <c r="CL4268">
        <f>'[3]TABLEAU DE BORD'!H4266</f>
        <v>0</v>
      </c>
      <c r="CM4268">
        <f>'[3]TABLEAU DE BORD'!K4266-'[3]TABLEAU DE BORD'!I4266</f>
        <v>0</v>
      </c>
    </row>
    <row r="4269" spans="87:91" x14ac:dyDescent="0.25">
      <c r="CI4269">
        <f>'[3]TABLEAU DE BORD'!B4267</f>
        <v>0</v>
      </c>
      <c r="CJ4269">
        <f>'[3]TABLEAU DE BORD'!E4267-'[3]TABLEAU DE BORD'!C4267</f>
        <v>0</v>
      </c>
      <c r="CL4269">
        <f>'[3]TABLEAU DE BORD'!H4267</f>
        <v>0</v>
      </c>
      <c r="CM4269">
        <f>'[3]TABLEAU DE BORD'!K4267-'[3]TABLEAU DE BORD'!I4267</f>
        <v>0</v>
      </c>
    </row>
    <row r="4270" spans="87:91" x14ac:dyDescent="0.25">
      <c r="CI4270">
        <f>'[3]TABLEAU DE BORD'!B4268</f>
        <v>0</v>
      </c>
      <c r="CJ4270">
        <f>'[3]TABLEAU DE BORD'!E4268-'[3]TABLEAU DE BORD'!C4268</f>
        <v>0</v>
      </c>
      <c r="CL4270">
        <f>'[3]TABLEAU DE BORD'!H4268</f>
        <v>0</v>
      </c>
      <c r="CM4270">
        <f>'[3]TABLEAU DE BORD'!K4268-'[3]TABLEAU DE BORD'!I4268</f>
        <v>0</v>
      </c>
    </row>
    <row r="4271" spans="87:91" x14ac:dyDescent="0.25">
      <c r="CI4271">
        <f>'[3]TABLEAU DE BORD'!B4269</f>
        <v>0</v>
      </c>
      <c r="CJ4271">
        <f>'[3]TABLEAU DE BORD'!E4269-'[3]TABLEAU DE BORD'!C4269</f>
        <v>0</v>
      </c>
      <c r="CL4271">
        <f>'[3]TABLEAU DE BORD'!H4269</f>
        <v>0</v>
      </c>
      <c r="CM4271">
        <f>'[3]TABLEAU DE BORD'!K4269-'[3]TABLEAU DE BORD'!I4269</f>
        <v>0</v>
      </c>
    </row>
    <row r="4272" spans="87:91" x14ac:dyDescent="0.25">
      <c r="CI4272">
        <f>'[3]TABLEAU DE BORD'!B4270</f>
        <v>0</v>
      </c>
      <c r="CJ4272">
        <f>'[3]TABLEAU DE BORD'!E4270-'[3]TABLEAU DE BORD'!C4270</f>
        <v>0</v>
      </c>
      <c r="CL4272">
        <f>'[3]TABLEAU DE BORD'!H4270</f>
        <v>0</v>
      </c>
      <c r="CM4272">
        <f>'[3]TABLEAU DE BORD'!K4270-'[3]TABLEAU DE BORD'!I4270</f>
        <v>0</v>
      </c>
    </row>
    <row r="4273" spans="87:91" x14ac:dyDescent="0.25">
      <c r="CI4273">
        <f>'[3]TABLEAU DE BORD'!B4271</f>
        <v>0</v>
      </c>
      <c r="CJ4273">
        <f>'[3]TABLEAU DE BORD'!E4271-'[3]TABLEAU DE BORD'!C4271</f>
        <v>0</v>
      </c>
      <c r="CL4273">
        <f>'[3]TABLEAU DE BORD'!H4271</f>
        <v>0</v>
      </c>
      <c r="CM4273">
        <f>'[3]TABLEAU DE BORD'!K4271-'[3]TABLEAU DE BORD'!I4271</f>
        <v>0</v>
      </c>
    </row>
    <row r="4274" spans="87:91" x14ac:dyDescent="0.25">
      <c r="CI4274">
        <f>'[3]TABLEAU DE BORD'!B4272</f>
        <v>0</v>
      </c>
      <c r="CJ4274">
        <f>'[3]TABLEAU DE BORD'!E4272-'[3]TABLEAU DE BORD'!C4272</f>
        <v>0</v>
      </c>
      <c r="CL4274">
        <f>'[3]TABLEAU DE BORD'!H4272</f>
        <v>0</v>
      </c>
      <c r="CM4274">
        <f>'[3]TABLEAU DE BORD'!K4272-'[3]TABLEAU DE BORD'!I4272</f>
        <v>0</v>
      </c>
    </row>
    <row r="4275" spans="87:91" x14ac:dyDescent="0.25">
      <c r="CI4275">
        <f>'[3]TABLEAU DE BORD'!B4273</f>
        <v>0</v>
      </c>
      <c r="CJ4275">
        <f>'[3]TABLEAU DE BORD'!E4273-'[3]TABLEAU DE BORD'!C4273</f>
        <v>0</v>
      </c>
      <c r="CL4275">
        <f>'[3]TABLEAU DE BORD'!H4273</f>
        <v>0</v>
      </c>
      <c r="CM4275">
        <f>'[3]TABLEAU DE BORD'!K4273-'[3]TABLEAU DE BORD'!I4273</f>
        <v>0</v>
      </c>
    </row>
    <row r="4276" spans="87:91" x14ac:dyDescent="0.25">
      <c r="CI4276">
        <f>'[3]TABLEAU DE BORD'!B4274</f>
        <v>0</v>
      </c>
      <c r="CJ4276">
        <f>'[3]TABLEAU DE BORD'!E4274-'[3]TABLEAU DE BORD'!C4274</f>
        <v>0</v>
      </c>
      <c r="CL4276">
        <f>'[3]TABLEAU DE BORD'!H4274</f>
        <v>0</v>
      </c>
      <c r="CM4276">
        <f>'[3]TABLEAU DE BORD'!K4274-'[3]TABLEAU DE BORD'!I4274</f>
        <v>0</v>
      </c>
    </row>
    <row r="4277" spans="87:91" x14ac:dyDescent="0.25">
      <c r="CI4277">
        <f>'[3]TABLEAU DE BORD'!B4275</f>
        <v>0</v>
      </c>
      <c r="CJ4277">
        <f>'[3]TABLEAU DE BORD'!E4275-'[3]TABLEAU DE BORD'!C4275</f>
        <v>0</v>
      </c>
      <c r="CL4277">
        <f>'[3]TABLEAU DE BORD'!H4275</f>
        <v>0</v>
      </c>
      <c r="CM4277">
        <f>'[3]TABLEAU DE BORD'!K4275-'[3]TABLEAU DE BORD'!I4275</f>
        <v>0</v>
      </c>
    </row>
    <row r="4278" spans="87:91" x14ac:dyDescent="0.25">
      <c r="CI4278">
        <f>'[3]TABLEAU DE BORD'!B4276</f>
        <v>0</v>
      </c>
      <c r="CJ4278">
        <f>'[3]TABLEAU DE BORD'!E4276-'[3]TABLEAU DE BORD'!C4276</f>
        <v>0</v>
      </c>
      <c r="CL4278">
        <f>'[3]TABLEAU DE BORD'!H4276</f>
        <v>0</v>
      </c>
      <c r="CM4278">
        <f>'[3]TABLEAU DE BORD'!K4276-'[3]TABLEAU DE BORD'!I4276</f>
        <v>0</v>
      </c>
    </row>
    <row r="4279" spans="87:91" x14ac:dyDescent="0.25">
      <c r="CI4279">
        <f>'[3]TABLEAU DE BORD'!B4277</f>
        <v>0</v>
      </c>
      <c r="CJ4279">
        <f>'[3]TABLEAU DE BORD'!E4277-'[3]TABLEAU DE BORD'!C4277</f>
        <v>0</v>
      </c>
      <c r="CL4279">
        <f>'[3]TABLEAU DE BORD'!H4277</f>
        <v>0</v>
      </c>
      <c r="CM4279">
        <f>'[3]TABLEAU DE BORD'!K4277-'[3]TABLEAU DE BORD'!I4277</f>
        <v>0</v>
      </c>
    </row>
    <row r="4280" spans="87:91" x14ac:dyDescent="0.25">
      <c r="CI4280">
        <f>'[3]TABLEAU DE BORD'!B4278</f>
        <v>0</v>
      </c>
      <c r="CJ4280">
        <f>'[3]TABLEAU DE BORD'!E4278-'[3]TABLEAU DE BORD'!C4278</f>
        <v>0</v>
      </c>
      <c r="CL4280">
        <f>'[3]TABLEAU DE BORD'!H4278</f>
        <v>0</v>
      </c>
      <c r="CM4280">
        <f>'[3]TABLEAU DE BORD'!K4278-'[3]TABLEAU DE BORD'!I4278</f>
        <v>0</v>
      </c>
    </row>
    <row r="4281" spans="87:91" x14ac:dyDescent="0.25">
      <c r="CI4281">
        <f>'[3]TABLEAU DE BORD'!B4279</f>
        <v>0</v>
      </c>
      <c r="CJ4281">
        <f>'[3]TABLEAU DE BORD'!E4279-'[3]TABLEAU DE BORD'!C4279</f>
        <v>0</v>
      </c>
      <c r="CL4281">
        <f>'[3]TABLEAU DE BORD'!H4279</f>
        <v>0</v>
      </c>
      <c r="CM4281">
        <f>'[3]TABLEAU DE BORD'!K4279-'[3]TABLEAU DE BORD'!I4279</f>
        <v>0</v>
      </c>
    </row>
    <row r="4282" spans="87:91" x14ac:dyDescent="0.25">
      <c r="CI4282">
        <f>'[3]TABLEAU DE BORD'!B4280</f>
        <v>0</v>
      </c>
      <c r="CJ4282">
        <f>'[3]TABLEAU DE BORD'!E4280-'[3]TABLEAU DE BORD'!C4280</f>
        <v>0</v>
      </c>
      <c r="CL4282">
        <f>'[3]TABLEAU DE BORD'!H4280</f>
        <v>0</v>
      </c>
      <c r="CM4282">
        <f>'[3]TABLEAU DE BORD'!K4280-'[3]TABLEAU DE BORD'!I4280</f>
        <v>0</v>
      </c>
    </row>
    <row r="4283" spans="87:91" x14ac:dyDescent="0.25">
      <c r="CI4283">
        <f>'[3]TABLEAU DE BORD'!B4281</f>
        <v>0</v>
      </c>
      <c r="CJ4283">
        <f>'[3]TABLEAU DE BORD'!E4281-'[3]TABLEAU DE BORD'!C4281</f>
        <v>0</v>
      </c>
      <c r="CL4283">
        <f>'[3]TABLEAU DE BORD'!H4281</f>
        <v>0</v>
      </c>
      <c r="CM4283">
        <f>'[3]TABLEAU DE BORD'!K4281-'[3]TABLEAU DE BORD'!I4281</f>
        <v>0</v>
      </c>
    </row>
    <row r="4284" spans="87:91" x14ac:dyDescent="0.25">
      <c r="CI4284">
        <f>'[3]TABLEAU DE BORD'!B4282</f>
        <v>0</v>
      </c>
      <c r="CJ4284">
        <f>'[3]TABLEAU DE BORD'!E4282-'[3]TABLEAU DE BORD'!C4282</f>
        <v>0</v>
      </c>
      <c r="CL4284">
        <f>'[3]TABLEAU DE BORD'!H4282</f>
        <v>0</v>
      </c>
      <c r="CM4284">
        <f>'[3]TABLEAU DE BORD'!K4282-'[3]TABLEAU DE BORD'!I4282</f>
        <v>0</v>
      </c>
    </row>
    <row r="4285" spans="87:91" x14ac:dyDescent="0.25">
      <c r="CI4285">
        <f>'[3]TABLEAU DE BORD'!B4283</f>
        <v>0</v>
      </c>
      <c r="CJ4285">
        <f>'[3]TABLEAU DE BORD'!E4283-'[3]TABLEAU DE BORD'!C4283</f>
        <v>0</v>
      </c>
      <c r="CL4285">
        <f>'[3]TABLEAU DE BORD'!H4283</f>
        <v>0</v>
      </c>
      <c r="CM4285">
        <f>'[3]TABLEAU DE BORD'!K4283-'[3]TABLEAU DE BORD'!I4283</f>
        <v>0</v>
      </c>
    </row>
    <row r="4286" spans="87:91" x14ac:dyDescent="0.25">
      <c r="CI4286">
        <f>'[3]TABLEAU DE BORD'!B4284</f>
        <v>0</v>
      </c>
      <c r="CJ4286">
        <f>'[3]TABLEAU DE BORD'!E4284-'[3]TABLEAU DE BORD'!C4284</f>
        <v>0</v>
      </c>
      <c r="CL4286">
        <f>'[3]TABLEAU DE BORD'!H4284</f>
        <v>0</v>
      </c>
      <c r="CM4286">
        <f>'[3]TABLEAU DE BORD'!K4284-'[3]TABLEAU DE BORD'!I4284</f>
        <v>0</v>
      </c>
    </row>
    <row r="4287" spans="87:91" x14ac:dyDescent="0.25">
      <c r="CI4287">
        <f>'[3]TABLEAU DE BORD'!B4285</f>
        <v>0</v>
      </c>
      <c r="CJ4287">
        <f>'[3]TABLEAU DE BORD'!E4285-'[3]TABLEAU DE BORD'!C4285</f>
        <v>0</v>
      </c>
      <c r="CL4287">
        <f>'[3]TABLEAU DE BORD'!H4285</f>
        <v>0</v>
      </c>
      <c r="CM4287">
        <f>'[3]TABLEAU DE BORD'!K4285-'[3]TABLEAU DE BORD'!I4285</f>
        <v>0</v>
      </c>
    </row>
    <row r="4288" spans="87:91" x14ac:dyDescent="0.25">
      <c r="CI4288">
        <f>'[3]TABLEAU DE BORD'!B4286</f>
        <v>0</v>
      </c>
      <c r="CJ4288">
        <f>'[3]TABLEAU DE BORD'!E4286-'[3]TABLEAU DE BORD'!C4286</f>
        <v>0</v>
      </c>
      <c r="CL4288">
        <f>'[3]TABLEAU DE BORD'!H4286</f>
        <v>0</v>
      </c>
      <c r="CM4288">
        <f>'[3]TABLEAU DE BORD'!K4286-'[3]TABLEAU DE BORD'!I4286</f>
        <v>0</v>
      </c>
    </row>
    <row r="4289" spans="87:91" x14ac:dyDescent="0.25">
      <c r="CI4289">
        <f>'[3]TABLEAU DE BORD'!B4287</f>
        <v>0</v>
      </c>
      <c r="CJ4289">
        <f>'[3]TABLEAU DE BORD'!E4287-'[3]TABLEAU DE BORD'!C4287</f>
        <v>0</v>
      </c>
      <c r="CL4289">
        <f>'[3]TABLEAU DE BORD'!H4287</f>
        <v>0</v>
      </c>
      <c r="CM4289">
        <f>'[3]TABLEAU DE BORD'!K4287-'[3]TABLEAU DE BORD'!I4287</f>
        <v>0</v>
      </c>
    </row>
    <row r="4290" spans="87:91" x14ac:dyDescent="0.25">
      <c r="CI4290">
        <f>'[3]TABLEAU DE BORD'!B4288</f>
        <v>0</v>
      </c>
      <c r="CJ4290">
        <f>'[3]TABLEAU DE BORD'!E4288-'[3]TABLEAU DE BORD'!C4288</f>
        <v>0</v>
      </c>
      <c r="CL4290">
        <f>'[3]TABLEAU DE BORD'!H4288</f>
        <v>0</v>
      </c>
      <c r="CM4290">
        <f>'[3]TABLEAU DE BORD'!K4288-'[3]TABLEAU DE BORD'!I4288</f>
        <v>0</v>
      </c>
    </row>
    <row r="4291" spans="87:91" x14ac:dyDescent="0.25">
      <c r="CI4291">
        <f>'[3]TABLEAU DE BORD'!B4289</f>
        <v>0</v>
      </c>
      <c r="CJ4291">
        <f>'[3]TABLEAU DE BORD'!E4289-'[3]TABLEAU DE BORD'!C4289</f>
        <v>0</v>
      </c>
      <c r="CL4291">
        <f>'[3]TABLEAU DE BORD'!H4289</f>
        <v>0</v>
      </c>
      <c r="CM4291">
        <f>'[3]TABLEAU DE BORD'!K4289-'[3]TABLEAU DE BORD'!I4289</f>
        <v>0</v>
      </c>
    </row>
    <row r="4292" spans="87:91" x14ac:dyDescent="0.25">
      <c r="CI4292">
        <f>'[3]TABLEAU DE BORD'!B4290</f>
        <v>0</v>
      </c>
      <c r="CJ4292">
        <f>'[3]TABLEAU DE BORD'!E4290-'[3]TABLEAU DE BORD'!C4290</f>
        <v>0</v>
      </c>
      <c r="CL4292">
        <f>'[3]TABLEAU DE BORD'!H4290</f>
        <v>0</v>
      </c>
      <c r="CM4292">
        <f>'[3]TABLEAU DE BORD'!K4290-'[3]TABLEAU DE BORD'!I4290</f>
        <v>0</v>
      </c>
    </row>
    <row r="4293" spans="87:91" x14ac:dyDescent="0.25">
      <c r="CI4293">
        <f>'[3]TABLEAU DE BORD'!B4291</f>
        <v>0</v>
      </c>
      <c r="CJ4293">
        <f>'[3]TABLEAU DE BORD'!E4291-'[3]TABLEAU DE BORD'!C4291</f>
        <v>0</v>
      </c>
      <c r="CL4293">
        <f>'[3]TABLEAU DE BORD'!H4291</f>
        <v>0</v>
      </c>
      <c r="CM4293">
        <f>'[3]TABLEAU DE BORD'!K4291-'[3]TABLEAU DE BORD'!I4291</f>
        <v>0</v>
      </c>
    </row>
    <row r="4294" spans="87:91" x14ac:dyDescent="0.25">
      <c r="CI4294">
        <f>'[3]TABLEAU DE BORD'!B4292</f>
        <v>0</v>
      </c>
      <c r="CJ4294">
        <f>'[3]TABLEAU DE BORD'!E4292-'[3]TABLEAU DE BORD'!C4292</f>
        <v>0</v>
      </c>
      <c r="CL4294">
        <f>'[3]TABLEAU DE BORD'!H4292</f>
        <v>0</v>
      </c>
      <c r="CM4294">
        <f>'[3]TABLEAU DE BORD'!K4292-'[3]TABLEAU DE BORD'!I4292</f>
        <v>0</v>
      </c>
    </row>
    <row r="4295" spans="87:91" x14ac:dyDescent="0.25">
      <c r="CI4295">
        <f>'[3]TABLEAU DE BORD'!B4293</f>
        <v>0</v>
      </c>
      <c r="CJ4295">
        <f>'[3]TABLEAU DE BORD'!E4293-'[3]TABLEAU DE BORD'!C4293</f>
        <v>0</v>
      </c>
      <c r="CL4295">
        <f>'[3]TABLEAU DE BORD'!H4293</f>
        <v>0</v>
      </c>
      <c r="CM4295">
        <f>'[3]TABLEAU DE BORD'!K4293-'[3]TABLEAU DE BORD'!I4293</f>
        <v>0</v>
      </c>
    </row>
    <row r="4296" spans="87:91" x14ac:dyDescent="0.25">
      <c r="CI4296">
        <f>'[3]TABLEAU DE BORD'!B4294</f>
        <v>0</v>
      </c>
      <c r="CJ4296">
        <f>'[3]TABLEAU DE BORD'!E4294-'[3]TABLEAU DE BORD'!C4294</f>
        <v>0</v>
      </c>
      <c r="CL4296">
        <f>'[3]TABLEAU DE BORD'!H4294</f>
        <v>0</v>
      </c>
      <c r="CM4296">
        <f>'[3]TABLEAU DE BORD'!K4294-'[3]TABLEAU DE BORD'!I4294</f>
        <v>0</v>
      </c>
    </row>
    <row r="4297" spans="87:91" x14ac:dyDescent="0.25">
      <c r="CI4297">
        <f>'[3]TABLEAU DE BORD'!B4295</f>
        <v>0</v>
      </c>
      <c r="CJ4297">
        <f>'[3]TABLEAU DE BORD'!E4295-'[3]TABLEAU DE BORD'!C4295</f>
        <v>0</v>
      </c>
      <c r="CL4297">
        <f>'[3]TABLEAU DE BORD'!H4295</f>
        <v>0</v>
      </c>
      <c r="CM4297">
        <f>'[3]TABLEAU DE BORD'!K4295-'[3]TABLEAU DE BORD'!I4295</f>
        <v>0</v>
      </c>
    </row>
    <row r="4298" spans="87:91" x14ac:dyDescent="0.25">
      <c r="CI4298">
        <f>'[3]TABLEAU DE BORD'!B4296</f>
        <v>0</v>
      </c>
      <c r="CJ4298">
        <f>'[3]TABLEAU DE BORD'!E4296-'[3]TABLEAU DE BORD'!C4296</f>
        <v>0</v>
      </c>
      <c r="CL4298">
        <f>'[3]TABLEAU DE BORD'!H4296</f>
        <v>0</v>
      </c>
      <c r="CM4298">
        <f>'[3]TABLEAU DE BORD'!K4296-'[3]TABLEAU DE BORD'!I4296</f>
        <v>0</v>
      </c>
    </row>
    <row r="4299" spans="87:91" x14ac:dyDescent="0.25">
      <c r="CI4299">
        <f>'[3]TABLEAU DE BORD'!B4297</f>
        <v>0</v>
      </c>
      <c r="CJ4299">
        <f>'[3]TABLEAU DE BORD'!E4297-'[3]TABLEAU DE BORD'!C4297</f>
        <v>0</v>
      </c>
      <c r="CL4299">
        <f>'[3]TABLEAU DE BORD'!H4297</f>
        <v>0</v>
      </c>
      <c r="CM4299">
        <f>'[3]TABLEAU DE BORD'!K4297-'[3]TABLEAU DE BORD'!I4297</f>
        <v>0</v>
      </c>
    </row>
    <row r="4300" spans="87:91" x14ac:dyDescent="0.25">
      <c r="CI4300">
        <f>'[3]TABLEAU DE BORD'!B4298</f>
        <v>0</v>
      </c>
      <c r="CJ4300">
        <f>'[3]TABLEAU DE BORD'!E4298-'[3]TABLEAU DE BORD'!C4298</f>
        <v>0</v>
      </c>
      <c r="CL4300">
        <f>'[3]TABLEAU DE BORD'!H4298</f>
        <v>0</v>
      </c>
      <c r="CM4300">
        <f>'[3]TABLEAU DE BORD'!K4298-'[3]TABLEAU DE BORD'!I4298</f>
        <v>0</v>
      </c>
    </row>
    <row r="4301" spans="87:91" x14ac:dyDescent="0.25">
      <c r="CI4301">
        <f>'[3]TABLEAU DE BORD'!B4299</f>
        <v>0</v>
      </c>
      <c r="CJ4301">
        <f>'[3]TABLEAU DE BORD'!E4299-'[3]TABLEAU DE BORD'!C4299</f>
        <v>0</v>
      </c>
      <c r="CL4301">
        <f>'[3]TABLEAU DE BORD'!H4299</f>
        <v>0</v>
      </c>
      <c r="CM4301">
        <f>'[3]TABLEAU DE BORD'!K4299-'[3]TABLEAU DE BORD'!I4299</f>
        <v>0</v>
      </c>
    </row>
    <row r="4302" spans="87:91" x14ac:dyDescent="0.25">
      <c r="CI4302">
        <f>'[3]TABLEAU DE BORD'!B4300</f>
        <v>0</v>
      </c>
      <c r="CJ4302">
        <f>'[3]TABLEAU DE BORD'!E4300-'[3]TABLEAU DE BORD'!C4300</f>
        <v>0</v>
      </c>
      <c r="CL4302">
        <f>'[3]TABLEAU DE BORD'!H4300</f>
        <v>0</v>
      </c>
      <c r="CM4302">
        <f>'[3]TABLEAU DE BORD'!K4300-'[3]TABLEAU DE BORD'!I4300</f>
        <v>0</v>
      </c>
    </row>
    <row r="4303" spans="87:91" x14ac:dyDescent="0.25">
      <c r="CI4303">
        <f>'[3]TABLEAU DE BORD'!B4301</f>
        <v>0</v>
      </c>
      <c r="CJ4303">
        <f>'[3]TABLEAU DE BORD'!E4301-'[3]TABLEAU DE BORD'!C4301</f>
        <v>0</v>
      </c>
      <c r="CL4303">
        <f>'[3]TABLEAU DE BORD'!H4301</f>
        <v>0</v>
      </c>
      <c r="CM4303">
        <f>'[3]TABLEAU DE BORD'!K4301-'[3]TABLEAU DE BORD'!I4301</f>
        <v>0</v>
      </c>
    </row>
    <row r="4304" spans="87:91" x14ac:dyDescent="0.25">
      <c r="CI4304">
        <f>'[3]TABLEAU DE BORD'!B4302</f>
        <v>0</v>
      </c>
      <c r="CJ4304">
        <f>'[3]TABLEAU DE BORD'!E4302-'[3]TABLEAU DE BORD'!C4302</f>
        <v>0</v>
      </c>
      <c r="CL4304">
        <f>'[3]TABLEAU DE BORD'!H4302</f>
        <v>0</v>
      </c>
      <c r="CM4304">
        <f>'[3]TABLEAU DE BORD'!K4302-'[3]TABLEAU DE BORD'!I4302</f>
        <v>0</v>
      </c>
    </row>
    <row r="4305" spans="87:91" x14ac:dyDescent="0.25">
      <c r="CI4305">
        <f>'[3]TABLEAU DE BORD'!B4303</f>
        <v>0</v>
      </c>
      <c r="CJ4305">
        <f>'[3]TABLEAU DE BORD'!E4303-'[3]TABLEAU DE BORD'!C4303</f>
        <v>0</v>
      </c>
      <c r="CL4305">
        <f>'[3]TABLEAU DE BORD'!H4303</f>
        <v>0</v>
      </c>
      <c r="CM4305">
        <f>'[3]TABLEAU DE BORD'!K4303-'[3]TABLEAU DE BORD'!I4303</f>
        <v>0</v>
      </c>
    </row>
    <row r="4306" spans="87:91" x14ac:dyDescent="0.25">
      <c r="CI4306">
        <f>'[3]TABLEAU DE BORD'!B4304</f>
        <v>0</v>
      </c>
      <c r="CJ4306">
        <f>'[3]TABLEAU DE BORD'!E4304-'[3]TABLEAU DE BORD'!C4304</f>
        <v>0</v>
      </c>
      <c r="CL4306">
        <f>'[3]TABLEAU DE BORD'!H4304</f>
        <v>0</v>
      </c>
      <c r="CM4306">
        <f>'[3]TABLEAU DE BORD'!K4304-'[3]TABLEAU DE BORD'!I4304</f>
        <v>0</v>
      </c>
    </row>
    <row r="4307" spans="87:91" x14ac:dyDescent="0.25">
      <c r="CI4307">
        <f>'[3]TABLEAU DE BORD'!B4305</f>
        <v>0</v>
      </c>
      <c r="CJ4307">
        <f>'[3]TABLEAU DE BORD'!E4305-'[3]TABLEAU DE BORD'!C4305</f>
        <v>0</v>
      </c>
      <c r="CL4307">
        <f>'[3]TABLEAU DE BORD'!H4305</f>
        <v>0</v>
      </c>
      <c r="CM4307">
        <f>'[3]TABLEAU DE BORD'!K4305-'[3]TABLEAU DE BORD'!I4305</f>
        <v>0</v>
      </c>
    </row>
    <row r="4308" spans="87:91" x14ac:dyDescent="0.25">
      <c r="CI4308">
        <f>'[3]TABLEAU DE BORD'!B4306</f>
        <v>0</v>
      </c>
      <c r="CJ4308">
        <f>'[3]TABLEAU DE BORD'!E4306-'[3]TABLEAU DE BORD'!C4306</f>
        <v>0</v>
      </c>
      <c r="CL4308">
        <f>'[3]TABLEAU DE BORD'!H4306</f>
        <v>0</v>
      </c>
      <c r="CM4308">
        <f>'[3]TABLEAU DE BORD'!K4306-'[3]TABLEAU DE BORD'!I4306</f>
        <v>0</v>
      </c>
    </row>
    <row r="4309" spans="87:91" x14ac:dyDescent="0.25">
      <c r="CI4309">
        <f>'[3]TABLEAU DE BORD'!B4307</f>
        <v>0</v>
      </c>
      <c r="CJ4309">
        <f>'[3]TABLEAU DE BORD'!E4307-'[3]TABLEAU DE BORD'!C4307</f>
        <v>0</v>
      </c>
      <c r="CL4309">
        <f>'[3]TABLEAU DE BORD'!H4307</f>
        <v>0</v>
      </c>
      <c r="CM4309">
        <f>'[3]TABLEAU DE BORD'!K4307-'[3]TABLEAU DE BORD'!I4307</f>
        <v>0</v>
      </c>
    </row>
    <row r="4310" spans="87:91" x14ac:dyDescent="0.25">
      <c r="CI4310">
        <f>'[3]TABLEAU DE BORD'!B4308</f>
        <v>0</v>
      </c>
      <c r="CJ4310">
        <f>'[3]TABLEAU DE BORD'!E4308-'[3]TABLEAU DE BORD'!C4308</f>
        <v>0</v>
      </c>
      <c r="CL4310">
        <f>'[3]TABLEAU DE BORD'!H4308</f>
        <v>0</v>
      </c>
      <c r="CM4310">
        <f>'[3]TABLEAU DE BORD'!K4308-'[3]TABLEAU DE BORD'!I4308</f>
        <v>0</v>
      </c>
    </row>
    <row r="4311" spans="87:91" x14ac:dyDescent="0.25">
      <c r="CI4311">
        <f>'[3]TABLEAU DE BORD'!B4309</f>
        <v>0</v>
      </c>
      <c r="CJ4311">
        <f>'[3]TABLEAU DE BORD'!E4309-'[3]TABLEAU DE BORD'!C4309</f>
        <v>0</v>
      </c>
      <c r="CL4311">
        <f>'[3]TABLEAU DE BORD'!H4309</f>
        <v>0</v>
      </c>
      <c r="CM4311">
        <f>'[3]TABLEAU DE BORD'!K4309-'[3]TABLEAU DE BORD'!I4309</f>
        <v>0</v>
      </c>
    </row>
    <row r="4312" spans="87:91" x14ac:dyDescent="0.25">
      <c r="CI4312">
        <f>'[3]TABLEAU DE BORD'!B4310</f>
        <v>0</v>
      </c>
      <c r="CJ4312">
        <f>'[3]TABLEAU DE BORD'!E4310-'[3]TABLEAU DE BORD'!C4310</f>
        <v>0</v>
      </c>
      <c r="CL4312">
        <f>'[3]TABLEAU DE BORD'!H4310</f>
        <v>0</v>
      </c>
      <c r="CM4312">
        <f>'[3]TABLEAU DE BORD'!K4310-'[3]TABLEAU DE BORD'!I4310</f>
        <v>0</v>
      </c>
    </row>
    <row r="4313" spans="87:91" x14ac:dyDescent="0.25">
      <c r="CI4313">
        <f>'[3]TABLEAU DE BORD'!B4311</f>
        <v>0</v>
      </c>
      <c r="CJ4313">
        <f>'[3]TABLEAU DE BORD'!E4311-'[3]TABLEAU DE BORD'!C4311</f>
        <v>0</v>
      </c>
      <c r="CL4313">
        <f>'[3]TABLEAU DE BORD'!H4311</f>
        <v>0</v>
      </c>
      <c r="CM4313">
        <f>'[3]TABLEAU DE BORD'!K4311-'[3]TABLEAU DE BORD'!I4311</f>
        <v>0</v>
      </c>
    </row>
    <row r="4314" spans="87:91" x14ac:dyDescent="0.25">
      <c r="CI4314">
        <f>'[3]TABLEAU DE BORD'!B4312</f>
        <v>0</v>
      </c>
      <c r="CJ4314">
        <f>'[3]TABLEAU DE BORD'!E4312-'[3]TABLEAU DE BORD'!C4312</f>
        <v>0</v>
      </c>
      <c r="CL4314">
        <f>'[3]TABLEAU DE BORD'!H4312</f>
        <v>0</v>
      </c>
      <c r="CM4314">
        <f>'[3]TABLEAU DE BORD'!K4312-'[3]TABLEAU DE BORD'!I4312</f>
        <v>0</v>
      </c>
    </row>
    <row r="4315" spans="87:91" x14ac:dyDescent="0.25">
      <c r="CI4315">
        <f>'[3]TABLEAU DE BORD'!B4313</f>
        <v>0</v>
      </c>
      <c r="CJ4315">
        <f>'[3]TABLEAU DE BORD'!E4313-'[3]TABLEAU DE BORD'!C4313</f>
        <v>0</v>
      </c>
      <c r="CL4315">
        <f>'[3]TABLEAU DE BORD'!H4313</f>
        <v>0</v>
      </c>
      <c r="CM4315">
        <f>'[3]TABLEAU DE BORD'!K4313-'[3]TABLEAU DE BORD'!I4313</f>
        <v>0</v>
      </c>
    </row>
    <row r="4316" spans="87:91" x14ac:dyDescent="0.25">
      <c r="CI4316">
        <f>'[3]TABLEAU DE BORD'!B4314</f>
        <v>0</v>
      </c>
      <c r="CJ4316">
        <f>'[3]TABLEAU DE BORD'!E4314-'[3]TABLEAU DE BORD'!C4314</f>
        <v>0</v>
      </c>
      <c r="CL4316">
        <f>'[3]TABLEAU DE BORD'!H4314</f>
        <v>0</v>
      </c>
      <c r="CM4316">
        <f>'[3]TABLEAU DE BORD'!K4314-'[3]TABLEAU DE BORD'!I4314</f>
        <v>0</v>
      </c>
    </row>
    <row r="4317" spans="87:91" x14ac:dyDescent="0.25">
      <c r="CI4317">
        <f>'[3]TABLEAU DE BORD'!B4315</f>
        <v>0</v>
      </c>
      <c r="CJ4317">
        <f>'[3]TABLEAU DE BORD'!E4315-'[3]TABLEAU DE BORD'!C4315</f>
        <v>0</v>
      </c>
      <c r="CL4317">
        <f>'[3]TABLEAU DE BORD'!H4315</f>
        <v>0</v>
      </c>
      <c r="CM4317">
        <f>'[3]TABLEAU DE BORD'!K4315-'[3]TABLEAU DE BORD'!I4315</f>
        <v>0</v>
      </c>
    </row>
    <row r="4318" spans="87:91" x14ac:dyDescent="0.25">
      <c r="CI4318">
        <f>'[3]TABLEAU DE BORD'!B4316</f>
        <v>0</v>
      </c>
      <c r="CJ4318">
        <f>'[3]TABLEAU DE BORD'!E4316-'[3]TABLEAU DE BORD'!C4316</f>
        <v>0</v>
      </c>
      <c r="CL4318">
        <f>'[3]TABLEAU DE BORD'!H4316</f>
        <v>0</v>
      </c>
      <c r="CM4318">
        <f>'[3]TABLEAU DE BORD'!K4316-'[3]TABLEAU DE BORD'!I4316</f>
        <v>0</v>
      </c>
    </row>
    <row r="4319" spans="87:91" x14ac:dyDescent="0.25">
      <c r="CI4319">
        <f>'[3]TABLEAU DE BORD'!B4317</f>
        <v>0</v>
      </c>
      <c r="CJ4319">
        <f>'[3]TABLEAU DE BORD'!E4317-'[3]TABLEAU DE BORD'!C4317</f>
        <v>0</v>
      </c>
      <c r="CL4319">
        <f>'[3]TABLEAU DE BORD'!H4317</f>
        <v>0</v>
      </c>
      <c r="CM4319">
        <f>'[3]TABLEAU DE BORD'!K4317-'[3]TABLEAU DE BORD'!I4317</f>
        <v>0</v>
      </c>
    </row>
    <row r="4320" spans="87:91" x14ac:dyDescent="0.25">
      <c r="CI4320">
        <f>'[3]TABLEAU DE BORD'!B4318</f>
        <v>0</v>
      </c>
      <c r="CJ4320">
        <f>'[3]TABLEAU DE BORD'!E4318-'[3]TABLEAU DE BORD'!C4318</f>
        <v>0</v>
      </c>
      <c r="CL4320">
        <f>'[3]TABLEAU DE BORD'!H4318</f>
        <v>0</v>
      </c>
      <c r="CM4320">
        <f>'[3]TABLEAU DE BORD'!K4318-'[3]TABLEAU DE BORD'!I4318</f>
        <v>0</v>
      </c>
    </row>
    <row r="4321" spans="87:91" x14ac:dyDescent="0.25">
      <c r="CI4321">
        <f>'[3]TABLEAU DE BORD'!B4319</f>
        <v>0</v>
      </c>
      <c r="CJ4321">
        <f>'[3]TABLEAU DE BORD'!E4319-'[3]TABLEAU DE BORD'!C4319</f>
        <v>0</v>
      </c>
      <c r="CL4321">
        <f>'[3]TABLEAU DE BORD'!H4319</f>
        <v>0</v>
      </c>
      <c r="CM4321">
        <f>'[3]TABLEAU DE BORD'!K4319-'[3]TABLEAU DE BORD'!I4319</f>
        <v>0</v>
      </c>
    </row>
    <row r="4322" spans="87:91" x14ac:dyDescent="0.25">
      <c r="CI4322">
        <f>'[3]TABLEAU DE BORD'!B4320</f>
        <v>0</v>
      </c>
      <c r="CJ4322">
        <f>'[3]TABLEAU DE BORD'!E4320-'[3]TABLEAU DE BORD'!C4320</f>
        <v>0</v>
      </c>
      <c r="CL4322">
        <f>'[3]TABLEAU DE BORD'!H4320</f>
        <v>0</v>
      </c>
      <c r="CM4322">
        <f>'[3]TABLEAU DE BORD'!K4320-'[3]TABLEAU DE BORD'!I4320</f>
        <v>0</v>
      </c>
    </row>
    <row r="4323" spans="87:91" x14ac:dyDescent="0.25">
      <c r="CI4323">
        <f>'[3]TABLEAU DE BORD'!B4321</f>
        <v>0</v>
      </c>
      <c r="CJ4323">
        <f>'[3]TABLEAU DE BORD'!E4321-'[3]TABLEAU DE BORD'!C4321</f>
        <v>0</v>
      </c>
      <c r="CL4323">
        <f>'[3]TABLEAU DE BORD'!H4321</f>
        <v>0</v>
      </c>
      <c r="CM4323">
        <f>'[3]TABLEAU DE BORD'!K4321-'[3]TABLEAU DE BORD'!I4321</f>
        <v>0</v>
      </c>
    </row>
    <row r="4324" spans="87:91" x14ac:dyDescent="0.25">
      <c r="CI4324">
        <f>'[3]TABLEAU DE BORD'!B4322</f>
        <v>0</v>
      </c>
      <c r="CJ4324">
        <f>'[3]TABLEAU DE BORD'!E4322-'[3]TABLEAU DE BORD'!C4322</f>
        <v>0</v>
      </c>
      <c r="CL4324">
        <f>'[3]TABLEAU DE BORD'!H4322</f>
        <v>0</v>
      </c>
      <c r="CM4324">
        <f>'[3]TABLEAU DE BORD'!K4322-'[3]TABLEAU DE BORD'!I4322</f>
        <v>0</v>
      </c>
    </row>
    <row r="4325" spans="87:91" x14ac:dyDescent="0.25">
      <c r="CI4325">
        <f>'[3]TABLEAU DE BORD'!B4323</f>
        <v>0</v>
      </c>
      <c r="CJ4325">
        <f>'[3]TABLEAU DE BORD'!E4323-'[3]TABLEAU DE BORD'!C4323</f>
        <v>0</v>
      </c>
      <c r="CL4325">
        <f>'[3]TABLEAU DE BORD'!H4323</f>
        <v>0</v>
      </c>
      <c r="CM4325">
        <f>'[3]TABLEAU DE BORD'!K4323-'[3]TABLEAU DE BORD'!I4323</f>
        <v>0</v>
      </c>
    </row>
    <row r="4326" spans="87:91" x14ac:dyDescent="0.25">
      <c r="CI4326">
        <f>'[3]TABLEAU DE BORD'!B4324</f>
        <v>0</v>
      </c>
      <c r="CJ4326">
        <f>'[3]TABLEAU DE BORD'!E4324-'[3]TABLEAU DE BORD'!C4324</f>
        <v>0</v>
      </c>
      <c r="CL4326">
        <f>'[3]TABLEAU DE BORD'!H4324</f>
        <v>0</v>
      </c>
      <c r="CM4326">
        <f>'[3]TABLEAU DE BORD'!K4324-'[3]TABLEAU DE BORD'!I4324</f>
        <v>0</v>
      </c>
    </row>
    <row r="4327" spans="87:91" x14ac:dyDescent="0.25">
      <c r="CI4327">
        <f>'[3]TABLEAU DE BORD'!B4325</f>
        <v>0</v>
      </c>
      <c r="CJ4327">
        <f>'[3]TABLEAU DE BORD'!E4325-'[3]TABLEAU DE BORD'!C4325</f>
        <v>0</v>
      </c>
      <c r="CL4327">
        <f>'[3]TABLEAU DE BORD'!H4325</f>
        <v>0</v>
      </c>
      <c r="CM4327">
        <f>'[3]TABLEAU DE BORD'!K4325-'[3]TABLEAU DE BORD'!I4325</f>
        <v>0</v>
      </c>
    </row>
    <row r="4328" spans="87:91" x14ac:dyDescent="0.25">
      <c r="CI4328">
        <f>'[3]TABLEAU DE BORD'!B4326</f>
        <v>0</v>
      </c>
      <c r="CJ4328">
        <f>'[3]TABLEAU DE BORD'!E4326-'[3]TABLEAU DE BORD'!C4326</f>
        <v>0</v>
      </c>
      <c r="CL4328">
        <f>'[3]TABLEAU DE BORD'!H4326</f>
        <v>0</v>
      </c>
      <c r="CM4328">
        <f>'[3]TABLEAU DE BORD'!K4326-'[3]TABLEAU DE BORD'!I4326</f>
        <v>0</v>
      </c>
    </row>
    <row r="4329" spans="87:91" x14ac:dyDescent="0.25">
      <c r="CI4329">
        <f>'[3]TABLEAU DE BORD'!B4327</f>
        <v>0</v>
      </c>
      <c r="CJ4329">
        <f>'[3]TABLEAU DE BORD'!E4327-'[3]TABLEAU DE BORD'!C4327</f>
        <v>0</v>
      </c>
      <c r="CL4329">
        <f>'[3]TABLEAU DE BORD'!H4327</f>
        <v>0</v>
      </c>
      <c r="CM4329">
        <f>'[3]TABLEAU DE BORD'!K4327-'[3]TABLEAU DE BORD'!I4327</f>
        <v>0</v>
      </c>
    </row>
    <row r="4330" spans="87:91" x14ac:dyDescent="0.25">
      <c r="CI4330">
        <f>'[3]TABLEAU DE BORD'!B4328</f>
        <v>0</v>
      </c>
      <c r="CJ4330">
        <f>'[3]TABLEAU DE BORD'!E4328-'[3]TABLEAU DE BORD'!C4328</f>
        <v>0</v>
      </c>
      <c r="CL4330">
        <f>'[3]TABLEAU DE BORD'!H4328</f>
        <v>0</v>
      </c>
      <c r="CM4330">
        <f>'[3]TABLEAU DE BORD'!K4328-'[3]TABLEAU DE BORD'!I4328</f>
        <v>0</v>
      </c>
    </row>
    <row r="4331" spans="87:91" x14ac:dyDescent="0.25">
      <c r="CI4331">
        <f>'[3]TABLEAU DE BORD'!B4329</f>
        <v>0</v>
      </c>
      <c r="CJ4331">
        <f>'[3]TABLEAU DE BORD'!E4329-'[3]TABLEAU DE BORD'!C4329</f>
        <v>0</v>
      </c>
      <c r="CL4331">
        <f>'[3]TABLEAU DE BORD'!H4329</f>
        <v>0</v>
      </c>
      <c r="CM4331">
        <f>'[3]TABLEAU DE BORD'!K4329-'[3]TABLEAU DE BORD'!I4329</f>
        <v>0</v>
      </c>
    </row>
    <row r="4332" spans="87:91" x14ac:dyDescent="0.25">
      <c r="CI4332">
        <f>'[3]TABLEAU DE BORD'!B4330</f>
        <v>0</v>
      </c>
      <c r="CJ4332">
        <f>'[3]TABLEAU DE BORD'!E4330-'[3]TABLEAU DE BORD'!C4330</f>
        <v>0</v>
      </c>
      <c r="CL4332">
        <f>'[3]TABLEAU DE BORD'!H4330</f>
        <v>0</v>
      </c>
      <c r="CM4332">
        <f>'[3]TABLEAU DE BORD'!K4330-'[3]TABLEAU DE BORD'!I4330</f>
        <v>0</v>
      </c>
    </row>
    <row r="4333" spans="87:91" x14ac:dyDescent="0.25">
      <c r="CI4333">
        <f>'[3]TABLEAU DE BORD'!B4331</f>
        <v>0</v>
      </c>
      <c r="CJ4333">
        <f>'[3]TABLEAU DE BORD'!E4331-'[3]TABLEAU DE BORD'!C4331</f>
        <v>0</v>
      </c>
      <c r="CL4333">
        <f>'[3]TABLEAU DE BORD'!H4331</f>
        <v>0</v>
      </c>
      <c r="CM4333">
        <f>'[3]TABLEAU DE BORD'!K4331-'[3]TABLEAU DE BORD'!I4331</f>
        <v>0</v>
      </c>
    </row>
    <row r="4334" spans="87:91" x14ac:dyDescent="0.25">
      <c r="CI4334">
        <f>'[3]TABLEAU DE BORD'!B4332</f>
        <v>0</v>
      </c>
      <c r="CJ4334">
        <f>'[3]TABLEAU DE BORD'!E4332-'[3]TABLEAU DE BORD'!C4332</f>
        <v>0</v>
      </c>
      <c r="CL4334">
        <f>'[3]TABLEAU DE BORD'!H4332</f>
        <v>0</v>
      </c>
      <c r="CM4334">
        <f>'[3]TABLEAU DE BORD'!K4332-'[3]TABLEAU DE BORD'!I4332</f>
        <v>0</v>
      </c>
    </row>
    <row r="4335" spans="87:91" x14ac:dyDescent="0.25">
      <c r="CI4335">
        <f>'[3]TABLEAU DE BORD'!B4333</f>
        <v>0</v>
      </c>
      <c r="CJ4335">
        <f>'[3]TABLEAU DE BORD'!E4333-'[3]TABLEAU DE BORD'!C4333</f>
        <v>0</v>
      </c>
      <c r="CL4335">
        <f>'[3]TABLEAU DE BORD'!H4333</f>
        <v>0</v>
      </c>
      <c r="CM4335">
        <f>'[3]TABLEAU DE BORD'!K4333-'[3]TABLEAU DE BORD'!I4333</f>
        <v>0</v>
      </c>
    </row>
    <row r="4336" spans="87:91" x14ac:dyDescent="0.25">
      <c r="CI4336">
        <f>'[3]TABLEAU DE BORD'!B4334</f>
        <v>0</v>
      </c>
      <c r="CJ4336">
        <f>'[3]TABLEAU DE BORD'!E4334-'[3]TABLEAU DE BORD'!C4334</f>
        <v>0</v>
      </c>
      <c r="CL4336">
        <f>'[3]TABLEAU DE BORD'!H4334</f>
        <v>0</v>
      </c>
      <c r="CM4336">
        <f>'[3]TABLEAU DE BORD'!K4334-'[3]TABLEAU DE BORD'!I4334</f>
        <v>0</v>
      </c>
    </row>
    <row r="4337" spans="87:91" x14ac:dyDescent="0.25">
      <c r="CI4337">
        <f>'[3]TABLEAU DE BORD'!B4335</f>
        <v>0</v>
      </c>
      <c r="CJ4337">
        <f>'[3]TABLEAU DE BORD'!E4335-'[3]TABLEAU DE BORD'!C4335</f>
        <v>0</v>
      </c>
      <c r="CL4337">
        <f>'[3]TABLEAU DE BORD'!H4335</f>
        <v>0</v>
      </c>
      <c r="CM4337">
        <f>'[3]TABLEAU DE BORD'!K4335-'[3]TABLEAU DE BORD'!I4335</f>
        <v>0</v>
      </c>
    </row>
    <row r="4338" spans="87:91" x14ac:dyDescent="0.25">
      <c r="CI4338">
        <f>'[3]TABLEAU DE BORD'!B4336</f>
        <v>0</v>
      </c>
      <c r="CJ4338">
        <f>'[3]TABLEAU DE BORD'!E4336-'[3]TABLEAU DE BORD'!C4336</f>
        <v>0</v>
      </c>
      <c r="CL4338">
        <f>'[3]TABLEAU DE BORD'!H4336</f>
        <v>0</v>
      </c>
      <c r="CM4338">
        <f>'[3]TABLEAU DE BORD'!K4336-'[3]TABLEAU DE BORD'!I4336</f>
        <v>0</v>
      </c>
    </row>
    <row r="4339" spans="87:91" x14ac:dyDescent="0.25">
      <c r="CI4339">
        <f>'[3]TABLEAU DE BORD'!B4337</f>
        <v>0</v>
      </c>
      <c r="CJ4339">
        <f>'[3]TABLEAU DE BORD'!E4337-'[3]TABLEAU DE BORD'!C4337</f>
        <v>0</v>
      </c>
      <c r="CL4339">
        <f>'[3]TABLEAU DE BORD'!H4337</f>
        <v>0</v>
      </c>
      <c r="CM4339">
        <f>'[3]TABLEAU DE BORD'!K4337-'[3]TABLEAU DE BORD'!I4337</f>
        <v>0</v>
      </c>
    </row>
    <row r="4340" spans="87:91" x14ac:dyDescent="0.25">
      <c r="CI4340">
        <f>'[3]TABLEAU DE BORD'!B4338</f>
        <v>0</v>
      </c>
      <c r="CJ4340">
        <f>'[3]TABLEAU DE BORD'!E4338-'[3]TABLEAU DE BORD'!C4338</f>
        <v>0</v>
      </c>
      <c r="CL4340">
        <f>'[3]TABLEAU DE BORD'!H4338</f>
        <v>0</v>
      </c>
      <c r="CM4340">
        <f>'[3]TABLEAU DE BORD'!K4338-'[3]TABLEAU DE BORD'!I4338</f>
        <v>0</v>
      </c>
    </row>
    <row r="4341" spans="87:91" x14ac:dyDescent="0.25">
      <c r="CI4341">
        <f>'[3]TABLEAU DE BORD'!B4339</f>
        <v>0</v>
      </c>
      <c r="CJ4341">
        <f>'[3]TABLEAU DE BORD'!E4339-'[3]TABLEAU DE BORD'!C4339</f>
        <v>0</v>
      </c>
      <c r="CL4341">
        <f>'[3]TABLEAU DE BORD'!H4339</f>
        <v>0</v>
      </c>
      <c r="CM4341">
        <f>'[3]TABLEAU DE BORD'!K4339-'[3]TABLEAU DE BORD'!I4339</f>
        <v>0</v>
      </c>
    </row>
    <row r="4342" spans="87:91" x14ac:dyDescent="0.25">
      <c r="CI4342">
        <f>'[3]TABLEAU DE BORD'!B4340</f>
        <v>0</v>
      </c>
      <c r="CJ4342">
        <f>'[3]TABLEAU DE BORD'!E4340-'[3]TABLEAU DE BORD'!C4340</f>
        <v>0</v>
      </c>
      <c r="CL4342">
        <f>'[3]TABLEAU DE BORD'!H4340</f>
        <v>0</v>
      </c>
      <c r="CM4342">
        <f>'[3]TABLEAU DE BORD'!K4340-'[3]TABLEAU DE BORD'!I4340</f>
        <v>0</v>
      </c>
    </row>
    <row r="4343" spans="87:91" x14ac:dyDescent="0.25">
      <c r="CI4343">
        <f>'[3]TABLEAU DE BORD'!B4341</f>
        <v>0</v>
      </c>
      <c r="CJ4343">
        <f>'[3]TABLEAU DE BORD'!E4341-'[3]TABLEAU DE BORD'!C4341</f>
        <v>0</v>
      </c>
      <c r="CL4343">
        <f>'[3]TABLEAU DE BORD'!H4341</f>
        <v>0</v>
      </c>
      <c r="CM4343">
        <f>'[3]TABLEAU DE BORD'!K4341-'[3]TABLEAU DE BORD'!I4341</f>
        <v>0</v>
      </c>
    </row>
    <row r="4344" spans="87:91" x14ac:dyDescent="0.25">
      <c r="CI4344">
        <f>'[3]TABLEAU DE BORD'!B4342</f>
        <v>0</v>
      </c>
      <c r="CJ4344">
        <f>'[3]TABLEAU DE BORD'!E4342-'[3]TABLEAU DE BORD'!C4342</f>
        <v>0</v>
      </c>
      <c r="CL4344">
        <f>'[3]TABLEAU DE BORD'!H4342</f>
        <v>0</v>
      </c>
      <c r="CM4344">
        <f>'[3]TABLEAU DE BORD'!K4342-'[3]TABLEAU DE BORD'!I4342</f>
        <v>0</v>
      </c>
    </row>
    <row r="4345" spans="87:91" x14ac:dyDescent="0.25">
      <c r="CI4345">
        <f>'[3]TABLEAU DE BORD'!B4343</f>
        <v>0</v>
      </c>
      <c r="CJ4345">
        <f>'[3]TABLEAU DE BORD'!E4343-'[3]TABLEAU DE BORD'!C4343</f>
        <v>0</v>
      </c>
      <c r="CL4345">
        <f>'[3]TABLEAU DE BORD'!H4343</f>
        <v>0</v>
      </c>
      <c r="CM4345">
        <f>'[3]TABLEAU DE BORD'!K4343-'[3]TABLEAU DE BORD'!I4343</f>
        <v>0</v>
      </c>
    </row>
    <row r="4346" spans="87:91" x14ac:dyDescent="0.25">
      <c r="CI4346">
        <f>'[3]TABLEAU DE BORD'!B4344</f>
        <v>0</v>
      </c>
      <c r="CJ4346">
        <f>'[3]TABLEAU DE BORD'!E4344-'[3]TABLEAU DE BORD'!C4344</f>
        <v>0</v>
      </c>
      <c r="CL4346">
        <f>'[3]TABLEAU DE BORD'!H4344</f>
        <v>0</v>
      </c>
      <c r="CM4346">
        <f>'[3]TABLEAU DE BORD'!K4344-'[3]TABLEAU DE BORD'!I4344</f>
        <v>0</v>
      </c>
    </row>
    <row r="4347" spans="87:91" x14ac:dyDescent="0.25">
      <c r="CI4347">
        <f>'[3]TABLEAU DE BORD'!B4345</f>
        <v>0</v>
      </c>
      <c r="CJ4347">
        <f>'[3]TABLEAU DE BORD'!E4345-'[3]TABLEAU DE BORD'!C4345</f>
        <v>0</v>
      </c>
      <c r="CL4347">
        <f>'[3]TABLEAU DE BORD'!H4345</f>
        <v>0</v>
      </c>
      <c r="CM4347">
        <f>'[3]TABLEAU DE BORD'!K4345-'[3]TABLEAU DE BORD'!I4345</f>
        <v>0</v>
      </c>
    </row>
    <row r="4348" spans="87:91" x14ac:dyDescent="0.25">
      <c r="CI4348">
        <f>'[3]TABLEAU DE BORD'!B4346</f>
        <v>0</v>
      </c>
      <c r="CJ4348">
        <f>'[3]TABLEAU DE BORD'!E4346-'[3]TABLEAU DE BORD'!C4346</f>
        <v>0</v>
      </c>
      <c r="CL4348">
        <f>'[3]TABLEAU DE BORD'!H4346</f>
        <v>0</v>
      </c>
      <c r="CM4348">
        <f>'[3]TABLEAU DE BORD'!K4346-'[3]TABLEAU DE BORD'!I4346</f>
        <v>0</v>
      </c>
    </row>
    <row r="4349" spans="87:91" x14ac:dyDescent="0.25">
      <c r="CI4349">
        <f>'[3]TABLEAU DE BORD'!B4347</f>
        <v>0</v>
      </c>
      <c r="CJ4349">
        <f>'[3]TABLEAU DE BORD'!E4347-'[3]TABLEAU DE BORD'!C4347</f>
        <v>0</v>
      </c>
      <c r="CL4349">
        <f>'[3]TABLEAU DE BORD'!H4347</f>
        <v>0</v>
      </c>
      <c r="CM4349">
        <f>'[3]TABLEAU DE BORD'!K4347-'[3]TABLEAU DE BORD'!I4347</f>
        <v>0</v>
      </c>
    </row>
    <row r="4350" spans="87:91" x14ac:dyDescent="0.25">
      <c r="CI4350">
        <f>'[3]TABLEAU DE BORD'!B4348</f>
        <v>0</v>
      </c>
      <c r="CJ4350">
        <f>'[3]TABLEAU DE BORD'!E4348-'[3]TABLEAU DE BORD'!C4348</f>
        <v>0</v>
      </c>
      <c r="CL4350">
        <f>'[3]TABLEAU DE BORD'!H4348</f>
        <v>0</v>
      </c>
      <c r="CM4350">
        <f>'[3]TABLEAU DE BORD'!K4348-'[3]TABLEAU DE BORD'!I4348</f>
        <v>0</v>
      </c>
    </row>
    <row r="4351" spans="87:91" x14ac:dyDescent="0.25">
      <c r="CI4351">
        <f>'[3]TABLEAU DE BORD'!B4349</f>
        <v>0</v>
      </c>
      <c r="CJ4351">
        <f>'[3]TABLEAU DE BORD'!E4349-'[3]TABLEAU DE BORD'!C4349</f>
        <v>0</v>
      </c>
      <c r="CL4351">
        <f>'[3]TABLEAU DE BORD'!H4349</f>
        <v>0</v>
      </c>
      <c r="CM4351">
        <f>'[3]TABLEAU DE BORD'!K4349-'[3]TABLEAU DE BORD'!I4349</f>
        <v>0</v>
      </c>
    </row>
    <row r="4352" spans="87:91" x14ac:dyDescent="0.25">
      <c r="CI4352">
        <f>'[3]TABLEAU DE BORD'!B4350</f>
        <v>0</v>
      </c>
      <c r="CJ4352">
        <f>'[3]TABLEAU DE BORD'!E4350-'[3]TABLEAU DE BORD'!C4350</f>
        <v>0</v>
      </c>
      <c r="CL4352">
        <f>'[3]TABLEAU DE BORD'!H4350</f>
        <v>0</v>
      </c>
      <c r="CM4352">
        <f>'[3]TABLEAU DE BORD'!K4350-'[3]TABLEAU DE BORD'!I4350</f>
        <v>0</v>
      </c>
    </row>
    <row r="4353" spans="87:91" x14ac:dyDescent="0.25">
      <c r="CI4353">
        <f>'[3]TABLEAU DE BORD'!B4351</f>
        <v>0</v>
      </c>
      <c r="CJ4353">
        <f>'[3]TABLEAU DE BORD'!E4351-'[3]TABLEAU DE BORD'!C4351</f>
        <v>0</v>
      </c>
      <c r="CL4353">
        <f>'[3]TABLEAU DE BORD'!H4351</f>
        <v>0</v>
      </c>
      <c r="CM4353">
        <f>'[3]TABLEAU DE BORD'!K4351-'[3]TABLEAU DE BORD'!I4351</f>
        <v>0</v>
      </c>
    </row>
    <row r="4354" spans="87:91" x14ac:dyDescent="0.25">
      <c r="CI4354">
        <f>'[3]TABLEAU DE BORD'!B4352</f>
        <v>0</v>
      </c>
      <c r="CJ4354">
        <f>'[3]TABLEAU DE BORD'!E4352-'[3]TABLEAU DE BORD'!C4352</f>
        <v>0</v>
      </c>
      <c r="CL4354">
        <f>'[3]TABLEAU DE BORD'!H4352</f>
        <v>0</v>
      </c>
      <c r="CM4354">
        <f>'[3]TABLEAU DE BORD'!K4352-'[3]TABLEAU DE BORD'!I4352</f>
        <v>0</v>
      </c>
    </row>
    <row r="4355" spans="87:91" x14ac:dyDescent="0.25">
      <c r="CI4355">
        <f>'[3]TABLEAU DE BORD'!B4353</f>
        <v>0</v>
      </c>
      <c r="CJ4355">
        <f>'[3]TABLEAU DE BORD'!E4353-'[3]TABLEAU DE BORD'!C4353</f>
        <v>0</v>
      </c>
      <c r="CL4355">
        <f>'[3]TABLEAU DE BORD'!H4353</f>
        <v>0</v>
      </c>
      <c r="CM4355">
        <f>'[3]TABLEAU DE BORD'!K4353-'[3]TABLEAU DE BORD'!I4353</f>
        <v>0</v>
      </c>
    </row>
    <row r="4356" spans="87:91" x14ac:dyDescent="0.25">
      <c r="CI4356">
        <f>'[3]TABLEAU DE BORD'!B4354</f>
        <v>0</v>
      </c>
      <c r="CJ4356">
        <f>'[3]TABLEAU DE BORD'!E4354-'[3]TABLEAU DE BORD'!C4354</f>
        <v>0</v>
      </c>
      <c r="CL4356">
        <f>'[3]TABLEAU DE BORD'!H4354</f>
        <v>0</v>
      </c>
      <c r="CM4356">
        <f>'[3]TABLEAU DE BORD'!K4354-'[3]TABLEAU DE BORD'!I4354</f>
        <v>0</v>
      </c>
    </row>
    <row r="4357" spans="87:91" x14ac:dyDescent="0.25">
      <c r="CI4357">
        <f>'[3]TABLEAU DE BORD'!B4355</f>
        <v>0</v>
      </c>
      <c r="CJ4357">
        <f>'[3]TABLEAU DE BORD'!E4355-'[3]TABLEAU DE BORD'!C4355</f>
        <v>0</v>
      </c>
      <c r="CL4357">
        <f>'[3]TABLEAU DE BORD'!H4355</f>
        <v>0</v>
      </c>
      <c r="CM4357">
        <f>'[3]TABLEAU DE BORD'!K4355-'[3]TABLEAU DE BORD'!I4355</f>
        <v>0</v>
      </c>
    </row>
    <row r="4358" spans="87:91" x14ac:dyDescent="0.25">
      <c r="CI4358">
        <f>'[3]TABLEAU DE BORD'!B4356</f>
        <v>0</v>
      </c>
      <c r="CJ4358">
        <f>'[3]TABLEAU DE BORD'!E4356-'[3]TABLEAU DE BORD'!C4356</f>
        <v>0</v>
      </c>
      <c r="CL4358">
        <f>'[3]TABLEAU DE BORD'!H4356</f>
        <v>0</v>
      </c>
      <c r="CM4358">
        <f>'[3]TABLEAU DE BORD'!K4356-'[3]TABLEAU DE BORD'!I4356</f>
        <v>0</v>
      </c>
    </row>
    <row r="4359" spans="87:91" x14ac:dyDescent="0.25">
      <c r="CI4359">
        <f>'[3]TABLEAU DE BORD'!B4357</f>
        <v>0</v>
      </c>
      <c r="CJ4359">
        <f>'[3]TABLEAU DE BORD'!E4357-'[3]TABLEAU DE BORD'!C4357</f>
        <v>0</v>
      </c>
      <c r="CL4359">
        <f>'[3]TABLEAU DE BORD'!H4357</f>
        <v>0</v>
      </c>
      <c r="CM4359">
        <f>'[3]TABLEAU DE BORD'!K4357-'[3]TABLEAU DE BORD'!I4357</f>
        <v>0</v>
      </c>
    </row>
    <row r="4360" spans="87:91" x14ac:dyDescent="0.25">
      <c r="CI4360">
        <f>'[3]TABLEAU DE BORD'!B4358</f>
        <v>0</v>
      </c>
      <c r="CJ4360">
        <f>'[3]TABLEAU DE BORD'!E4358-'[3]TABLEAU DE BORD'!C4358</f>
        <v>0</v>
      </c>
      <c r="CL4360">
        <f>'[3]TABLEAU DE BORD'!H4358</f>
        <v>0</v>
      </c>
      <c r="CM4360">
        <f>'[3]TABLEAU DE BORD'!K4358-'[3]TABLEAU DE BORD'!I4358</f>
        <v>0</v>
      </c>
    </row>
    <row r="4361" spans="87:91" x14ac:dyDescent="0.25">
      <c r="CI4361">
        <f>'[3]TABLEAU DE BORD'!B4359</f>
        <v>0</v>
      </c>
      <c r="CJ4361">
        <f>'[3]TABLEAU DE BORD'!E4359-'[3]TABLEAU DE BORD'!C4359</f>
        <v>0</v>
      </c>
      <c r="CL4361">
        <f>'[3]TABLEAU DE BORD'!H4359</f>
        <v>0</v>
      </c>
      <c r="CM4361">
        <f>'[3]TABLEAU DE BORD'!K4359-'[3]TABLEAU DE BORD'!I4359</f>
        <v>0</v>
      </c>
    </row>
    <row r="4362" spans="87:91" x14ac:dyDescent="0.25">
      <c r="CI4362">
        <f>'[3]TABLEAU DE BORD'!B4360</f>
        <v>0</v>
      </c>
      <c r="CJ4362">
        <f>'[3]TABLEAU DE BORD'!E4360-'[3]TABLEAU DE BORD'!C4360</f>
        <v>0</v>
      </c>
      <c r="CL4362">
        <f>'[3]TABLEAU DE BORD'!H4360</f>
        <v>0</v>
      </c>
      <c r="CM4362">
        <f>'[3]TABLEAU DE BORD'!K4360-'[3]TABLEAU DE BORD'!I4360</f>
        <v>0</v>
      </c>
    </row>
    <row r="4363" spans="87:91" x14ac:dyDescent="0.25">
      <c r="CI4363">
        <f>'[3]TABLEAU DE BORD'!B4361</f>
        <v>0</v>
      </c>
      <c r="CJ4363">
        <f>'[3]TABLEAU DE BORD'!E4361-'[3]TABLEAU DE BORD'!C4361</f>
        <v>0</v>
      </c>
      <c r="CL4363">
        <f>'[3]TABLEAU DE BORD'!H4361</f>
        <v>0</v>
      </c>
      <c r="CM4363">
        <f>'[3]TABLEAU DE BORD'!K4361-'[3]TABLEAU DE BORD'!I4361</f>
        <v>0</v>
      </c>
    </row>
    <row r="4364" spans="87:91" x14ac:dyDescent="0.25">
      <c r="CI4364">
        <f>'[3]TABLEAU DE BORD'!B4362</f>
        <v>0</v>
      </c>
      <c r="CJ4364">
        <f>'[3]TABLEAU DE BORD'!E4362-'[3]TABLEAU DE BORD'!C4362</f>
        <v>0</v>
      </c>
      <c r="CL4364">
        <f>'[3]TABLEAU DE BORD'!H4362</f>
        <v>0</v>
      </c>
      <c r="CM4364">
        <f>'[3]TABLEAU DE BORD'!K4362-'[3]TABLEAU DE BORD'!I4362</f>
        <v>0</v>
      </c>
    </row>
    <row r="4365" spans="87:91" x14ac:dyDescent="0.25">
      <c r="CI4365">
        <f>'[3]TABLEAU DE BORD'!B4363</f>
        <v>0</v>
      </c>
      <c r="CJ4365">
        <f>'[3]TABLEAU DE BORD'!E4363-'[3]TABLEAU DE BORD'!C4363</f>
        <v>0</v>
      </c>
      <c r="CL4365">
        <f>'[3]TABLEAU DE BORD'!H4363</f>
        <v>0</v>
      </c>
      <c r="CM4365">
        <f>'[3]TABLEAU DE BORD'!K4363-'[3]TABLEAU DE BORD'!I4363</f>
        <v>0</v>
      </c>
    </row>
    <row r="4366" spans="87:91" x14ac:dyDescent="0.25">
      <c r="CI4366">
        <f>'[3]TABLEAU DE BORD'!B4364</f>
        <v>0</v>
      </c>
      <c r="CJ4366">
        <f>'[3]TABLEAU DE BORD'!E4364-'[3]TABLEAU DE BORD'!C4364</f>
        <v>0</v>
      </c>
      <c r="CL4366">
        <f>'[3]TABLEAU DE BORD'!H4364</f>
        <v>0</v>
      </c>
      <c r="CM4366">
        <f>'[3]TABLEAU DE BORD'!K4364-'[3]TABLEAU DE BORD'!I4364</f>
        <v>0</v>
      </c>
    </row>
    <row r="4367" spans="87:91" x14ac:dyDescent="0.25">
      <c r="CI4367">
        <f>'[3]TABLEAU DE BORD'!B4365</f>
        <v>0</v>
      </c>
      <c r="CJ4367">
        <f>'[3]TABLEAU DE BORD'!E4365-'[3]TABLEAU DE BORD'!C4365</f>
        <v>0</v>
      </c>
      <c r="CL4367">
        <f>'[3]TABLEAU DE BORD'!H4365</f>
        <v>0</v>
      </c>
      <c r="CM4367">
        <f>'[3]TABLEAU DE BORD'!K4365-'[3]TABLEAU DE BORD'!I4365</f>
        <v>0</v>
      </c>
    </row>
    <row r="4368" spans="87:91" x14ac:dyDescent="0.25">
      <c r="CI4368">
        <f>'[3]TABLEAU DE BORD'!B4366</f>
        <v>0</v>
      </c>
      <c r="CJ4368">
        <f>'[3]TABLEAU DE BORD'!E4366-'[3]TABLEAU DE BORD'!C4366</f>
        <v>0</v>
      </c>
      <c r="CL4368">
        <f>'[3]TABLEAU DE BORD'!H4366</f>
        <v>0</v>
      </c>
      <c r="CM4368">
        <f>'[3]TABLEAU DE BORD'!K4366-'[3]TABLEAU DE BORD'!I4366</f>
        <v>0</v>
      </c>
    </row>
    <row r="4369" spans="87:91" x14ac:dyDescent="0.25">
      <c r="CI4369">
        <f>'[3]TABLEAU DE BORD'!B4367</f>
        <v>0</v>
      </c>
      <c r="CJ4369">
        <f>'[3]TABLEAU DE BORD'!E4367-'[3]TABLEAU DE BORD'!C4367</f>
        <v>0</v>
      </c>
      <c r="CL4369">
        <f>'[3]TABLEAU DE BORD'!H4367</f>
        <v>0</v>
      </c>
      <c r="CM4369">
        <f>'[3]TABLEAU DE BORD'!K4367-'[3]TABLEAU DE BORD'!I4367</f>
        <v>0</v>
      </c>
    </row>
    <row r="4370" spans="87:91" x14ac:dyDescent="0.25">
      <c r="CI4370">
        <f>'[3]TABLEAU DE BORD'!B4368</f>
        <v>0</v>
      </c>
      <c r="CJ4370">
        <f>'[3]TABLEAU DE BORD'!E4368-'[3]TABLEAU DE BORD'!C4368</f>
        <v>0</v>
      </c>
      <c r="CL4370">
        <f>'[3]TABLEAU DE BORD'!H4368</f>
        <v>0</v>
      </c>
      <c r="CM4370">
        <f>'[3]TABLEAU DE BORD'!K4368-'[3]TABLEAU DE BORD'!I4368</f>
        <v>0</v>
      </c>
    </row>
    <row r="4371" spans="87:91" x14ac:dyDescent="0.25">
      <c r="CI4371">
        <f>'[3]TABLEAU DE BORD'!B4369</f>
        <v>0</v>
      </c>
      <c r="CJ4371">
        <f>'[3]TABLEAU DE BORD'!E4369-'[3]TABLEAU DE BORD'!C4369</f>
        <v>0</v>
      </c>
      <c r="CL4371">
        <f>'[3]TABLEAU DE BORD'!H4369</f>
        <v>0</v>
      </c>
      <c r="CM4371">
        <f>'[3]TABLEAU DE BORD'!K4369-'[3]TABLEAU DE BORD'!I4369</f>
        <v>0</v>
      </c>
    </row>
    <row r="4372" spans="87:91" x14ac:dyDescent="0.25">
      <c r="CI4372">
        <f>'[3]TABLEAU DE BORD'!B4370</f>
        <v>0</v>
      </c>
      <c r="CJ4372">
        <f>'[3]TABLEAU DE BORD'!E4370-'[3]TABLEAU DE BORD'!C4370</f>
        <v>0</v>
      </c>
      <c r="CL4372">
        <f>'[3]TABLEAU DE BORD'!H4370</f>
        <v>0</v>
      </c>
      <c r="CM4372">
        <f>'[3]TABLEAU DE BORD'!K4370-'[3]TABLEAU DE BORD'!I4370</f>
        <v>0</v>
      </c>
    </row>
    <row r="4373" spans="87:91" x14ac:dyDescent="0.25">
      <c r="CI4373">
        <f>'[3]TABLEAU DE BORD'!B4371</f>
        <v>0</v>
      </c>
      <c r="CJ4373">
        <f>'[3]TABLEAU DE BORD'!E4371-'[3]TABLEAU DE BORD'!C4371</f>
        <v>0</v>
      </c>
      <c r="CL4373">
        <f>'[3]TABLEAU DE BORD'!H4371</f>
        <v>0</v>
      </c>
      <c r="CM4373">
        <f>'[3]TABLEAU DE BORD'!K4371-'[3]TABLEAU DE BORD'!I4371</f>
        <v>0</v>
      </c>
    </row>
    <row r="4374" spans="87:91" x14ac:dyDescent="0.25">
      <c r="CI4374">
        <f>'[3]TABLEAU DE BORD'!B4372</f>
        <v>0</v>
      </c>
      <c r="CJ4374">
        <f>'[3]TABLEAU DE BORD'!E4372-'[3]TABLEAU DE BORD'!C4372</f>
        <v>0</v>
      </c>
      <c r="CL4374">
        <f>'[3]TABLEAU DE BORD'!H4372</f>
        <v>0</v>
      </c>
      <c r="CM4374">
        <f>'[3]TABLEAU DE BORD'!K4372-'[3]TABLEAU DE BORD'!I4372</f>
        <v>0</v>
      </c>
    </row>
    <row r="4375" spans="87:91" x14ac:dyDescent="0.25">
      <c r="CI4375">
        <f>'[3]TABLEAU DE BORD'!B4373</f>
        <v>0</v>
      </c>
      <c r="CJ4375">
        <f>'[3]TABLEAU DE BORD'!E4373-'[3]TABLEAU DE BORD'!C4373</f>
        <v>0</v>
      </c>
      <c r="CL4375">
        <f>'[3]TABLEAU DE BORD'!H4373</f>
        <v>0</v>
      </c>
      <c r="CM4375">
        <f>'[3]TABLEAU DE BORD'!K4373-'[3]TABLEAU DE BORD'!I4373</f>
        <v>0</v>
      </c>
    </row>
    <row r="4376" spans="87:91" x14ac:dyDescent="0.25">
      <c r="CI4376">
        <f>'[3]TABLEAU DE BORD'!B4374</f>
        <v>0</v>
      </c>
      <c r="CJ4376">
        <f>'[3]TABLEAU DE BORD'!E4374-'[3]TABLEAU DE BORD'!C4374</f>
        <v>0</v>
      </c>
      <c r="CL4376">
        <f>'[3]TABLEAU DE BORD'!H4374</f>
        <v>0</v>
      </c>
      <c r="CM4376">
        <f>'[3]TABLEAU DE BORD'!K4374-'[3]TABLEAU DE BORD'!I4374</f>
        <v>0</v>
      </c>
    </row>
    <row r="4377" spans="87:91" x14ac:dyDescent="0.25">
      <c r="CI4377">
        <f>'[3]TABLEAU DE BORD'!B4375</f>
        <v>0</v>
      </c>
      <c r="CJ4377">
        <f>'[3]TABLEAU DE BORD'!E4375-'[3]TABLEAU DE BORD'!C4375</f>
        <v>0</v>
      </c>
      <c r="CL4377">
        <f>'[3]TABLEAU DE BORD'!H4375</f>
        <v>0</v>
      </c>
      <c r="CM4377">
        <f>'[3]TABLEAU DE BORD'!K4375-'[3]TABLEAU DE BORD'!I4375</f>
        <v>0</v>
      </c>
    </row>
    <row r="4378" spans="87:91" x14ac:dyDescent="0.25">
      <c r="CI4378">
        <f>'[3]TABLEAU DE BORD'!B4376</f>
        <v>0</v>
      </c>
      <c r="CJ4378">
        <f>'[3]TABLEAU DE BORD'!E4376-'[3]TABLEAU DE BORD'!C4376</f>
        <v>0</v>
      </c>
      <c r="CL4378">
        <f>'[3]TABLEAU DE BORD'!H4376</f>
        <v>0</v>
      </c>
      <c r="CM4378">
        <f>'[3]TABLEAU DE BORD'!K4376-'[3]TABLEAU DE BORD'!I4376</f>
        <v>0</v>
      </c>
    </row>
    <row r="4379" spans="87:91" x14ac:dyDescent="0.25">
      <c r="CI4379">
        <f>'[3]TABLEAU DE BORD'!B4377</f>
        <v>0</v>
      </c>
      <c r="CJ4379">
        <f>'[3]TABLEAU DE BORD'!E4377-'[3]TABLEAU DE BORD'!C4377</f>
        <v>0</v>
      </c>
      <c r="CL4379">
        <f>'[3]TABLEAU DE BORD'!H4377</f>
        <v>0</v>
      </c>
      <c r="CM4379">
        <f>'[3]TABLEAU DE BORD'!K4377-'[3]TABLEAU DE BORD'!I4377</f>
        <v>0</v>
      </c>
    </row>
    <row r="4380" spans="87:91" x14ac:dyDescent="0.25">
      <c r="CI4380">
        <f>'[3]TABLEAU DE BORD'!B4378</f>
        <v>0</v>
      </c>
      <c r="CJ4380">
        <f>'[3]TABLEAU DE BORD'!E4378-'[3]TABLEAU DE BORD'!C4378</f>
        <v>0</v>
      </c>
      <c r="CL4380">
        <f>'[3]TABLEAU DE BORD'!H4378</f>
        <v>0</v>
      </c>
      <c r="CM4380">
        <f>'[3]TABLEAU DE BORD'!K4378-'[3]TABLEAU DE BORD'!I4378</f>
        <v>0</v>
      </c>
    </row>
    <row r="4381" spans="87:91" x14ac:dyDescent="0.25">
      <c r="CI4381">
        <f>'[3]TABLEAU DE BORD'!B4379</f>
        <v>0</v>
      </c>
      <c r="CJ4381">
        <f>'[3]TABLEAU DE BORD'!E4379-'[3]TABLEAU DE BORD'!C4379</f>
        <v>0</v>
      </c>
      <c r="CL4381">
        <f>'[3]TABLEAU DE BORD'!H4379</f>
        <v>0</v>
      </c>
      <c r="CM4381">
        <f>'[3]TABLEAU DE BORD'!K4379-'[3]TABLEAU DE BORD'!I4379</f>
        <v>0</v>
      </c>
    </row>
    <row r="4382" spans="87:91" x14ac:dyDescent="0.25">
      <c r="CI4382">
        <f>'[3]TABLEAU DE BORD'!B4380</f>
        <v>0</v>
      </c>
      <c r="CJ4382">
        <f>'[3]TABLEAU DE BORD'!E4380-'[3]TABLEAU DE BORD'!C4380</f>
        <v>0</v>
      </c>
      <c r="CL4382">
        <f>'[3]TABLEAU DE BORD'!H4380</f>
        <v>0</v>
      </c>
      <c r="CM4382">
        <f>'[3]TABLEAU DE BORD'!K4380-'[3]TABLEAU DE BORD'!I4380</f>
        <v>0</v>
      </c>
    </row>
    <row r="4383" spans="87:91" x14ac:dyDescent="0.25">
      <c r="CI4383">
        <f>'[3]TABLEAU DE BORD'!B4381</f>
        <v>0</v>
      </c>
      <c r="CJ4383">
        <f>'[3]TABLEAU DE BORD'!E4381-'[3]TABLEAU DE BORD'!C4381</f>
        <v>0</v>
      </c>
      <c r="CL4383">
        <f>'[3]TABLEAU DE BORD'!H4381</f>
        <v>0</v>
      </c>
      <c r="CM4383">
        <f>'[3]TABLEAU DE BORD'!K4381-'[3]TABLEAU DE BORD'!I4381</f>
        <v>0</v>
      </c>
    </row>
    <row r="4384" spans="87:91" x14ac:dyDescent="0.25">
      <c r="CI4384">
        <f>'[3]TABLEAU DE BORD'!B4382</f>
        <v>0</v>
      </c>
      <c r="CJ4384">
        <f>'[3]TABLEAU DE BORD'!E4382-'[3]TABLEAU DE BORD'!C4382</f>
        <v>0</v>
      </c>
      <c r="CL4384">
        <f>'[3]TABLEAU DE BORD'!H4382</f>
        <v>0</v>
      </c>
      <c r="CM4384">
        <f>'[3]TABLEAU DE BORD'!K4382-'[3]TABLEAU DE BORD'!I4382</f>
        <v>0</v>
      </c>
    </row>
    <row r="4385" spans="87:91" x14ac:dyDescent="0.25">
      <c r="CI4385">
        <f>'[3]TABLEAU DE BORD'!B4383</f>
        <v>0</v>
      </c>
      <c r="CJ4385">
        <f>'[3]TABLEAU DE BORD'!E4383-'[3]TABLEAU DE BORD'!C4383</f>
        <v>0</v>
      </c>
      <c r="CL4385">
        <f>'[3]TABLEAU DE BORD'!H4383</f>
        <v>0</v>
      </c>
      <c r="CM4385">
        <f>'[3]TABLEAU DE BORD'!K4383-'[3]TABLEAU DE BORD'!I4383</f>
        <v>0</v>
      </c>
    </row>
    <row r="4386" spans="87:91" x14ac:dyDescent="0.25">
      <c r="CI4386">
        <f>'[3]TABLEAU DE BORD'!B4384</f>
        <v>0</v>
      </c>
      <c r="CJ4386">
        <f>'[3]TABLEAU DE BORD'!E4384-'[3]TABLEAU DE BORD'!C4384</f>
        <v>0</v>
      </c>
      <c r="CL4386">
        <f>'[3]TABLEAU DE BORD'!H4384</f>
        <v>0</v>
      </c>
      <c r="CM4386">
        <f>'[3]TABLEAU DE BORD'!K4384-'[3]TABLEAU DE BORD'!I4384</f>
        <v>0</v>
      </c>
    </row>
    <row r="4387" spans="87:91" x14ac:dyDescent="0.25">
      <c r="CI4387">
        <f>'[3]TABLEAU DE BORD'!B4385</f>
        <v>0</v>
      </c>
      <c r="CJ4387">
        <f>'[3]TABLEAU DE BORD'!E4385-'[3]TABLEAU DE BORD'!C4385</f>
        <v>0</v>
      </c>
      <c r="CL4387">
        <f>'[3]TABLEAU DE BORD'!H4385</f>
        <v>0</v>
      </c>
      <c r="CM4387">
        <f>'[3]TABLEAU DE BORD'!K4385-'[3]TABLEAU DE BORD'!I4385</f>
        <v>0</v>
      </c>
    </row>
    <row r="4388" spans="87:91" x14ac:dyDescent="0.25">
      <c r="CI4388">
        <f>'[3]TABLEAU DE BORD'!B4386</f>
        <v>0</v>
      </c>
      <c r="CJ4388">
        <f>'[3]TABLEAU DE BORD'!E4386-'[3]TABLEAU DE BORD'!C4386</f>
        <v>0</v>
      </c>
      <c r="CL4388">
        <f>'[3]TABLEAU DE BORD'!H4386</f>
        <v>0</v>
      </c>
      <c r="CM4388">
        <f>'[3]TABLEAU DE BORD'!K4386-'[3]TABLEAU DE BORD'!I4386</f>
        <v>0</v>
      </c>
    </row>
    <row r="4389" spans="87:91" x14ac:dyDescent="0.25">
      <c r="CI4389">
        <f>'[3]TABLEAU DE BORD'!B4387</f>
        <v>0</v>
      </c>
      <c r="CJ4389">
        <f>'[3]TABLEAU DE BORD'!E4387-'[3]TABLEAU DE BORD'!C4387</f>
        <v>0</v>
      </c>
      <c r="CL4389">
        <f>'[3]TABLEAU DE BORD'!H4387</f>
        <v>0</v>
      </c>
      <c r="CM4389">
        <f>'[3]TABLEAU DE BORD'!K4387-'[3]TABLEAU DE BORD'!I4387</f>
        <v>0</v>
      </c>
    </row>
    <row r="4390" spans="87:91" x14ac:dyDescent="0.25">
      <c r="CI4390">
        <f>'[3]TABLEAU DE BORD'!B4388</f>
        <v>0</v>
      </c>
      <c r="CJ4390">
        <f>'[3]TABLEAU DE BORD'!E4388-'[3]TABLEAU DE BORD'!C4388</f>
        <v>0</v>
      </c>
      <c r="CL4390">
        <f>'[3]TABLEAU DE BORD'!H4388</f>
        <v>0</v>
      </c>
      <c r="CM4390">
        <f>'[3]TABLEAU DE BORD'!K4388-'[3]TABLEAU DE BORD'!I4388</f>
        <v>0</v>
      </c>
    </row>
    <row r="4391" spans="87:91" x14ac:dyDescent="0.25">
      <c r="CI4391">
        <f>'[3]TABLEAU DE BORD'!B4389</f>
        <v>0</v>
      </c>
      <c r="CJ4391">
        <f>'[3]TABLEAU DE BORD'!E4389-'[3]TABLEAU DE BORD'!C4389</f>
        <v>0</v>
      </c>
      <c r="CL4391">
        <f>'[3]TABLEAU DE BORD'!H4389</f>
        <v>0</v>
      </c>
      <c r="CM4391">
        <f>'[3]TABLEAU DE BORD'!K4389-'[3]TABLEAU DE BORD'!I4389</f>
        <v>0</v>
      </c>
    </row>
    <row r="4392" spans="87:91" x14ac:dyDescent="0.25">
      <c r="CI4392">
        <f>'[3]TABLEAU DE BORD'!B4390</f>
        <v>0</v>
      </c>
      <c r="CJ4392">
        <f>'[3]TABLEAU DE BORD'!E4390-'[3]TABLEAU DE BORD'!C4390</f>
        <v>0</v>
      </c>
      <c r="CL4392">
        <f>'[3]TABLEAU DE BORD'!H4390</f>
        <v>0</v>
      </c>
      <c r="CM4392">
        <f>'[3]TABLEAU DE BORD'!K4390-'[3]TABLEAU DE BORD'!I4390</f>
        <v>0</v>
      </c>
    </row>
    <row r="4393" spans="87:91" x14ac:dyDescent="0.25">
      <c r="CI4393">
        <f>'[3]TABLEAU DE BORD'!B4391</f>
        <v>0</v>
      </c>
      <c r="CJ4393">
        <f>'[3]TABLEAU DE BORD'!E4391-'[3]TABLEAU DE BORD'!C4391</f>
        <v>0</v>
      </c>
      <c r="CL4393">
        <f>'[3]TABLEAU DE BORD'!H4391</f>
        <v>0</v>
      </c>
      <c r="CM4393">
        <f>'[3]TABLEAU DE BORD'!K4391-'[3]TABLEAU DE BORD'!I4391</f>
        <v>0</v>
      </c>
    </row>
    <row r="4394" spans="87:91" x14ac:dyDescent="0.25">
      <c r="CI4394">
        <f>'[3]TABLEAU DE BORD'!B4392</f>
        <v>0</v>
      </c>
      <c r="CJ4394">
        <f>'[3]TABLEAU DE BORD'!E4392-'[3]TABLEAU DE BORD'!C4392</f>
        <v>0</v>
      </c>
      <c r="CL4394">
        <f>'[3]TABLEAU DE BORD'!H4392</f>
        <v>0</v>
      </c>
      <c r="CM4394">
        <f>'[3]TABLEAU DE BORD'!K4392-'[3]TABLEAU DE BORD'!I4392</f>
        <v>0</v>
      </c>
    </row>
    <row r="4395" spans="87:91" x14ac:dyDescent="0.25">
      <c r="CI4395">
        <f>'[3]TABLEAU DE BORD'!B4393</f>
        <v>0</v>
      </c>
      <c r="CJ4395">
        <f>'[3]TABLEAU DE BORD'!E4393-'[3]TABLEAU DE BORD'!C4393</f>
        <v>0</v>
      </c>
      <c r="CL4395">
        <f>'[3]TABLEAU DE BORD'!H4393</f>
        <v>0</v>
      </c>
      <c r="CM4395">
        <f>'[3]TABLEAU DE BORD'!K4393-'[3]TABLEAU DE BORD'!I4393</f>
        <v>0</v>
      </c>
    </row>
    <row r="4396" spans="87:91" x14ac:dyDescent="0.25">
      <c r="CI4396">
        <f>'[3]TABLEAU DE BORD'!B4394</f>
        <v>0</v>
      </c>
      <c r="CJ4396">
        <f>'[3]TABLEAU DE BORD'!E4394-'[3]TABLEAU DE BORD'!C4394</f>
        <v>0</v>
      </c>
      <c r="CL4396">
        <f>'[3]TABLEAU DE BORD'!H4394</f>
        <v>0</v>
      </c>
      <c r="CM4396">
        <f>'[3]TABLEAU DE BORD'!K4394-'[3]TABLEAU DE BORD'!I4394</f>
        <v>0</v>
      </c>
    </row>
    <row r="4397" spans="87:91" x14ac:dyDescent="0.25">
      <c r="CI4397">
        <f>'[3]TABLEAU DE BORD'!B4395</f>
        <v>0</v>
      </c>
      <c r="CJ4397">
        <f>'[3]TABLEAU DE BORD'!E4395-'[3]TABLEAU DE BORD'!C4395</f>
        <v>0</v>
      </c>
      <c r="CL4397">
        <f>'[3]TABLEAU DE BORD'!H4395</f>
        <v>0</v>
      </c>
      <c r="CM4397">
        <f>'[3]TABLEAU DE BORD'!K4395-'[3]TABLEAU DE BORD'!I4395</f>
        <v>0</v>
      </c>
    </row>
    <row r="4398" spans="87:91" x14ac:dyDescent="0.25">
      <c r="CI4398">
        <f>'[3]TABLEAU DE BORD'!B4396</f>
        <v>0</v>
      </c>
      <c r="CJ4398">
        <f>'[3]TABLEAU DE BORD'!E4396-'[3]TABLEAU DE BORD'!C4396</f>
        <v>0</v>
      </c>
      <c r="CL4398">
        <f>'[3]TABLEAU DE BORD'!H4396</f>
        <v>0</v>
      </c>
      <c r="CM4398">
        <f>'[3]TABLEAU DE BORD'!K4396-'[3]TABLEAU DE BORD'!I4396</f>
        <v>0</v>
      </c>
    </row>
    <row r="4399" spans="87:91" x14ac:dyDescent="0.25">
      <c r="CI4399">
        <f>'[3]TABLEAU DE BORD'!B4397</f>
        <v>0</v>
      </c>
      <c r="CJ4399">
        <f>'[3]TABLEAU DE BORD'!E4397-'[3]TABLEAU DE BORD'!C4397</f>
        <v>0</v>
      </c>
      <c r="CL4399">
        <f>'[3]TABLEAU DE BORD'!H4397</f>
        <v>0</v>
      </c>
      <c r="CM4399">
        <f>'[3]TABLEAU DE BORD'!K4397-'[3]TABLEAU DE BORD'!I4397</f>
        <v>0</v>
      </c>
    </row>
    <row r="4400" spans="87:91" x14ac:dyDescent="0.25">
      <c r="CI4400">
        <f>'[3]TABLEAU DE BORD'!B4398</f>
        <v>0</v>
      </c>
      <c r="CJ4400">
        <f>'[3]TABLEAU DE BORD'!E4398-'[3]TABLEAU DE BORD'!C4398</f>
        <v>0</v>
      </c>
      <c r="CL4400">
        <f>'[3]TABLEAU DE BORD'!H4398</f>
        <v>0</v>
      </c>
      <c r="CM4400">
        <f>'[3]TABLEAU DE BORD'!K4398-'[3]TABLEAU DE BORD'!I4398</f>
        <v>0</v>
      </c>
    </row>
    <row r="4401" spans="87:91" x14ac:dyDescent="0.25">
      <c r="CI4401">
        <f>'[3]TABLEAU DE BORD'!B4399</f>
        <v>0</v>
      </c>
      <c r="CJ4401">
        <f>'[3]TABLEAU DE BORD'!E4399-'[3]TABLEAU DE BORD'!C4399</f>
        <v>0</v>
      </c>
      <c r="CL4401">
        <f>'[3]TABLEAU DE BORD'!H4399</f>
        <v>0</v>
      </c>
      <c r="CM4401">
        <f>'[3]TABLEAU DE BORD'!K4399-'[3]TABLEAU DE BORD'!I4399</f>
        <v>0</v>
      </c>
    </row>
    <row r="4402" spans="87:91" x14ac:dyDescent="0.25">
      <c r="CI4402">
        <f>'[3]TABLEAU DE BORD'!B4400</f>
        <v>0</v>
      </c>
      <c r="CJ4402">
        <f>'[3]TABLEAU DE BORD'!E4400-'[3]TABLEAU DE BORD'!C4400</f>
        <v>0</v>
      </c>
      <c r="CL4402">
        <f>'[3]TABLEAU DE BORD'!H4400</f>
        <v>0</v>
      </c>
      <c r="CM4402">
        <f>'[3]TABLEAU DE BORD'!K4400-'[3]TABLEAU DE BORD'!I4400</f>
        <v>0</v>
      </c>
    </row>
    <row r="4403" spans="87:91" x14ac:dyDescent="0.25">
      <c r="CI4403">
        <f>'[3]TABLEAU DE BORD'!B4401</f>
        <v>0</v>
      </c>
      <c r="CJ4403">
        <f>'[3]TABLEAU DE BORD'!E4401-'[3]TABLEAU DE BORD'!C4401</f>
        <v>0</v>
      </c>
      <c r="CL4403">
        <f>'[3]TABLEAU DE BORD'!H4401</f>
        <v>0</v>
      </c>
      <c r="CM4403">
        <f>'[3]TABLEAU DE BORD'!K4401-'[3]TABLEAU DE BORD'!I4401</f>
        <v>0</v>
      </c>
    </row>
    <row r="4404" spans="87:91" x14ac:dyDescent="0.25">
      <c r="CI4404">
        <f>'[3]TABLEAU DE BORD'!B4402</f>
        <v>0</v>
      </c>
      <c r="CJ4404">
        <f>'[3]TABLEAU DE BORD'!E4402-'[3]TABLEAU DE BORD'!C4402</f>
        <v>0</v>
      </c>
      <c r="CL4404">
        <f>'[3]TABLEAU DE BORD'!H4402</f>
        <v>0</v>
      </c>
      <c r="CM4404">
        <f>'[3]TABLEAU DE BORD'!K4402-'[3]TABLEAU DE BORD'!I4402</f>
        <v>0</v>
      </c>
    </row>
    <row r="4405" spans="87:91" x14ac:dyDescent="0.25">
      <c r="CI4405">
        <f>'[3]TABLEAU DE BORD'!B4403</f>
        <v>0</v>
      </c>
      <c r="CJ4405">
        <f>'[3]TABLEAU DE BORD'!E4403-'[3]TABLEAU DE BORD'!C4403</f>
        <v>0</v>
      </c>
      <c r="CL4405">
        <f>'[3]TABLEAU DE BORD'!H4403</f>
        <v>0</v>
      </c>
      <c r="CM4405">
        <f>'[3]TABLEAU DE BORD'!K4403-'[3]TABLEAU DE BORD'!I4403</f>
        <v>0</v>
      </c>
    </row>
    <row r="4406" spans="87:91" x14ac:dyDescent="0.25">
      <c r="CI4406">
        <f>'[3]TABLEAU DE BORD'!B4404</f>
        <v>0</v>
      </c>
      <c r="CJ4406">
        <f>'[3]TABLEAU DE BORD'!E4404-'[3]TABLEAU DE BORD'!C4404</f>
        <v>0</v>
      </c>
      <c r="CL4406">
        <f>'[3]TABLEAU DE BORD'!H4404</f>
        <v>0</v>
      </c>
      <c r="CM4406">
        <f>'[3]TABLEAU DE BORD'!K4404-'[3]TABLEAU DE BORD'!I4404</f>
        <v>0</v>
      </c>
    </row>
    <row r="4407" spans="87:91" x14ac:dyDescent="0.25">
      <c r="CI4407">
        <f>'[3]TABLEAU DE BORD'!B4405</f>
        <v>0</v>
      </c>
      <c r="CJ4407">
        <f>'[3]TABLEAU DE BORD'!E4405-'[3]TABLEAU DE BORD'!C4405</f>
        <v>0</v>
      </c>
      <c r="CL4407">
        <f>'[3]TABLEAU DE BORD'!H4405</f>
        <v>0</v>
      </c>
      <c r="CM4407">
        <f>'[3]TABLEAU DE BORD'!K4405-'[3]TABLEAU DE BORD'!I4405</f>
        <v>0</v>
      </c>
    </row>
    <row r="4408" spans="87:91" x14ac:dyDescent="0.25">
      <c r="CI4408">
        <f>'[3]TABLEAU DE BORD'!B4406</f>
        <v>0</v>
      </c>
      <c r="CJ4408">
        <f>'[3]TABLEAU DE BORD'!E4406-'[3]TABLEAU DE BORD'!C4406</f>
        <v>0</v>
      </c>
      <c r="CL4408">
        <f>'[3]TABLEAU DE BORD'!H4406</f>
        <v>0</v>
      </c>
      <c r="CM4408">
        <f>'[3]TABLEAU DE BORD'!K4406-'[3]TABLEAU DE BORD'!I4406</f>
        <v>0</v>
      </c>
    </row>
    <row r="4409" spans="87:91" x14ac:dyDescent="0.25">
      <c r="CI4409">
        <f>'[3]TABLEAU DE BORD'!B4407</f>
        <v>0</v>
      </c>
      <c r="CJ4409">
        <f>'[3]TABLEAU DE BORD'!E4407-'[3]TABLEAU DE BORD'!C4407</f>
        <v>0</v>
      </c>
      <c r="CL4409">
        <f>'[3]TABLEAU DE BORD'!H4407</f>
        <v>0</v>
      </c>
      <c r="CM4409">
        <f>'[3]TABLEAU DE BORD'!K4407-'[3]TABLEAU DE BORD'!I4407</f>
        <v>0</v>
      </c>
    </row>
    <row r="4410" spans="87:91" x14ac:dyDescent="0.25">
      <c r="CI4410">
        <f>'[3]TABLEAU DE BORD'!B4408</f>
        <v>0</v>
      </c>
      <c r="CJ4410">
        <f>'[3]TABLEAU DE BORD'!E4408-'[3]TABLEAU DE BORD'!C4408</f>
        <v>0</v>
      </c>
      <c r="CL4410">
        <f>'[3]TABLEAU DE BORD'!H4408</f>
        <v>0</v>
      </c>
      <c r="CM4410">
        <f>'[3]TABLEAU DE BORD'!K4408-'[3]TABLEAU DE BORD'!I4408</f>
        <v>0</v>
      </c>
    </row>
    <row r="4411" spans="87:91" x14ac:dyDescent="0.25">
      <c r="CI4411">
        <f>'[3]TABLEAU DE BORD'!B4409</f>
        <v>0</v>
      </c>
      <c r="CJ4411">
        <f>'[3]TABLEAU DE BORD'!E4409-'[3]TABLEAU DE BORD'!C4409</f>
        <v>0</v>
      </c>
      <c r="CL4411">
        <f>'[3]TABLEAU DE BORD'!H4409</f>
        <v>0</v>
      </c>
      <c r="CM4411">
        <f>'[3]TABLEAU DE BORD'!K4409-'[3]TABLEAU DE BORD'!I4409</f>
        <v>0</v>
      </c>
    </row>
    <row r="4412" spans="87:91" x14ac:dyDescent="0.25">
      <c r="CI4412">
        <f>'[3]TABLEAU DE BORD'!B4410</f>
        <v>0</v>
      </c>
      <c r="CJ4412">
        <f>'[3]TABLEAU DE BORD'!E4410-'[3]TABLEAU DE BORD'!C4410</f>
        <v>0</v>
      </c>
      <c r="CL4412">
        <f>'[3]TABLEAU DE BORD'!H4410</f>
        <v>0</v>
      </c>
      <c r="CM4412">
        <f>'[3]TABLEAU DE BORD'!K4410-'[3]TABLEAU DE BORD'!I4410</f>
        <v>0</v>
      </c>
    </row>
    <row r="4413" spans="87:91" x14ac:dyDescent="0.25">
      <c r="CI4413">
        <f>'[3]TABLEAU DE BORD'!B4411</f>
        <v>0</v>
      </c>
      <c r="CJ4413">
        <f>'[3]TABLEAU DE BORD'!E4411-'[3]TABLEAU DE BORD'!C4411</f>
        <v>0</v>
      </c>
      <c r="CL4413">
        <f>'[3]TABLEAU DE BORD'!H4411</f>
        <v>0</v>
      </c>
      <c r="CM4413">
        <f>'[3]TABLEAU DE BORD'!K4411-'[3]TABLEAU DE BORD'!I4411</f>
        <v>0</v>
      </c>
    </row>
    <row r="4414" spans="87:91" x14ac:dyDescent="0.25">
      <c r="CI4414">
        <f>'[3]TABLEAU DE BORD'!B4412</f>
        <v>0</v>
      </c>
      <c r="CJ4414">
        <f>'[3]TABLEAU DE BORD'!E4412-'[3]TABLEAU DE BORD'!C4412</f>
        <v>0</v>
      </c>
      <c r="CL4414">
        <f>'[3]TABLEAU DE BORD'!H4412</f>
        <v>0</v>
      </c>
      <c r="CM4414">
        <f>'[3]TABLEAU DE BORD'!K4412-'[3]TABLEAU DE BORD'!I4412</f>
        <v>0</v>
      </c>
    </row>
    <row r="4415" spans="87:91" x14ac:dyDescent="0.25">
      <c r="CI4415">
        <f>'[3]TABLEAU DE BORD'!B4413</f>
        <v>0</v>
      </c>
      <c r="CJ4415">
        <f>'[3]TABLEAU DE BORD'!E4413-'[3]TABLEAU DE BORD'!C4413</f>
        <v>0</v>
      </c>
      <c r="CL4415">
        <f>'[3]TABLEAU DE BORD'!H4413</f>
        <v>0</v>
      </c>
      <c r="CM4415">
        <f>'[3]TABLEAU DE BORD'!K4413-'[3]TABLEAU DE BORD'!I4413</f>
        <v>0</v>
      </c>
    </row>
    <row r="4416" spans="87:91" x14ac:dyDescent="0.25">
      <c r="CI4416">
        <f>'[3]TABLEAU DE BORD'!B4414</f>
        <v>0</v>
      </c>
      <c r="CJ4416">
        <f>'[3]TABLEAU DE BORD'!E4414-'[3]TABLEAU DE BORD'!C4414</f>
        <v>0</v>
      </c>
      <c r="CL4416">
        <f>'[3]TABLEAU DE BORD'!H4414</f>
        <v>0</v>
      </c>
      <c r="CM4416">
        <f>'[3]TABLEAU DE BORD'!K4414-'[3]TABLEAU DE BORD'!I4414</f>
        <v>0</v>
      </c>
    </row>
    <row r="4417" spans="87:91" x14ac:dyDescent="0.25">
      <c r="CI4417">
        <f>'[3]TABLEAU DE BORD'!B4415</f>
        <v>0</v>
      </c>
      <c r="CJ4417">
        <f>'[3]TABLEAU DE BORD'!E4415-'[3]TABLEAU DE BORD'!C4415</f>
        <v>0</v>
      </c>
      <c r="CL4417">
        <f>'[3]TABLEAU DE BORD'!H4415</f>
        <v>0</v>
      </c>
      <c r="CM4417">
        <f>'[3]TABLEAU DE BORD'!K4415-'[3]TABLEAU DE BORD'!I4415</f>
        <v>0</v>
      </c>
    </row>
    <row r="4418" spans="87:91" x14ac:dyDescent="0.25">
      <c r="CI4418">
        <f>'[3]TABLEAU DE BORD'!B4416</f>
        <v>0</v>
      </c>
      <c r="CJ4418">
        <f>'[3]TABLEAU DE BORD'!E4416-'[3]TABLEAU DE BORD'!C4416</f>
        <v>0</v>
      </c>
      <c r="CL4418">
        <f>'[3]TABLEAU DE BORD'!H4416</f>
        <v>0</v>
      </c>
      <c r="CM4418">
        <f>'[3]TABLEAU DE BORD'!K4416-'[3]TABLEAU DE BORD'!I4416</f>
        <v>0</v>
      </c>
    </row>
    <row r="4419" spans="87:91" x14ac:dyDescent="0.25">
      <c r="CI4419">
        <f>'[3]TABLEAU DE BORD'!B4417</f>
        <v>0</v>
      </c>
      <c r="CJ4419">
        <f>'[3]TABLEAU DE BORD'!E4417-'[3]TABLEAU DE BORD'!C4417</f>
        <v>0</v>
      </c>
      <c r="CL4419">
        <f>'[3]TABLEAU DE BORD'!H4417</f>
        <v>0</v>
      </c>
      <c r="CM4419">
        <f>'[3]TABLEAU DE BORD'!K4417-'[3]TABLEAU DE BORD'!I4417</f>
        <v>0</v>
      </c>
    </row>
    <row r="4420" spans="87:91" x14ac:dyDescent="0.25">
      <c r="CI4420">
        <f>'[3]TABLEAU DE BORD'!B4418</f>
        <v>0</v>
      </c>
      <c r="CJ4420">
        <f>'[3]TABLEAU DE BORD'!E4418-'[3]TABLEAU DE BORD'!C4418</f>
        <v>0</v>
      </c>
      <c r="CL4420">
        <f>'[3]TABLEAU DE BORD'!H4418</f>
        <v>0</v>
      </c>
      <c r="CM4420">
        <f>'[3]TABLEAU DE BORD'!K4418-'[3]TABLEAU DE BORD'!I4418</f>
        <v>0</v>
      </c>
    </row>
    <row r="4421" spans="87:91" x14ac:dyDescent="0.25">
      <c r="CI4421">
        <f>'[3]TABLEAU DE BORD'!B4419</f>
        <v>0</v>
      </c>
      <c r="CJ4421">
        <f>'[3]TABLEAU DE BORD'!E4419-'[3]TABLEAU DE BORD'!C4419</f>
        <v>0</v>
      </c>
      <c r="CL4421">
        <f>'[3]TABLEAU DE BORD'!H4419</f>
        <v>0</v>
      </c>
      <c r="CM4421">
        <f>'[3]TABLEAU DE BORD'!K4419-'[3]TABLEAU DE BORD'!I4419</f>
        <v>0</v>
      </c>
    </row>
    <row r="4422" spans="87:91" x14ac:dyDescent="0.25">
      <c r="CI4422">
        <f>'[3]TABLEAU DE BORD'!B4420</f>
        <v>0</v>
      </c>
      <c r="CJ4422">
        <f>'[3]TABLEAU DE BORD'!E4420-'[3]TABLEAU DE BORD'!C4420</f>
        <v>0</v>
      </c>
      <c r="CL4422">
        <f>'[3]TABLEAU DE BORD'!H4420</f>
        <v>0</v>
      </c>
      <c r="CM4422">
        <f>'[3]TABLEAU DE BORD'!K4420-'[3]TABLEAU DE BORD'!I4420</f>
        <v>0</v>
      </c>
    </row>
    <row r="4423" spans="87:91" x14ac:dyDescent="0.25">
      <c r="CI4423">
        <f>'[3]TABLEAU DE BORD'!B4421</f>
        <v>0</v>
      </c>
      <c r="CJ4423">
        <f>'[3]TABLEAU DE BORD'!E4421-'[3]TABLEAU DE BORD'!C4421</f>
        <v>0</v>
      </c>
      <c r="CL4423">
        <f>'[3]TABLEAU DE BORD'!H4421</f>
        <v>0</v>
      </c>
      <c r="CM4423">
        <f>'[3]TABLEAU DE BORD'!K4421-'[3]TABLEAU DE BORD'!I4421</f>
        <v>0</v>
      </c>
    </row>
    <row r="4424" spans="87:91" x14ac:dyDescent="0.25">
      <c r="CI4424">
        <f>'[3]TABLEAU DE BORD'!B4422</f>
        <v>0</v>
      </c>
      <c r="CJ4424">
        <f>'[3]TABLEAU DE BORD'!E4422-'[3]TABLEAU DE BORD'!C4422</f>
        <v>0</v>
      </c>
      <c r="CL4424">
        <f>'[3]TABLEAU DE BORD'!H4422</f>
        <v>0</v>
      </c>
      <c r="CM4424">
        <f>'[3]TABLEAU DE BORD'!K4422-'[3]TABLEAU DE BORD'!I4422</f>
        <v>0</v>
      </c>
    </row>
    <row r="4425" spans="87:91" x14ac:dyDescent="0.25">
      <c r="CI4425">
        <f>'[3]TABLEAU DE BORD'!B4423</f>
        <v>0</v>
      </c>
      <c r="CJ4425">
        <f>'[3]TABLEAU DE BORD'!E4423-'[3]TABLEAU DE BORD'!C4423</f>
        <v>0</v>
      </c>
      <c r="CL4425">
        <f>'[3]TABLEAU DE BORD'!H4423</f>
        <v>0</v>
      </c>
      <c r="CM4425">
        <f>'[3]TABLEAU DE BORD'!K4423-'[3]TABLEAU DE BORD'!I4423</f>
        <v>0</v>
      </c>
    </row>
    <row r="4426" spans="87:91" x14ac:dyDescent="0.25">
      <c r="CI4426">
        <f>'[3]TABLEAU DE BORD'!B4424</f>
        <v>0</v>
      </c>
      <c r="CJ4426">
        <f>'[3]TABLEAU DE BORD'!E4424-'[3]TABLEAU DE BORD'!C4424</f>
        <v>0</v>
      </c>
      <c r="CL4426">
        <f>'[3]TABLEAU DE BORD'!H4424</f>
        <v>0</v>
      </c>
      <c r="CM4426">
        <f>'[3]TABLEAU DE BORD'!K4424-'[3]TABLEAU DE BORD'!I4424</f>
        <v>0</v>
      </c>
    </row>
    <row r="4427" spans="87:91" x14ac:dyDescent="0.25">
      <c r="CI4427">
        <f>'[3]TABLEAU DE BORD'!B4425</f>
        <v>0</v>
      </c>
      <c r="CJ4427">
        <f>'[3]TABLEAU DE BORD'!E4425-'[3]TABLEAU DE BORD'!C4425</f>
        <v>0</v>
      </c>
      <c r="CL4427">
        <f>'[3]TABLEAU DE BORD'!H4425</f>
        <v>0</v>
      </c>
      <c r="CM4427">
        <f>'[3]TABLEAU DE BORD'!K4425-'[3]TABLEAU DE BORD'!I4425</f>
        <v>0</v>
      </c>
    </row>
    <row r="4428" spans="87:91" x14ac:dyDescent="0.25">
      <c r="CI4428">
        <f>'[3]TABLEAU DE BORD'!B4426</f>
        <v>0</v>
      </c>
      <c r="CJ4428">
        <f>'[3]TABLEAU DE BORD'!E4426-'[3]TABLEAU DE BORD'!C4426</f>
        <v>0</v>
      </c>
      <c r="CL4428">
        <f>'[3]TABLEAU DE BORD'!H4426</f>
        <v>0</v>
      </c>
      <c r="CM4428">
        <f>'[3]TABLEAU DE BORD'!K4426-'[3]TABLEAU DE BORD'!I4426</f>
        <v>0</v>
      </c>
    </row>
    <row r="4429" spans="87:91" x14ac:dyDescent="0.25">
      <c r="CI4429">
        <f>'[3]TABLEAU DE BORD'!B4427</f>
        <v>0</v>
      </c>
      <c r="CJ4429">
        <f>'[3]TABLEAU DE BORD'!E4427-'[3]TABLEAU DE BORD'!C4427</f>
        <v>0</v>
      </c>
      <c r="CL4429">
        <f>'[3]TABLEAU DE BORD'!H4427</f>
        <v>0</v>
      </c>
      <c r="CM4429">
        <f>'[3]TABLEAU DE BORD'!K4427-'[3]TABLEAU DE BORD'!I4427</f>
        <v>0</v>
      </c>
    </row>
    <row r="4430" spans="87:91" x14ac:dyDescent="0.25">
      <c r="CI4430">
        <f>'[3]TABLEAU DE BORD'!B4428</f>
        <v>0</v>
      </c>
      <c r="CJ4430">
        <f>'[3]TABLEAU DE BORD'!E4428-'[3]TABLEAU DE BORD'!C4428</f>
        <v>0</v>
      </c>
      <c r="CL4430">
        <f>'[3]TABLEAU DE BORD'!H4428</f>
        <v>0</v>
      </c>
      <c r="CM4430">
        <f>'[3]TABLEAU DE BORD'!K4428-'[3]TABLEAU DE BORD'!I4428</f>
        <v>0</v>
      </c>
    </row>
    <row r="4431" spans="87:91" x14ac:dyDescent="0.25">
      <c r="CI4431">
        <f>'[3]TABLEAU DE BORD'!B4429</f>
        <v>0</v>
      </c>
      <c r="CJ4431">
        <f>'[3]TABLEAU DE BORD'!E4429-'[3]TABLEAU DE BORD'!C4429</f>
        <v>0</v>
      </c>
      <c r="CL4431">
        <f>'[3]TABLEAU DE BORD'!H4429</f>
        <v>0</v>
      </c>
      <c r="CM4431">
        <f>'[3]TABLEAU DE BORD'!K4429-'[3]TABLEAU DE BORD'!I4429</f>
        <v>0</v>
      </c>
    </row>
    <row r="4432" spans="87:91" x14ac:dyDescent="0.25">
      <c r="CI4432">
        <f>'[3]TABLEAU DE BORD'!B4430</f>
        <v>0</v>
      </c>
      <c r="CJ4432">
        <f>'[3]TABLEAU DE BORD'!E4430-'[3]TABLEAU DE BORD'!C4430</f>
        <v>0</v>
      </c>
      <c r="CL4432">
        <f>'[3]TABLEAU DE BORD'!H4430</f>
        <v>0</v>
      </c>
      <c r="CM4432">
        <f>'[3]TABLEAU DE BORD'!K4430-'[3]TABLEAU DE BORD'!I4430</f>
        <v>0</v>
      </c>
    </row>
    <row r="4433" spans="87:91" x14ac:dyDescent="0.25">
      <c r="CI4433">
        <f>'[3]TABLEAU DE BORD'!B4431</f>
        <v>0</v>
      </c>
      <c r="CJ4433">
        <f>'[3]TABLEAU DE BORD'!E4431-'[3]TABLEAU DE BORD'!C4431</f>
        <v>0</v>
      </c>
      <c r="CL4433">
        <f>'[3]TABLEAU DE BORD'!H4431</f>
        <v>0</v>
      </c>
      <c r="CM4433">
        <f>'[3]TABLEAU DE BORD'!K4431-'[3]TABLEAU DE BORD'!I4431</f>
        <v>0</v>
      </c>
    </row>
    <row r="4434" spans="87:91" x14ac:dyDescent="0.25">
      <c r="CI4434">
        <f>'[3]TABLEAU DE BORD'!B4432</f>
        <v>0</v>
      </c>
      <c r="CJ4434">
        <f>'[3]TABLEAU DE BORD'!E4432-'[3]TABLEAU DE BORD'!C4432</f>
        <v>0</v>
      </c>
      <c r="CL4434">
        <f>'[3]TABLEAU DE BORD'!H4432</f>
        <v>0</v>
      </c>
      <c r="CM4434">
        <f>'[3]TABLEAU DE BORD'!K4432-'[3]TABLEAU DE BORD'!I4432</f>
        <v>0</v>
      </c>
    </row>
    <row r="4435" spans="87:91" x14ac:dyDescent="0.25">
      <c r="CI4435">
        <f>'[3]TABLEAU DE BORD'!B4433</f>
        <v>0</v>
      </c>
      <c r="CJ4435">
        <f>'[3]TABLEAU DE BORD'!E4433-'[3]TABLEAU DE BORD'!C4433</f>
        <v>0</v>
      </c>
      <c r="CL4435">
        <f>'[3]TABLEAU DE BORD'!H4433</f>
        <v>0</v>
      </c>
      <c r="CM4435">
        <f>'[3]TABLEAU DE BORD'!K4433-'[3]TABLEAU DE BORD'!I4433</f>
        <v>0</v>
      </c>
    </row>
    <row r="4436" spans="87:91" x14ac:dyDescent="0.25">
      <c r="CI4436">
        <f>'[3]TABLEAU DE BORD'!B4434</f>
        <v>0</v>
      </c>
      <c r="CJ4436">
        <f>'[3]TABLEAU DE BORD'!E4434-'[3]TABLEAU DE BORD'!C4434</f>
        <v>0</v>
      </c>
      <c r="CL4436">
        <f>'[3]TABLEAU DE BORD'!H4434</f>
        <v>0</v>
      </c>
      <c r="CM4436">
        <f>'[3]TABLEAU DE BORD'!K4434-'[3]TABLEAU DE BORD'!I4434</f>
        <v>0</v>
      </c>
    </row>
    <row r="4437" spans="87:91" x14ac:dyDescent="0.25">
      <c r="CI4437">
        <f>'[3]TABLEAU DE BORD'!B4435</f>
        <v>0</v>
      </c>
      <c r="CJ4437">
        <f>'[3]TABLEAU DE BORD'!E4435-'[3]TABLEAU DE BORD'!C4435</f>
        <v>0</v>
      </c>
      <c r="CL4437">
        <f>'[3]TABLEAU DE BORD'!H4435</f>
        <v>0</v>
      </c>
      <c r="CM4437">
        <f>'[3]TABLEAU DE BORD'!K4435-'[3]TABLEAU DE BORD'!I4435</f>
        <v>0</v>
      </c>
    </row>
    <row r="4438" spans="87:91" x14ac:dyDescent="0.25">
      <c r="CI4438">
        <f>'[3]TABLEAU DE BORD'!B4436</f>
        <v>0</v>
      </c>
      <c r="CJ4438">
        <f>'[3]TABLEAU DE BORD'!E4436-'[3]TABLEAU DE BORD'!C4436</f>
        <v>0</v>
      </c>
      <c r="CL4438">
        <f>'[3]TABLEAU DE BORD'!H4436</f>
        <v>0</v>
      </c>
      <c r="CM4438">
        <f>'[3]TABLEAU DE BORD'!K4436-'[3]TABLEAU DE BORD'!I4436</f>
        <v>0</v>
      </c>
    </row>
    <row r="4439" spans="87:91" x14ac:dyDescent="0.25">
      <c r="CI4439">
        <f>'[3]TABLEAU DE BORD'!B4437</f>
        <v>0</v>
      </c>
      <c r="CJ4439">
        <f>'[3]TABLEAU DE BORD'!E4437-'[3]TABLEAU DE BORD'!C4437</f>
        <v>0</v>
      </c>
      <c r="CL4439">
        <f>'[3]TABLEAU DE BORD'!H4437</f>
        <v>0</v>
      </c>
      <c r="CM4439">
        <f>'[3]TABLEAU DE BORD'!K4437-'[3]TABLEAU DE BORD'!I4437</f>
        <v>0</v>
      </c>
    </row>
    <row r="4440" spans="87:91" x14ac:dyDescent="0.25">
      <c r="CI4440">
        <f>'[3]TABLEAU DE BORD'!B4438</f>
        <v>0</v>
      </c>
      <c r="CJ4440">
        <f>'[3]TABLEAU DE BORD'!E4438-'[3]TABLEAU DE BORD'!C4438</f>
        <v>0</v>
      </c>
      <c r="CL4440">
        <f>'[3]TABLEAU DE BORD'!H4438</f>
        <v>0</v>
      </c>
      <c r="CM4440">
        <f>'[3]TABLEAU DE BORD'!K4438-'[3]TABLEAU DE BORD'!I4438</f>
        <v>0</v>
      </c>
    </row>
    <row r="4441" spans="87:91" x14ac:dyDescent="0.25">
      <c r="CI4441">
        <f>'[3]TABLEAU DE BORD'!B4439</f>
        <v>0</v>
      </c>
      <c r="CJ4441">
        <f>'[3]TABLEAU DE BORD'!E4439-'[3]TABLEAU DE BORD'!C4439</f>
        <v>0</v>
      </c>
      <c r="CL4441">
        <f>'[3]TABLEAU DE BORD'!H4439</f>
        <v>0</v>
      </c>
      <c r="CM4441">
        <f>'[3]TABLEAU DE BORD'!K4439-'[3]TABLEAU DE BORD'!I4439</f>
        <v>0</v>
      </c>
    </row>
    <row r="4442" spans="87:91" x14ac:dyDescent="0.25">
      <c r="CI4442">
        <f>'[3]TABLEAU DE BORD'!B4440</f>
        <v>0</v>
      </c>
      <c r="CJ4442">
        <f>'[3]TABLEAU DE BORD'!E4440-'[3]TABLEAU DE BORD'!C4440</f>
        <v>0</v>
      </c>
      <c r="CL4442">
        <f>'[3]TABLEAU DE BORD'!H4440</f>
        <v>0</v>
      </c>
      <c r="CM4442">
        <f>'[3]TABLEAU DE BORD'!K4440-'[3]TABLEAU DE BORD'!I4440</f>
        <v>0</v>
      </c>
    </row>
    <row r="4443" spans="87:91" x14ac:dyDescent="0.25">
      <c r="CI4443">
        <f>'[3]TABLEAU DE BORD'!B4441</f>
        <v>0</v>
      </c>
      <c r="CJ4443">
        <f>'[3]TABLEAU DE BORD'!E4441-'[3]TABLEAU DE BORD'!C4441</f>
        <v>0</v>
      </c>
      <c r="CL4443">
        <f>'[3]TABLEAU DE BORD'!H4441</f>
        <v>0</v>
      </c>
      <c r="CM4443">
        <f>'[3]TABLEAU DE BORD'!K4441-'[3]TABLEAU DE BORD'!I4441</f>
        <v>0</v>
      </c>
    </row>
    <row r="4444" spans="87:91" x14ac:dyDescent="0.25">
      <c r="CI4444">
        <f>'[3]TABLEAU DE BORD'!B4442</f>
        <v>0</v>
      </c>
      <c r="CJ4444">
        <f>'[3]TABLEAU DE BORD'!E4442-'[3]TABLEAU DE BORD'!C4442</f>
        <v>0</v>
      </c>
      <c r="CL4444">
        <f>'[3]TABLEAU DE BORD'!H4442</f>
        <v>0</v>
      </c>
      <c r="CM4444">
        <f>'[3]TABLEAU DE BORD'!K4442-'[3]TABLEAU DE BORD'!I4442</f>
        <v>0</v>
      </c>
    </row>
    <row r="4445" spans="87:91" x14ac:dyDescent="0.25">
      <c r="CI4445">
        <f>'[3]TABLEAU DE BORD'!B4443</f>
        <v>0</v>
      </c>
      <c r="CJ4445">
        <f>'[3]TABLEAU DE BORD'!E4443-'[3]TABLEAU DE BORD'!C4443</f>
        <v>0</v>
      </c>
      <c r="CL4445">
        <f>'[3]TABLEAU DE BORD'!H4443</f>
        <v>0</v>
      </c>
      <c r="CM4445">
        <f>'[3]TABLEAU DE BORD'!K4443-'[3]TABLEAU DE BORD'!I4443</f>
        <v>0</v>
      </c>
    </row>
    <row r="4446" spans="87:91" x14ac:dyDescent="0.25">
      <c r="CI4446">
        <f>'[3]TABLEAU DE BORD'!B4444</f>
        <v>0</v>
      </c>
      <c r="CJ4446">
        <f>'[3]TABLEAU DE BORD'!E4444-'[3]TABLEAU DE BORD'!C4444</f>
        <v>0</v>
      </c>
      <c r="CL4446">
        <f>'[3]TABLEAU DE BORD'!H4444</f>
        <v>0</v>
      </c>
      <c r="CM4446">
        <f>'[3]TABLEAU DE BORD'!K4444-'[3]TABLEAU DE BORD'!I4444</f>
        <v>0</v>
      </c>
    </row>
    <row r="4447" spans="87:91" x14ac:dyDescent="0.25">
      <c r="CI4447">
        <f>'[3]TABLEAU DE BORD'!B4445</f>
        <v>0</v>
      </c>
      <c r="CJ4447">
        <f>'[3]TABLEAU DE BORD'!E4445-'[3]TABLEAU DE BORD'!C4445</f>
        <v>0</v>
      </c>
      <c r="CL4447">
        <f>'[3]TABLEAU DE BORD'!H4445</f>
        <v>0</v>
      </c>
      <c r="CM4447">
        <f>'[3]TABLEAU DE BORD'!K4445-'[3]TABLEAU DE BORD'!I4445</f>
        <v>0</v>
      </c>
    </row>
    <row r="4448" spans="87:91" x14ac:dyDescent="0.25">
      <c r="CI4448">
        <f>'[3]TABLEAU DE BORD'!B4446</f>
        <v>0</v>
      </c>
      <c r="CJ4448">
        <f>'[3]TABLEAU DE BORD'!E4446-'[3]TABLEAU DE BORD'!C4446</f>
        <v>0</v>
      </c>
      <c r="CL4448">
        <f>'[3]TABLEAU DE BORD'!H4446</f>
        <v>0</v>
      </c>
      <c r="CM4448">
        <f>'[3]TABLEAU DE BORD'!K4446-'[3]TABLEAU DE BORD'!I4446</f>
        <v>0</v>
      </c>
    </row>
    <row r="4449" spans="87:91" x14ac:dyDescent="0.25">
      <c r="CI4449">
        <f>'[3]TABLEAU DE BORD'!B4447</f>
        <v>0</v>
      </c>
      <c r="CJ4449">
        <f>'[3]TABLEAU DE BORD'!E4447-'[3]TABLEAU DE BORD'!C4447</f>
        <v>0</v>
      </c>
      <c r="CL4449">
        <f>'[3]TABLEAU DE BORD'!H4447</f>
        <v>0</v>
      </c>
      <c r="CM4449">
        <f>'[3]TABLEAU DE BORD'!K4447-'[3]TABLEAU DE BORD'!I4447</f>
        <v>0</v>
      </c>
    </row>
    <row r="4450" spans="87:91" x14ac:dyDescent="0.25">
      <c r="CI4450">
        <f>'[3]TABLEAU DE BORD'!B4448</f>
        <v>0</v>
      </c>
      <c r="CJ4450">
        <f>'[3]TABLEAU DE BORD'!E4448-'[3]TABLEAU DE BORD'!C4448</f>
        <v>0</v>
      </c>
      <c r="CL4450">
        <f>'[3]TABLEAU DE BORD'!H4448</f>
        <v>0</v>
      </c>
      <c r="CM4450">
        <f>'[3]TABLEAU DE BORD'!K4448-'[3]TABLEAU DE BORD'!I4448</f>
        <v>0</v>
      </c>
    </row>
    <row r="4451" spans="87:91" x14ac:dyDescent="0.25">
      <c r="CI4451">
        <f>'[3]TABLEAU DE BORD'!B4449</f>
        <v>0</v>
      </c>
      <c r="CJ4451">
        <f>'[3]TABLEAU DE BORD'!E4449-'[3]TABLEAU DE BORD'!C4449</f>
        <v>0</v>
      </c>
      <c r="CL4451">
        <f>'[3]TABLEAU DE BORD'!H4449</f>
        <v>0</v>
      </c>
      <c r="CM4451">
        <f>'[3]TABLEAU DE BORD'!K4449-'[3]TABLEAU DE BORD'!I4449</f>
        <v>0</v>
      </c>
    </row>
    <row r="4452" spans="87:91" x14ac:dyDescent="0.25">
      <c r="CI4452">
        <f>'[3]TABLEAU DE BORD'!B4450</f>
        <v>0</v>
      </c>
      <c r="CJ4452">
        <f>'[3]TABLEAU DE BORD'!E4450-'[3]TABLEAU DE BORD'!C4450</f>
        <v>0</v>
      </c>
      <c r="CL4452">
        <f>'[3]TABLEAU DE BORD'!H4450</f>
        <v>0</v>
      </c>
      <c r="CM4452">
        <f>'[3]TABLEAU DE BORD'!K4450-'[3]TABLEAU DE BORD'!I4450</f>
        <v>0</v>
      </c>
    </row>
    <row r="4453" spans="87:91" x14ac:dyDescent="0.25">
      <c r="CI4453">
        <f>'[3]TABLEAU DE BORD'!B4451</f>
        <v>0</v>
      </c>
      <c r="CJ4453">
        <f>'[3]TABLEAU DE BORD'!E4451-'[3]TABLEAU DE BORD'!C4451</f>
        <v>0</v>
      </c>
      <c r="CL4453">
        <f>'[3]TABLEAU DE BORD'!H4451</f>
        <v>0</v>
      </c>
      <c r="CM4453">
        <f>'[3]TABLEAU DE BORD'!K4451-'[3]TABLEAU DE BORD'!I4451</f>
        <v>0</v>
      </c>
    </row>
    <row r="4454" spans="87:91" x14ac:dyDescent="0.25">
      <c r="CI4454">
        <f>'[3]TABLEAU DE BORD'!B4452</f>
        <v>0</v>
      </c>
      <c r="CJ4454">
        <f>'[3]TABLEAU DE BORD'!E4452-'[3]TABLEAU DE BORD'!C4452</f>
        <v>0</v>
      </c>
      <c r="CL4454">
        <f>'[3]TABLEAU DE BORD'!H4452</f>
        <v>0</v>
      </c>
      <c r="CM4454">
        <f>'[3]TABLEAU DE BORD'!K4452-'[3]TABLEAU DE BORD'!I4452</f>
        <v>0</v>
      </c>
    </row>
    <row r="4455" spans="87:91" x14ac:dyDescent="0.25">
      <c r="CI4455">
        <f>'[3]TABLEAU DE BORD'!B4453</f>
        <v>0</v>
      </c>
      <c r="CJ4455">
        <f>'[3]TABLEAU DE BORD'!E4453-'[3]TABLEAU DE BORD'!C4453</f>
        <v>0</v>
      </c>
      <c r="CL4455">
        <f>'[3]TABLEAU DE BORD'!H4453</f>
        <v>0</v>
      </c>
      <c r="CM4455">
        <f>'[3]TABLEAU DE BORD'!K4453-'[3]TABLEAU DE BORD'!I4453</f>
        <v>0</v>
      </c>
    </row>
    <row r="4456" spans="87:91" x14ac:dyDescent="0.25">
      <c r="CI4456">
        <f>'[3]TABLEAU DE BORD'!B4454</f>
        <v>0</v>
      </c>
      <c r="CJ4456">
        <f>'[3]TABLEAU DE BORD'!E4454-'[3]TABLEAU DE BORD'!C4454</f>
        <v>0</v>
      </c>
      <c r="CL4456">
        <f>'[3]TABLEAU DE BORD'!H4454</f>
        <v>0</v>
      </c>
      <c r="CM4456">
        <f>'[3]TABLEAU DE BORD'!K4454-'[3]TABLEAU DE BORD'!I4454</f>
        <v>0</v>
      </c>
    </row>
    <row r="4457" spans="87:91" x14ac:dyDescent="0.25">
      <c r="CI4457">
        <f>'[3]TABLEAU DE BORD'!B4455</f>
        <v>0</v>
      </c>
      <c r="CJ4457">
        <f>'[3]TABLEAU DE BORD'!E4455-'[3]TABLEAU DE BORD'!C4455</f>
        <v>0</v>
      </c>
      <c r="CL4457">
        <f>'[3]TABLEAU DE BORD'!H4455</f>
        <v>0</v>
      </c>
      <c r="CM4457">
        <f>'[3]TABLEAU DE BORD'!K4455-'[3]TABLEAU DE BORD'!I4455</f>
        <v>0</v>
      </c>
    </row>
    <row r="4458" spans="87:91" x14ac:dyDescent="0.25">
      <c r="CI4458">
        <f>'[3]TABLEAU DE BORD'!B4456</f>
        <v>0</v>
      </c>
      <c r="CJ4458">
        <f>'[3]TABLEAU DE BORD'!E4456-'[3]TABLEAU DE BORD'!C4456</f>
        <v>0</v>
      </c>
      <c r="CL4458">
        <f>'[3]TABLEAU DE BORD'!H4456</f>
        <v>0</v>
      </c>
      <c r="CM4458">
        <f>'[3]TABLEAU DE BORD'!K4456-'[3]TABLEAU DE BORD'!I4456</f>
        <v>0</v>
      </c>
    </row>
    <row r="4459" spans="87:91" x14ac:dyDescent="0.25">
      <c r="CI4459">
        <f>'[3]TABLEAU DE BORD'!B4457</f>
        <v>0</v>
      </c>
      <c r="CJ4459">
        <f>'[3]TABLEAU DE BORD'!E4457-'[3]TABLEAU DE BORD'!C4457</f>
        <v>0</v>
      </c>
      <c r="CL4459">
        <f>'[3]TABLEAU DE BORD'!H4457</f>
        <v>0</v>
      </c>
      <c r="CM4459">
        <f>'[3]TABLEAU DE BORD'!K4457-'[3]TABLEAU DE BORD'!I4457</f>
        <v>0</v>
      </c>
    </row>
    <row r="4460" spans="87:91" x14ac:dyDescent="0.25">
      <c r="CI4460">
        <f>'[3]TABLEAU DE BORD'!B4458</f>
        <v>0</v>
      </c>
      <c r="CJ4460">
        <f>'[3]TABLEAU DE BORD'!E4458-'[3]TABLEAU DE BORD'!C4458</f>
        <v>0</v>
      </c>
      <c r="CL4460">
        <f>'[3]TABLEAU DE BORD'!H4458</f>
        <v>0</v>
      </c>
      <c r="CM4460">
        <f>'[3]TABLEAU DE BORD'!K4458-'[3]TABLEAU DE BORD'!I4458</f>
        <v>0</v>
      </c>
    </row>
    <row r="4461" spans="87:91" x14ac:dyDescent="0.25">
      <c r="CI4461">
        <f>'[3]TABLEAU DE BORD'!B4459</f>
        <v>0</v>
      </c>
      <c r="CJ4461">
        <f>'[3]TABLEAU DE BORD'!E4459-'[3]TABLEAU DE BORD'!C4459</f>
        <v>0</v>
      </c>
      <c r="CL4461">
        <f>'[3]TABLEAU DE BORD'!H4459</f>
        <v>0</v>
      </c>
      <c r="CM4461">
        <f>'[3]TABLEAU DE BORD'!K4459-'[3]TABLEAU DE BORD'!I4459</f>
        <v>0</v>
      </c>
    </row>
    <row r="4462" spans="87:91" x14ac:dyDescent="0.25">
      <c r="CI4462">
        <f>'[3]TABLEAU DE BORD'!B4460</f>
        <v>0</v>
      </c>
      <c r="CJ4462">
        <f>'[3]TABLEAU DE BORD'!E4460-'[3]TABLEAU DE BORD'!C4460</f>
        <v>0</v>
      </c>
      <c r="CL4462">
        <f>'[3]TABLEAU DE BORD'!H4460</f>
        <v>0</v>
      </c>
      <c r="CM4462">
        <f>'[3]TABLEAU DE BORD'!K4460-'[3]TABLEAU DE BORD'!I4460</f>
        <v>0</v>
      </c>
    </row>
    <row r="4463" spans="87:91" x14ac:dyDescent="0.25">
      <c r="CI4463">
        <f>'[3]TABLEAU DE BORD'!B4461</f>
        <v>0</v>
      </c>
      <c r="CJ4463">
        <f>'[3]TABLEAU DE BORD'!E4461-'[3]TABLEAU DE BORD'!C4461</f>
        <v>0</v>
      </c>
      <c r="CL4463">
        <f>'[3]TABLEAU DE BORD'!H4461</f>
        <v>0</v>
      </c>
      <c r="CM4463">
        <f>'[3]TABLEAU DE BORD'!K4461-'[3]TABLEAU DE BORD'!I4461</f>
        <v>0</v>
      </c>
    </row>
    <row r="4464" spans="87:91" x14ac:dyDescent="0.25">
      <c r="CI4464">
        <f>'[3]TABLEAU DE BORD'!B4462</f>
        <v>0</v>
      </c>
      <c r="CJ4464">
        <f>'[3]TABLEAU DE BORD'!E4462-'[3]TABLEAU DE BORD'!C4462</f>
        <v>0</v>
      </c>
      <c r="CL4464">
        <f>'[3]TABLEAU DE BORD'!H4462</f>
        <v>0</v>
      </c>
      <c r="CM4464">
        <f>'[3]TABLEAU DE BORD'!K4462-'[3]TABLEAU DE BORD'!I4462</f>
        <v>0</v>
      </c>
    </row>
    <row r="4465" spans="87:91" x14ac:dyDescent="0.25">
      <c r="CI4465">
        <f>'[3]TABLEAU DE BORD'!B4463</f>
        <v>0</v>
      </c>
      <c r="CJ4465">
        <f>'[3]TABLEAU DE BORD'!E4463-'[3]TABLEAU DE BORD'!C4463</f>
        <v>0</v>
      </c>
      <c r="CL4465">
        <f>'[3]TABLEAU DE BORD'!H4463</f>
        <v>0</v>
      </c>
      <c r="CM4465">
        <f>'[3]TABLEAU DE BORD'!K4463-'[3]TABLEAU DE BORD'!I4463</f>
        <v>0</v>
      </c>
    </row>
    <row r="4466" spans="87:91" x14ac:dyDescent="0.25">
      <c r="CI4466">
        <f>'[3]TABLEAU DE BORD'!B4464</f>
        <v>0</v>
      </c>
      <c r="CJ4466">
        <f>'[3]TABLEAU DE BORD'!E4464-'[3]TABLEAU DE BORD'!C4464</f>
        <v>0</v>
      </c>
      <c r="CL4466">
        <f>'[3]TABLEAU DE BORD'!H4464</f>
        <v>0</v>
      </c>
      <c r="CM4466">
        <f>'[3]TABLEAU DE BORD'!K4464-'[3]TABLEAU DE BORD'!I4464</f>
        <v>0</v>
      </c>
    </row>
    <row r="4467" spans="87:91" x14ac:dyDescent="0.25">
      <c r="CI4467">
        <f>'[3]TABLEAU DE BORD'!B4465</f>
        <v>0</v>
      </c>
      <c r="CJ4467">
        <f>'[3]TABLEAU DE BORD'!E4465-'[3]TABLEAU DE BORD'!C4465</f>
        <v>0</v>
      </c>
      <c r="CL4467">
        <f>'[3]TABLEAU DE BORD'!H4465</f>
        <v>0</v>
      </c>
      <c r="CM4467">
        <f>'[3]TABLEAU DE BORD'!K4465-'[3]TABLEAU DE BORD'!I4465</f>
        <v>0</v>
      </c>
    </row>
    <row r="4468" spans="87:91" x14ac:dyDescent="0.25">
      <c r="CI4468">
        <f>'[3]TABLEAU DE BORD'!B4466</f>
        <v>0</v>
      </c>
      <c r="CJ4468">
        <f>'[3]TABLEAU DE BORD'!E4466-'[3]TABLEAU DE BORD'!C4466</f>
        <v>0</v>
      </c>
      <c r="CL4468">
        <f>'[3]TABLEAU DE BORD'!H4466</f>
        <v>0</v>
      </c>
      <c r="CM4468">
        <f>'[3]TABLEAU DE BORD'!K4466-'[3]TABLEAU DE BORD'!I4466</f>
        <v>0</v>
      </c>
    </row>
    <row r="4469" spans="87:91" x14ac:dyDescent="0.25">
      <c r="CI4469">
        <f>'[3]TABLEAU DE BORD'!B4467</f>
        <v>0</v>
      </c>
      <c r="CJ4469">
        <f>'[3]TABLEAU DE BORD'!E4467-'[3]TABLEAU DE BORD'!C4467</f>
        <v>0</v>
      </c>
      <c r="CL4469">
        <f>'[3]TABLEAU DE BORD'!H4467</f>
        <v>0</v>
      </c>
      <c r="CM4469">
        <f>'[3]TABLEAU DE BORD'!K4467-'[3]TABLEAU DE BORD'!I4467</f>
        <v>0</v>
      </c>
    </row>
    <row r="4470" spans="87:91" x14ac:dyDescent="0.25">
      <c r="CI4470">
        <f>'[3]TABLEAU DE BORD'!B4468</f>
        <v>0</v>
      </c>
      <c r="CJ4470">
        <f>'[3]TABLEAU DE BORD'!E4468-'[3]TABLEAU DE BORD'!C4468</f>
        <v>0</v>
      </c>
      <c r="CL4470">
        <f>'[3]TABLEAU DE BORD'!H4468</f>
        <v>0</v>
      </c>
      <c r="CM4470">
        <f>'[3]TABLEAU DE BORD'!K4468-'[3]TABLEAU DE BORD'!I4468</f>
        <v>0</v>
      </c>
    </row>
    <row r="4471" spans="87:91" x14ac:dyDescent="0.25">
      <c r="CI4471">
        <f>'[3]TABLEAU DE BORD'!B4469</f>
        <v>0</v>
      </c>
      <c r="CJ4471">
        <f>'[3]TABLEAU DE BORD'!E4469-'[3]TABLEAU DE BORD'!C4469</f>
        <v>0</v>
      </c>
      <c r="CL4471">
        <f>'[3]TABLEAU DE BORD'!H4469</f>
        <v>0</v>
      </c>
      <c r="CM4471">
        <f>'[3]TABLEAU DE BORD'!K4469-'[3]TABLEAU DE BORD'!I4469</f>
        <v>0</v>
      </c>
    </row>
    <row r="4472" spans="87:91" x14ac:dyDescent="0.25">
      <c r="CI4472">
        <f>'[3]TABLEAU DE BORD'!B4470</f>
        <v>0</v>
      </c>
      <c r="CJ4472">
        <f>'[3]TABLEAU DE BORD'!E4470-'[3]TABLEAU DE BORD'!C4470</f>
        <v>0</v>
      </c>
      <c r="CL4472">
        <f>'[3]TABLEAU DE BORD'!H4470</f>
        <v>0</v>
      </c>
      <c r="CM4472">
        <f>'[3]TABLEAU DE BORD'!K4470-'[3]TABLEAU DE BORD'!I4470</f>
        <v>0</v>
      </c>
    </row>
    <row r="4473" spans="87:91" x14ac:dyDescent="0.25">
      <c r="CI4473">
        <f>'[3]TABLEAU DE BORD'!B4471</f>
        <v>0</v>
      </c>
      <c r="CJ4473">
        <f>'[3]TABLEAU DE BORD'!E4471-'[3]TABLEAU DE BORD'!C4471</f>
        <v>0</v>
      </c>
      <c r="CL4473">
        <f>'[3]TABLEAU DE BORD'!H4471</f>
        <v>0</v>
      </c>
      <c r="CM4473">
        <f>'[3]TABLEAU DE BORD'!K4471-'[3]TABLEAU DE BORD'!I4471</f>
        <v>0</v>
      </c>
    </row>
    <row r="4474" spans="87:91" x14ac:dyDescent="0.25">
      <c r="CI4474">
        <f>'[3]TABLEAU DE BORD'!B4472</f>
        <v>0</v>
      </c>
      <c r="CJ4474">
        <f>'[3]TABLEAU DE BORD'!E4472-'[3]TABLEAU DE BORD'!C4472</f>
        <v>0</v>
      </c>
      <c r="CL4474">
        <f>'[3]TABLEAU DE BORD'!H4472</f>
        <v>0</v>
      </c>
      <c r="CM4474">
        <f>'[3]TABLEAU DE BORD'!K4472-'[3]TABLEAU DE BORD'!I4472</f>
        <v>0</v>
      </c>
    </row>
    <row r="4475" spans="87:91" x14ac:dyDescent="0.25">
      <c r="CI4475">
        <f>'[3]TABLEAU DE BORD'!B4473</f>
        <v>0</v>
      </c>
      <c r="CJ4475">
        <f>'[3]TABLEAU DE BORD'!E4473-'[3]TABLEAU DE BORD'!C4473</f>
        <v>0</v>
      </c>
      <c r="CL4475">
        <f>'[3]TABLEAU DE BORD'!H4473</f>
        <v>0</v>
      </c>
      <c r="CM4475">
        <f>'[3]TABLEAU DE BORD'!K4473-'[3]TABLEAU DE BORD'!I4473</f>
        <v>0</v>
      </c>
    </row>
    <row r="4476" spans="87:91" x14ac:dyDescent="0.25">
      <c r="CI4476">
        <f>'[3]TABLEAU DE BORD'!B4474</f>
        <v>0</v>
      </c>
      <c r="CJ4476">
        <f>'[3]TABLEAU DE BORD'!E4474-'[3]TABLEAU DE BORD'!C4474</f>
        <v>0</v>
      </c>
      <c r="CL4476">
        <f>'[3]TABLEAU DE BORD'!H4474</f>
        <v>0</v>
      </c>
      <c r="CM4476">
        <f>'[3]TABLEAU DE BORD'!K4474-'[3]TABLEAU DE BORD'!I4474</f>
        <v>0</v>
      </c>
    </row>
    <row r="4477" spans="87:91" x14ac:dyDescent="0.25">
      <c r="CI4477">
        <f>'[3]TABLEAU DE BORD'!B4475</f>
        <v>0</v>
      </c>
      <c r="CJ4477">
        <f>'[3]TABLEAU DE BORD'!E4475-'[3]TABLEAU DE BORD'!C4475</f>
        <v>0</v>
      </c>
      <c r="CL4477">
        <f>'[3]TABLEAU DE BORD'!H4475</f>
        <v>0</v>
      </c>
      <c r="CM4477">
        <f>'[3]TABLEAU DE BORD'!K4475-'[3]TABLEAU DE BORD'!I4475</f>
        <v>0</v>
      </c>
    </row>
    <row r="4478" spans="87:91" x14ac:dyDescent="0.25">
      <c r="CI4478">
        <f>'[3]TABLEAU DE BORD'!B4476</f>
        <v>0</v>
      </c>
      <c r="CJ4478">
        <f>'[3]TABLEAU DE BORD'!E4476-'[3]TABLEAU DE BORD'!C4476</f>
        <v>0</v>
      </c>
      <c r="CL4478">
        <f>'[3]TABLEAU DE BORD'!H4476</f>
        <v>0</v>
      </c>
      <c r="CM4478">
        <f>'[3]TABLEAU DE BORD'!K4476-'[3]TABLEAU DE BORD'!I4476</f>
        <v>0</v>
      </c>
    </row>
    <row r="4479" spans="87:91" x14ac:dyDescent="0.25">
      <c r="CI4479">
        <f>'[3]TABLEAU DE BORD'!B4477</f>
        <v>0</v>
      </c>
      <c r="CJ4479">
        <f>'[3]TABLEAU DE BORD'!E4477-'[3]TABLEAU DE BORD'!C4477</f>
        <v>0</v>
      </c>
      <c r="CL4479">
        <f>'[3]TABLEAU DE BORD'!H4477</f>
        <v>0</v>
      </c>
      <c r="CM4479">
        <f>'[3]TABLEAU DE BORD'!K4477-'[3]TABLEAU DE BORD'!I4477</f>
        <v>0</v>
      </c>
    </row>
    <row r="4480" spans="87:91" x14ac:dyDescent="0.25">
      <c r="CI4480">
        <f>'[3]TABLEAU DE BORD'!B4478</f>
        <v>0</v>
      </c>
      <c r="CJ4480">
        <f>'[3]TABLEAU DE BORD'!E4478-'[3]TABLEAU DE BORD'!C4478</f>
        <v>0</v>
      </c>
      <c r="CL4480">
        <f>'[3]TABLEAU DE BORD'!H4478</f>
        <v>0</v>
      </c>
      <c r="CM4480">
        <f>'[3]TABLEAU DE BORD'!K4478-'[3]TABLEAU DE BORD'!I4478</f>
        <v>0</v>
      </c>
    </row>
    <row r="4481" spans="87:91" x14ac:dyDescent="0.25">
      <c r="CI4481">
        <f>'[3]TABLEAU DE BORD'!B4479</f>
        <v>0</v>
      </c>
      <c r="CJ4481">
        <f>'[3]TABLEAU DE BORD'!E4479-'[3]TABLEAU DE BORD'!C4479</f>
        <v>0</v>
      </c>
      <c r="CL4481">
        <f>'[3]TABLEAU DE BORD'!H4479</f>
        <v>0</v>
      </c>
      <c r="CM4481">
        <f>'[3]TABLEAU DE BORD'!K4479-'[3]TABLEAU DE BORD'!I4479</f>
        <v>0</v>
      </c>
    </row>
    <row r="4482" spans="87:91" x14ac:dyDescent="0.25">
      <c r="CI4482">
        <f>'[3]TABLEAU DE BORD'!B4480</f>
        <v>0</v>
      </c>
      <c r="CJ4482">
        <f>'[3]TABLEAU DE BORD'!E4480-'[3]TABLEAU DE BORD'!C4480</f>
        <v>0</v>
      </c>
      <c r="CL4482">
        <f>'[3]TABLEAU DE BORD'!H4480</f>
        <v>0</v>
      </c>
      <c r="CM4482">
        <f>'[3]TABLEAU DE BORD'!K4480-'[3]TABLEAU DE BORD'!I4480</f>
        <v>0</v>
      </c>
    </row>
    <row r="4483" spans="87:91" x14ac:dyDescent="0.25">
      <c r="CI4483">
        <f>'[3]TABLEAU DE BORD'!B4481</f>
        <v>0</v>
      </c>
      <c r="CJ4483">
        <f>'[3]TABLEAU DE BORD'!E4481-'[3]TABLEAU DE BORD'!C4481</f>
        <v>0</v>
      </c>
      <c r="CL4483">
        <f>'[3]TABLEAU DE BORD'!H4481</f>
        <v>0</v>
      </c>
      <c r="CM4483">
        <f>'[3]TABLEAU DE BORD'!K4481-'[3]TABLEAU DE BORD'!I4481</f>
        <v>0</v>
      </c>
    </row>
    <row r="4484" spans="87:91" x14ac:dyDescent="0.25">
      <c r="CI4484">
        <f>'[3]TABLEAU DE BORD'!B4482</f>
        <v>0</v>
      </c>
      <c r="CJ4484">
        <f>'[3]TABLEAU DE BORD'!E4482-'[3]TABLEAU DE BORD'!C4482</f>
        <v>0</v>
      </c>
      <c r="CL4484">
        <f>'[3]TABLEAU DE BORD'!H4482</f>
        <v>0</v>
      </c>
      <c r="CM4484">
        <f>'[3]TABLEAU DE BORD'!K4482-'[3]TABLEAU DE BORD'!I4482</f>
        <v>0</v>
      </c>
    </row>
    <row r="4485" spans="87:91" x14ac:dyDescent="0.25">
      <c r="CI4485">
        <f>'[3]TABLEAU DE BORD'!B4483</f>
        <v>0</v>
      </c>
      <c r="CJ4485">
        <f>'[3]TABLEAU DE BORD'!E4483-'[3]TABLEAU DE BORD'!C4483</f>
        <v>0</v>
      </c>
      <c r="CL4485">
        <f>'[3]TABLEAU DE BORD'!H4483</f>
        <v>0</v>
      </c>
      <c r="CM4485">
        <f>'[3]TABLEAU DE BORD'!K4483-'[3]TABLEAU DE BORD'!I4483</f>
        <v>0</v>
      </c>
    </row>
    <row r="4486" spans="87:91" x14ac:dyDescent="0.25">
      <c r="CI4486">
        <f>'[3]TABLEAU DE BORD'!B4484</f>
        <v>0</v>
      </c>
      <c r="CJ4486">
        <f>'[3]TABLEAU DE BORD'!E4484-'[3]TABLEAU DE BORD'!C4484</f>
        <v>0</v>
      </c>
      <c r="CL4486">
        <f>'[3]TABLEAU DE BORD'!H4484</f>
        <v>0</v>
      </c>
      <c r="CM4486">
        <f>'[3]TABLEAU DE BORD'!K4484-'[3]TABLEAU DE BORD'!I4484</f>
        <v>0</v>
      </c>
    </row>
    <row r="4487" spans="87:91" x14ac:dyDescent="0.25">
      <c r="CI4487">
        <f>'[3]TABLEAU DE BORD'!B4485</f>
        <v>0</v>
      </c>
      <c r="CJ4487">
        <f>'[3]TABLEAU DE BORD'!E4485-'[3]TABLEAU DE BORD'!C4485</f>
        <v>0</v>
      </c>
      <c r="CL4487">
        <f>'[3]TABLEAU DE BORD'!H4485</f>
        <v>0</v>
      </c>
      <c r="CM4487">
        <f>'[3]TABLEAU DE BORD'!K4485-'[3]TABLEAU DE BORD'!I4485</f>
        <v>0</v>
      </c>
    </row>
    <row r="4488" spans="87:91" x14ac:dyDescent="0.25">
      <c r="CI4488">
        <f>'[3]TABLEAU DE BORD'!B4486</f>
        <v>0</v>
      </c>
      <c r="CJ4488">
        <f>'[3]TABLEAU DE BORD'!E4486-'[3]TABLEAU DE BORD'!C4486</f>
        <v>0</v>
      </c>
      <c r="CL4488">
        <f>'[3]TABLEAU DE BORD'!H4486</f>
        <v>0</v>
      </c>
      <c r="CM4488">
        <f>'[3]TABLEAU DE BORD'!K4486-'[3]TABLEAU DE BORD'!I4486</f>
        <v>0</v>
      </c>
    </row>
    <row r="4489" spans="87:91" x14ac:dyDescent="0.25">
      <c r="CI4489">
        <f>'[3]TABLEAU DE BORD'!B4487</f>
        <v>0</v>
      </c>
      <c r="CJ4489">
        <f>'[3]TABLEAU DE BORD'!E4487-'[3]TABLEAU DE BORD'!C4487</f>
        <v>0</v>
      </c>
      <c r="CL4489">
        <f>'[3]TABLEAU DE BORD'!H4487</f>
        <v>0</v>
      </c>
      <c r="CM4489">
        <f>'[3]TABLEAU DE BORD'!K4487-'[3]TABLEAU DE BORD'!I4487</f>
        <v>0</v>
      </c>
    </row>
    <row r="4490" spans="87:91" x14ac:dyDescent="0.25">
      <c r="CI4490">
        <f>'[3]TABLEAU DE BORD'!B4488</f>
        <v>0</v>
      </c>
      <c r="CJ4490">
        <f>'[3]TABLEAU DE BORD'!E4488-'[3]TABLEAU DE BORD'!C4488</f>
        <v>0</v>
      </c>
      <c r="CL4490">
        <f>'[3]TABLEAU DE BORD'!H4488</f>
        <v>0</v>
      </c>
      <c r="CM4490">
        <f>'[3]TABLEAU DE BORD'!K4488-'[3]TABLEAU DE BORD'!I4488</f>
        <v>0</v>
      </c>
    </row>
    <row r="4491" spans="87:91" x14ac:dyDescent="0.25">
      <c r="CI4491">
        <f>'[3]TABLEAU DE BORD'!B4489</f>
        <v>0</v>
      </c>
      <c r="CJ4491">
        <f>'[3]TABLEAU DE BORD'!E4489-'[3]TABLEAU DE BORD'!C4489</f>
        <v>0</v>
      </c>
      <c r="CL4491">
        <f>'[3]TABLEAU DE BORD'!H4489</f>
        <v>0</v>
      </c>
      <c r="CM4491">
        <f>'[3]TABLEAU DE BORD'!K4489-'[3]TABLEAU DE BORD'!I4489</f>
        <v>0</v>
      </c>
    </row>
    <row r="4492" spans="87:91" x14ac:dyDescent="0.25">
      <c r="CI4492">
        <f>'[3]TABLEAU DE BORD'!B4490</f>
        <v>0</v>
      </c>
      <c r="CJ4492">
        <f>'[3]TABLEAU DE BORD'!E4490-'[3]TABLEAU DE BORD'!C4490</f>
        <v>0</v>
      </c>
      <c r="CL4492">
        <f>'[3]TABLEAU DE BORD'!H4490</f>
        <v>0</v>
      </c>
      <c r="CM4492">
        <f>'[3]TABLEAU DE BORD'!K4490-'[3]TABLEAU DE BORD'!I4490</f>
        <v>0</v>
      </c>
    </row>
    <row r="4493" spans="87:91" x14ac:dyDescent="0.25">
      <c r="CI4493">
        <f>'[3]TABLEAU DE BORD'!B4491</f>
        <v>0</v>
      </c>
      <c r="CJ4493">
        <f>'[3]TABLEAU DE BORD'!E4491-'[3]TABLEAU DE BORD'!C4491</f>
        <v>0</v>
      </c>
      <c r="CL4493">
        <f>'[3]TABLEAU DE BORD'!H4491</f>
        <v>0</v>
      </c>
      <c r="CM4493">
        <f>'[3]TABLEAU DE BORD'!K4491-'[3]TABLEAU DE BORD'!I4491</f>
        <v>0</v>
      </c>
    </row>
    <row r="4494" spans="87:91" x14ac:dyDescent="0.25">
      <c r="CI4494">
        <f>'[3]TABLEAU DE BORD'!B4492</f>
        <v>0</v>
      </c>
      <c r="CJ4494">
        <f>'[3]TABLEAU DE BORD'!E4492-'[3]TABLEAU DE BORD'!C4492</f>
        <v>0</v>
      </c>
      <c r="CL4494">
        <f>'[3]TABLEAU DE BORD'!H4492</f>
        <v>0</v>
      </c>
      <c r="CM4494">
        <f>'[3]TABLEAU DE BORD'!K4492-'[3]TABLEAU DE BORD'!I4492</f>
        <v>0</v>
      </c>
    </row>
    <row r="4495" spans="87:91" x14ac:dyDescent="0.25">
      <c r="CI4495">
        <f>'[3]TABLEAU DE BORD'!B4493</f>
        <v>0</v>
      </c>
      <c r="CJ4495">
        <f>'[3]TABLEAU DE BORD'!E4493-'[3]TABLEAU DE BORD'!C4493</f>
        <v>0</v>
      </c>
      <c r="CL4495">
        <f>'[3]TABLEAU DE BORD'!H4493</f>
        <v>0</v>
      </c>
      <c r="CM4495">
        <f>'[3]TABLEAU DE BORD'!K4493-'[3]TABLEAU DE BORD'!I4493</f>
        <v>0</v>
      </c>
    </row>
    <row r="4496" spans="87:91" x14ac:dyDescent="0.25">
      <c r="CI4496">
        <f>'[3]TABLEAU DE BORD'!B4494</f>
        <v>0</v>
      </c>
      <c r="CJ4496">
        <f>'[3]TABLEAU DE BORD'!E4494-'[3]TABLEAU DE BORD'!C4494</f>
        <v>0</v>
      </c>
      <c r="CL4496">
        <f>'[3]TABLEAU DE BORD'!H4494</f>
        <v>0</v>
      </c>
      <c r="CM4496">
        <f>'[3]TABLEAU DE BORD'!K4494-'[3]TABLEAU DE BORD'!I4494</f>
        <v>0</v>
      </c>
    </row>
    <row r="4497" spans="87:91" x14ac:dyDescent="0.25">
      <c r="CI4497">
        <f>'[3]TABLEAU DE BORD'!B4495</f>
        <v>0</v>
      </c>
      <c r="CJ4497">
        <f>'[3]TABLEAU DE BORD'!E4495-'[3]TABLEAU DE BORD'!C4495</f>
        <v>0</v>
      </c>
      <c r="CL4497">
        <f>'[3]TABLEAU DE BORD'!H4495</f>
        <v>0</v>
      </c>
      <c r="CM4497">
        <f>'[3]TABLEAU DE BORD'!K4495-'[3]TABLEAU DE BORD'!I4495</f>
        <v>0</v>
      </c>
    </row>
    <row r="4498" spans="87:91" x14ac:dyDescent="0.25">
      <c r="CI4498">
        <f>'[3]TABLEAU DE BORD'!B4496</f>
        <v>0</v>
      </c>
      <c r="CJ4498">
        <f>'[3]TABLEAU DE BORD'!E4496-'[3]TABLEAU DE BORD'!C4496</f>
        <v>0</v>
      </c>
      <c r="CL4498">
        <f>'[3]TABLEAU DE BORD'!H4496</f>
        <v>0</v>
      </c>
      <c r="CM4498">
        <f>'[3]TABLEAU DE BORD'!K4496-'[3]TABLEAU DE BORD'!I4496</f>
        <v>0</v>
      </c>
    </row>
    <row r="4499" spans="87:91" x14ac:dyDescent="0.25">
      <c r="CI4499">
        <f>'[3]TABLEAU DE BORD'!B4497</f>
        <v>0</v>
      </c>
      <c r="CJ4499">
        <f>'[3]TABLEAU DE BORD'!E4497-'[3]TABLEAU DE BORD'!C4497</f>
        <v>0</v>
      </c>
      <c r="CL4499">
        <f>'[3]TABLEAU DE BORD'!H4497</f>
        <v>0</v>
      </c>
      <c r="CM4499">
        <f>'[3]TABLEAU DE BORD'!K4497-'[3]TABLEAU DE BORD'!I4497</f>
        <v>0</v>
      </c>
    </row>
    <row r="4500" spans="87:91" x14ac:dyDescent="0.25">
      <c r="CI4500">
        <f>'[3]TABLEAU DE BORD'!B4498</f>
        <v>0</v>
      </c>
      <c r="CJ4500">
        <f>'[3]TABLEAU DE BORD'!E4498-'[3]TABLEAU DE BORD'!C4498</f>
        <v>0</v>
      </c>
      <c r="CL4500">
        <f>'[3]TABLEAU DE BORD'!H4498</f>
        <v>0</v>
      </c>
      <c r="CM4500">
        <f>'[3]TABLEAU DE BORD'!K4498-'[3]TABLEAU DE BORD'!I4498</f>
        <v>0</v>
      </c>
    </row>
    <row r="4501" spans="87:91" x14ac:dyDescent="0.25">
      <c r="CI4501">
        <f>'[3]TABLEAU DE BORD'!B4499</f>
        <v>0</v>
      </c>
      <c r="CJ4501">
        <f>'[3]TABLEAU DE BORD'!E4499-'[3]TABLEAU DE BORD'!C4499</f>
        <v>0</v>
      </c>
      <c r="CL4501">
        <f>'[3]TABLEAU DE BORD'!H4499</f>
        <v>0</v>
      </c>
      <c r="CM4501">
        <f>'[3]TABLEAU DE BORD'!K4499-'[3]TABLEAU DE BORD'!I4499</f>
        <v>0</v>
      </c>
    </row>
    <row r="4502" spans="87:91" x14ac:dyDescent="0.25">
      <c r="CI4502">
        <f>'[3]TABLEAU DE BORD'!B4500</f>
        <v>0</v>
      </c>
      <c r="CJ4502">
        <f>'[3]TABLEAU DE BORD'!E4500-'[3]TABLEAU DE BORD'!C4500</f>
        <v>0</v>
      </c>
      <c r="CL4502">
        <f>'[3]TABLEAU DE BORD'!H4500</f>
        <v>0</v>
      </c>
      <c r="CM4502">
        <f>'[3]TABLEAU DE BORD'!K4500-'[3]TABLEAU DE BORD'!I4500</f>
        <v>0</v>
      </c>
    </row>
    <row r="4503" spans="87:91" x14ac:dyDescent="0.25">
      <c r="CI4503">
        <f>'[3]TABLEAU DE BORD'!B4501</f>
        <v>0</v>
      </c>
      <c r="CJ4503">
        <f>'[3]TABLEAU DE BORD'!E4501-'[3]TABLEAU DE BORD'!C4501</f>
        <v>0</v>
      </c>
      <c r="CL4503">
        <f>'[3]TABLEAU DE BORD'!H4501</f>
        <v>0</v>
      </c>
      <c r="CM4503">
        <f>'[3]TABLEAU DE BORD'!K4501-'[3]TABLEAU DE BORD'!I4501</f>
        <v>0</v>
      </c>
    </row>
    <row r="4504" spans="87:91" x14ac:dyDescent="0.25">
      <c r="CI4504">
        <f>'[3]TABLEAU DE BORD'!B4502</f>
        <v>0</v>
      </c>
      <c r="CJ4504">
        <f>'[3]TABLEAU DE BORD'!E4502-'[3]TABLEAU DE BORD'!C4502</f>
        <v>0</v>
      </c>
      <c r="CL4504">
        <f>'[3]TABLEAU DE BORD'!H4502</f>
        <v>0</v>
      </c>
      <c r="CM4504">
        <f>'[3]TABLEAU DE BORD'!K4502-'[3]TABLEAU DE BORD'!I4502</f>
        <v>0</v>
      </c>
    </row>
    <row r="4505" spans="87:91" x14ac:dyDescent="0.25">
      <c r="CI4505">
        <f>'[3]TABLEAU DE BORD'!B4503</f>
        <v>0</v>
      </c>
      <c r="CJ4505">
        <f>'[3]TABLEAU DE BORD'!E4503-'[3]TABLEAU DE BORD'!C4503</f>
        <v>0</v>
      </c>
      <c r="CL4505">
        <f>'[3]TABLEAU DE BORD'!H4503</f>
        <v>0</v>
      </c>
      <c r="CM4505">
        <f>'[3]TABLEAU DE BORD'!K4503-'[3]TABLEAU DE BORD'!I4503</f>
        <v>0</v>
      </c>
    </row>
    <row r="4506" spans="87:91" x14ac:dyDescent="0.25">
      <c r="CI4506">
        <f>'[3]TABLEAU DE BORD'!B4504</f>
        <v>0</v>
      </c>
      <c r="CJ4506">
        <f>'[3]TABLEAU DE BORD'!E4504-'[3]TABLEAU DE BORD'!C4504</f>
        <v>0</v>
      </c>
      <c r="CL4506">
        <f>'[3]TABLEAU DE BORD'!H4504</f>
        <v>0</v>
      </c>
      <c r="CM4506">
        <f>'[3]TABLEAU DE BORD'!K4504-'[3]TABLEAU DE BORD'!I4504</f>
        <v>0</v>
      </c>
    </row>
    <row r="4507" spans="87:91" x14ac:dyDescent="0.25">
      <c r="CI4507">
        <f>'[3]TABLEAU DE BORD'!B4505</f>
        <v>0</v>
      </c>
      <c r="CJ4507">
        <f>'[3]TABLEAU DE BORD'!E4505-'[3]TABLEAU DE BORD'!C4505</f>
        <v>0</v>
      </c>
      <c r="CL4507">
        <f>'[3]TABLEAU DE BORD'!H4505</f>
        <v>0</v>
      </c>
      <c r="CM4507">
        <f>'[3]TABLEAU DE BORD'!K4505-'[3]TABLEAU DE BORD'!I4505</f>
        <v>0</v>
      </c>
    </row>
    <row r="4508" spans="87:91" x14ac:dyDescent="0.25">
      <c r="CI4508">
        <f>'[3]TABLEAU DE BORD'!B4506</f>
        <v>0</v>
      </c>
      <c r="CJ4508">
        <f>'[3]TABLEAU DE BORD'!E4506-'[3]TABLEAU DE BORD'!C4506</f>
        <v>0</v>
      </c>
      <c r="CL4508">
        <f>'[3]TABLEAU DE BORD'!H4506</f>
        <v>0</v>
      </c>
      <c r="CM4508">
        <f>'[3]TABLEAU DE BORD'!K4506-'[3]TABLEAU DE BORD'!I4506</f>
        <v>0</v>
      </c>
    </row>
    <row r="4509" spans="87:91" x14ac:dyDescent="0.25">
      <c r="CI4509">
        <f>'[3]TABLEAU DE BORD'!B4507</f>
        <v>0</v>
      </c>
      <c r="CJ4509">
        <f>'[3]TABLEAU DE BORD'!E4507-'[3]TABLEAU DE BORD'!C4507</f>
        <v>0</v>
      </c>
      <c r="CL4509">
        <f>'[3]TABLEAU DE BORD'!H4507</f>
        <v>0</v>
      </c>
      <c r="CM4509">
        <f>'[3]TABLEAU DE BORD'!K4507-'[3]TABLEAU DE BORD'!I4507</f>
        <v>0</v>
      </c>
    </row>
    <row r="4510" spans="87:91" x14ac:dyDescent="0.25">
      <c r="CI4510">
        <f>'[3]TABLEAU DE BORD'!B4508</f>
        <v>0</v>
      </c>
      <c r="CJ4510">
        <f>'[3]TABLEAU DE BORD'!E4508-'[3]TABLEAU DE BORD'!C4508</f>
        <v>0</v>
      </c>
      <c r="CL4510">
        <f>'[3]TABLEAU DE BORD'!H4508</f>
        <v>0</v>
      </c>
      <c r="CM4510">
        <f>'[3]TABLEAU DE BORD'!K4508-'[3]TABLEAU DE BORD'!I4508</f>
        <v>0</v>
      </c>
    </row>
    <row r="4511" spans="87:91" x14ac:dyDescent="0.25">
      <c r="CI4511">
        <f>'[3]TABLEAU DE BORD'!B4509</f>
        <v>0</v>
      </c>
      <c r="CJ4511">
        <f>'[3]TABLEAU DE BORD'!E4509-'[3]TABLEAU DE BORD'!C4509</f>
        <v>0</v>
      </c>
      <c r="CL4511">
        <f>'[3]TABLEAU DE BORD'!H4509</f>
        <v>0</v>
      </c>
      <c r="CM4511">
        <f>'[3]TABLEAU DE BORD'!K4509-'[3]TABLEAU DE BORD'!I4509</f>
        <v>0</v>
      </c>
    </row>
    <row r="4512" spans="87:91" x14ac:dyDescent="0.25">
      <c r="CI4512">
        <f>'[3]TABLEAU DE BORD'!B4510</f>
        <v>0</v>
      </c>
      <c r="CJ4512">
        <f>'[3]TABLEAU DE BORD'!E4510-'[3]TABLEAU DE BORD'!C4510</f>
        <v>0</v>
      </c>
      <c r="CL4512">
        <f>'[3]TABLEAU DE BORD'!H4510</f>
        <v>0</v>
      </c>
      <c r="CM4512">
        <f>'[3]TABLEAU DE BORD'!K4510-'[3]TABLEAU DE BORD'!I4510</f>
        <v>0</v>
      </c>
    </row>
    <row r="4513" spans="87:91" x14ac:dyDescent="0.25">
      <c r="CI4513">
        <f>'[3]TABLEAU DE BORD'!B4511</f>
        <v>0</v>
      </c>
      <c r="CJ4513">
        <f>'[3]TABLEAU DE BORD'!E4511-'[3]TABLEAU DE BORD'!C4511</f>
        <v>0</v>
      </c>
      <c r="CL4513">
        <f>'[3]TABLEAU DE BORD'!H4511</f>
        <v>0</v>
      </c>
      <c r="CM4513">
        <f>'[3]TABLEAU DE BORD'!K4511-'[3]TABLEAU DE BORD'!I4511</f>
        <v>0</v>
      </c>
    </row>
    <row r="4514" spans="87:91" x14ac:dyDescent="0.25">
      <c r="CI4514">
        <f>'[3]TABLEAU DE BORD'!B4512</f>
        <v>0</v>
      </c>
      <c r="CJ4514">
        <f>'[3]TABLEAU DE BORD'!E4512-'[3]TABLEAU DE BORD'!C4512</f>
        <v>0</v>
      </c>
      <c r="CL4514">
        <f>'[3]TABLEAU DE BORD'!H4512</f>
        <v>0</v>
      </c>
      <c r="CM4514">
        <f>'[3]TABLEAU DE BORD'!K4512-'[3]TABLEAU DE BORD'!I4512</f>
        <v>0</v>
      </c>
    </row>
    <row r="4515" spans="87:91" x14ac:dyDescent="0.25">
      <c r="CI4515">
        <f>'[3]TABLEAU DE BORD'!B4513</f>
        <v>0</v>
      </c>
      <c r="CJ4515">
        <f>'[3]TABLEAU DE BORD'!E4513-'[3]TABLEAU DE BORD'!C4513</f>
        <v>0</v>
      </c>
      <c r="CL4515">
        <f>'[3]TABLEAU DE BORD'!H4513</f>
        <v>0</v>
      </c>
      <c r="CM4515">
        <f>'[3]TABLEAU DE BORD'!K4513-'[3]TABLEAU DE BORD'!I4513</f>
        <v>0</v>
      </c>
    </row>
    <row r="4516" spans="87:91" x14ac:dyDescent="0.25">
      <c r="CI4516">
        <f>'[3]TABLEAU DE BORD'!B4514</f>
        <v>0</v>
      </c>
      <c r="CJ4516">
        <f>'[3]TABLEAU DE BORD'!E4514-'[3]TABLEAU DE BORD'!C4514</f>
        <v>0</v>
      </c>
      <c r="CL4516">
        <f>'[3]TABLEAU DE BORD'!H4514</f>
        <v>0</v>
      </c>
      <c r="CM4516">
        <f>'[3]TABLEAU DE BORD'!K4514-'[3]TABLEAU DE BORD'!I4514</f>
        <v>0</v>
      </c>
    </row>
    <row r="4517" spans="87:91" x14ac:dyDescent="0.25">
      <c r="CI4517">
        <f>'[3]TABLEAU DE BORD'!B4515</f>
        <v>0</v>
      </c>
      <c r="CJ4517">
        <f>'[3]TABLEAU DE BORD'!E4515-'[3]TABLEAU DE BORD'!C4515</f>
        <v>0</v>
      </c>
      <c r="CL4517">
        <f>'[3]TABLEAU DE BORD'!H4515</f>
        <v>0</v>
      </c>
      <c r="CM4517">
        <f>'[3]TABLEAU DE BORD'!K4515-'[3]TABLEAU DE BORD'!I4515</f>
        <v>0</v>
      </c>
    </row>
    <row r="4518" spans="87:91" x14ac:dyDescent="0.25">
      <c r="CI4518">
        <f>'[3]TABLEAU DE BORD'!B4516</f>
        <v>0</v>
      </c>
      <c r="CJ4518">
        <f>'[3]TABLEAU DE BORD'!E4516-'[3]TABLEAU DE BORD'!C4516</f>
        <v>0</v>
      </c>
      <c r="CL4518">
        <f>'[3]TABLEAU DE BORD'!H4516</f>
        <v>0</v>
      </c>
      <c r="CM4518">
        <f>'[3]TABLEAU DE BORD'!K4516-'[3]TABLEAU DE BORD'!I4516</f>
        <v>0</v>
      </c>
    </row>
    <row r="4519" spans="87:91" x14ac:dyDescent="0.25">
      <c r="CI4519">
        <f>'[3]TABLEAU DE BORD'!B4517</f>
        <v>0</v>
      </c>
      <c r="CJ4519">
        <f>'[3]TABLEAU DE BORD'!E4517-'[3]TABLEAU DE BORD'!C4517</f>
        <v>0</v>
      </c>
      <c r="CL4519">
        <f>'[3]TABLEAU DE BORD'!H4517</f>
        <v>0</v>
      </c>
      <c r="CM4519">
        <f>'[3]TABLEAU DE BORD'!K4517-'[3]TABLEAU DE BORD'!I4517</f>
        <v>0</v>
      </c>
    </row>
    <row r="4520" spans="87:91" x14ac:dyDescent="0.25">
      <c r="CI4520">
        <f>'[3]TABLEAU DE BORD'!B4518</f>
        <v>0</v>
      </c>
      <c r="CJ4520">
        <f>'[3]TABLEAU DE BORD'!E4518-'[3]TABLEAU DE BORD'!C4518</f>
        <v>0</v>
      </c>
      <c r="CL4520">
        <f>'[3]TABLEAU DE BORD'!H4518</f>
        <v>0</v>
      </c>
      <c r="CM4520">
        <f>'[3]TABLEAU DE BORD'!K4518-'[3]TABLEAU DE BORD'!I4518</f>
        <v>0</v>
      </c>
    </row>
    <row r="4521" spans="87:91" x14ac:dyDescent="0.25">
      <c r="CI4521">
        <f>'[3]TABLEAU DE BORD'!B4519</f>
        <v>0</v>
      </c>
      <c r="CJ4521">
        <f>'[3]TABLEAU DE BORD'!E4519-'[3]TABLEAU DE BORD'!C4519</f>
        <v>0</v>
      </c>
      <c r="CL4521">
        <f>'[3]TABLEAU DE BORD'!H4519</f>
        <v>0</v>
      </c>
      <c r="CM4521">
        <f>'[3]TABLEAU DE BORD'!K4519-'[3]TABLEAU DE BORD'!I4519</f>
        <v>0</v>
      </c>
    </row>
    <row r="4522" spans="87:91" x14ac:dyDescent="0.25">
      <c r="CI4522">
        <f>'[3]TABLEAU DE BORD'!B4520</f>
        <v>0</v>
      </c>
      <c r="CJ4522">
        <f>'[3]TABLEAU DE BORD'!E4520-'[3]TABLEAU DE BORD'!C4520</f>
        <v>0</v>
      </c>
      <c r="CL4522">
        <f>'[3]TABLEAU DE BORD'!H4520</f>
        <v>0</v>
      </c>
      <c r="CM4522">
        <f>'[3]TABLEAU DE BORD'!K4520-'[3]TABLEAU DE BORD'!I4520</f>
        <v>0</v>
      </c>
    </row>
    <row r="4523" spans="87:91" x14ac:dyDescent="0.25">
      <c r="CI4523">
        <f>'[3]TABLEAU DE BORD'!B4521</f>
        <v>0</v>
      </c>
      <c r="CJ4523">
        <f>'[3]TABLEAU DE BORD'!E4521-'[3]TABLEAU DE BORD'!C4521</f>
        <v>0</v>
      </c>
      <c r="CL4523">
        <f>'[3]TABLEAU DE BORD'!H4521</f>
        <v>0</v>
      </c>
      <c r="CM4523">
        <f>'[3]TABLEAU DE BORD'!K4521-'[3]TABLEAU DE BORD'!I4521</f>
        <v>0</v>
      </c>
    </row>
    <row r="4524" spans="87:91" x14ac:dyDescent="0.25">
      <c r="CI4524">
        <f>'[3]TABLEAU DE BORD'!B4522</f>
        <v>0</v>
      </c>
      <c r="CJ4524">
        <f>'[3]TABLEAU DE BORD'!E4522-'[3]TABLEAU DE BORD'!C4522</f>
        <v>0</v>
      </c>
      <c r="CL4524">
        <f>'[3]TABLEAU DE BORD'!H4522</f>
        <v>0</v>
      </c>
      <c r="CM4524">
        <f>'[3]TABLEAU DE BORD'!K4522-'[3]TABLEAU DE BORD'!I4522</f>
        <v>0</v>
      </c>
    </row>
    <row r="4525" spans="87:91" x14ac:dyDescent="0.25">
      <c r="CI4525">
        <f>'[3]TABLEAU DE BORD'!B4523</f>
        <v>0</v>
      </c>
      <c r="CJ4525">
        <f>'[3]TABLEAU DE BORD'!E4523-'[3]TABLEAU DE BORD'!C4523</f>
        <v>0</v>
      </c>
      <c r="CL4525">
        <f>'[3]TABLEAU DE BORD'!H4523</f>
        <v>0</v>
      </c>
      <c r="CM4525">
        <f>'[3]TABLEAU DE BORD'!K4523-'[3]TABLEAU DE BORD'!I4523</f>
        <v>0</v>
      </c>
    </row>
    <row r="4526" spans="87:91" x14ac:dyDescent="0.25">
      <c r="CI4526">
        <f>'[3]TABLEAU DE BORD'!B4524</f>
        <v>0</v>
      </c>
      <c r="CJ4526">
        <f>'[3]TABLEAU DE BORD'!E4524-'[3]TABLEAU DE BORD'!C4524</f>
        <v>0</v>
      </c>
      <c r="CL4526">
        <f>'[3]TABLEAU DE BORD'!H4524</f>
        <v>0</v>
      </c>
      <c r="CM4526">
        <f>'[3]TABLEAU DE BORD'!K4524-'[3]TABLEAU DE BORD'!I4524</f>
        <v>0</v>
      </c>
    </row>
    <row r="4527" spans="87:91" x14ac:dyDescent="0.25">
      <c r="CI4527">
        <f>'[3]TABLEAU DE BORD'!B4525</f>
        <v>0</v>
      </c>
      <c r="CJ4527">
        <f>'[3]TABLEAU DE BORD'!E4525-'[3]TABLEAU DE BORD'!C4525</f>
        <v>0</v>
      </c>
      <c r="CL4527">
        <f>'[3]TABLEAU DE BORD'!H4525</f>
        <v>0</v>
      </c>
      <c r="CM4527">
        <f>'[3]TABLEAU DE BORD'!K4525-'[3]TABLEAU DE BORD'!I4525</f>
        <v>0</v>
      </c>
    </row>
    <row r="4528" spans="87:91" x14ac:dyDescent="0.25">
      <c r="CI4528">
        <f>'[3]TABLEAU DE BORD'!B4526</f>
        <v>0</v>
      </c>
      <c r="CJ4528">
        <f>'[3]TABLEAU DE BORD'!E4526-'[3]TABLEAU DE BORD'!C4526</f>
        <v>0</v>
      </c>
      <c r="CL4528">
        <f>'[3]TABLEAU DE BORD'!H4526</f>
        <v>0</v>
      </c>
      <c r="CM4528">
        <f>'[3]TABLEAU DE BORD'!K4526-'[3]TABLEAU DE BORD'!I4526</f>
        <v>0</v>
      </c>
    </row>
    <row r="4529" spans="87:91" x14ac:dyDescent="0.25">
      <c r="CI4529">
        <f>'[3]TABLEAU DE BORD'!B4527</f>
        <v>0</v>
      </c>
      <c r="CJ4529">
        <f>'[3]TABLEAU DE BORD'!E4527-'[3]TABLEAU DE BORD'!C4527</f>
        <v>0</v>
      </c>
      <c r="CL4529">
        <f>'[3]TABLEAU DE BORD'!H4527</f>
        <v>0</v>
      </c>
      <c r="CM4529">
        <f>'[3]TABLEAU DE BORD'!K4527-'[3]TABLEAU DE BORD'!I4527</f>
        <v>0</v>
      </c>
    </row>
    <row r="4530" spans="87:91" x14ac:dyDescent="0.25">
      <c r="CI4530">
        <f>'[3]TABLEAU DE BORD'!B4528</f>
        <v>0</v>
      </c>
      <c r="CJ4530">
        <f>'[3]TABLEAU DE BORD'!E4528-'[3]TABLEAU DE BORD'!C4528</f>
        <v>0</v>
      </c>
      <c r="CL4530">
        <f>'[3]TABLEAU DE BORD'!H4528</f>
        <v>0</v>
      </c>
      <c r="CM4530">
        <f>'[3]TABLEAU DE BORD'!K4528-'[3]TABLEAU DE BORD'!I4528</f>
        <v>0</v>
      </c>
    </row>
    <row r="4531" spans="87:91" x14ac:dyDescent="0.25">
      <c r="CI4531">
        <f>'[3]TABLEAU DE BORD'!B4529</f>
        <v>0</v>
      </c>
      <c r="CJ4531">
        <f>'[3]TABLEAU DE BORD'!E4529-'[3]TABLEAU DE BORD'!C4529</f>
        <v>0</v>
      </c>
      <c r="CL4531">
        <f>'[3]TABLEAU DE BORD'!H4529</f>
        <v>0</v>
      </c>
      <c r="CM4531">
        <f>'[3]TABLEAU DE BORD'!K4529-'[3]TABLEAU DE BORD'!I4529</f>
        <v>0</v>
      </c>
    </row>
    <row r="4532" spans="87:91" x14ac:dyDescent="0.25">
      <c r="CI4532">
        <f>'[3]TABLEAU DE BORD'!B4530</f>
        <v>0</v>
      </c>
      <c r="CJ4532">
        <f>'[3]TABLEAU DE BORD'!E4530-'[3]TABLEAU DE BORD'!C4530</f>
        <v>0</v>
      </c>
      <c r="CL4532">
        <f>'[3]TABLEAU DE BORD'!H4530</f>
        <v>0</v>
      </c>
      <c r="CM4532">
        <f>'[3]TABLEAU DE BORD'!K4530-'[3]TABLEAU DE BORD'!I4530</f>
        <v>0</v>
      </c>
    </row>
    <row r="4533" spans="87:91" x14ac:dyDescent="0.25">
      <c r="CI4533">
        <f>'[3]TABLEAU DE BORD'!B4531</f>
        <v>0</v>
      </c>
      <c r="CJ4533">
        <f>'[3]TABLEAU DE BORD'!E4531-'[3]TABLEAU DE BORD'!C4531</f>
        <v>0</v>
      </c>
      <c r="CL4533">
        <f>'[3]TABLEAU DE BORD'!H4531</f>
        <v>0</v>
      </c>
      <c r="CM4533">
        <f>'[3]TABLEAU DE BORD'!K4531-'[3]TABLEAU DE BORD'!I4531</f>
        <v>0</v>
      </c>
    </row>
    <row r="4534" spans="87:91" x14ac:dyDescent="0.25">
      <c r="CI4534">
        <f>'[3]TABLEAU DE BORD'!B4532</f>
        <v>0</v>
      </c>
      <c r="CJ4534">
        <f>'[3]TABLEAU DE BORD'!E4532-'[3]TABLEAU DE BORD'!C4532</f>
        <v>0</v>
      </c>
      <c r="CL4534">
        <f>'[3]TABLEAU DE BORD'!H4532</f>
        <v>0</v>
      </c>
      <c r="CM4534">
        <f>'[3]TABLEAU DE BORD'!K4532-'[3]TABLEAU DE BORD'!I4532</f>
        <v>0</v>
      </c>
    </row>
    <row r="4535" spans="87:91" x14ac:dyDescent="0.25">
      <c r="CI4535">
        <f>'[3]TABLEAU DE BORD'!B4533</f>
        <v>0</v>
      </c>
      <c r="CJ4535">
        <f>'[3]TABLEAU DE BORD'!E4533-'[3]TABLEAU DE BORD'!C4533</f>
        <v>0</v>
      </c>
      <c r="CL4535">
        <f>'[3]TABLEAU DE BORD'!H4533</f>
        <v>0</v>
      </c>
      <c r="CM4535">
        <f>'[3]TABLEAU DE BORD'!K4533-'[3]TABLEAU DE BORD'!I4533</f>
        <v>0</v>
      </c>
    </row>
    <row r="4536" spans="87:91" x14ac:dyDescent="0.25">
      <c r="CI4536">
        <f>'[3]TABLEAU DE BORD'!B4534</f>
        <v>0</v>
      </c>
      <c r="CJ4536">
        <f>'[3]TABLEAU DE BORD'!E4534-'[3]TABLEAU DE BORD'!C4534</f>
        <v>0</v>
      </c>
      <c r="CL4536">
        <f>'[3]TABLEAU DE BORD'!H4534</f>
        <v>0</v>
      </c>
      <c r="CM4536">
        <f>'[3]TABLEAU DE BORD'!K4534-'[3]TABLEAU DE BORD'!I4534</f>
        <v>0</v>
      </c>
    </row>
    <row r="4537" spans="87:91" x14ac:dyDescent="0.25">
      <c r="CI4537">
        <f>'[3]TABLEAU DE BORD'!B4535</f>
        <v>0</v>
      </c>
      <c r="CJ4537">
        <f>'[3]TABLEAU DE BORD'!E4535-'[3]TABLEAU DE BORD'!C4535</f>
        <v>0</v>
      </c>
      <c r="CL4537">
        <f>'[3]TABLEAU DE BORD'!H4535</f>
        <v>0</v>
      </c>
      <c r="CM4537">
        <f>'[3]TABLEAU DE BORD'!K4535-'[3]TABLEAU DE BORD'!I4535</f>
        <v>0</v>
      </c>
    </row>
    <row r="4538" spans="87:91" x14ac:dyDescent="0.25">
      <c r="CI4538">
        <f>'[3]TABLEAU DE BORD'!B4536</f>
        <v>0</v>
      </c>
      <c r="CJ4538">
        <f>'[3]TABLEAU DE BORD'!E4536-'[3]TABLEAU DE BORD'!C4536</f>
        <v>0</v>
      </c>
      <c r="CL4538">
        <f>'[3]TABLEAU DE BORD'!H4536</f>
        <v>0</v>
      </c>
      <c r="CM4538">
        <f>'[3]TABLEAU DE BORD'!K4536-'[3]TABLEAU DE BORD'!I4536</f>
        <v>0</v>
      </c>
    </row>
    <row r="4539" spans="87:91" x14ac:dyDescent="0.25">
      <c r="CI4539">
        <f>'[3]TABLEAU DE BORD'!B4537</f>
        <v>0</v>
      </c>
      <c r="CJ4539">
        <f>'[3]TABLEAU DE BORD'!E4537-'[3]TABLEAU DE BORD'!C4537</f>
        <v>0</v>
      </c>
      <c r="CL4539">
        <f>'[3]TABLEAU DE BORD'!H4537</f>
        <v>0</v>
      </c>
      <c r="CM4539">
        <f>'[3]TABLEAU DE BORD'!K4537-'[3]TABLEAU DE BORD'!I4537</f>
        <v>0</v>
      </c>
    </row>
    <row r="4540" spans="87:91" x14ac:dyDescent="0.25">
      <c r="CI4540">
        <f>'[3]TABLEAU DE BORD'!B4538</f>
        <v>0</v>
      </c>
      <c r="CJ4540">
        <f>'[3]TABLEAU DE BORD'!E4538-'[3]TABLEAU DE BORD'!C4538</f>
        <v>0</v>
      </c>
      <c r="CL4540">
        <f>'[3]TABLEAU DE BORD'!H4538</f>
        <v>0</v>
      </c>
      <c r="CM4540">
        <f>'[3]TABLEAU DE BORD'!K4538-'[3]TABLEAU DE BORD'!I4538</f>
        <v>0</v>
      </c>
    </row>
    <row r="4541" spans="87:91" x14ac:dyDescent="0.25">
      <c r="CI4541">
        <f>'[3]TABLEAU DE BORD'!B4539</f>
        <v>0</v>
      </c>
      <c r="CJ4541">
        <f>'[3]TABLEAU DE BORD'!E4539-'[3]TABLEAU DE BORD'!C4539</f>
        <v>0</v>
      </c>
      <c r="CL4541">
        <f>'[3]TABLEAU DE BORD'!H4539</f>
        <v>0</v>
      </c>
      <c r="CM4541">
        <f>'[3]TABLEAU DE BORD'!K4539-'[3]TABLEAU DE BORD'!I4539</f>
        <v>0</v>
      </c>
    </row>
    <row r="4542" spans="87:91" x14ac:dyDescent="0.25">
      <c r="CI4542">
        <f>'[3]TABLEAU DE BORD'!B4540</f>
        <v>0</v>
      </c>
      <c r="CJ4542">
        <f>'[3]TABLEAU DE BORD'!E4540-'[3]TABLEAU DE BORD'!C4540</f>
        <v>0</v>
      </c>
      <c r="CL4542">
        <f>'[3]TABLEAU DE BORD'!H4540</f>
        <v>0</v>
      </c>
      <c r="CM4542">
        <f>'[3]TABLEAU DE BORD'!K4540-'[3]TABLEAU DE BORD'!I4540</f>
        <v>0</v>
      </c>
    </row>
    <row r="4543" spans="87:91" x14ac:dyDescent="0.25">
      <c r="CI4543">
        <f>'[3]TABLEAU DE BORD'!B4541</f>
        <v>0</v>
      </c>
      <c r="CJ4543">
        <f>'[3]TABLEAU DE BORD'!E4541-'[3]TABLEAU DE BORD'!C4541</f>
        <v>0</v>
      </c>
      <c r="CL4543">
        <f>'[3]TABLEAU DE BORD'!H4541</f>
        <v>0</v>
      </c>
      <c r="CM4543">
        <f>'[3]TABLEAU DE BORD'!K4541-'[3]TABLEAU DE BORD'!I4541</f>
        <v>0</v>
      </c>
    </row>
    <row r="4544" spans="87:91" x14ac:dyDescent="0.25">
      <c r="CI4544">
        <f>'[3]TABLEAU DE BORD'!B4542</f>
        <v>0</v>
      </c>
      <c r="CJ4544">
        <f>'[3]TABLEAU DE BORD'!E4542-'[3]TABLEAU DE BORD'!C4542</f>
        <v>0</v>
      </c>
      <c r="CL4544">
        <f>'[3]TABLEAU DE BORD'!H4542</f>
        <v>0</v>
      </c>
      <c r="CM4544">
        <f>'[3]TABLEAU DE BORD'!K4542-'[3]TABLEAU DE BORD'!I4542</f>
        <v>0</v>
      </c>
    </row>
    <row r="4545" spans="87:91" x14ac:dyDescent="0.25">
      <c r="CI4545">
        <f>'[3]TABLEAU DE BORD'!B4543</f>
        <v>0</v>
      </c>
      <c r="CJ4545">
        <f>'[3]TABLEAU DE BORD'!E4543-'[3]TABLEAU DE BORD'!C4543</f>
        <v>0</v>
      </c>
      <c r="CL4545">
        <f>'[3]TABLEAU DE BORD'!H4543</f>
        <v>0</v>
      </c>
      <c r="CM4545">
        <f>'[3]TABLEAU DE BORD'!K4543-'[3]TABLEAU DE BORD'!I4543</f>
        <v>0</v>
      </c>
    </row>
    <row r="4546" spans="87:91" x14ac:dyDescent="0.25">
      <c r="CI4546">
        <f>'[3]TABLEAU DE BORD'!B4544</f>
        <v>0</v>
      </c>
      <c r="CJ4546">
        <f>'[3]TABLEAU DE BORD'!E4544-'[3]TABLEAU DE BORD'!C4544</f>
        <v>0</v>
      </c>
      <c r="CL4546">
        <f>'[3]TABLEAU DE BORD'!H4544</f>
        <v>0</v>
      </c>
      <c r="CM4546">
        <f>'[3]TABLEAU DE BORD'!K4544-'[3]TABLEAU DE BORD'!I4544</f>
        <v>0</v>
      </c>
    </row>
    <row r="4547" spans="87:91" x14ac:dyDescent="0.25">
      <c r="CI4547">
        <f>'[3]TABLEAU DE BORD'!B4545</f>
        <v>0</v>
      </c>
      <c r="CJ4547">
        <f>'[3]TABLEAU DE BORD'!E4545-'[3]TABLEAU DE BORD'!C4545</f>
        <v>0</v>
      </c>
      <c r="CL4547">
        <f>'[3]TABLEAU DE BORD'!H4545</f>
        <v>0</v>
      </c>
      <c r="CM4547">
        <f>'[3]TABLEAU DE BORD'!K4545-'[3]TABLEAU DE BORD'!I4545</f>
        <v>0</v>
      </c>
    </row>
    <row r="4548" spans="87:91" x14ac:dyDescent="0.25">
      <c r="CI4548">
        <f>'[3]TABLEAU DE BORD'!B4546</f>
        <v>0</v>
      </c>
      <c r="CJ4548">
        <f>'[3]TABLEAU DE BORD'!E4546-'[3]TABLEAU DE BORD'!C4546</f>
        <v>0</v>
      </c>
      <c r="CL4548">
        <f>'[3]TABLEAU DE BORD'!H4546</f>
        <v>0</v>
      </c>
      <c r="CM4548">
        <f>'[3]TABLEAU DE BORD'!K4546-'[3]TABLEAU DE BORD'!I4546</f>
        <v>0</v>
      </c>
    </row>
    <row r="4549" spans="87:91" x14ac:dyDescent="0.25">
      <c r="CI4549">
        <f>'[3]TABLEAU DE BORD'!B4547</f>
        <v>0</v>
      </c>
      <c r="CJ4549">
        <f>'[3]TABLEAU DE BORD'!E4547-'[3]TABLEAU DE BORD'!C4547</f>
        <v>0</v>
      </c>
      <c r="CL4549">
        <f>'[3]TABLEAU DE BORD'!H4547</f>
        <v>0</v>
      </c>
      <c r="CM4549">
        <f>'[3]TABLEAU DE BORD'!K4547-'[3]TABLEAU DE BORD'!I4547</f>
        <v>0</v>
      </c>
    </row>
    <row r="4550" spans="87:91" x14ac:dyDescent="0.25">
      <c r="CI4550">
        <f>'[3]TABLEAU DE BORD'!B4548</f>
        <v>0</v>
      </c>
      <c r="CJ4550">
        <f>'[3]TABLEAU DE BORD'!E4548-'[3]TABLEAU DE BORD'!C4548</f>
        <v>0</v>
      </c>
      <c r="CL4550">
        <f>'[3]TABLEAU DE BORD'!H4548</f>
        <v>0</v>
      </c>
      <c r="CM4550">
        <f>'[3]TABLEAU DE BORD'!K4548-'[3]TABLEAU DE BORD'!I4548</f>
        <v>0</v>
      </c>
    </row>
    <row r="4551" spans="87:91" x14ac:dyDescent="0.25">
      <c r="CI4551">
        <f>'[3]TABLEAU DE BORD'!B4549</f>
        <v>0</v>
      </c>
      <c r="CJ4551">
        <f>'[3]TABLEAU DE BORD'!E4549-'[3]TABLEAU DE BORD'!C4549</f>
        <v>0</v>
      </c>
      <c r="CL4551">
        <f>'[3]TABLEAU DE BORD'!H4549</f>
        <v>0</v>
      </c>
      <c r="CM4551">
        <f>'[3]TABLEAU DE BORD'!K4549-'[3]TABLEAU DE BORD'!I4549</f>
        <v>0</v>
      </c>
    </row>
    <row r="4552" spans="87:91" x14ac:dyDescent="0.25">
      <c r="CI4552">
        <f>'[3]TABLEAU DE BORD'!B4550</f>
        <v>0</v>
      </c>
      <c r="CJ4552">
        <f>'[3]TABLEAU DE BORD'!E4550-'[3]TABLEAU DE BORD'!C4550</f>
        <v>0</v>
      </c>
      <c r="CL4552">
        <f>'[3]TABLEAU DE BORD'!H4550</f>
        <v>0</v>
      </c>
      <c r="CM4552">
        <f>'[3]TABLEAU DE BORD'!K4550-'[3]TABLEAU DE BORD'!I4550</f>
        <v>0</v>
      </c>
    </row>
    <row r="4553" spans="87:91" x14ac:dyDescent="0.25">
      <c r="CI4553">
        <f>'[3]TABLEAU DE BORD'!B4551</f>
        <v>0</v>
      </c>
      <c r="CJ4553">
        <f>'[3]TABLEAU DE BORD'!E4551-'[3]TABLEAU DE BORD'!C4551</f>
        <v>0</v>
      </c>
      <c r="CL4553">
        <f>'[3]TABLEAU DE BORD'!H4551</f>
        <v>0</v>
      </c>
      <c r="CM4553">
        <f>'[3]TABLEAU DE BORD'!K4551-'[3]TABLEAU DE BORD'!I4551</f>
        <v>0</v>
      </c>
    </row>
    <row r="4554" spans="87:91" x14ac:dyDescent="0.25">
      <c r="CI4554">
        <f>'[3]TABLEAU DE BORD'!B4552</f>
        <v>0</v>
      </c>
      <c r="CJ4554">
        <f>'[3]TABLEAU DE BORD'!E4552-'[3]TABLEAU DE BORD'!C4552</f>
        <v>0</v>
      </c>
      <c r="CL4554">
        <f>'[3]TABLEAU DE BORD'!H4552</f>
        <v>0</v>
      </c>
      <c r="CM4554">
        <f>'[3]TABLEAU DE BORD'!K4552-'[3]TABLEAU DE BORD'!I4552</f>
        <v>0</v>
      </c>
    </row>
    <row r="4555" spans="87:91" x14ac:dyDescent="0.25">
      <c r="CI4555">
        <f>'[3]TABLEAU DE BORD'!B4553</f>
        <v>0</v>
      </c>
      <c r="CJ4555">
        <f>'[3]TABLEAU DE BORD'!E4553-'[3]TABLEAU DE BORD'!C4553</f>
        <v>0</v>
      </c>
      <c r="CL4555">
        <f>'[3]TABLEAU DE BORD'!H4553</f>
        <v>0</v>
      </c>
      <c r="CM4555">
        <f>'[3]TABLEAU DE BORD'!K4553-'[3]TABLEAU DE BORD'!I4553</f>
        <v>0</v>
      </c>
    </row>
    <row r="4556" spans="87:91" x14ac:dyDescent="0.25">
      <c r="CI4556">
        <f>'[3]TABLEAU DE BORD'!B4554</f>
        <v>0</v>
      </c>
      <c r="CJ4556">
        <f>'[3]TABLEAU DE BORD'!E4554-'[3]TABLEAU DE BORD'!C4554</f>
        <v>0</v>
      </c>
      <c r="CL4556">
        <f>'[3]TABLEAU DE BORD'!H4554</f>
        <v>0</v>
      </c>
      <c r="CM4556">
        <f>'[3]TABLEAU DE BORD'!K4554-'[3]TABLEAU DE BORD'!I4554</f>
        <v>0</v>
      </c>
    </row>
    <row r="4557" spans="87:91" x14ac:dyDescent="0.25">
      <c r="CI4557">
        <f>'[3]TABLEAU DE BORD'!B4555</f>
        <v>0</v>
      </c>
      <c r="CJ4557">
        <f>'[3]TABLEAU DE BORD'!E4555-'[3]TABLEAU DE BORD'!C4555</f>
        <v>0</v>
      </c>
      <c r="CL4557">
        <f>'[3]TABLEAU DE BORD'!H4555</f>
        <v>0</v>
      </c>
      <c r="CM4557">
        <f>'[3]TABLEAU DE BORD'!K4555-'[3]TABLEAU DE BORD'!I4555</f>
        <v>0</v>
      </c>
    </row>
    <row r="4558" spans="87:91" x14ac:dyDescent="0.25">
      <c r="CI4558">
        <f>'[3]TABLEAU DE BORD'!B4556</f>
        <v>0</v>
      </c>
      <c r="CJ4558">
        <f>'[3]TABLEAU DE BORD'!E4556-'[3]TABLEAU DE BORD'!C4556</f>
        <v>0</v>
      </c>
      <c r="CL4558">
        <f>'[3]TABLEAU DE BORD'!H4556</f>
        <v>0</v>
      </c>
      <c r="CM4558">
        <f>'[3]TABLEAU DE BORD'!K4556-'[3]TABLEAU DE BORD'!I4556</f>
        <v>0</v>
      </c>
    </row>
    <row r="4559" spans="87:91" x14ac:dyDescent="0.25">
      <c r="CI4559">
        <f>'[3]TABLEAU DE BORD'!B4557</f>
        <v>0</v>
      </c>
      <c r="CJ4559">
        <f>'[3]TABLEAU DE BORD'!E4557-'[3]TABLEAU DE BORD'!C4557</f>
        <v>0</v>
      </c>
      <c r="CL4559">
        <f>'[3]TABLEAU DE BORD'!H4557</f>
        <v>0</v>
      </c>
      <c r="CM4559">
        <f>'[3]TABLEAU DE BORD'!K4557-'[3]TABLEAU DE BORD'!I4557</f>
        <v>0</v>
      </c>
    </row>
    <row r="4560" spans="87:91" x14ac:dyDescent="0.25">
      <c r="CI4560">
        <f>'[3]TABLEAU DE BORD'!B4558</f>
        <v>0</v>
      </c>
      <c r="CJ4560">
        <f>'[3]TABLEAU DE BORD'!E4558-'[3]TABLEAU DE BORD'!C4558</f>
        <v>0</v>
      </c>
      <c r="CL4560">
        <f>'[3]TABLEAU DE BORD'!H4558</f>
        <v>0</v>
      </c>
      <c r="CM4560">
        <f>'[3]TABLEAU DE BORD'!K4558-'[3]TABLEAU DE BORD'!I4558</f>
        <v>0</v>
      </c>
    </row>
    <row r="4561" spans="87:91" x14ac:dyDescent="0.25">
      <c r="CI4561">
        <f>'[3]TABLEAU DE BORD'!B4559</f>
        <v>0</v>
      </c>
      <c r="CJ4561">
        <f>'[3]TABLEAU DE BORD'!E4559-'[3]TABLEAU DE BORD'!C4559</f>
        <v>0</v>
      </c>
      <c r="CL4561">
        <f>'[3]TABLEAU DE BORD'!H4559</f>
        <v>0</v>
      </c>
      <c r="CM4561">
        <f>'[3]TABLEAU DE BORD'!K4559-'[3]TABLEAU DE BORD'!I4559</f>
        <v>0</v>
      </c>
    </row>
    <row r="4562" spans="87:91" x14ac:dyDescent="0.25">
      <c r="CI4562">
        <f>'[3]TABLEAU DE BORD'!B4560</f>
        <v>0</v>
      </c>
      <c r="CJ4562">
        <f>'[3]TABLEAU DE BORD'!E4560-'[3]TABLEAU DE BORD'!C4560</f>
        <v>0</v>
      </c>
      <c r="CL4562">
        <f>'[3]TABLEAU DE BORD'!H4560</f>
        <v>0</v>
      </c>
      <c r="CM4562">
        <f>'[3]TABLEAU DE BORD'!K4560-'[3]TABLEAU DE BORD'!I4560</f>
        <v>0</v>
      </c>
    </row>
    <row r="4563" spans="87:91" x14ac:dyDescent="0.25">
      <c r="CI4563">
        <f>'[3]TABLEAU DE BORD'!B4561</f>
        <v>0</v>
      </c>
      <c r="CJ4563">
        <f>'[3]TABLEAU DE BORD'!E4561-'[3]TABLEAU DE BORD'!C4561</f>
        <v>0</v>
      </c>
      <c r="CL4563">
        <f>'[3]TABLEAU DE BORD'!H4561</f>
        <v>0</v>
      </c>
      <c r="CM4563">
        <f>'[3]TABLEAU DE BORD'!K4561-'[3]TABLEAU DE BORD'!I4561</f>
        <v>0</v>
      </c>
    </row>
    <row r="4564" spans="87:91" x14ac:dyDescent="0.25">
      <c r="CI4564">
        <f>'[3]TABLEAU DE BORD'!B4562</f>
        <v>0</v>
      </c>
      <c r="CJ4564">
        <f>'[3]TABLEAU DE BORD'!E4562-'[3]TABLEAU DE BORD'!C4562</f>
        <v>0</v>
      </c>
      <c r="CL4564">
        <f>'[3]TABLEAU DE BORD'!H4562</f>
        <v>0</v>
      </c>
      <c r="CM4564">
        <f>'[3]TABLEAU DE BORD'!K4562-'[3]TABLEAU DE BORD'!I4562</f>
        <v>0</v>
      </c>
    </row>
    <row r="4565" spans="87:91" x14ac:dyDescent="0.25">
      <c r="CI4565">
        <f>'[3]TABLEAU DE BORD'!B4563</f>
        <v>0</v>
      </c>
      <c r="CJ4565">
        <f>'[3]TABLEAU DE BORD'!E4563-'[3]TABLEAU DE BORD'!C4563</f>
        <v>0</v>
      </c>
      <c r="CL4565">
        <f>'[3]TABLEAU DE BORD'!H4563</f>
        <v>0</v>
      </c>
      <c r="CM4565">
        <f>'[3]TABLEAU DE BORD'!K4563-'[3]TABLEAU DE BORD'!I4563</f>
        <v>0</v>
      </c>
    </row>
    <row r="4566" spans="87:91" x14ac:dyDescent="0.25">
      <c r="CI4566">
        <f>'[3]TABLEAU DE BORD'!B4564</f>
        <v>0</v>
      </c>
      <c r="CJ4566">
        <f>'[3]TABLEAU DE BORD'!E4564-'[3]TABLEAU DE BORD'!C4564</f>
        <v>0</v>
      </c>
      <c r="CL4566">
        <f>'[3]TABLEAU DE BORD'!H4564</f>
        <v>0</v>
      </c>
      <c r="CM4566">
        <f>'[3]TABLEAU DE BORD'!K4564-'[3]TABLEAU DE BORD'!I4564</f>
        <v>0</v>
      </c>
    </row>
    <row r="4567" spans="87:91" x14ac:dyDescent="0.25">
      <c r="CI4567">
        <f>'[3]TABLEAU DE BORD'!B4565</f>
        <v>0</v>
      </c>
      <c r="CJ4567">
        <f>'[3]TABLEAU DE BORD'!E4565-'[3]TABLEAU DE BORD'!C4565</f>
        <v>0</v>
      </c>
      <c r="CL4567">
        <f>'[3]TABLEAU DE BORD'!H4565</f>
        <v>0</v>
      </c>
      <c r="CM4567">
        <f>'[3]TABLEAU DE BORD'!K4565-'[3]TABLEAU DE BORD'!I4565</f>
        <v>0</v>
      </c>
    </row>
    <row r="4568" spans="87:91" x14ac:dyDescent="0.25">
      <c r="CI4568">
        <f>'[3]TABLEAU DE BORD'!B4566</f>
        <v>0</v>
      </c>
      <c r="CJ4568">
        <f>'[3]TABLEAU DE BORD'!E4566-'[3]TABLEAU DE BORD'!C4566</f>
        <v>0</v>
      </c>
      <c r="CL4568">
        <f>'[3]TABLEAU DE BORD'!H4566</f>
        <v>0</v>
      </c>
      <c r="CM4568">
        <f>'[3]TABLEAU DE BORD'!K4566-'[3]TABLEAU DE BORD'!I4566</f>
        <v>0</v>
      </c>
    </row>
    <row r="4569" spans="87:91" x14ac:dyDescent="0.25">
      <c r="CI4569">
        <f>'[3]TABLEAU DE BORD'!B4567</f>
        <v>0</v>
      </c>
      <c r="CJ4569">
        <f>'[3]TABLEAU DE BORD'!E4567-'[3]TABLEAU DE BORD'!C4567</f>
        <v>0</v>
      </c>
      <c r="CL4569">
        <f>'[3]TABLEAU DE BORD'!H4567</f>
        <v>0</v>
      </c>
      <c r="CM4569">
        <f>'[3]TABLEAU DE BORD'!K4567-'[3]TABLEAU DE BORD'!I4567</f>
        <v>0</v>
      </c>
    </row>
    <row r="4570" spans="87:91" x14ac:dyDescent="0.25">
      <c r="CI4570">
        <f>'[3]TABLEAU DE BORD'!B4568</f>
        <v>0</v>
      </c>
      <c r="CJ4570">
        <f>'[3]TABLEAU DE BORD'!E4568-'[3]TABLEAU DE BORD'!C4568</f>
        <v>0</v>
      </c>
      <c r="CL4570">
        <f>'[3]TABLEAU DE BORD'!H4568</f>
        <v>0</v>
      </c>
      <c r="CM4570">
        <f>'[3]TABLEAU DE BORD'!K4568-'[3]TABLEAU DE BORD'!I4568</f>
        <v>0</v>
      </c>
    </row>
    <row r="4571" spans="87:91" x14ac:dyDescent="0.25">
      <c r="CI4571">
        <f>'[3]TABLEAU DE BORD'!B4569</f>
        <v>0</v>
      </c>
      <c r="CJ4571">
        <f>'[3]TABLEAU DE BORD'!E4569-'[3]TABLEAU DE BORD'!C4569</f>
        <v>0</v>
      </c>
      <c r="CL4571">
        <f>'[3]TABLEAU DE BORD'!H4569</f>
        <v>0</v>
      </c>
      <c r="CM4571">
        <f>'[3]TABLEAU DE BORD'!K4569-'[3]TABLEAU DE BORD'!I4569</f>
        <v>0</v>
      </c>
    </row>
    <row r="4572" spans="87:91" x14ac:dyDescent="0.25">
      <c r="CI4572">
        <f>'[3]TABLEAU DE BORD'!B4570</f>
        <v>0</v>
      </c>
      <c r="CJ4572">
        <f>'[3]TABLEAU DE BORD'!E4570-'[3]TABLEAU DE BORD'!C4570</f>
        <v>0</v>
      </c>
      <c r="CL4572">
        <f>'[3]TABLEAU DE BORD'!H4570</f>
        <v>0</v>
      </c>
      <c r="CM4572">
        <f>'[3]TABLEAU DE BORD'!K4570-'[3]TABLEAU DE BORD'!I4570</f>
        <v>0</v>
      </c>
    </row>
    <row r="4573" spans="87:91" x14ac:dyDescent="0.25">
      <c r="CI4573">
        <f>'[3]TABLEAU DE BORD'!B4571</f>
        <v>0</v>
      </c>
      <c r="CJ4573">
        <f>'[3]TABLEAU DE BORD'!E4571-'[3]TABLEAU DE BORD'!C4571</f>
        <v>0</v>
      </c>
      <c r="CL4573">
        <f>'[3]TABLEAU DE BORD'!H4571</f>
        <v>0</v>
      </c>
      <c r="CM4573">
        <f>'[3]TABLEAU DE BORD'!K4571-'[3]TABLEAU DE BORD'!I4571</f>
        <v>0</v>
      </c>
    </row>
    <row r="4574" spans="87:91" x14ac:dyDescent="0.25">
      <c r="CI4574">
        <f>'[3]TABLEAU DE BORD'!B4572</f>
        <v>0</v>
      </c>
      <c r="CJ4574">
        <f>'[3]TABLEAU DE BORD'!E4572-'[3]TABLEAU DE BORD'!C4572</f>
        <v>0</v>
      </c>
      <c r="CL4574">
        <f>'[3]TABLEAU DE BORD'!H4572</f>
        <v>0</v>
      </c>
      <c r="CM4574">
        <f>'[3]TABLEAU DE BORD'!K4572-'[3]TABLEAU DE BORD'!I4572</f>
        <v>0</v>
      </c>
    </row>
    <row r="4575" spans="87:91" x14ac:dyDescent="0.25">
      <c r="CI4575">
        <f>'[3]TABLEAU DE BORD'!B4573</f>
        <v>0</v>
      </c>
      <c r="CJ4575">
        <f>'[3]TABLEAU DE BORD'!E4573-'[3]TABLEAU DE BORD'!C4573</f>
        <v>0</v>
      </c>
      <c r="CL4575">
        <f>'[3]TABLEAU DE BORD'!H4573</f>
        <v>0</v>
      </c>
      <c r="CM4575">
        <f>'[3]TABLEAU DE BORD'!K4573-'[3]TABLEAU DE BORD'!I4573</f>
        <v>0</v>
      </c>
    </row>
    <row r="4576" spans="87:91" x14ac:dyDescent="0.25">
      <c r="CI4576">
        <f>'[3]TABLEAU DE BORD'!B4574</f>
        <v>0</v>
      </c>
      <c r="CJ4576">
        <f>'[3]TABLEAU DE BORD'!E4574-'[3]TABLEAU DE BORD'!C4574</f>
        <v>0</v>
      </c>
      <c r="CL4576">
        <f>'[3]TABLEAU DE BORD'!H4574</f>
        <v>0</v>
      </c>
      <c r="CM4576">
        <f>'[3]TABLEAU DE BORD'!K4574-'[3]TABLEAU DE BORD'!I4574</f>
        <v>0</v>
      </c>
    </row>
    <row r="4577" spans="87:91" x14ac:dyDescent="0.25">
      <c r="CI4577">
        <f>'[3]TABLEAU DE BORD'!B4575</f>
        <v>0</v>
      </c>
      <c r="CJ4577">
        <f>'[3]TABLEAU DE BORD'!E4575-'[3]TABLEAU DE BORD'!C4575</f>
        <v>0</v>
      </c>
      <c r="CL4577">
        <f>'[3]TABLEAU DE BORD'!H4575</f>
        <v>0</v>
      </c>
      <c r="CM4577">
        <f>'[3]TABLEAU DE BORD'!K4575-'[3]TABLEAU DE BORD'!I4575</f>
        <v>0</v>
      </c>
    </row>
    <row r="4578" spans="87:91" x14ac:dyDescent="0.25">
      <c r="CI4578">
        <f>'[3]TABLEAU DE BORD'!B4576</f>
        <v>0</v>
      </c>
      <c r="CJ4578">
        <f>'[3]TABLEAU DE BORD'!E4576-'[3]TABLEAU DE BORD'!C4576</f>
        <v>0</v>
      </c>
      <c r="CL4578">
        <f>'[3]TABLEAU DE BORD'!H4576</f>
        <v>0</v>
      </c>
      <c r="CM4578">
        <f>'[3]TABLEAU DE BORD'!K4576-'[3]TABLEAU DE BORD'!I4576</f>
        <v>0</v>
      </c>
    </row>
    <row r="4579" spans="87:91" x14ac:dyDescent="0.25">
      <c r="CI4579">
        <f>'[3]TABLEAU DE BORD'!B4577</f>
        <v>0</v>
      </c>
      <c r="CJ4579">
        <f>'[3]TABLEAU DE BORD'!E4577-'[3]TABLEAU DE BORD'!C4577</f>
        <v>0</v>
      </c>
      <c r="CL4579">
        <f>'[3]TABLEAU DE BORD'!H4577</f>
        <v>0</v>
      </c>
      <c r="CM4579">
        <f>'[3]TABLEAU DE BORD'!K4577-'[3]TABLEAU DE BORD'!I4577</f>
        <v>0</v>
      </c>
    </row>
    <row r="4580" spans="87:91" x14ac:dyDescent="0.25">
      <c r="CI4580">
        <f>'[3]TABLEAU DE BORD'!B4578</f>
        <v>0</v>
      </c>
      <c r="CJ4580">
        <f>'[3]TABLEAU DE BORD'!E4578-'[3]TABLEAU DE BORD'!C4578</f>
        <v>0</v>
      </c>
      <c r="CL4580">
        <f>'[3]TABLEAU DE BORD'!H4578</f>
        <v>0</v>
      </c>
      <c r="CM4580">
        <f>'[3]TABLEAU DE BORD'!K4578-'[3]TABLEAU DE BORD'!I4578</f>
        <v>0</v>
      </c>
    </row>
    <row r="4581" spans="87:91" x14ac:dyDescent="0.25">
      <c r="CI4581">
        <f>'[3]TABLEAU DE BORD'!B4579</f>
        <v>0</v>
      </c>
      <c r="CJ4581">
        <f>'[3]TABLEAU DE BORD'!E4579-'[3]TABLEAU DE BORD'!C4579</f>
        <v>0</v>
      </c>
      <c r="CL4581">
        <f>'[3]TABLEAU DE BORD'!H4579</f>
        <v>0</v>
      </c>
      <c r="CM4581">
        <f>'[3]TABLEAU DE BORD'!K4579-'[3]TABLEAU DE BORD'!I4579</f>
        <v>0</v>
      </c>
    </row>
    <row r="4582" spans="87:91" x14ac:dyDescent="0.25">
      <c r="CI4582">
        <f>'[3]TABLEAU DE BORD'!B4580</f>
        <v>0</v>
      </c>
      <c r="CJ4582">
        <f>'[3]TABLEAU DE BORD'!E4580-'[3]TABLEAU DE BORD'!C4580</f>
        <v>0</v>
      </c>
      <c r="CL4582">
        <f>'[3]TABLEAU DE BORD'!H4580</f>
        <v>0</v>
      </c>
      <c r="CM4582">
        <f>'[3]TABLEAU DE BORD'!K4580-'[3]TABLEAU DE BORD'!I4580</f>
        <v>0</v>
      </c>
    </row>
    <row r="4583" spans="87:91" x14ac:dyDescent="0.25">
      <c r="CI4583">
        <f>'[3]TABLEAU DE BORD'!B4581</f>
        <v>0</v>
      </c>
      <c r="CJ4583">
        <f>'[3]TABLEAU DE BORD'!E4581-'[3]TABLEAU DE BORD'!C4581</f>
        <v>0</v>
      </c>
      <c r="CL4583">
        <f>'[3]TABLEAU DE BORD'!H4581</f>
        <v>0</v>
      </c>
      <c r="CM4583">
        <f>'[3]TABLEAU DE BORD'!K4581-'[3]TABLEAU DE BORD'!I4581</f>
        <v>0</v>
      </c>
    </row>
    <row r="4584" spans="87:91" x14ac:dyDescent="0.25">
      <c r="CI4584">
        <f>'[3]TABLEAU DE BORD'!B4582</f>
        <v>0</v>
      </c>
      <c r="CJ4584">
        <f>'[3]TABLEAU DE BORD'!E4582-'[3]TABLEAU DE BORD'!C4582</f>
        <v>0</v>
      </c>
      <c r="CL4584">
        <f>'[3]TABLEAU DE BORD'!H4582</f>
        <v>0</v>
      </c>
      <c r="CM4584">
        <f>'[3]TABLEAU DE BORD'!K4582-'[3]TABLEAU DE BORD'!I4582</f>
        <v>0</v>
      </c>
    </row>
    <row r="4585" spans="87:91" x14ac:dyDescent="0.25">
      <c r="CI4585">
        <f>'[3]TABLEAU DE BORD'!B4583</f>
        <v>0</v>
      </c>
      <c r="CJ4585">
        <f>'[3]TABLEAU DE BORD'!E4583-'[3]TABLEAU DE BORD'!C4583</f>
        <v>0</v>
      </c>
      <c r="CL4585">
        <f>'[3]TABLEAU DE BORD'!H4583</f>
        <v>0</v>
      </c>
      <c r="CM4585">
        <f>'[3]TABLEAU DE BORD'!K4583-'[3]TABLEAU DE BORD'!I4583</f>
        <v>0</v>
      </c>
    </row>
    <row r="4586" spans="87:91" x14ac:dyDescent="0.25">
      <c r="CI4586">
        <f>'[3]TABLEAU DE BORD'!B4584</f>
        <v>0</v>
      </c>
      <c r="CJ4586">
        <f>'[3]TABLEAU DE BORD'!E4584-'[3]TABLEAU DE BORD'!C4584</f>
        <v>0</v>
      </c>
      <c r="CL4586">
        <f>'[3]TABLEAU DE BORD'!H4584</f>
        <v>0</v>
      </c>
      <c r="CM4586">
        <f>'[3]TABLEAU DE BORD'!K4584-'[3]TABLEAU DE BORD'!I4584</f>
        <v>0</v>
      </c>
    </row>
    <row r="4587" spans="87:91" x14ac:dyDescent="0.25">
      <c r="CI4587">
        <f>'[3]TABLEAU DE BORD'!B4585</f>
        <v>0</v>
      </c>
      <c r="CJ4587">
        <f>'[3]TABLEAU DE BORD'!E4585-'[3]TABLEAU DE BORD'!C4585</f>
        <v>0</v>
      </c>
      <c r="CL4587">
        <f>'[3]TABLEAU DE BORD'!H4585</f>
        <v>0</v>
      </c>
      <c r="CM4587">
        <f>'[3]TABLEAU DE BORD'!K4585-'[3]TABLEAU DE BORD'!I4585</f>
        <v>0</v>
      </c>
    </row>
    <row r="4588" spans="87:91" x14ac:dyDescent="0.25">
      <c r="CI4588">
        <f>'[3]TABLEAU DE BORD'!B4586</f>
        <v>0</v>
      </c>
      <c r="CJ4588">
        <f>'[3]TABLEAU DE BORD'!E4586-'[3]TABLEAU DE BORD'!C4586</f>
        <v>0</v>
      </c>
      <c r="CL4588">
        <f>'[3]TABLEAU DE BORD'!H4586</f>
        <v>0</v>
      </c>
      <c r="CM4588">
        <f>'[3]TABLEAU DE BORD'!K4586-'[3]TABLEAU DE BORD'!I4586</f>
        <v>0</v>
      </c>
    </row>
    <row r="4589" spans="87:91" x14ac:dyDescent="0.25">
      <c r="CI4589">
        <f>'[3]TABLEAU DE BORD'!B4587</f>
        <v>0</v>
      </c>
      <c r="CJ4589">
        <f>'[3]TABLEAU DE BORD'!E4587-'[3]TABLEAU DE BORD'!C4587</f>
        <v>0</v>
      </c>
      <c r="CL4589">
        <f>'[3]TABLEAU DE BORD'!H4587</f>
        <v>0</v>
      </c>
      <c r="CM4589">
        <f>'[3]TABLEAU DE BORD'!K4587-'[3]TABLEAU DE BORD'!I4587</f>
        <v>0</v>
      </c>
    </row>
    <row r="4590" spans="87:91" x14ac:dyDescent="0.25">
      <c r="CI4590">
        <f>'[3]TABLEAU DE BORD'!B4588</f>
        <v>0</v>
      </c>
      <c r="CJ4590">
        <f>'[3]TABLEAU DE BORD'!E4588-'[3]TABLEAU DE BORD'!C4588</f>
        <v>0</v>
      </c>
      <c r="CL4590">
        <f>'[3]TABLEAU DE BORD'!H4588</f>
        <v>0</v>
      </c>
      <c r="CM4590">
        <f>'[3]TABLEAU DE BORD'!K4588-'[3]TABLEAU DE BORD'!I4588</f>
        <v>0</v>
      </c>
    </row>
    <row r="4591" spans="87:91" x14ac:dyDescent="0.25">
      <c r="CI4591">
        <f>'[3]TABLEAU DE BORD'!B4589</f>
        <v>0</v>
      </c>
      <c r="CJ4591">
        <f>'[3]TABLEAU DE BORD'!E4589-'[3]TABLEAU DE BORD'!C4589</f>
        <v>0</v>
      </c>
      <c r="CL4591">
        <f>'[3]TABLEAU DE BORD'!H4589</f>
        <v>0</v>
      </c>
      <c r="CM4591">
        <f>'[3]TABLEAU DE BORD'!K4589-'[3]TABLEAU DE BORD'!I4589</f>
        <v>0</v>
      </c>
    </row>
    <row r="4592" spans="87:91" x14ac:dyDescent="0.25">
      <c r="CI4592">
        <f>'[3]TABLEAU DE BORD'!B4590</f>
        <v>0</v>
      </c>
      <c r="CJ4592">
        <f>'[3]TABLEAU DE BORD'!E4590-'[3]TABLEAU DE BORD'!C4590</f>
        <v>0</v>
      </c>
      <c r="CL4592">
        <f>'[3]TABLEAU DE BORD'!H4590</f>
        <v>0</v>
      </c>
      <c r="CM4592">
        <f>'[3]TABLEAU DE BORD'!K4590-'[3]TABLEAU DE BORD'!I4590</f>
        <v>0</v>
      </c>
    </row>
    <row r="4593" spans="87:91" x14ac:dyDescent="0.25">
      <c r="CI4593">
        <f>'[3]TABLEAU DE BORD'!B4591</f>
        <v>0</v>
      </c>
      <c r="CJ4593">
        <f>'[3]TABLEAU DE BORD'!E4591-'[3]TABLEAU DE BORD'!C4591</f>
        <v>0</v>
      </c>
      <c r="CL4593">
        <f>'[3]TABLEAU DE BORD'!H4591</f>
        <v>0</v>
      </c>
      <c r="CM4593">
        <f>'[3]TABLEAU DE BORD'!K4591-'[3]TABLEAU DE BORD'!I4591</f>
        <v>0</v>
      </c>
    </row>
    <row r="4594" spans="87:91" x14ac:dyDescent="0.25">
      <c r="CI4594">
        <f>'[3]TABLEAU DE BORD'!B4592</f>
        <v>0</v>
      </c>
      <c r="CJ4594">
        <f>'[3]TABLEAU DE BORD'!E4592-'[3]TABLEAU DE BORD'!C4592</f>
        <v>0</v>
      </c>
      <c r="CL4594">
        <f>'[3]TABLEAU DE BORD'!H4592</f>
        <v>0</v>
      </c>
      <c r="CM4594">
        <f>'[3]TABLEAU DE BORD'!K4592-'[3]TABLEAU DE BORD'!I4592</f>
        <v>0</v>
      </c>
    </row>
    <row r="4595" spans="87:91" x14ac:dyDescent="0.25">
      <c r="CI4595">
        <f>'[3]TABLEAU DE BORD'!B4593</f>
        <v>0</v>
      </c>
      <c r="CJ4595">
        <f>'[3]TABLEAU DE BORD'!E4593-'[3]TABLEAU DE BORD'!C4593</f>
        <v>0</v>
      </c>
      <c r="CL4595">
        <f>'[3]TABLEAU DE BORD'!H4593</f>
        <v>0</v>
      </c>
      <c r="CM4595">
        <f>'[3]TABLEAU DE BORD'!K4593-'[3]TABLEAU DE BORD'!I4593</f>
        <v>0</v>
      </c>
    </row>
    <row r="4596" spans="87:91" x14ac:dyDescent="0.25">
      <c r="CI4596">
        <f>'[3]TABLEAU DE BORD'!B4594</f>
        <v>0</v>
      </c>
      <c r="CJ4596">
        <f>'[3]TABLEAU DE BORD'!E4594-'[3]TABLEAU DE BORD'!C4594</f>
        <v>0</v>
      </c>
      <c r="CL4596">
        <f>'[3]TABLEAU DE BORD'!H4594</f>
        <v>0</v>
      </c>
      <c r="CM4596">
        <f>'[3]TABLEAU DE BORD'!K4594-'[3]TABLEAU DE BORD'!I4594</f>
        <v>0</v>
      </c>
    </row>
    <row r="4597" spans="87:91" x14ac:dyDescent="0.25">
      <c r="CI4597">
        <f>'[3]TABLEAU DE BORD'!B4595</f>
        <v>0</v>
      </c>
      <c r="CJ4597">
        <f>'[3]TABLEAU DE BORD'!E4595-'[3]TABLEAU DE BORD'!C4595</f>
        <v>0</v>
      </c>
      <c r="CL4597">
        <f>'[3]TABLEAU DE BORD'!H4595</f>
        <v>0</v>
      </c>
      <c r="CM4597">
        <f>'[3]TABLEAU DE BORD'!K4595-'[3]TABLEAU DE BORD'!I4595</f>
        <v>0</v>
      </c>
    </row>
    <row r="4598" spans="87:91" x14ac:dyDescent="0.25">
      <c r="CI4598">
        <f>'[3]TABLEAU DE BORD'!B4596</f>
        <v>0</v>
      </c>
      <c r="CJ4598">
        <f>'[3]TABLEAU DE BORD'!E4596-'[3]TABLEAU DE BORD'!C4596</f>
        <v>0</v>
      </c>
      <c r="CL4598">
        <f>'[3]TABLEAU DE BORD'!H4596</f>
        <v>0</v>
      </c>
      <c r="CM4598">
        <f>'[3]TABLEAU DE BORD'!K4596-'[3]TABLEAU DE BORD'!I4596</f>
        <v>0</v>
      </c>
    </row>
    <row r="4599" spans="87:91" x14ac:dyDescent="0.25">
      <c r="CI4599">
        <f>'[3]TABLEAU DE BORD'!B4597</f>
        <v>0</v>
      </c>
      <c r="CJ4599">
        <f>'[3]TABLEAU DE BORD'!E4597-'[3]TABLEAU DE BORD'!C4597</f>
        <v>0</v>
      </c>
      <c r="CL4599">
        <f>'[3]TABLEAU DE BORD'!H4597</f>
        <v>0</v>
      </c>
      <c r="CM4599">
        <f>'[3]TABLEAU DE BORD'!K4597-'[3]TABLEAU DE BORD'!I4597</f>
        <v>0</v>
      </c>
    </row>
    <row r="4600" spans="87:91" x14ac:dyDescent="0.25">
      <c r="CI4600">
        <f>'[3]TABLEAU DE BORD'!B4598</f>
        <v>0</v>
      </c>
      <c r="CJ4600">
        <f>'[3]TABLEAU DE BORD'!E4598-'[3]TABLEAU DE BORD'!C4598</f>
        <v>0</v>
      </c>
      <c r="CL4600">
        <f>'[3]TABLEAU DE BORD'!H4598</f>
        <v>0</v>
      </c>
      <c r="CM4600">
        <f>'[3]TABLEAU DE BORD'!K4598-'[3]TABLEAU DE BORD'!I4598</f>
        <v>0</v>
      </c>
    </row>
    <row r="4601" spans="87:91" x14ac:dyDescent="0.25">
      <c r="CI4601">
        <f>'[3]TABLEAU DE BORD'!B4599</f>
        <v>0</v>
      </c>
      <c r="CJ4601">
        <f>'[3]TABLEAU DE BORD'!E4599-'[3]TABLEAU DE BORD'!C4599</f>
        <v>0</v>
      </c>
      <c r="CL4601">
        <f>'[3]TABLEAU DE BORD'!H4599</f>
        <v>0</v>
      </c>
      <c r="CM4601">
        <f>'[3]TABLEAU DE BORD'!K4599-'[3]TABLEAU DE BORD'!I4599</f>
        <v>0</v>
      </c>
    </row>
    <row r="4602" spans="87:91" x14ac:dyDescent="0.25">
      <c r="CI4602">
        <f>'[3]TABLEAU DE BORD'!B4600</f>
        <v>0</v>
      </c>
      <c r="CJ4602">
        <f>'[3]TABLEAU DE BORD'!E4600-'[3]TABLEAU DE BORD'!C4600</f>
        <v>0</v>
      </c>
      <c r="CL4602">
        <f>'[3]TABLEAU DE BORD'!H4600</f>
        <v>0</v>
      </c>
      <c r="CM4602">
        <f>'[3]TABLEAU DE BORD'!K4600-'[3]TABLEAU DE BORD'!I4600</f>
        <v>0</v>
      </c>
    </row>
    <row r="4603" spans="87:91" x14ac:dyDescent="0.25">
      <c r="CI4603">
        <f>'[3]TABLEAU DE BORD'!B4601</f>
        <v>0</v>
      </c>
      <c r="CJ4603">
        <f>'[3]TABLEAU DE BORD'!E4601-'[3]TABLEAU DE BORD'!C4601</f>
        <v>0</v>
      </c>
      <c r="CL4603">
        <f>'[3]TABLEAU DE BORD'!H4601</f>
        <v>0</v>
      </c>
      <c r="CM4603">
        <f>'[3]TABLEAU DE BORD'!K4601-'[3]TABLEAU DE BORD'!I4601</f>
        <v>0</v>
      </c>
    </row>
    <row r="4604" spans="87:91" x14ac:dyDescent="0.25">
      <c r="CI4604">
        <f>'[3]TABLEAU DE BORD'!B4602</f>
        <v>0</v>
      </c>
      <c r="CJ4604">
        <f>'[3]TABLEAU DE BORD'!E4602-'[3]TABLEAU DE BORD'!C4602</f>
        <v>0</v>
      </c>
      <c r="CL4604">
        <f>'[3]TABLEAU DE BORD'!H4602</f>
        <v>0</v>
      </c>
      <c r="CM4604">
        <f>'[3]TABLEAU DE BORD'!K4602-'[3]TABLEAU DE BORD'!I4602</f>
        <v>0</v>
      </c>
    </row>
    <row r="4605" spans="87:91" x14ac:dyDescent="0.25">
      <c r="CI4605">
        <f>'[3]TABLEAU DE BORD'!B4603</f>
        <v>0</v>
      </c>
      <c r="CJ4605">
        <f>'[3]TABLEAU DE BORD'!E4603-'[3]TABLEAU DE BORD'!C4603</f>
        <v>0</v>
      </c>
      <c r="CL4605">
        <f>'[3]TABLEAU DE BORD'!H4603</f>
        <v>0</v>
      </c>
      <c r="CM4605">
        <f>'[3]TABLEAU DE BORD'!K4603-'[3]TABLEAU DE BORD'!I4603</f>
        <v>0</v>
      </c>
    </row>
    <row r="4606" spans="87:91" x14ac:dyDescent="0.25">
      <c r="CI4606">
        <f>'[3]TABLEAU DE BORD'!B4604</f>
        <v>0</v>
      </c>
      <c r="CJ4606">
        <f>'[3]TABLEAU DE BORD'!E4604-'[3]TABLEAU DE BORD'!C4604</f>
        <v>0</v>
      </c>
      <c r="CL4606">
        <f>'[3]TABLEAU DE BORD'!H4604</f>
        <v>0</v>
      </c>
      <c r="CM4606">
        <f>'[3]TABLEAU DE BORD'!K4604-'[3]TABLEAU DE BORD'!I4604</f>
        <v>0</v>
      </c>
    </row>
    <row r="4607" spans="87:91" x14ac:dyDescent="0.25">
      <c r="CI4607">
        <f>'[3]TABLEAU DE BORD'!B4605</f>
        <v>0</v>
      </c>
      <c r="CJ4607">
        <f>'[3]TABLEAU DE BORD'!E4605-'[3]TABLEAU DE BORD'!C4605</f>
        <v>0</v>
      </c>
      <c r="CL4607">
        <f>'[3]TABLEAU DE BORD'!H4605</f>
        <v>0</v>
      </c>
      <c r="CM4607">
        <f>'[3]TABLEAU DE BORD'!K4605-'[3]TABLEAU DE BORD'!I4605</f>
        <v>0</v>
      </c>
    </row>
    <row r="4608" spans="87:91" x14ac:dyDescent="0.25">
      <c r="CI4608">
        <f>'[3]TABLEAU DE BORD'!B4606</f>
        <v>0</v>
      </c>
      <c r="CJ4608">
        <f>'[3]TABLEAU DE BORD'!E4606-'[3]TABLEAU DE BORD'!C4606</f>
        <v>0</v>
      </c>
      <c r="CL4608">
        <f>'[3]TABLEAU DE BORD'!H4606</f>
        <v>0</v>
      </c>
      <c r="CM4608">
        <f>'[3]TABLEAU DE BORD'!K4606-'[3]TABLEAU DE BORD'!I4606</f>
        <v>0</v>
      </c>
    </row>
    <row r="4609" spans="87:91" x14ac:dyDescent="0.25">
      <c r="CI4609">
        <f>'[3]TABLEAU DE BORD'!B4607</f>
        <v>0</v>
      </c>
      <c r="CJ4609">
        <f>'[3]TABLEAU DE BORD'!E4607-'[3]TABLEAU DE BORD'!C4607</f>
        <v>0</v>
      </c>
      <c r="CL4609">
        <f>'[3]TABLEAU DE BORD'!H4607</f>
        <v>0</v>
      </c>
      <c r="CM4609">
        <f>'[3]TABLEAU DE BORD'!K4607-'[3]TABLEAU DE BORD'!I4607</f>
        <v>0</v>
      </c>
    </row>
    <row r="4610" spans="87:91" x14ac:dyDescent="0.25">
      <c r="CI4610">
        <f>'[3]TABLEAU DE BORD'!B4608</f>
        <v>0</v>
      </c>
      <c r="CJ4610">
        <f>'[3]TABLEAU DE BORD'!E4608-'[3]TABLEAU DE BORD'!C4608</f>
        <v>0</v>
      </c>
      <c r="CL4610">
        <f>'[3]TABLEAU DE BORD'!H4608</f>
        <v>0</v>
      </c>
      <c r="CM4610">
        <f>'[3]TABLEAU DE BORD'!K4608-'[3]TABLEAU DE BORD'!I4608</f>
        <v>0</v>
      </c>
    </row>
    <row r="4611" spans="87:91" x14ac:dyDescent="0.25">
      <c r="CI4611">
        <f>'[3]TABLEAU DE BORD'!B4609</f>
        <v>0</v>
      </c>
      <c r="CJ4611">
        <f>'[3]TABLEAU DE BORD'!E4609-'[3]TABLEAU DE BORD'!C4609</f>
        <v>0</v>
      </c>
      <c r="CL4611">
        <f>'[3]TABLEAU DE BORD'!H4609</f>
        <v>0</v>
      </c>
      <c r="CM4611">
        <f>'[3]TABLEAU DE BORD'!K4609-'[3]TABLEAU DE BORD'!I4609</f>
        <v>0</v>
      </c>
    </row>
    <row r="4612" spans="87:91" x14ac:dyDescent="0.25">
      <c r="CI4612">
        <f>'[3]TABLEAU DE BORD'!B4610</f>
        <v>0</v>
      </c>
      <c r="CJ4612">
        <f>'[3]TABLEAU DE BORD'!E4610-'[3]TABLEAU DE BORD'!C4610</f>
        <v>0</v>
      </c>
      <c r="CL4612">
        <f>'[3]TABLEAU DE BORD'!H4610</f>
        <v>0</v>
      </c>
      <c r="CM4612">
        <f>'[3]TABLEAU DE BORD'!K4610-'[3]TABLEAU DE BORD'!I4610</f>
        <v>0</v>
      </c>
    </row>
    <row r="4613" spans="87:91" x14ac:dyDescent="0.25">
      <c r="CI4613">
        <f>'[3]TABLEAU DE BORD'!B4611</f>
        <v>0</v>
      </c>
      <c r="CJ4613">
        <f>'[3]TABLEAU DE BORD'!E4611-'[3]TABLEAU DE BORD'!C4611</f>
        <v>0</v>
      </c>
      <c r="CL4613">
        <f>'[3]TABLEAU DE BORD'!H4611</f>
        <v>0</v>
      </c>
      <c r="CM4613">
        <f>'[3]TABLEAU DE BORD'!K4611-'[3]TABLEAU DE BORD'!I4611</f>
        <v>0</v>
      </c>
    </row>
    <row r="4614" spans="87:91" x14ac:dyDescent="0.25">
      <c r="CI4614">
        <f>'[3]TABLEAU DE BORD'!B4612</f>
        <v>0</v>
      </c>
      <c r="CJ4614">
        <f>'[3]TABLEAU DE BORD'!E4612-'[3]TABLEAU DE BORD'!C4612</f>
        <v>0</v>
      </c>
      <c r="CL4614">
        <f>'[3]TABLEAU DE BORD'!H4612</f>
        <v>0</v>
      </c>
      <c r="CM4614">
        <f>'[3]TABLEAU DE BORD'!K4612-'[3]TABLEAU DE BORD'!I4612</f>
        <v>0</v>
      </c>
    </row>
    <row r="4615" spans="87:91" x14ac:dyDescent="0.25">
      <c r="CI4615">
        <f>'[3]TABLEAU DE BORD'!B4613</f>
        <v>0</v>
      </c>
      <c r="CJ4615">
        <f>'[3]TABLEAU DE BORD'!E4613-'[3]TABLEAU DE BORD'!C4613</f>
        <v>0</v>
      </c>
      <c r="CL4615">
        <f>'[3]TABLEAU DE BORD'!H4613</f>
        <v>0</v>
      </c>
      <c r="CM4615">
        <f>'[3]TABLEAU DE BORD'!K4613-'[3]TABLEAU DE BORD'!I4613</f>
        <v>0</v>
      </c>
    </row>
    <row r="4616" spans="87:91" x14ac:dyDescent="0.25">
      <c r="CI4616">
        <f>'[3]TABLEAU DE BORD'!B4614</f>
        <v>0</v>
      </c>
      <c r="CJ4616">
        <f>'[3]TABLEAU DE BORD'!E4614-'[3]TABLEAU DE BORD'!C4614</f>
        <v>0</v>
      </c>
      <c r="CL4616">
        <f>'[3]TABLEAU DE BORD'!H4614</f>
        <v>0</v>
      </c>
      <c r="CM4616">
        <f>'[3]TABLEAU DE BORD'!K4614-'[3]TABLEAU DE BORD'!I4614</f>
        <v>0</v>
      </c>
    </row>
    <row r="4617" spans="87:91" x14ac:dyDescent="0.25">
      <c r="CI4617">
        <f>'[3]TABLEAU DE BORD'!B4615</f>
        <v>0</v>
      </c>
      <c r="CJ4617">
        <f>'[3]TABLEAU DE BORD'!E4615-'[3]TABLEAU DE BORD'!C4615</f>
        <v>0</v>
      </c>
      <c r="CL4617">
        <f>'[3]TABLEAU DE BORD'!H4615</f>
        <v>0</v>
      </c>
      <c r="CM4617">
        <f>'[3]TABLEAU DE BORD'!K4615-'[3]TABLEAU DE BORD'!I4615</f>
        <v>0</v>
      </c>
    </row>
    <row r="4618" spans="87:91" x14ac:dyDescent="0.25">
      <c r="CI4618">
        <f>'[3]TABLEAU DE BORD'!B4616</f>
        <v>0</v>
      </c>
      <c r="CJ4618">
        <f>'[3]TABLEAU DE BORD'!E4616-'[3]TABLEAU DE BORD'!C4616</f>
        <v>0</v>
      </c>
      <c r="CL4618">
        <f>'[3]TABLEAU DE BORD'!H4616</f>
        <v>0</v>
      </c>
      <c r="CM4618">
        <f>'[3]TABLEAU DE BORD'!K4616-'[3]TABLEAU DE BORD'!I4616</f>
        <v>0</v>
      </c>
    </row>
    <row r="4619" spans="87:91" x14ac:dyDescent="0.25">
      <c r="CI4619">
        <f>'[3]TABLEAU DE BORD'!B4617</f>
        <v>0</v>
      </c>
      <c r="CJ4619">
        <f>'[3]TABLEAU DE BORD'!E4617-'[3]TABLEAU DE BORD'!C4617</f>
        <v>0</v>
      </c>
      <c r="CL4619">
        <f>'[3]TABLEAU DE BORD'!H4617</f>
        <v>0</v>
      </c>
      <c r="CM4619">
        <f>'[3]TABLEAU DE BORD'!K4617-'[3]TABLEAU DE BORD'!I4617</f>
        <v>0</v>
      </c>
    </row>
    <row r="4620" spans="87:91" x14ac:dyDescent="0.25">
      <c r="CI4620">
        <f>'[3]TABLEAU DE BORD'!B4618</f>
        <v>0</v>
      </c>
      <c r="CJ4620">
        <f>'[3]TABLEAU DE BORD'!E4618-'[3]TABLEAU DE BORD'!C4618</f>
        <v>0</v>
      </c>
      <c r="CL4620">
        <f>'[3]TABLEAU DE BORD'!H4618</f>
        <v>0</v>
      </c>
      <c r="CM4620">
        <f>'[3]TABLEAU DE BORD'!K4618-'[3]TABLEAU DE BORD'!I4618</f>
        <v>0</v>
      </c>
    </row>
    <row r="4621" spans="87:91" x14ac:dyDescent="0.25">
      <c r="CI4621">
        <f>'[3]TABLEAU DE BORD'!B4619</f>
        <v>0</v>
      </c>
      <c r="CJ4621">
        <f>'[3]TABLEAU DE BORD'!E4619-'[3]TABLEAU DE BORD'!C4619</f>
        <v>0</v>
      </c>
      <c r="CL4621">
        <f>'[3]TABLEAU DE BORD'!H4619</f>
        <v>0</v>
      </c>
      <c r="CM4621">
        <f>'[3]TABLEAU DE BORD'!K4619-'[3]TABLEAU DE BORD'!I4619</f>
        <v>0</v>
      </c>
    </row>
    <row r="4622" spans="87:91" x14ac:dyDescent="0.25">
      <c r="CI4622">
        <f>'[3]TABLEAU DE BORD'!B4620</f>
        <v>0</v>
      </c>
      <c r="CJ4622">
        <f>'[3]TABLEAU DE BORD'!E4620-'[3]TABLEAU DE BORD'!C4620</f>
        <v>0</v>
      </c>
      <c r="CL4622">
        <f>'[3]TABLEAU DE BORD'!H4620</f>
        <v>0</v>
      </c>
      <c r="CM4622">
        <f>'[3]TABLEAU DE BORD'!K4620-'[3]TABLEAU DE BORD'!I4620</f>
        <v>0</v>
      </c>
    </row>
    <row r="4623" spans="87:91" x14ac:dyDescent="0.25">
      <c r="CI4623">
        <f>'[3]TABLEAU DE BORD'!B4621</f>
        <v>0</v>
      </c>
      <c r="CJ4623">
        <f>'[3]TABLEAU DE BORD'!E4621-'[3]TABLEAU DE BORD'!C4621</f>
        <v>0</v>
      </c>
      <c r="CL4623">
        <f>'[3]TABLEAU DE BORD'!H4621</f>
        <v>0</v>
      </c>
      <c r="CM4623">
        <f>'[3]TABLEAU DE BORD'!K4621-'[3]TABLEAU DE BORD'!I4621</f>
        <v>0</v>
      </c>
    </row>
    <row r="4624" spans="87:91" x14ac:dyDescent="0.25">
      <c r="CI4624">
        <f>'[3]TABLEAU DE BORD'!B4622</f>
        <v>0</v>
      </c>
      <c r="CJ4624">
        <f>'[3]TABLEAU DE BORD'!E4622-'[3]TABLEAU DE BORD'!C4622</f>
        <v>0</v>
      </c>
      <c r="CL4624">
        <f>'[3]TABLEAU DE BORD'!H4622</f>
        <v>0</v>
      </c>
      <c r="CM4624">
        <f>'[3]TABLEAU DE BORD'!K4622-'[3]TABLEAU DE BORD'!I4622</f>
        <v>0</v>
      </c>
    </row>
    <row r="4625" spans="87:91" x14ac:dyDescent="0.25">
      <c r="CI4625">
        <f>'[3]TABLEAU DE BORD'!B4623</f>
        <v>0</v>
      </c>
      <c r="CJ4625">
        <f>'[3]TABLEAU DE BORD'!E4623-'[3]TABLEAU DE BORD'!C4623</f>
        <v>0</v>
      </c>
      <c r="CL4625">
        <f>'[3]TABLEAU DE BORD'!H4623</f>
        <v>0</v>
      </c>
      <c r="CM4625">
        <f>'[3]TABLEAU DE BORD'!K4623-'[3]TABLEAU DE BORD'!I4623</f>
        <v>0</v>
      </c>
    </row>
    <row r="4626" spans="87:91" x14ac:dyDescent="0.25">
      <c r="CI4626">
        <f>'[3]TABLEAU DE BORD'!B4624</f>
        <v>0</v>
      </c>
      <c r="CJ4626">
        <f>'[3]TABLEAU DE BORD'!E4624-'[3]TABLEAU DE BORD'!C4624</f>
        <v>0</v>
      </c>
      <c r="CL4626">
        <f>'[3]TABLEAU DE BORD'!H4624</f>
        <v>0</v>
      </c>
      <c r="CM4626">
        <f>'[3]TABLEAU DE BORD'!K4624-'[3]TABLEAU DE BORD'!I4624</f>
        <v>0</v>
      </c>
    </row>
    <row r="4627" spans="87:91" x14ac:dyDescent="0.25">
      <c r="CI4627">
        <f>'[3]TABLEAU DE BORD'!B4625</f>
        <v>0</v>
      </c>
      <c r="CJ4627">
        <f>'[3]TABLEAU DE BORD'!E4625-'[3]TABLEAU DE BORD'!C4625</f>
        <v>0</v>
      </c>
      <c r="CL4627">
        <f>'[3]TABLEAU DE BORD'!H4625</f>
        <v>0</v>
      </c>
      <c r="CM4627">
        <f>'[3]TABLEAU DE BORD'!K4625-'[3]TABLEAU DE BORD'!I4625</f>
        <v>0</v>
      </c>
    </row>
    <row r="4628" spans="87:91" x14ac:dyDescent="0.25">
      <c r="CI4628">
        <f>'[3]TABLEAU DE BORD'!B4626</f>
        <v>0</v>
      </c>
      <c r="CJ4628">
        <f>'[3]TABLEAU DE BORD'!E4626-'[3]TABLEAU DE BORD'!C4626</f>
        <v>0</v>
      </c>
      <c r="CL4628">
        <f>'[3]TABLEAU DE BORD'!H4626</f>
        <v>0</v>
      </c>
      <c r="CM4628">
        <f>'[3]TABLEAU DE BORD'!K4626-'[3]TABLEAU DE BORD'!I4626</f>
        <v>0</v>
      </c>
    </row>
    <row r="4629" spans="87:91" x14ac:dyDescent="0.25">
      <c r="CI4629">
        <f>'[3]TABLEAU DE BORD'!B4627</f>
        <v>0</v>
      </c>
      <c r="CJ4629">
        <f>'[3]TABLEAU DE BORD'!E4627-'[3]TABLEAU DE BORD'!C4627</f>
        <v>0</v>
      </c>
      <c r="CL4629">
        <f>'[3]TABLEAU DE BORD'!H4627</f>
        <v>0</v>
      </c>
      <c r="CM4629">
        <f>'[3]TABLEAU DE BORD'!K4627-'[3]TABLEAU DE BORD'!I4627</f>
        <v>0</v>
      </c>
    </row>
    <row r="4630" spans="87:91" x14ac:dyDescent="0.25">
      <c r="CI4630">
        <f>'[3]TABLEAU DE BORD'!B4628</f>
        <v>0</v>
      </c>
      <c r="CJ4630">
        <f>'[3]TABLEAU DE BORD'!E4628-'[3]TABLEAU DE BORD'!C4628</f>
        <v>0</v>
      </c>
      <c r="CL4630">
        <f>'[3]TABLEAU DE BORD'!H4628</f>
        <v>0</v>
      </c>
      <c r="CM4630">
        <f>'[3]TABLEAU DE BORD'!K4628-'[3]TABLEAU DE BORD'!I4628</f>
        <v>0</v>
      </c>
    </row>
    <row r="4631" spans="87:91" x14ac:dyDescent="0.25">
      <c r="CI4631">
        <f>'[3]TABLEAU DE BORD'!B4629</f>
        <v>0</v>
      </c>
      <c r="CJ4631">
        <f>'[3]TABLEAU DE BORD'!E4629-'[3]TABLEAU DE BORD'!C4629</f>
        <v>0</v>
      </c>
      <c r="CL4631">
        <f>'[3]TABLEAU DE BORD'!H4629</f>
        <v>0</v>
      </c>
      <c r="CM4631">
        <f>'[3]TABLEAU DE BORD'!K4629-'[3]TABLEAU DE BORD'!I4629</f>
        <v>0</v>
      </c>
    </row>
    <row r="4632" spans="87:91" x14ac:dyDescent="0.25">
      <c r="CI4632">
        <f>'[3]TABLEAU DE BORD'!B4630</f>
        <v>0</v>
      </c>
      <c r="CJ4632">
        <f>'[3]TABLEAU DE BORD'!E4630-'[3]TABLEAU DE BORD'!C4630</f>
        <v>0</v>
      </c>
      <c r="CL4632">
        <f>'[3]TABLEAU DE BORD'!H4630</f>
        <v>0</v>
      </c>
      <c r="CM4632">
        <f>'[3]TABLEAU DE BORD'!K4630-'[3]TABLEAU DE BORD'!I4630</f>
        <v>0</v>
      </c>
    </row>
    <row r="4633" spans="87:91" x14ac:dyDescent="0.25">
      <c r="CI4633">
        <f>'[3]TABLEAU DE BORD'!B4631</f>
        <v>0</v>
      </c>
      <c r="CJ4633">
        <f>'[3]TABLEAU DE BORD'!E4631-'[3]TABLEAU DE BORD'!C4631</f>
        <v>0</v>
      </c>
      <c r="CL4633">
        <f>'[3]TABLEAU DE BORD'!H4631</f>
        <v>0</v>
      </c>
      <c r="CM4633">
        <f>'[3]TABLEAU DE BORD'!K4631-'[3]TABLEAU DE BORD'!I4631</f>
        <v>0</v>
      </c>
    </row>
    <row r="4634" spans="87:91" x14ac:dyDescent="0.25">
      <c r="CI4634">
        <f>'[3]TABLEAU DE BORD'!B4632</f>
        <v>0</v>
      </c>
      <c r="CJ4634">
        <f>'[3]TABLEAU DE BORD'!E4632-'[3]TABLEAU DE BORD'!C4632</f>
        <v>0</v>
      </c>
      <c r="CL4634">
        <f>'[3]TABLEAU DE BORD'!H4632</f>
        <v>0</v>
      </c>
      <c r="CM4634">
        <f>'[3]TABLEAU DE BORD'!K4632-'[3]TABLEAU DE BORD'!I4632</f>
        <v>0</v>
      </c>
    </row>
    <row r="4635" spans="87:91" x14ac:dyDescent="0.25">
      <c r="CI4635">
        <f>'[3]TABLEAU DE BORD'!B4633</f>
        <v>0</v>
      </c>
      <c r="CJ4635">
        <f>'[3]TABLEAU DE BORD'!E4633-'[3]TABLEAU DE BORD'!C4633</f>
        <v>0</v>
      </c>
      <c r="CL4635">
        <f>'[3]TABLEAU DE BORD'!H4633</f>
        <v>0</v>
      </c>
      <c r="CM4635">
        <f>'[3]TABLEAU DE BORD'!K4633-'[3]TABLEAU DE BORD'!I4633</f>
        <v>0</v>
      </c>
    </row>
    <row r="4636" spans="87:91" x14ac:dyDescent="0.25">
      <c r="CI4636">
        <f>'[3]TABLEAU DE BORD'!B4634</f>
        <v>0</v>
      </c>
      <c r="CJ4636">
        <f>'[3]TABLEAU DE BORD'!E4634-'[3]TABLEAU DE BORD'!C4634</f>
        <v>0</v>
      </c>
      <c r="CL4636">
        <f>'[3]TABLEAU DE BORD'!H4634</f>
        <v>0</v>
      </c>
      <c r="CM4636">
        <f>'[3]TABLEAU DE BORD'!K4634-'[3]TABLEAU DE BORD'!I4634</f>
        <v>0</v>
      </c>
    </row>
    <row r="4637" spans="87:91" x14ac:dyDescent="0.25">
      <c r="CI4637">
        <f>'[3]TABLEAU DE BORD'!B4635</f>
        <v>0</v>
      </c>
      <c r="CJ4637">
        <f>'[3]TABLEAU DE BORD'!E4635-'[3]TABLEAU DE BORD'!C4635</f>
        <v>0</v>
      </c>
      <c r="CL4637">
        <f>'[3]TABLEAU DE BORD'!H4635</f>
        <v>0</v>
      </c>
      <c r="CM4637">
        <f>'[3]TABLEAU DE BORD'!K4635-'[3]TABLEAU DE BORD'!I4635</f>
        <v>0</v>
      </c>
    </row>
    <row r="4638" spans="87:91" x14ac:dyDescent="0.25">
      <c r="CI4638">
        <f>'[3]TABLEAU DE BORD'!B4636</f>
        <v>0</v>
      </c>
      <c r="CJ4638">
        <f>'[3]TABLEAU DE BORD'!E4636-'[3]TABLEAU DE BORD'!C4636</f>
        <v>0</v>
      </c>
      <c r="CL4638">
        <f>'[3]TABLEAU DE BORD'!H4636</f>
        <v>0</v>
      </c>
      <c r="CM4638">
        <f>'[3]TABLEAU DE BORD'!K4636-'[3]TABLEAU DE BORD'!I4636</f>
        <v>0</v>
      </c>
    </row>
    <row r="4639" spans="87:91" x14ac:dyDescent="0.25">
      <c r="CI4639">
        <f>'[3]TABLEAU DE BORD'!B4637</f>
        <v>0</v>
      </c>
      <c r="CJ4639">
        <f>'[3]TABLEAU DE BORD'!E4637-'[3]TABLEAU DE BORD'!C4637</f>
        <v>0</v>
      </c>
      <c r="CL4639">
        <f>'[3]TABLEAU DE BORD'!H4637</f>
        <v>0</v>
      </c>
      <c r="CM4639">
        <f>'[3]TABLEAU DE BORD'!K4637-'[3]TABLEAU DE BORD'!I4637</f>
        <v>0</v>
      </c>
    </row>
    <row r="4640" spans="87:91" x14ac:dyDescent="0.25">
      <c r="CI4640">
        <f>'[3]TABLEAU DE BORD'!B4638</f>
        <v>0</v>
      </c>
      <c r="CJ4640">
        <f>'[3]TABLEAU DE BORD'!E4638-'[3]TABLEAU DE BORD'!C4638</f>
        <v>0</v>
      </c>
      <c r="CL4640">
        <f>'[3]TABLEAU DE BORD'!H4638</f>
        <v>0</v>
      </c>
      <c r="CM4640">
        <f>'[3]TABLEAU DE BORD'!K4638-'[3]TABLEAU DE BORD'!I4638</f>
        <v>0</v>
      </c>
    </row>
    <row r="4641" spans="87:91" x14ac:dyDescent="0.25">
      <c r="CI4641">
        <f>'[3]TABLEAU DE BORD'!B4639</f>
        <v>0</v>
      </c>
      <c r="CJ4641">
        <f>'[3]TABLEAU DE BORD'!E4639-'[3]TABLEAU DE BORD'!C4639</f>
        <v>0</v>
      </c>
      <c r="CL4641">
        <f>'[3]TABLEAU DE BORD'!H4639</f>
        <v>0</v>
      </c>
      <c r="CM4641">
        <f>'[3]TABLEAU DE BORD'!K4639-'[3]TABLEAU DE BORD'!I4639</f>
        <v>0</v>
      </c>
    </row>
    <row r="4642" spans="87:91" x14ac:dyDescent="0.25">
      <c r="CI4642">
        <f>'[3]TABLEAU DE BORD'!B4640</f>
        <v>0</v>
      </c>
      <c r="CJ4642">
        <f>'[3]TABLEAU DE BORD'!E4640-'[3]TABLEAU DE BORD'!C4640</f>
        <v>0</v>
      </c>
      <c r="CL4642">
        <f>'[3]TABLEAU DE BORD'!H4640</f>
        <v>0</v>
      </c>
      <c r="CM4642">
        <f>'[3]TABLEAU DE BORD'!K4640-'[3]TABLEAU DE BORD'!I4640</f>
        <v>0</v>
      </c>
    </row>
    <row r="4643" spans="87:91" x14ac:dyDescent="0.25">
      <c r="CI4643">
        <f>'[3]TABLEAU DE BORD'!B4641</f>
        <v>0</v>
      </c>
      <c r="CJ4643">
        <f>'[3]TABLEAU DE BORD'!E4641-'[3]TABLEAU DE BORD'!C4641</f>
        <v>0</v>
      </c>
      <c r="CL4643">
        <f>'[3]TABLEAU DE BORD'!H4641</f>
        <v>0</v>
      </c>
      <c r="CM4643">
        <f>'[3]TABLEAU DE BORD'!K4641-'[3]TABLEAU DE BORD'!I4641</f>
        <v>0</v>
      </c>
    </row>
    <row r="4644" spans="87:91" x14ac:dyDescent="0.25">
      <c r="CI4644">
        <f>'[3]TABLEAU DE BORD'!B4642</f>
        <v>0</v>
      </c>
      <c r="CJ4644">
        <f>'[3]TABLEAU DE BORD'!E4642-'[3]TABLEAU DE BORD'!C4642</f>
        <v>0</v>
      </c>
      <c r="CL4644">
        <f>'[3]TABLEAU DE BORD'!H4642</f>
        <v>0</v>
      </c>
      <c r="CM4644">
        <f>'[3]TABLEAU DE BORD'!K4642-'[3]TABLEAU DE BORD'!I4642</f>
        <v>0</v>
      </c>
    </row>
    <row r="4645" spans="87:91" x14ac:dyDescent="0.25">
      <c r="CI4645">
        <f>'[3]TABLEAU DE BORD'!B4643</f>
        <v>0</v>
      </c>
      <c r="CJ4645">
        <f>'[3]TABLEAU DE BORD'!E4643-'[3]TABLEAU DE BORD'!C4643</f>
        <v>0</v>
      </c>
      <c r="CL4645">
        <f>'[3]TABLEAU DE BORD'!H4643</f>
        <v>0</v>
      </c>
      <c r="CM4645">
        <f>'[3]TABLEAU DE BORD'!K4643-'[3]TABLEAU DE BORD'!I4643</f>
        <v>0</v>
      </c>
    </row>
    <row r="4646" spans="87:91" x14ac:dyDescent="0.25">
      <c r="CI4646">
        <f>'[3]TABLEAU DE BORD'!B4644</f>
        <v>0</v>
      </c>
      <c r="CJ4646">
        <f>'[3]TABLEAU DE BORD'!E4644-'[3]TABLEAU DE BORD'!C4644</f>
        <v>0</v>
      </c>
      <c r="CL4646">
        <f>'[3]TABLEAU DE BORD'!H4644</f>
        <v>0</v>
      </c>
      <c r="CM4646">
        <f>'[3]TABLEAU DE BORD'!K4644-'[3]TABLEAU DE BORD'!I4644</f>
        <v>0</v>
      </c>
    </row>
    <row r="4647" spans="87:91" x14ac:dyDescent="0.25">
      <c r="CI4647">
        <f>'[3]TABLEAU DE BORD'!B4645</f>
        <v>0</v>
      </c>
      <c r="CJ4647">
        <f>'[3]TABLEAU DE BORD'!E4645-'[3]TABLEAU DE BORD'!C4645</f>
        <v>0</v>
      </c>
      <c r="CL4647">
        <f>'[3]TABLEAU DE BORD'!H4645</f>
        <v>0</v>
      </c>
      <c r="CM4647">
        <f>'[3]TABLEAU DE BORD'!K4645-'[3]TABLEAU DE BORD'!I4645</f>
        <v>0</v>
      </c>
    </row>
    <row r="4648" spans="87:91" x14ac:dyDescent="0.25">
      <c r="CI4648">
        <f>'[3]TABLEAU DE BORD'!B4646</f>
        <v>0</v>
      </c>
      <c r="CJ4648">
        <f>'[3]TABLEAU DE BORD'!E4646-'[3]TABLEAU DE BORD'!C4646</f>
        <v>0</v>
      </c>
      <c r="CL4648">
        <f>'[3]TABLEAU DE BORD'!H4646</f>
        <v>0</v>
      </c>
      <c r="CM4648">
        <f>'[3]TABLEAU DE BORD'!K4646-'[3]TABLEAU DE BORD'!I4646</f>
        <v>0</v>
      </c>
    </row>
    <row r="4649" spans="87:91" x14ac:dyDescent="0.25">
      <c r="CI4649">
        <f>'[3]TABLEAU DE BORD'!B4647</f>
        <v>0</v>
      </c>
      <c r="CJ4649">
        <f>'[3]TABLEAU DE BORD'!E4647-'[3]TABLEAU DE BORD'!C4647</f>
        <v>0</v>
      </c>
      <c r="CL4649">
        <f>'[3]TABLEAU DE BORD'!H4647</f>
        <v>0</v>
      </c>
      <c r="CM4649">
        <f>'[3]TABLEAU DE BORD'!K4647-'[3]TABLEAU DE BORD'!I4647</f>
        <v>0</v>
      </c>
    </row>
    <row r="4650" spans="87:91" x14ac:dyDescent="0.25">
      <c r="CI4650">
        <f>'[3]TABLEAU DE BORD'!B4648</f>
        <v>0</v>
      </c>
      <c r="CJ4650">
        <f>'[3]TABLEAU DE BORD'!E4648-'[3]TABLEAU DE BORD'!C4648</f>
        <v>0</v>
      </c>
      <c r="CL4650">
        <f>'[3]TABLEAU DE BORD'!H4648</f>
        <v>0</v>
      </c>
      <c r="CM4650">
        <f>'[3]TABLEAU DE BORD'!K4648-'[3]TABLEAU DE BORD'!I4648</f>
        <v>0</v>
      </c>
    </row>
    <row r="4651" spans="87:91" x14ac:dyDescent="0.25">
      <c r="CI4651">
        <f>'[3]TABLEAU DE BORD'!B4649</f>
        <v>0</v>
      </c>
      <c r="CJ4651">
        <f>'[3]TABLEAU DE BORD'!E4649-'[3]TABLEAU DE BORD'!C4649</f>
        <v>0</v>
      </c>
      <c r="CL4651">
        <f>'[3]TABLEAU DE BORD'!H4649</f>
        <v>0</v>
      </c>
      <c r="CM4651">
        <f>'[3]TABLEAU DE BORD'!K4649-'[3]TABLEAU DE BORD'!I4649</f>
        <v>0</v>
      </c>
    </row>
    <row r="4652" spans="87:91" x14ac:dyDescent="0.25">
      <c r="CI4652">
        <f>'[3]TABLEAU DE BORD'!B4650</f>
        <v>0</v>
      </c>
      <c r="CJ4652">
        <f>'[3]TABLEAU DE BORD'!E4650-'[3]TABLEAU DE BORD'!C4650</f>
        <v>0</v>
      </c>
      <c r="CL4652">
        <f>'[3]TABLEAU DE BORD'!H4650</f>
        <v>0</v>
      </c>
      <c r="CM4652">
        <f>'[3]TABLEAU DE BORD'!K4650-'[3]TABLEAU DE BORD'!I4650</f>
        <v>0</v>
      </c>
    </row>
    <row r="4653" spans="87:91" x14ac:dyDescent="0.25">
      <c r="CI4653">
        <f>'[3]TABLEAU DE BORD'!B4651</f>
        <v>0</v>
      </c>
      <c r="CJ4653">
        <f>'[3]TABLEAU DE BORD'!E4651-'[3]TABLEAU DE BORD'!C4651</f>
        <v>0</v>
      </c>
      <c r="CL4653">
        <f>'[3]TABLEAU DE BORD'!H4651</f>
        <v>0</v>
      </c>
      <c r="CM4653">
        <f>'[3]TABLEAU DE BORD'!K4651-'[3]TABLEAU DE BORD'!I4651</f>
        <v>0</v>
      </c>
    </row>
    <row r="4654" spans="87:91" x14ac:dyDescent="0.25">
      <c r="CI4654">
        <f>'[3]TABLEAU DE BORD'!B4652</f>
        <v>0</v>
      </c>
      <c r="CJ4654">
        <f>'[3]TABLEAU DE BORD'!E4652-'[3]TABLEAU DE BORD'!C4652</f>
        <v>0</v>
      </c>
      <c r="CL4654">
        <f>'[3]TABLEAU DE BORD'!H4652</f>
        <v>0</v>
      </c>
      <c r="CM4654">
        <f>'[3]TABLEAU DE BORD'!K4652-'[3]TABLEAU DE BORD'!I4652</f>
        <v>0</v>
      </c>
    </row>
    <row r="4655" spans="87:91" x14ac:dyDescent="0.25">
      <c r="CI4655">
        <f>'[3]TABLEAU DE BORD'!B4653</f>
        <v>0</v>
      </c>
      <c r="CJ4655">
        <f>'[3]TABLEAU DE BORD'!E4653-'[3]TABLEAU DE BORD'!C4653</f>
        <v>0</v>
      </c>
      <c r="CL4655">
        <f>'[3]TABLEAU DE BORD'!H4653</f>
        <v>0</v>
      </c>
      <c r="CM4655">
        <f>'[3]TABLEAU DE BORD'!K4653-'[3]TABLEAU DE BORD'!I4653</f>
        <v>0</v>
      </c>
    </row>
    <row r="4656" spans="87:91" x14ac:dyDescent="0.25">
      <c r="CI4656">
        <f>'[3]TABLEAU DE BORD'!B4654</f>
        <v>0</v>
      </c>
      <c r="CJ4656">
        <f>'[3]TABLEAU DE BORD'!E4654-'[3]TABLEAU DE BORD'!C4654</f>
        <v>0</v>
      </c>
      <c r="CL4656">
        <f>'[3]TABLEAU DE BORD'!H4654</f>
        <v>0</v>
      </c>
      <c r="CM4656">
        <f>'[3]TABLEAU DE BORD'!K4654-'[3]TABLEAU DE BORD'!I4654</f>
        <v>0</v>
      </c>
    </row>
    <row r="4657" spans="87:91" x14ac:dyDescent="0.25">
      <c r="CI4657">
        <f>'[3]TABLEAU DE BORD'!B4655</f>
        <v>0</v>
      </c>
      <c r="CJ4657">
        <f>'[3]TABLEAU DE BORD'!E4655-'[3]TABLEAU DE BORD'!C4655</f>
        <v>0</v>
      </c>
      <c r="CL4657">
        <f>'[3]TABLEAU DE BORD'!H4655</f>
        <v>0</v>
      </c>
      <c r="CM4657">
        <f>'[3]TABLEAU DE BORD'!K4655-'[3]TABLEAU DE BORD'!I4655</f>
        <v>0</v>
      </c>
    </row>
    <row r="4658" spans="87:91" x14ac:dyDescent="0.25">
      <c r="CI4658">
        <f>'[3]TABLEAU DE BORD'!B4656</f>
        <v>0</v>
      </c>
      <c r="CJ4658">
        <f>'[3]TABLEAU DE BORD'!E4656-'[3]TABLEAU DE BORD'!C4656</f>
        <v>0</v>
      </c>
      <c r="CL4658">
        <f>'[3]TABLEAU DE BORD'!H4656</f>
        <v>0</v>
      </c>
      <c r="CM4658">
        <f>'[3]TABLEAU DE BORD'!K4656-'[3]TABLEAU DE BORD'!I4656</f>
        <v>0</v>
      </c>
    </row>
    <row r="4659" spans="87:91" x14ac:dyDescent="0.25">
      <c r="CI4659">
        <f>'[3]TABLEAU DE BORD'!B4657</f>
        <v>0</v>
      </c>
      <c r="CJ4659">
        <f>'[3]TABLEAU DE BORD'!E4657-'[3]TABLEAU DE BORD'!C4657</f>
        <v>0</v>
      </c>
      <c r="CL4659">
        <f>'[3]TABLEAU DE BORD'!H4657</f>
        <v>0</v>
      </c>
      <c r="CM4659">
        <f>'[3]TABLEAU DE BORD'!K4657-'[3]TABLEAU DE BORD'!I4657</f>
        <v>0</v>
      </c>
    </row>
    <row r="4660" spans="87:91" x14ac:dyDescent="0.25">
      <c r="CI4660">
        <f>'[3]TABLEAU DE BORD'!B4658</f>
        <v>0</v>
      </c>
      <c r="CJ4660">
        <f>'[3]TABLEAU DE BORD'!E4658-'[3]TABLEAU DE BORD'!C4658</f>
        <v>0</v>
      </c>
      <c r="CL4660">
        <f>'[3]TABLEAU DE BORD'!H4658</f>
        <v>0</v>
      </c>
      <c r="CM4660">
        <f>'[3]TABLEAU DE BORD'!K4658-'[3]TABLEAU DE BORD'!I4658</f>
        <v>0</v>
      </c>
    </row>
    <row r="4661" spans="87:91" x14ac:dyDescent="0.25">
      <c r="CI4661">
        <f>'[3]TABLEAU DE BORD'!B4659</f>
        <v>0</v>
      </c>
      <c r="CJ4661">
        <f>'[3]TABLEAU DE BORD'!E4659-'[3]TABLEAU DE BORD'!C4659</f>
        <v>0</v>
      </c>
      <c r="CL4661">
        <f>'[3]TABLEAU DE BORD'!H4659</f>
        <v>0</v>
      </c>
      <c r="CM4661">
        <f>'[3]TABLEAU DE BORD'!K4659-'[3]TABLEAU DE BORD'!I4659</f>
        <v>0</v>
      </c>
    </row>
    <row r="4662" spans="87:91" x14ac:dyDescent="0.25">
      <c r="CI4662">
        <f>'[3]TABLEAU DE BORD'!B4660</f>
        <v>0</v>
      </c>
      <c r="CJ4662">
        <f>'[3]TABLEAU DE BORD'!E4660-'[3]TABLEAU DE BORD'!C4660</f>
        <v>0</v>
      </c>
      <c r="CL4662">
        <f>'[3]TABLEAU DE BORD'!H4660</f>
        <v>0</v>
      </c>
      <c r="CM4662">
        <f>'[3]TABLEAU DE BORD'!K4660-'[3]TABLEAU DE BORD'!I4660</f>
        <v>0</v>
      </c>
    </row>
    <row r="4663" spans="87:91" x14ac:dyDescent="0.25">
      <c r="CI4663">
        <f>'[3]TABLEAU DE BORD'!B4661</f>
        <v>0</v>
      </c>
      <c r="CJ4663">
        <f>'[3]TABLEAU DE BORD'!E4661-'[3]TABLEAU DE BORD'!C4661</f>
        <v>0</v>
      </c>
      <c r="CL4663">
        <f>'[3]TABLEAU DE BORD'!H4661</f>
        <v>0</v>
      </c>
      <c r="CM4663">
        <f>'[3]TABLEAU DE BORD'!K4661-'[3]TABLEAU DE BORD'!I4661</f>
        <v>0</v>
      </c>
    </row>
    <row r="4664" spans="87:91" x14ac:dyDescent="0.25">
      <c r="CI4664">
        <f>'[3]TABLEAU DE BORD'!B4662</f>
        <v>0</v>
      </c>
      <c r="CJ4664">
        <f>'[3]TABLEAU DE BORD'!E4662-'[3]TABLEAU DE BORD'!C4662</f>
        <v>0</v>
      </c>
      <c r="CL4664">
        <f>'[3]TABLEAU DE BORD'!H4662</f>
        <v>0</v>
      </c>
      <c r="CM4664">
        <f>'[3]TABLEAU DE BORD'!K4662-'[3]TABLEAU DE BORD'!I4662</f>
        <v>0</v>
      </c>
    </row>
    <row r="4665" spans="87:91" x14ac:dyDescent="0.25">
      <c r="CI4665">
        <f>'[3]TABLEAU DE BORD'!B4663</f>
        <v>0</v>
      </c>
      <c r="CJ4665">
        <f>'[3]TABLEAU DE BORD'!E4663-'[3]TABLEAU DE BORD'!C4663</f>
        <v>0</v>
      </c>
      <c r="CL4665">
        <f>'[3]TABLEAU DE BORD'!H4663</f>
        <v>0</v>
      </c>
      <c r="CM4665">
        <f>'[3]TABLEAU DE BORD'!K4663-'[3]TABLEAU DE BORD'!I4663</f>
        <v>0</v>
      </c>
    </row>
    <row r="4666" spans="87:91" x14ac:dyDescent="0.25">
      <c r="CI4666">
        <f>'[3]TABLEAU DE BORD'!B4664</f>
        <v>0</v>
      </c>
      <c r="CJ4666">
        <f>'[3]TABLEAU DE BORD'!E4664-'[3]TABLEAU DE BORD'!C4664</f>
        <v>0</v>
      </c>
      <c r="CL4666">
        <f>'[3]TABLEAU DE BORD'!H4664</f>
        <v>0</v>
      </c>
      <c r="CM4666">
        <f>'[3]TABLEAU DE BORD'!K4664-'[3]TABLEAU DE BORD'!I4664</f>
        <v>0</v>
      </c>
    </row>
    <row r="4667" spans="87:91" x14ac:dyDescent="0.25">
      <c r="CI4667">
        <f>'[3]TABLEAU DE BORD'!B4665</f>
        <v>0</v>
      </c>
      <c r="CJ4667">
        <f>'[3]TABLEAU DE BORD'!E4665-'[3]TABLEAU DE BORD'!C4665</f>
        <v>0</v>
      </c>
      <c r="CL4667">
        <f>'[3]TABLEAU DE BORD'!H4665</f>
        <v>0</v>
      </c>
      <c r="CM4667">
        <f>'[3]TABLEAU DE BORD'!K4665-'[3]TABLEAU DE BORD'!I4665</f>
        <v>0</v>
      </c>
    </row>
    <row r="4668" spans="87:91" x14ac:dyDescent="0.25">
      <c r="CI4668">
        <f>'[3]TABLEAU DE BORD'!B4666</f>
        <v>0</v>
      </c>
      <c r="CJ4668">
        <f>'[3]TABLEAU DE BORD'!E4666-'[3]TABLEAU DE BORD'!C4666</f>
        <v>0</v>
      </c>
      <c r="CL4668">
        <f>'[3]TABLEAU DE BORD'!H4666</f>
        <v>0</v>
      </c>
      <c r="CM4668">
        <f>'[3]TABLEAU DE BORD'!K4666-'[3]TABLEAU DE BORD'!I4666</f>
        <v>0</v>
      </c>
    </row>
    <row r="4669" spans="87:91" x14ac:dyDescent="0.25">
      <c r="CI4669">
        <f>'[3]TABLEAU DE BORD'!B4667</f>
        <v>0</v>
      </c>
      <c r="CJ4669">
        <f>'[3]TABLEAU DE BORD'!E4667-'[3]TABLEAU DE BORD'!C4667</f>
        <v>0</v>
      </c>
      <c r="CL4669">
        <f>'[3]TABLEAU DE BORD'!H4667</f>
        <v>0</v>
      </c>
      <c r="CM4669">
        <f>'[3]TABLEAU DE BORD'!K4667-'[3]TABLEAU DE BORD'!I4667</f>
        <v>0</v>
      </c>
    </row>
    <row r="4670" spans="87:91" x14ac:dyDescent="0.25">
      <c r="CI4670">
        <f>'[3]TABLEAU DE BORD'!B4668</f>
        <v>0</v>
      </c>
      <c r="CJ4670">
        <f>'[3]TABLEAU DE BORD'!E4668-'[3]TABLEAU DE BORD'!C4668</f>
        <v>0</v>
      </c>
      <c r="CL4670">
        <f>'[3]TABLEAU DE BORD'!H4668</f>
        <v>0</v>
      </c>
      <c r="CM4670">
        <f>'[3]TABLEAU DE BORD'!K4668-'[3]TABLEAU DE BORD'!I4668</f>
        <v>0</v>
      </c>
    </row>
    <row r="4671" spans="87:91" x14ac:dyDescent="0.25">
      <c r="CI4671">
        <f>'[3]TABLEAU DE BORD'!B4669</f>
        <v>0</v>
      </c>
      <c r="CJ4671">
        <f>'[3]TABLEAU DE BORD'!E4669-'[3]TABLEAU DE BORD'!C4669</f>
        <v>0</v>
      </c>
      <c r="CL4671">
        <f>'[3]TABLEAU DE BORD'!H4669</f>
        <v>0</v>
      </c>
      <c r="CM4671">
        <f>'[3]TABLEAU DE BORD'!K4669-'[3]TABLEAU DE BORD'!I4669</f>
        <v>0</v>
      </c>
    </row>
    <row r="4672" spans="87:91" x14ac:dyDescent="0.25">
      <c r="CI4672">
        <f>'[3]TABLEAU DE BORD'!B4670</f>
        <v>0</v>
      </c>
      <c r="CJ4672">
        <f>'[3]TABLEAU DE BORD'!E4670-'[3]TABLEAU DE BORD'!C4670</f>
        <v>0</v>
      </c>
      <c r="CL4672">
        <f>'[3]TABLEAU DE BORD'!H4670</f>
        <v>0</v>
      </c>
      <c r="CM4672">
        <f>'[3]TABLEAU DE BORD'!K4670-'[3]TABLEAU DE BORD'!I4670</f>
        <v>0</v>
      </c>
    </row>
    <row r="4673" spans="87:91" x14ac:dyDescent="0.25">
      <c r="CI4673">
        <f>'[3]TABLEAU DE BORD'!B4671</f>
        <v>0</v>
      </c>
      <c r="CJ4673">
        <f>'[3]TABLEAU DE BORD'!E4671-'[3]TABLEAU DE BORD'!C4671</f>
        <v>0</v>
      </c>
      <c r="CL4673">
        <f>'[3]TABLEAU DE BORD'!H4671</f>
        <v>0</v>
      </c>
      <c r="CM4673">
        <f>'[3]TABLEAU DE BORD'!K4671-'[3]TABLEAU DE BORD'!I4671</f>
        <v>0</v>
      </c>
    </row>
    <row r="4674" spans="87:91" x14ac:dyDescent="0.25">
      <c r="CI4674">
        <f>'[3]TABLEAU DE BORD'!B4672</f>
        <v>0</v>
      </c>
      <c r="CJ4674">
        <f>'[3]TABLEAU DE BORD'!E4672-'[3]TABLEAU DE BORD'!C4672</f>
        <v>0</v>
      </c>
      <c r="CL4674">
        <f>'[3]TABLEAU DE BORD'!H4672</f>
        <v>0</v>
      </c>
      <c r="CM4674">
        <f>'[3]TABLEAU DE BORD'!K4672-'[3]TABLEAU DE BORD'!I4672</f>
        <v>0</v>
      </c>
    </row>
    <row r="4675" spans="87:91" x14ac:dyDescent="0.25">
      <c r="CI4675">
        <f>'[3]TABLEAU DE BORD'!B4673</f>
        <v>0</v>
      </c>
      <c r="CJ4675">
        <f>'[3]TABLEAU DE BORD'!E4673-'[3]TABLEAU DE BORD'!C4673</f>
        <v>0</v>
      </c>
      <c r="CL4675">
        <f>'[3]TABLEAU DE BORD'!H4673</f>
        <v>0</v>
      </c>
      <c r="CM4675">
        <f>'[3]TABLEAU DE BORD'!K4673-'[3]TABLEAU DE BORD'!I4673</f>
        <v>0</v>
      </c>
    </row>
    <row r="4676" spans="87:91" x14ac:dyDescent="0.25">
      <c r="CI4676">
        <f>'[3]TABLEAU DE BORD'!B4674</f>
        <v>0</v>
      </c>
      <c r="CJ4676">
        <f>'[3]TABLEAU DE BORD'!E4674-'[3]TABLEAU DE BORD'!C4674</f>
        <v>0</v>
      </c>
      <c r="CL4676">
        <f>'[3]TABLEAU DE BORD'!H4674</f>
        <v>0</v>
      </c>
      <c r="CM4676">
        <f>'[3]TABLEAU DE BORD'!K4674-'[3]TABLEAU DE BORD'!I4674</f>
        <v>0</v>
      </c>
    </row>
    <row r="4677" spans="87:91" x14ac:dyDescent="0.25">
      <c r="CI4677">
        <f>'[3]TABLEAU DE BORD'!B4675</f>
        <v>0</v>
      </c>
      <c r="CJ4677">
        <f>'[3]TABLEAU DE BORD'!E4675-'[3]TABLEAU DE BORD'!C4675</f>
        <v>0</v>
      </c>
      <c r="CL4677">
        <f>'[3]TABLEAU DE BORD'!H4675</f>
        <v>0</v>
      </c>
      <c r="CM4677">
        <f>'[3]TABLEAU DE BORD'!K4675-'[3]TABLEAU DE BORD'!I4675</f>
        <v>0</v>
      </c>
    </row>
    <row r="4678" spans="87:91" x14ac:dyDescent="0.25">
      <c r="CI4678">
        <f>'[3]TABLEAU DE BORD'!B4676</f>
        <v>0</v>
      </c>
      <c r="CJ4678">
        <f>'[3]TABLEAU DE BORD'!E4676-'[3]TABLEAU DE BORD'!C4676</f>
        <v>0</v>
      </c>
      <c r="CL4678">
        <f>'[3]TABLEAU DE BORD'!H4676</f>
        <v>0</v>
      </c>
      <c r="CM4678">
        <f>'[3]TABLEAU DE BORD'!K4676-'[3]TABLEAU DE BORD'!I4676</f>
        <v>0</v>
      </c>
    </row>
    <row r="4679" spans="87:91" x14ac:dyDescent="0.25">
      <c r="CI4679">
        <f>'[3]TABLEAU DE BORD'!B4677</f>
        <v>0</v>
      </c>
      <c r="CJ4679">
        <f>'[3]TABLEAU DE BORD'!E4677-'[3]TABLEAU DE BORD'!C4677</f>
        <v>0</v>
      </c>
      <c r="CL4679">
        <f>'[3]TABLEAU DE BORD'!H4677</f>
        <v>0</v>
      </c>
      <c r="CM4679">
        <f>'[3]TABLEAU DE BORD'!K4677-'[3]TABLEAU DE BORD'!I4677</f>
        <v>0</v>
      </c>
    </row>
    <row r="4680" spans="87:91" x14ac:dyDescent="0.25">
      <c r="CI4680">
        <f>'[3]TABLEAU DE BORD'!B4678</f>
        <v>0</v>
      </c>
      <c r="CJ4680">
        <f>'[3]TABLEAU DE BORD'!E4678-'[3]TABLEAU DE BORD'!C4678</f>
        <v>0</v>
      </c>
      <c r="CL4680">
        <f>'[3]TABLEAU DE BORD'!H4678</f>
        <v>0</v>
      </c>
      <c r="CM4680">
        <f>'[3]TABLEAU DE BORD'!K4678-'[3]TABLEAU DE BORD'!I4678</f>
        <v>0</v>
      </c>
    </row>
    <row r="4681" spans="87:91" x14ac:dyDescent="0.25">
      <c r="CI4681">
        <f>'[3]TABLEAU DE BORD'!B4679</f>
        <v>0</v>
      </c>
      <c r="CJ4681">
        <f>'[3]TABLEAU DE BORD'!E4679-'[3]TABLEAU DE BORD'!C4679</f>
        <v>0</v>
      </c>
      <c r="CL4681">
        <f>'[3]TABLEAU DE BORD'!H4679</f>
        <v>0</v>
      </c>
      <c r="CM4681">
        <f>'[3]TABLEAU DE BORD'!K4679-'[3]TABLEAU DE BORD'!I4679</f>
        <v>0</v>
      </c>
    </row>
    <row r="4682" spans="87:91" x14ac:dyDescent="0.25">
      <c r="CI4682">
        <f>'[3]TABLEAU DE BORD'!B4680</f>
        <v>0</v>
      </c>
      <c r="CJ4682">
        <f>'[3]TABLEAU DE BORD'!E4680-'[3]TABLEAU DE BORD'!C4680</f>
        <v>0</v>
      </c>
      <c r="CL4682">
        <f>'[3]TABLEAU DE BORD'!H4680</f>
        <v>0</v>
      </c>
      <c r="CM4682">
        <f>'[3]TABLEAU DE BORD'!K4680-'[3]TABLEAU DE BORD'!I4680</f>
        <v>0</v>
      </c>
    </row>
    <row r="4683" spans="87:91" x14ac:dyDescent="0.25">
      <c r="CI4683">
        <f>'[3]TABLEAU DE BORD'!B4681</f>
        <v>0</v>
      </c>
      <c r="CJ4683">
        <f>'[3]TABLEAU DE BORD'!E4681-'[3]TABLEAU DE BORD'!C4681</f>
        <v>0</v>
      </c>
      <c r="CL4683">
        <f>'[3]TABLEAU DE BORD'!H4681</f>
        <v>0</v>
      </c>
      <c r="CM4683">
        <f>'[3]TABLEAU DE BORD'!K4681-'[3]TABLEAU DE BORD'!I4681</f>
        <v>0</v>
      </c>
    </row>
    <row r="4684" spans="87:91" x14ac:dyDescent="0.25">
      <c r="CI4684">
        <f>'[3]TABLEAU DE BORD'!B4682</f>
        <v>0</v>
      </c>
      <c r="CJ4684">
        <f>'[3]TABLEAU DE BORD'!E4682-'[3]TABLEAU DE BORD'!C4682</f>
        <v>0</v>
      </c>
      <c r="CL4684">
        <f>'[3]TABLEAU DE BORD'!H4682</f>
        <v>0</v>
      </c>
      <c r="CM4684">
        <f>'[3]TABLEAU DE BORD'!K4682-'[3]TABLEAU DE BORD'!I4682</f>
        <v>0</v>
      </c>
    </row>
    <row r="4685" spans="87:91" x14ac:dyDescent="0.25">
      <c r="CI4685">
        <f>'[3]TABLEAU DE BORD'!B4683</f>
        <v>0</v>
      </c>
      <c r="CJ4685">
        <f>'[3]TABLEAU DE BORD'!E4683-'[3]TABLEAU DE BORD'!C4683</f>
        <v>0</v>
      </c>
      <c r="CL4685">
        <f>'[3]TABLEAU DE BORD'!H4683</f>
        <v>0</v>
      </c>
      <c r="CM4685">
        <f>'[3]TABLEAU DE BORD'!K4683-'[3]TABLEAU DE BORD'!I4683</f>
        <v>0</v>
      </c>
    </row>
    <row r="4686" spans="87:91" x14ac:dyDescent="0.25">
      <c r="CI4686">
        <f>'[3]TABLEAU DE BORD'!B4684</f>
        <v>0</v>
      </c>
      <c r="CJ4686">
        <f>'[3]TABLEAU DE BORD'!E4684-'[3]TABLEAU DE BORD'!C4684</f>
        <v>0</v>
      </c>
      <c r="CL4686">
        <f>'[3]TABLEAU DE BORD'!H4684</f>
        <v>0</v>
      </c>
      <c r="CM4686">
        <f>'[3]TABLEAU DE BORD'!K4684-'[3]TABLEAU DE BORD'!I4684</f>
        <v>0</v>
      </c>
    </row>
    <row r="4687" spans="87:91" x14ac:dyDescent="0.25">
      <c r="CI4687">
        <f>'[3]TABLEAU DE BORD'!B4685</f>
        <v>0</v>
      </c>
      <c r="CJ4687">
        <f>'[3]TABLEAU DE BORD'!E4685-'[3]TABLEAU DE BORD'!C4685</f>
        <v>0</v>
      </c>
      <c r="CL4687">
        <f>'[3]TABLEAU DE BORD'!H4685</f>
        <v>0</v>
      </c>
      <c r="CM4687">
        <f>'[3]TABLEAU DE BORD'!K4685-'[3]TABLEAU DE BORD'!I4685</f>
        <v>0</v>
      </c>
    </row>
    <row r="4688" spans="87:91" x14ac:dyDescent="0.25">
      <c r="CI4688">
        <f>'[3]TABLEAU DE BORD'!B4686</f>
        <v>0</v>
      </c>
      <c r="CJ4688">
        <f>'[3]TABLEAU DE BORD'!E4686-'[3]TABLEAU DE BORD'!C4686</f>
        <v>0</v>
      </c>
      <c r="CL4688">
        <f>'[3]TABLEAU DE BORD'!H4686</f>
        <v>0</v>
      </c>
      <c r="CM4688">
        <f>'[3]TABLEAU DE BORD'!K4686-'[3]TABLEAU DE BORD'!I4686</f>
        <v>0</v>
      </c>
    </row>
    <row r="4689" spans="87:91" x14ac:dyDescent="0.25">
      <c r="CI4689">
        <f>'[3]TABLEAU DE BORD'!B4687</f>
        <v>0</v>
      </c>
      <c r="CJ4689">
        <f>'[3]TABLEAU DE BORD'!E4687-'[3]TABLEAU DE BORD'!C4687</f>
        <v>0</v>
      </c>
      <c r="CL4689">
        <f>'[3]TABLEAU DE BORD'!H4687</f>
        <v>0</v>
      </c>
      <c r="CM4689">
        <f>'[3]TABLEAU DE BORD'!K4687-'[3]TABLEAU DE BORD'!I4687</f>
        <v>0</v>
      </c>
    </row>
    <row r="4690" spans="87:91" x14ac:dyDescent="0.25">
      <c r="CI4690">
        <f>'[3]TABLEAU DE BORD'!B4688</f>
        <v>0</v>
      </c>
      <c r="CJ4690">
        <f>'[3]TABLEAU DE BORD'!E4688-'[3]TABLEAU DE BORD'!C4688</f>
        <v>0</v>
      </c>
      <c r="CL4690">
        <f>'[3]TABLEAU DE BORD'!H4688</f>
        <v>0</v>
      </c>
      <c r="CM4690">
        <f>'[3]TABLEAU DE BORD'!K4688-'[3]TABLEAU DE BORD'!I4688</f>
        <v>0</v>
      </c>
    </row>
    <row r="4691" spans="87:91" x14ac:dyDescent="0.25">
      <c r="CI4691">
        <f>'[3]TABLEAU DE BORD'!B4689</f>
        <v>0</v>
      </c>
      <c r="CJ4691">
        <f>'[3]TABLEAU DE BORD'!E4689-'[3]TABLEAU DE BORD'!C4689</f>
        <v>0</v>
      </c>
      <c r="CL4691">
        <f>'[3]TABLEAU DE BORD'!H4689</f>
        <v>0</v>
      </c>
      <c r="CM4691">
        <f>'[3]TABLEAU DE BORD'!K4689-'[3]TABLEAU DE BORD'!I4689</f>
        <v>0</v>
      </c>
    </row>
    <row r="4692" spans="87:91" x14ac:dyDescent="0.25">
      <c r="CI4692">
        <f>'[3]TABLEAU DE BORD'!B4690</f>
        <v>0</v>
      </c>
      <c r="CJ4692">
        <f>'[3]TABLEAU DE BORD'!E4690-'[3]TABLEAU DE BORD'!C4690</f>
        <v>0</v>
      </c>
      <c r="CL4692">
        <f>'[3]TABLEAU DE BORD'!H4690</f>
        <v>0</v>
      </c>
      <c r="CM4692">
        <f>'[3]TABLEAU DE BORD'!K4690-'[3]TABLEAU DE BORD'!I4690</f>
        <v>0</v>
      </c>
    </row>
    <row r="4693" spans="87:91" x14ac:dyDescent="0.25">
      <c r="CI4693">
        <f>'[3]TABLEAU DE BORD'!B4691</f>
        <v>0</v>
      </c>
      <c r="CJ4693">
        <f>'[3]TABLEAU DE BORD'!E4691-'[3]TABLEAU DE BORD'!C4691</f>
        <v>0</v>
      </c>
      <c r="CL4693">
        <f>'[3]TABLEAU DE BORD'!H4691</f>
        <v>0</v>
      </c>
      <c r="CM4693">
        <f>'[3]TABLEAU DE BORD'!K4691-'[3]TABLEAU DE BORD'!I4691</f>
        <v>0</v>
      </c>
    </row>
    <row r="4694" spans="87:91" x14ac:dyDescent="0.25">
      <c r="CI4694">
        <f>'[3]TABLEAU DE BORD'!B4692</f>
        <v>0</v>
      </c>
      <c r="CJ4694">
        <f>'[3]TABLEAU DE BORD'!E4692-'[3]TABLEAU DE BORD'!C4692</f>
        <v>0</v>
      </c>
      <c r="CL4694">
        <f>'[3]TABLEAU DE BORD'!H4692</f>
        <v>0</v>
      </c>
      <c r="CM4694">
        <f>'[3]TABLEAU DE BORD'!K4692-'[3]TABLEAU DE BORD'!I4692</f>
        <v>0</v>
      </c>
    </row>
    <row r="4695" spans="87:91" x14ac:dyDescent="0.25">
      <c r="CI4695">
        <f>'[3]TABLEAU DE BORD'!B4693</f>
        <v>0</v>
      </c>
      <c r="CJ4695">
        <f>'[3]TABLEAU DE BORD'!E4693-'[3]TABLEAU DE BORD'!C4693</f>
        <v>0</v>
      </c>
      <c r="CL4695">
        <f>'[3]TABLEAU DE BORD'!H4693</f>
        <v>0</v>
      </c>
      <c r="CM4695">
        <f>'[3]TABLEAU DE BORD'!K4693-'[3]TABLEAU DE BORD'!I4693</f>
        <v>0</v>
      </c>
    </row>
    <row r="4696" spans="87:91" x14ac:dyDescent="0.25">
      <c r="CI4696">
        <f>'[3]TABLEAU DE BORD'!B4694</f>
        <v>0</v>
      </c>
      <c r="CJ4696">
        <f>'[3]TABLEAU DE BORD'!E4694-'[3]TABLEAU DE BORD'!C4694</f>
        <v>0</v>
      </c>
      <c r="CL4696">
        <f>'[3]TABLEAU DE BORD'!H4694</f>
        <v>0</v>
      </c>
      <c r="CM4696">
        <f>'[3]TABLEAU DE BORD'!K4694-'[3]TABLEAU DE BORD'!I4694</f>
        <v>0</v>
      </c>
    </row>
    <row r="4697" spans="87:91" x14ac:dyDescent="0.25">
      <c r="CI4697">
        <f>'[3]TABLEAU DE BORD'!B4695</f>
        <v>0</v>
      </c>
      <c r="CJ4697">
        <f>'[3]TABLEAU DE BORD'!E4695-'[3]TABLEAU DE BORD'!C4695</f>
        <v>0</v>
      </c>
      <c r="CL4697">
        <f>'[3]TABLEAU DE BORD'!H4695</f>
        <v>0</v>
      </c>
      <c r="CM4697">
        <f>'[3]TABLEAU DE BORD'!K4695-'[3]TABLEAU DE BORD'!I4695</f>
        <v>0</v>
      </c>
    </row>
    <row r="4698" spans="87:91" x14ac:dyDescent="0.25">
      <c r="CI4698">
        <f>'[3]TABLEAU DE BORD'!B4696</f>
        <v>0</v>
      </c>
      <c r="CJ4698">
        <f>'[3]TABLEAU DE BORD'!E4696-'[3]TABLEAU DE BORD'!C4696</f>
        <v>0</v>
      </c>
      <c r="CL4698">
        <f>'[3]TABLEAU DE BORD'!H4696</f>
        <v>0</v>
      </c>
      <c r="CM4698">
        <f>'[3]TABLEAU DE BORD'!K4696-'[3]TABLEAU DE BORD'!I4696</f>
        <v>0</v>
      </c>
    </row>
    <row r="4699" spans="87:91" x14ac:dyDescent="0.25">
      <c r="CI4699">
        <f>'[3]TABLEAU DE BORD'!B4697</f>
        <v>0</v>
      </c>
      <c r="CJ4699">
        <f>'[3]TABLEAU DE BORD'!E4697-'[3]TABLEAU DE BORD'!C4697</f>
        <v>0</v>
      </c>
      <c r="CL4699">
        <f>'[3]TABLEAU DE BORD'!H4697</f>
        <v>0</v>
      </c>
      <c r="CM4699">
        <f>'[3]TABLEAU DE BORD'!K4697-'[3]TABLEAU DE BORD'!I4697</f>
        <v>0</v>
      </c>
    </row>
    <row r="4700" spans="87:91" x14ac:dyDescent="0.25">
      <c r="CI4700">
        <f>'[3]TABLEAU DE BORD'!B4698</f>
        <v>0</v>
      </c>
      <c r="CJ4700">
        <f>'[3]TABLEAU DE BORD'!E4698-'[3]TABLEAU DE BORD'!C4698</f>
        <v>0</v>
      </c>
      <c r="CL4700">
        <f>'[3]TABLEAU DE BORD'!H4698</f>
        <v>0</v>
      </c>
      <c r="CM4700">
        <f>'[3]TABLEAU DE BORD'!K4698-'[3]TABLEAU DE BORD'!I4698</f>
        <v>0</v>
      </c>
    </row>
    <row r="4701" spans="87:91" x14ac:dyDescent="0.25">
      <c r="CI4701">
        <f>'[3]TABLEAU DE BORD'!B4699</f>
        <v>0</v>
      </c>
      <c r="CJ4701">
        <f>'[3]TABLEAU DE BORD'!E4699-'[3]TABLEAU DE BORD'!C4699</f>
        <v>0</v>
      </c>
      <c r="CL4701">
        <f>'[3]TABLEAU DE BORD'!H4699</f>
        <v>0</v>
      </c>
      <c r="CM4701">
        <f>'[3]TABLEAU DE BORD'!K4699-'[3]TABLEAU DE BORD'!I4699</f>
        <v>0</v>
      </c>
    </row>
    <row r="4702" spans="87:91" x14ac:dyDescent="0.25">
      <c r="CI4702">
        <f>'[3]TABLEAU DE BORD'!B4700</f>
        <v>0</v>
      </c>
      <c r="CJ4702">
        <f>'[3]TABLEAU DE BORD'!E4700-'[3]TABLEAU DE BORD'!C4700</f>
        <v>0</v>
      </c>
      <c r="CL4702">
        <f>'[3]TABLEAU DE BORD'!H4700</f>
        <v>0</v>
      </c>
      <c r="CM4702">
        <f>'[3]TABLEAU DE BORD'!K4700-'[3]TABLEAU DE BORD'!I4700</f>
        <v>0</v>
      </c>
    </row>
    <row r="4703" spans="87:91" x14ac:dyDescent="0.25">
      <c r="CI4703">
        <f>'[3]TABLEAU DE BORD'!B4701</f>
        <v>0</v>
      </c>
      <c r="CJ4703">
        <f>'[3]TABLEAU DE BORD'!E4701-'[3]TABLEAU DE BORD'!C4701</f>
        <v>0</v>
      </c>
      <c r="CL4703">
        <f>'[3]TABLEAU DE BORD'!H4701</f>
        <v>0</v>
      </c>
      <c r="CM4703">
        <f>'[3]TABLEAU DE BORD'!K4701-'[3]TABLEAU DE BORD'!I4701</f>
        <v>0</v>
      </c>
    </row>
    <row r="4704" spans="87:91" x14ac:dyDescent="0.25">
      <c r="CI4704">
        <f>'[3]TABLEAU DE BORD'!B4702</f>
        <v>0</v>
      </c>
      <c r="CJ4704">
        <f>'[3]TABLEAU DE BORD'!E4702-'[3]TABLEAU DE BORD'!C4702</f>
        <v>0</v>
      </c>
      <c r="CL4704">
        <f>'[3]TABLEAU DE BORD'!H4702</f>
        <v>0</v>
      </c>
      <c r="CM4704">
        <f>'[3]TABLEAU DE BORD'!K4702-'[3]TABLEAU DE BORD'!I4702</f>
        <v>0</v>
      </c>
    </row>
    <row r="4705" spans="87:91" x14ac:dyDescent="0.25">
      <c r="CI4705">
        <f>'[3]TABLEAU DE BORD'!B4703</f>
        <v>0</v>
      </c>
      <c r="CJ4705">
        <f>'[3]TABLEAU DE BORD'!E4703-'[3]TABLEAU DE BORD'!C4703</f>
        <v>0</v>
      </c>
      <c r="CL4705">
        <f>'[3]TABLEAU DE BORD'!H4703</f>
        <v>0</v>
      </c>
      <c r="CM4705">
        <f>'[3]TABLEAU DE BORD'!K4703-'[3]TABLEAU DE BORD'!I4703</f>
        <v>0</v>
      </c>
    </row>
    <row r="4706" spans="87:91" x14ac:dyDescent="0.25">
      <c r="CI4706">
        <f>'[3]TABLEAU DE BORD'!B4704</f>
        <v>0</v>
      </c>
      <c r="CJ4706">
        <f>'[3]TABLEAU DE BORD'!E4704-'[3]TABLEAU DE BORD'!C4704</f>
        <v>0</v>
      </c>
      <c r="CL4706">
        <f>'[3]TABLEAU DE BORD'!H4704</f>
        <v>0</v>
      </c>
      <c r="CM4706">
        <f>'[3]TABLEAU DE BORD'!K4704-'[3]TABLEAU DE BORD'!I4704</f>
        <v>0</v>
      </c>
    </row>
    <row r="4707" spans="87:91" x14ac:dyDescent="0.25">
      <c r="CI4707">
        <f>'[3]TABLEAU DE BORD'!B4705</f>
        <v>0</v>
      </c>
      <c r="CJ4707">
        <f>'[3]TABLEAU DE BORD'!E4705-'[3]TABLEAU DE BORD'!C4705</f>
        <v>0</v>
      </c>
      <c r="CL4707">
        <f>'[3]TABLEAU DE BORD'!H4705</f>
        <v>0</v>
      </c>
      <c r="CM4707">
        <f>'[3]TABLEAU DE BORD'!K4705-'[3]TABLEAU DE BORD'!I4705</f>
        <v>0</v>
      </c>
    </row>
    <row r="4708" spans="87:91" x14ac:dyDescent="0.25">
      <c r="CI4708">
        <f>'[3]TABLEAU DE BORD'!B4706</f>
        <v>0</v>
      </c>
      <c r="CJ4708">
        <f>'[3]TABLEAU DE BORD'!E4706-'[3]TABLEAU DE BORD'!C4706</f>
        <v>0</v>
      </c>
      <c r="CL4708">
        <f>'[3]TABLEAU DE BORD'!H4706</f>
        <v>0</v>
      </c>
      <c r="CM4708">
        <f>'[3]TABLEAU DE BORD'!K4706-'[3]TABLEAU DE BORD'!I4706</f>
        <v>0</v>
      </c>
    </row>
    <row r="4709" spans="87:91" x14ac:dyDescent="0.25">
      <c r="CI4709">
        <f>'[3]TABLEAU DE BORD'!B4707</f>
        <v>0</v>
      </c>
      <c r="CJ4709">
        <f>'[3]TABLEAU DE BORD'!E4707-'[3]TABLEAU DE BORD'!C4707</f>
        <v>0</v>
      </c>
      <c r="CL4709">
        <f>'[3]TABLEAU DE BORD'!H4707</f>
        <v>0</v>
      </c>
      <c r="CM4709">
        <f>'[3]TABLEAU DE BORD'!K4707-'[3]TABLEAU DE BORD'!I4707</f>
        <v>0</v>
      </c>
    </row>
    <row r="4710" spans="87:91" x14ac:dyDescent="0.25">
      <c r="CI4710">
        <f>'[3]TABLEAU DE BORD'!B4708</f>
        <v>0</v>
      </c>
      <c r="CJ4710">
        <f>'[3]TABLEAU DE BORD'!E4708-'[3]TABLEAU DE BORD'!C4708</f>
        <v>0</v>
      </c>
      <c r="CL4710">
        <f>'[3]TABLEAU DE BORD'!H4708</f>
        <v>0</v>
      </c>
      <c r="CM4710">
        <f>'[3]TABLEAU DE BORD'!K4708-'[3]TABLEAU DE BORD'!I4708</f>
        <v>0</v>
      </c>
    </row>
    <row r="4711" spans="87:91" x14ac:dyDescent="0.25">
      <c r="CI4711">
        <f>'[3]TABLEAU DE BORD'!B4709</f>
        <v>0</v>
      </c>
      <c r="CJ4711">
        <f>'[3]TABLEAU DE BORD'!E4709-'[3]TABLEAU DE BORD'!C4709</f>
        <v>0</v>
      </c>
      <c r="CL4711">
        <f>'[3]TABLEAU DE BORD'!H4709</f>
        <v>0</v>
      </c>
      <c r="CM4711">
        <f>'[3]TABLEAU DE BORD'!K4709-'[3]TABLEAU DE BORD'!I4709</f>
        <v>0</v>
      </c>
    </row>
    <row r="4712" spans="87:91" x14ac:dyDescent="0.25">
      <c r="CI4712">
        <f>'[3]TABLEAU DE BORD'!B4710</f>
        <v>0</v>
      </c>
      <c r="CJ4712">
        <f>'[3]TABLEAU DE BORD'!E4710-'[3]TABLEAU DE BORD'!C4710</f>
        <v>0</v>
      </c>
      <c r="CL4712">
        <f>'[3]TABLEAU DE BORD'!H4710</f>
        <v>0</v>
      </c>
      <c r="CM4712">
        <f>'[3]TABLEAU DE BORD'!K4710-'[3]TABLEAU DE BORD'!I4710</f>
        <v>0</v>
      </c>
    </row>
    <row r="4713" spans="87:91" x14ac:dyDescent="0.25">
      <c r="CI4713">
        <f>'[3]TABLEAU DE BORD'!B4711</f>
        <v>0</v>
      </c>
      <c r="CJ4713">
        <f>'[3]TABLEAU DE BORD'!E4711-'[3]TABLEAU DE BORD'!C4711</f>
        <v>0</v>
      </c>
      <c r="CL4713">
        <f>'[3]TABLEAU DE BORD'!H4711</f>
        <v>0</v>
      </c>
      <c r="CM4713">
        <f>'[3]TABLEAU DE BORD'!K4711-'[3]TABLEAU DE BORD'!I4711</f>
        <v>0</v>
      </c>
    </row>
    <row r="4714" spans="87:91" x14ac:dyDescent="0.25">
      <c r="CI4714">
        <f>'[3]TABLEAU DE BORD'!B4712</f>
        <v>0</v>
      </c>
      <c r="CJ4714">
        <f>'[3]TABLEAU DE BORD'!E4712-'[3]TABLEAU DE BORD'!C4712</f>
        <v>0</v>
      </c>
      <c r="CL4714">
        <f>'[3]TABLEAU DE BORD'!H4712</f>
        <v>0</v>
      </c>
      <c r="CM4714">
        <f>'[3]TABLEAU DE BORD'!K4712-'[3]TABLEAU DE BORD'!I4712</f>
        <v>0</v>
      </c>
    </row>
    <row r="4715" spans="87:91" x14ac:dyDescent="0.25">
      <c r="CI4715">
        <f>'[3]TABLEAU DE BORD'!B4713</f>
        <v>0</v>
      </c>
      <c r="CJ4715">
        <f>'[3]TABLEAU DE BORD'!E4713-'[3]TABLEAU DE BORD'!C4713</f>
        <v>0</v>
      </c>
      <c r="CL4715">
        <f>'[3]TABLEAU DE BORD'!H4713</f>
        <v>0</v>
      </c>
      <c r="CM4715">
        <f>'[3]TABLEAU DE BORD'!K4713-'[3]TABLEAU DE BORD'!I4713</f>
        <v>0</v>
      </c>
    </row>
    <row r="4716" spans="87:91" x14ac:dyDescent="0.25">
      <c r="CI4716">
        <f>'[3]TABLEAU DE BORD'!B4714</f>
        <v>0</v>
      </c>
      <c r="CJ4716">
        <f>'[3]TABLEAU DE BORD'!E4714-'[3]TABLEAU DE BORD'!C4714</f>
        <v>0</v>
      </c>
      <c r="CL4716">
        <f>'[3]TABLEAU DE BORD'!H4714</f>
        <v>0</v>
      </c>
      <c r="CM4716">
        <f>'[3]TABLEAU DE BORD'!K4714-'[3]TABLEAU DE BORD'!I4714</f>
        <v>0</v>
      </c>
    </row>
    <row r="4717" spans="87:91" x14ac:dyDescent="0.25">
      <c r="CI4717">
        <f>'[3]TABLEAU DE BORD'!B4715</f>
        <v>0</v>
      </c>
      <c r="CJ4717">
        <f>'[3]TABLEAU DE BORD'!E4715-'[3]TABLEAU DE BORD'!C4715</f>
        <v>0</v>
      </c>
      <c r="CL4717">
        <f>'[3]TABLEAU DE BORD'!H4715</f>
        <v>0</v>
      </c>
      <c r="CM4717">
        <f>'[3]TABLEAU DE BORD'!K4715-'[3]TABLEAU DE BORD'!I4715</f>
        <v>0</v>
      </c>
    </row>
    <row r="4718" spans="87:91" x14ac:dyDescent="0.25">
      <c r="CI4718">
        <f>'[3]TABLEAU DE BORD'!B4716</f>
        <v>0</v>
      </c>
      <c r="CJ4718">
        <f>'[3]TABLEAU DE BORD'!E4716-'[3]TABLEAU DE BORD'!C4716</f>
        <v>0</v>
      </c>
      <c r="CL4718">
        <f>'[3]TABLEAU DE BORD'!H4716</f>
        <v>0</v>
      </c>
      <c r="CM4718">
        <f>'[3]TABLEAU DE BORD'!K4716-'[3]TABLEAU DE BORD'!I4716</f>
        <v>0</v>
      </c>
    </row>
    <row r="4719" spans="87:91" x14ac:dyDescent="0.25">
      <c r="CI4719">
        <f>'[3]TABLEAU DE BORD'!B4717</f>
        <v>0</v>
      </c>
      <c r="CJ4719">
        <f>'[3]TABLEAU DE BORD'!E4717-'[3]TABLEAU DE BORD'!C4717</f>
        <v>0</v>
      </c>
      <c r="CL4719">
        <f>'[3]TABLEAU DE BORD'!H4717</f>
        <v>0</v>
      </c>
      <c r="CM4719">
        <f>'[3]TABLEAU DE BORD'!K4717-'[3]TABLEAU DE BORD'!I4717</f>
        <v>0</v>
      </c>
    </row>
    <row r="4720" spans="87:91" x14ac:dyDescent="0.25">
      <c r="CI4720">
        <f>'[3]TABLEAU DE BORD'!B4718</f>
        <v>0</v>
      </c>
      <c r="CJ4720">
        <f>'[3]TABLEAU DE BORD'!E4718-'[3]TABLEAU DE BORD'!C4718</f>
        <v>0</v>
      </c>
      <c r="CL4720">
        <f>'[3]TABLEAU DE BORD'!H4718</f>
        <v>0</v>
      </c>
      <c r="CM4720">
        <f>'[3]TABLEAU DE BORD'!K4718-'[3]TABLEAU DE BORD'!I4718</f>
        <v>0</v>
      </c>
    </row>
    <row r="4721" spans="87:91" x14ac:dyDescent="0.25">
      <c r="CI4721">
        <f>'[3]TABLEAU DE BORD'!B4719</f>
        <v>0</v>
      </c>
      <c r="CJ4721">
        <f>'[3]TABLEAU DE BORD'!E4719-'[3]TABLEAU DE BORD'!C4719</f>
        <v>0</v>
      </c>
      <c r="CL4721">
        <f>'[3]TABLEAU DE BORD'!H4719</f>
        <v>0</v>
      </c>
      <c r="CM4721">
        <f>'[3]TABLEAU DE BORD'!K4719-'[3]TABLEAU DE BORD'!I4719</f>
        <v>0</v>
      </c>
    </row>
    <row r="4722" spans="87:91" x14ac:dyDescent="0.25">
      <c r="CI4722">
        <f>'[3]TABLEAU DE BORD'!B4720</f>
        <v>0</v>
      </c>
      <c r="CJ4722">
        <f>'[3]TABLEAU DE BORD'!E4720-'[3]TABLEAU DE BORD'!C4720</f>
        <v>0</v>
      </c>
      <c r="CL4722">
        <f>'[3]TABLEAU DE BORD'!H4720</f>
        <v>0</v>
      </c>
      <c r="CM4722">
        <f>'[3]TABLEAU DE BORD'!K4720-'[3]TABLEAU DE BORD'!I4720</f>
        <v>0</v>
      </c>
    </row>
    <row r="4723" spans="87:91" x14ac:dyDescent="0.25">
      <c r="CI4723">
        <f>'[3]TABLEAU DE BORD'!B4721</f>
        <v>0</v>
      </c>
      <c r="CJ4723">
        <f>'[3]TABLEAU DE BORD'!E4721-'[3]TABLEAU DE BORD'!C4721</f>
        <v>0</v>
      </c>
      <c r="CL4723">
        <f>'[3]TABLEAU DE BORD'!H4721</f>
        <v>0</v>
      </c>
      <c r="CM4723">
        <f>'[3]TABLEAU DE BORD'!K4721-'[3]TABLEAU DE BORD'!I4721</f>
        <v>0</v>
      </c>
    </row>
    <row r="4724" spans="87:91" x14ac:dyDescent="0.25">
      <c r="CI4724">
        <f>'[3]TABLEAU DE BORD'!B4722</f>
        <v>0</v>
      </c>
      <c r="CJ4724">
        <f>'[3]TABLEAU DE BORD'!E4722-'[3]TABLEAU DE BORD'!C4722</f>
        <v>0</v>
      </c>
      <c r="CL4724">
        <f>'[3]TABLEAU DE BORD'!H4722</f>
        <v>0</v>
      </c>
      <c r="CM4724">
        <f>'[3]TABLEAU DE BORD'!K4722-'[3]TABLEAU DE BORD'!I4722</f>
        <v>0</v>
      </c>
    </row>
    <row r="4725" spans="87:91" x14ac:dyDescent="0.25">
      <c r="CI4725">
        <f>'[3]TABLEAU DE BORD'!B4723</f>
        <v>0</v>
      </c>
      <c r="CJ4725">
        <f>'[3]TABLEAU DE BORD'!E4723-'[3]TABLEAU DE BORD'!C4723</f>
        <v>0</v>
      </c>
      <c r="CL4725">
        <f>'[3]TABLEAU DE BORD'!H4723</f>
        <v>0</v>
      </c>
      <c r="CM4725">
        <f>'[3]TABLEAU DE BORD'!K4723-'[3]TABLEAU DE BORD'!I4723</f>
        <v>0</v>
      </c>
    </row>
    <row r="4726" spans="87:91" x14ac:dyDescent="0.25">
      <c r="CI4726">
        <f>'[3]TABLEAU DE BORD'!B4724</f>
        <v>0</v>
      </c>
      <c r="CJ4726">
        <f>'[3]TABLEAU DE BORD'!E4724-'[3]TABLEAU DE BORD'!C4724</f>
        <v>0</v>
      </c>
      <c r="CL4726">
        <f>'[3]TABLEAU DE BORD'!H4724</f>
        <v>0</v>
      </c>
      <c r="CM4726">
        <f>'[3]TABLEAU DE BORD'!K4724-'[3]TABLEAU DE BORD'!I4724</f>
        <v>0</v>
      </c>
    </row>
    <row r="4727" spans="87:91" x14ac:dyDescent="0.25">
      <c r="CI4727">
        <f>'[3]TABLEAU DE BORD'!B4725</f>
        <v>0</v>
      </c>
      <c r="CJ4727">
        <f>'[3]TABLEAU DE BORD'!E4725-'[3]TABLEAU DE BORD'!C4725</f>
        <v>0</v>
      </c>
      <c r="CL4727">
        <f>'[3]TABLEAU DE BORD'!H4725</f>
        <v>0</v>
      </c>
      <c r="CM4727">
        <f>'[3]TABLEAU DE BORD'!K4725-'[3]TABLEAU DE BORD'!I4725</f>
        <v>0</v>
      </c>
    </row>
    <row r="4728" spans="87:91" x14ac:dyDescent="0.25">
      <c r="CI4728">
        <f>'[3]TABLEAU DE BORD'!B4726</f>
        <v>0</v>
      </c>
      <c r="CJ4728">
        <f>'[3]TABLEAU DE BORD'!E4726-'[3]TABLEAU DE BORD'!C4726</f>
        <v>0</v>
      </c>
      <c r="CL4728">
        <f>'[3]TABLEAU DE BORD'!H4726</f>
        <v>0</v>
      </c>
      <c r="CM4728">
        <f>'[3]TABLEAU DE BORD'!K4726-'[3]TABLEAU DE BORD'!I4726</f>
        <v>0</v>
      </c>
    </row>
    <row r="4729" spans="87:91" x14ac:dyDescent="0.25">
      <c r="CI4729">
        <f>'[3]TABLEAU DE BORD'!B4727</f>
        <v>0</v>
      </c>
      <c r="CJ4729">
        <f>'[3]TABLEAU DE BORD'!E4727-'[3]TABLEAU DE BORD'!C4727</f>
        <v>0</v>
      </c>
      <c r="CL4729">
        <f>'[3]TABLEAU DE BORD'!H4727</f>
        <v>0</v>
      </c>
      <c r="CM4729">
        <f>'[3]TABLEAU DE BORD'!K4727-'[3]TABLEAU DE BORD'!I4727</f>
        <v>0</v>
      </c>
    </row>
    <row r="4730" spans="87:91" x14ac:dyDescent="0.25">
      <c r="CI4730">
        <f>'[3]TABLEAU DE BORD'!B4728</f>
        <v>0</v>
      </c>
      <c r="CJ4730">
        <f>'[3]TABLEAU DE BORD'!E4728-'[3]TABLEAU DE BORD'!C4728</f>
        <v>0</v>
      </c>
      <c r="CL4730">
        <f>'[3]TABLEAU DE BORD'!H4728</f>
        <v>0</v>
      </c>
      <c r="CM4730">
        <f>'[3]TABLEAU DE BORD'!K4728-'[3]TABLEAU DE BORD'!I4728</f>
        <v>0</v>
      </c>
    </row>
    <row r="4731" spans="87:91" x14ac:dyDescent="0.25">
      <c r="CI4731">
        <f>'[3]TABLEAU DE BORD'!B4729</f>
        <v>0</v>
      </c>
      <c r="CJ4731">
        <f>'[3]TABLEAU DE BORD'!E4729-'[3]TABLEAU DE BORD'!C4729</f>
        <v>0</v>
      </c>
      <c r="CL4731">
        <f>'[3]TABLEAU DE BORD'!H4729</f>
        <v>0</v>
      </c>
      <c r="CM4731">
        <f>'[3]TABLEAU DE BORD'!K4729-'[3]TABLEAU DE BORD'!I4729</f>
        <v>0</v>
      </c>
    </row>
    <row r="4732" spans="87:91" x14ac:dyDescent="0.25">
      <c r="CI4732">
        <f>'[3]TABLEAU DE BORD'!B4730</f>
        <v>0</v>
      </c>
      <c r="CJ4732">
        <f>'[3]TABLEAU DE BORD'!E4730-'[3]TABLEAU DE BORD'!C4730</f>
        <v>0</v>
      </c>
      <c r="CL4732">
        <f>'[3]TABLEAU DE BORD'!H4730</f>
        <v>0</v>
      </c>
      <c r="CM4732">
        <f>'[3]TABLEAU DE BORD'!K4730-'[3]TABLEAU DE BORD'!I4730</f>
        <v>0</v>
      </c>
    </row>
    <row r="4733" spans="87:91" x14ac:dyDescent="0.25">
      <c r="CI4733">
        <f>'[3]TABLEAU DE BORD'!B4731</f>
        <v>0</v>
      </c>
      <c r="CJ4733">
        <f>'[3]TABLEAU DE BORD'!E4731-'[3]TABLEAU DE BORD'!C4731</f>
        <v>0</v>
      </c>
      <c r="CL4733">
        <f>'[3]TABLEAU DE BORD'!H4731</f>
        <v>0</v>
      </c>
      <c r="CM4733">
        <f>'[3]TABLEAU DE BORD'!K4731-'[3]TABLEAU DE BORD'!I4731</f>
        <v>0</v>
      </c>
    </row>
    <row r="4734" spans="87:91" x14ac:dyDescent="0.25">
      <c r="CI4734">
        <f>'[3]TABLEAU DE BORD'!B4732</f>
        <v>0</v>
      </c>
      <c r="CJ4734">
        <f>'[3]TABLEAU DE BORD'!E4732-'[3]TABLEAU DE BORD'!C4732</f>
        <v>0</v>
      </c>
      <c r="CL4734">
        <f>'[3]TABLEAU DE BORD'!H4732</f>
        <v>0</v>
      </c>
      <c r="CM4734">
        <f>'[3]TABLEAU DE BORD'!K4732-'[3]TABLEAU DE BORD'!I4732</f>
        <v>0</v>
      </c>
    </row>
    <row r="4735" spans="87:91" x14ac:dyDescent="0.25">
      <c r="CI4735">
        <f>'[3]TABLEAU DE BORD'!B4733</f>
        <v>0</v>
      </c>
      <c r="CJ4735">
        <f>'[3]TABLEAU DE BORD'!E4733-'[3]TABLEAU DE BORD'!C4733</f>
        <v>0</v>
      </c>
      <c r="CL4735">
        <f>'[3]TABLEAU DE BORD'!H4733</f>
        <v>0</v>
      </c>
      <c r="CM4735">
        <f>'[3]TABLEAU DE BORD'!K4733-'[3]TABLEAU DE BORD'!I4733</f>
        <v>0</v>
      </c>
    </row>
    <row r="4736" spans="87:91" x14ac:dyDescent="0.25">
      <c r="CI4736">
        <f>'[3]TABLEAU DE BORD'!B4734</f>
        <v>0</v>
      </c>
      <c r="CJ4736">
        <f>'[3]TABLEAU DE BORD'!E4734-'[3]TABLEAU DE BORD'!C4734</f>
        <v>0</v>
      </c>
      <c r="CL4736">
        <f>'[3]TABLEAU DE BORD'!H4734</f>
        <v>0</v>
      </c>
      <c r="CM4736">
        <f>'[3]TABLEAU DE BORD'!K4734-'[3]TABLEAU DE BORD'!I4734</f>
        <v>0</v>
      </c>
    </row>
    <row r="4737" spans="87:91" x14ac:dyDescent="0.25">
      <c r="CI4737">
        <f>'[3]TABLEAU DE BORD'!B4735</f>
        <v>0</v>
      </c>
      <c r="CJ4737">
        <f>'[3]TABLEAU DE BORD'!E4735-'[3]TABLEAU DE BORD'!C4735</f>
        <v>0</v>
      </c>
      <c r="CL4737">
        <f>'[3]TABLEAU DE BORD'!H4735</f>
        <v>0</v>
      </c>
      <c r="CM4737">
        <f>'[3]TABLEAU DE BORD'!K4735-'[3]TABLEAU DE BORD'!I4735</f>
        <v>0</v>
      </c>
    </row>
    <row r="4738" spans="87:91" x14ac:dyDescent="0.25">
      <c r="CI4738">
        <f>'[3]TABLEAU DE BORD'!B4736</f>
        <v>0</v>
      </c>
      <c r="CJ4738">
        <f>'[3]TABLEAU DE BORD'!E4736-'[3]TABLEAU DE BORD'!C4736</f>
        <v>0</v>
      </c>
      <c r="CL4738">
        <f>'[3]TABLEAU DE BORD'!H4736</f>
        <v>0</v>
      </c>
      <c r="CM4738">
        <f>'[3]TABLEAU DE BORD'!K4736-'[3]TABLEAU DE BORD'!I4736</f>
        <v>0</v>
      </c>
    </row>
    <row r="4739" spans="87:91" x14ac:dyDescent="0.25">
      <c r="CI4739">
        <f>'[3]TABLEAU DE BORD'!B4737</f>
        <v>0</v>
      </c>
      <c r="CJ4739">
        <f>'[3]TABLEAU DE BORD'!E4737-'[3]TABLEAU DE BORD'!C4737</f>
        <v>0</v>
      </c>
      <c r="CL4739">
        <f>'[3]TABLEAU DE BORD'!H4737</f>
        <v>0</v>
      </c>
      <c r="CM4739">
        <f>'[3]TABLEAU DE BORD'!K4737-'[3]TABLEAU DE BORD'!I4737</f>
        <v>0</v>
      </c>
    </row>
    <row r="4740" spans="87:91" x14ac:dyDescent="0.25">
      <c r="CI4740">
        <f>'[3]TABLEAU DE BORD'!B4738</f>
        <v>0</v>
      </c>
      <c r="CJ4740">
        <f>'[3]TABLEAU DE BORD'!E4738-'[3]TABLEAU DE BORD'!C4738</f>
        <v>0</v>
      </c>
      <c r="CL4740">
        <f>'[3]TABLEAU DE BORD'!H4738</f>
        <v>0</v>
      </c>
      <c r="CM4740">
        <f>'[3]TABLEAU DE BORD'!K4738-'[3]TABLEAU DE BORD'!I4738</f>
        <v>0</v>
      </c>
    </row>
    <row r="4741" spans="87:91" x14ac:dyDescent="0.25">
      <c r="CI4741">
        <f>'[3]TABLEAU DE BORD'!B4739</f>
        <v>0</v>
      </c>
      <c r="CJ4741">
        <f>'[3]TABLEAU DE BORD'!E4739-'[3]TABLEAU DE BORD'!C4739</f>
        <v>0</v>
      </c>
      <c r="CL4741">
        <f>'[3]TABLEAU DE BORD'!H4739</f>
        <v>0</v>
      </c>
      <c r="CM4741">
        <f>'[3]TABLEAU DE BORD'!K4739-'[3]TABLEAU DE BORD'!I4739</f>
        <v>0</v>
      </c>
    </row>
    <row r="4742" spans="87:91" x14ac:dyDescent="0.25">
      <c r="CI4742">
        <f>'[3]TABLEAU DE BORD'!B4740</f>
        <v>0</v>
      </c>
      <c r="CJ4742">
        <f>'[3]TABLEAU DE BORD'!E4740-'[3]TABLEAU DE BORD'!C4740</f>
        <v>0</v>
      </c>
      <c r="CL4742">
        <f>'[3]TABLEAU DE BORD'!H4740</f>
        <v>0</v>
      </c>
      <c r="CM4742">
        <f>'[3]TABLEAU DE BORD'!K4740-'[3]TABLEAU DE BORD'!I4740</f>
        <v>0</v>
      </c>
    </row>
    <row r="4743" spans="87:91" x14ac:dyDescent="0.25">
      <c r="CI4743">
        <f>'[3]TABLEAU DE BORD'!B4741</f>
        <v>0</v>
      </c>
      <c r="CJ4743">
        <f>'[3]TABLEAU DE BORD'!E4741-'[3]TABLEAU DE BORD'!C4741</f>
        <v>0</v>
      </c>
      <c r="CL4743">
        <f>'[3]TABLEAU DE BORD'!H4741</f>
        <v>0</v>
      </c>
      <c r="CM4743">
        <f>'[3]TABLEAU DE BORD'!K4741-'[3]TABLEAU DE BORD'!I4741</f>
        <v>0</v>
      </c>
    </row>
    <row r="4744" spans="87:91" x14ac:dyDescent="0.25">
      <c r="CI4744">
        <f>'[3]TABLEAU DE BORD'!B4742</f>
        <v>0</v>
      </c>
      <c r="CJ4744">
        <f>'[3]TABLEAU DE BORD'!E4742-'[3]TABLEAU DE BORD'!C4742</f>
        <v>0</v>
      </c>
      <c r="CL4744">
        <f>'[3]TABLEAU DE BORD'!H4742</f>
        <v>0</v>
      </c>
      <c r="CM4744">
        <f>'[3]TABLEAU DE BORD'!K4742-'[3]TABLEAU DE BORD'!I4742</f>
        <v>0</v>
      </c>
    </row>
    <row r="4745" spans="87:91" x14ac:dyDescent="0.25">
      <c r="CI4745">
        <f>'[3]TABLEAU DE BORD'!B4743</f>
        <v>0</v>
      </c>
      <c r="CJ4745">
        <f>'[3]TABLEAU DE BORD'!E4743-'[3]TABLEAU DE BORD'!C4743</f>
        <v>0</v>
      </c>
      <c r="CL4745">
        <f>'[3]TABLEAU DE BORD'!H4743</f>
        <v>0</v>
      </c>
      <c r="CM4745">
        <f>'[3]TABLEAU DE BORD'!K4743-'[3]TABLEAU DE BORD'!I4743</f>
        <v>0</v>
      </c>
    </row>
    <row r="4746" spans="87:91" x14ac:dyDescent="0.25">
      <c r="CI4746">
        <f>'[3]TABLEAU DE BORD'!B4744</f>
        <v>0</v>
      </c>
      <c r="CJ4746">
        <f>'[3]TABLEAU DE BORD'!E4744-'[3]TABLEAU DE BORD'!C4744</f>
        <v>0</v>
      </c>
      <c r="CL4746">
        <f>'[3]TABLEAU DE BORD'!H4744</f>
        <v>0</v>
      </c>
      <c r="CM4746">
        <f>'[3]TABLEAU DE BORD'!K4744-'[3]TABLEAU DE BORD'!I4744</f>
        <v>0</v>
      </c>
    </row>
    <row r="4747" spans="87:91" x14ac:dyDescent="0.25">
      <c r="CI4747">
        <f>'[3]TABLEAU DE BORD'!B4745</f>
        <v>0</v>
      </c>
      <c r="CJ4747">
        <f>'[3]TABLEAU DE BORD'!E4745-'[3]TABLEAU DE BORD'!C4745</f>
        <v>0</v>
      </c>
      <c r="CL4747">
        <f>'[3]TABLEAU DE BORD'!H4745</f>
        <v>0</v>
      </c>
      <c r="CM4747">
        <f>'[3]TABLEAU DE BORD'!K4745-'[3]TABLEAU DE BORD'!I4745</f>
        <v>0</v>
      </c>
    </row>
    <row r="4748" spans="87:91" x14ac:dyDescent="0.25">
      <c r="CI4748">
        <f>'[3]TABLEAU DE BORD'!B4746</f>
        <v>0</v>
      </c>
      <c r="CJ4748">
        <f>'[3]TABLEAU DE BORD'!E4746-'[3]TABLEAU DE BORD'!C4746</f>
        <v>0</v>
      </c>
      <c r="CL4748">
        <f>'[3]TABLEAU DE BORD'!H4746</f>
        <v>0</v>
      </c>
      <c r="CM4748">
        <f>'[3]TABLEAU DE BORD'!K4746-'[3]TABLEAU DE BORD'!I4746</f>
        <v>0</v>
      </c>
    </row>
    <row r="4749" spans="87:91" x14ac:dyDescent="0.25">
      <c r="CI4749">
        <f>'[3]TABLEAU DE BORD'!B4747</f>
        <v>0</v>
      </c>
      <c r="CJ4749">
        <f>'[3]TABLEAU DE BORD'!E4747-'[3]TABLEAU DE BORD'!C4747</f>
        <v>0</v>
      </c>
      <c r="CL4749">
        <f>'[3]TABLEAU DE BORD'!H4747</f>
        <v>0</v>
      </c>
      <c r="CM4749">
        <f>'[3]TABLEAU DE BORD'!K4747-'[3]TABLEAU DE BORD'!I4747</f>
        <v>0</v>
      </c>
    </row>
    <row r="4750" spans="87:91" x14ac:dyDescent="0.25">
      <c r="CI4750">
        <f>'[3]TABLEAU DE BORD'!B4748</f>
        <v>0</v>
      </c>
      <c r="CJ4750">
        <f>'[3]TABLEAU DE BORD'!E4748-'[3]TABLEAU DE BORD'!C4748</f>
        <v>0</v>
      </c>
      <c r="CL4750">
        <f>'[3]TABLEAU DE BORD'!H4748</f>
        <v>0</v>
      </c>
      <c r="CM4750">
        <f>'[3]TABLEAU DE BORD'!K4748-'[3]TABLEAU DE BORD'!I4748</f>
        <v>0</v>
      </c>
    </row>
    <row r="4751" spans="87:91" x14ac:dyDescent="0.25">
      <c r="CI4751">
        <f>'[3]TABLEAU DE BORD'!B4749</f>
        <v>0</v>
      </c>
      <c r="CJ4751">
        <f>'[3]TABLEAU DE BORD'!E4749-'[3]TABLEAU DE BORD'!C4749</f>
        <v>0</v>
      </c>
      <c r="CL4751">
        <f>'[3]TABLEAU DE BORD'!H4749</f>
        <v>0</v>
      </c>
      <c r="CM4751">
        <f>'[3]TABLEAU DE BORD'!K4749-'[3]TABLEAU DE BORD'!I4749</f>
        <v>0</v>
      </c>
    </row>
    <row r="4752" spans="87:91" x14ac:dyDescent="0.25">
      <c r="CI4752">
        <f>'[3]TABLEAU DE BORD'!B4750</f>
        <v>0</v>
      </c>
      <c r="CJ4752">
        <f>'[3]TABLEAU DE BORD'!E4750-'[3]TABLEAU DE BORD'!C4750</f>
        <v>0</v>
      </c>
      <c r="CL4752">
        <f>'[3]TABLEAU DE BORD'!H4750</f>
        <v>0</v>
      </c>
      <c r="CM4752">
        <f>'[3]TABLEAU DE BORD'!K4750-'[3]TABLEAU DE BORD'!I4750</f>
        <v>0</v>
      </c>
    </row>
    <row r="4753" spans="87:91" x14ac:dyDescent="0.25">
      <c r="CI4753">
        <f>'[3]TABLEAU DE BORD'!B4751</f>
        <v>0</v>
      </c>
      <c r="CJ4753">
        <f>'[3]TABLEAU DE BORD'!E4751-'[3]TABLEAU DE BORD'!C4751</f>
        <v>0</v>
      </c>
      <c r="CL4753">
        <f>'[3]TABLEAU DE BORD'!H4751</f>
        <v>0</v>
      </c>
      <c r="CM4753">
        <f>'[3]TABLEAU DE BORD'!K4751-'[3]TABLEAU DE BORD'!I4751</f>
        <v>0</v>
      </c>
    </row>
    <row r="4754" spans="87:91" x14ac:dyDescent="0.25">
      <c r="CI4754">
        <f>'[3]TABLEAU DE BORD'!B4752</f>
        <v>0</v>
      </c>
      <c r="CJ4754">
        <f>'[3]TABLEAU DE BORD'!E4752-'[3]TABLEAU DE BORD'!C4752</f>
        <v>0</v>
      </c>
      <c r="CL4754">
        <f>'[3]TABLEAU DE BORD'!H4752</f>
        <v>0</v>
      </c>
      <c r="CM4754">
        <f>'[3]TABLEAU DE BORD'!K4752-'[3]TABLEAU DE BORD'!I4752</f>
        <v>0</v>
      </c>
    </row>
    <row r="4755" spans="87:91" x14ac:dyDescent="0.25">
      <c r="CI4755">
        <f>'[3]TABLEAU DE BORD'!B4753</f>
        <v>0</v>
      </c>
      <c r="CJ4755">
        <f>'[3]TABLEAU DE BORD'!E4753-'[3]TABLEAU DE BORD'!C4753</f>
        <v>0</v>
      </c>
      <c r="CL4755">
        <f>'[3]TABLEAU DE BORD'!H4753</f>
        <v>0</v>
      </c>
      <c r="CM4755">
        <f>'[3]TABLEAU DE BORD'!K4753-'[3]TABLEAU DE BORD'!I4753</f>
        <v>0</v>
      </c>
    </row>
    <row r="4756" spans="87:91" x14ac:dyDescent="0.25">
      <c r="CI4756">
        <f>'[3]TABLEAU DE BORD'!B4754</f>
        <v>0</v>
      </c>
      <c r="CJ4756">
        <f>'[3]TABLEAU DE BORD'!E4754-'[3]TABLEAU DE BORD'!C4754</f>
        <v>0</v>
      </c>
      <c r="CL4756">
        <f>'[3]TABLEAU DE BORD'!H4754</f>
        <v>0</v>
      </c>
      <c r="CM4756">
        <f>'[3]TABLEAU DE BORD'!K4754-'[3]TABLEAU DE BORD'!I4754</f>
        <v>0</v>
      </c>
    </row>
    <row r="4757" spans="87:91" x14ac:dyDescent="0.25">
      <c r="CI4757">
        <f>'[3]TABLEAU DE BORD'!B4755</f>
        <v>0</v>
      </c>
      <c r="CJ4757">
        <f>'[3]TABLEAU DE BORD'!E4755-'[3]TABLEAU DE BORD'!C4755</f>
        <v>0</v>
      </c>
      <c r="CL4757">
        <f>'[3]TABLEAU DE BORD'!H4755</f>
        <v>0</v>
      </c>
      <c r="CM4757">
        <f>'[3]TABLEAU DE BORD'!K4755-'[3]TABLEAU DE BORD'!I4755</f>
        <v>0</v>
      </c>
    </row>
    <row r="4758" spans="87:91" x14ac:dyDescent="0.25">
      <c r="CI4758">
        <f>'[3]TABLEAU DE BORD'!B4756</f>
        <v>0</v>
      </c>
      <c r="CJ4758">
        <f>'[3]TABLEAU DE BORD'!E4756-'[3]TABLEAU DE BORD'!C4756</f>
        <v>0</v>
      </c>
      <c r="CL4758">
        <f>'[3]TABLEAU DE BORD'!H4756</f>
        <v>0</v>
      </c>
      <c r="CM4758">
        <f>'[3]TABLEAU DE BORD'!K4756-'[3]TABLEAU DE BORD'!I4756</f>
        <v>0</v>
      </c>
    </row>
    <row r="4759" spans="87:91" x14ac:dyDescent="0.25">
      <c r="CI4759">
        <f>'[3]TABLEAU DE BORD'!B4757</f>
        <v>0</v>
      </c>
      <c r="CJ4759">
        <f>'[3]TABLEAU DE BORD'!E4757-'[3]TABLEAU DE BORD'!C4757</f>
        <v>0</v>
      </c>
      <c r="CL4759">
        <f>'[3]TABLEAU DE BORD'!H4757</f>
        <v>0</v>
      </c>
      <c r="CM4759">
        <f>'[3]TABLEAU DE BORD'!K4757-'[3]TABLEAU DE BORD'!I4757</f>
        <v>0</v>
      </c>
    </row>
    <row r="4760" spans="87:91" x14ac:dyDescent="0.25">
      <c r="CI4760">
        <f>'[3]TABLEAU DE BORD'!B4758</f>
        <v>0</v>
      </c>
      <c r="CJ4760">
        <f>'[3]TABLEAU DE BORD'!E4758-'[3]TABLEAU DE BORD'!C4758</f>
        <v>0</v>
      </c>
      <c r="CL4760">
        <f>'[3]TABLEAU DE BORD'!H4758</f>
        <v>0</v>
      </c>
      <c r="CM4760">
        <f>'[3]TABLEAU DE BORD'!K4758-'[3]TABLEAU DE BORD'!I4758</f>
        <v>0</v>
      </c>
    </row>
    <row r="4761" spans="87:91" x14ac:dyDescent="0.25">
      <c r="CI4761">
        <f>'[3]TABLEAU DE BORD'!B4759</f>
        <v>0</v>
      </c>
      <c r="CJ4761">
        <f>'[3]TABLEAU DE BORD'!E4759-'[3]TABLEAU DE BORD'!C4759</f>
        <v>0</v>
      </c>
      <c r="CL4761">
        <f>'[3]TABLEAU DE BORD'!H4759</f>
        <v>0</v>
      </c>
      <c r="CM4761">
        <f>'[3]TABLEAU DE BORD'!K4759-'[3]TABLEAU DE BORD'!I4759</f>
        <v>0</v>
      </c>
    </row>
    <row r="4762" spans="87:91" x14ac:dyDescent="0.25">
      <c r="CI4762">
        <f>'[3]TABLEAU DE BORD'!B4760</f>
        <v>0</v>
      </c>
      <c r="CJ4762">
        <f>'[3]TABLEAU DE BORD'!E4760-'[3]TABLEAU DE BORD'!C4760</f>
        <v>0</v>
      </c>
      <c r="CL4762">
        <f>'[3]TABLEAU DE BORD'!H4760</f>
        <v>0</v>
      </c>
      <c r="CM4762">
        <f>'[3]TABLEAU DE BORD'!K4760-'[3]TABLEAU DE BORD'!I4760</f>
        <v>0</v>
      </c>
    </row>
    <row r="4763" spans="87:91" x14ac:dyDescent="0.25">
      <c r="CI4763">
        <f>'[3]TABLEAU DE BORD'!B4761</f>
        <v>0</v>
      </c>
      <c r="CJ4763">
        <f>'[3]TABLEAU DE BORD'!E4761-'[3]TABLEAU DE BORD'!C4761</f>
        <v>0</v>
      </c>
      <c r="CL4763">
        <f>'[3]TABLEAU DE BORD'!H4761</f>
        <v>0</v>
      </c>
      <c r="CM4763">
        <f>'[3]TABLEAU DE BORD'!K4761-'[3]TABLEAU DE BORD'!I4761</f>
        <v>0</v>
      </c>
    </row>
    <row r="4764" spans="87:91" x14ac:dyDescent="0.25">
      <c r="CI4764">
        <f>'[3]TABLEAU DE BORD'!B4762</f>
        <v>0</v>
      </c>
      <c r="CJ4764">
        <f>'[3]TABLEAU DE BORD'!E4762-'[3]TABLEAU DE BORD'!C4762</f>
        <v>0</v>
      </c>
      <c r="CL4764">
        <f>'[3]TABLEAU DE BORD'!H4762</f>
        <v>0</v>
      </c>
      <c r="CM4764">
        <f>'[3]TABLEAU DE BORD'!K4762-'[3]TABLEAU DE BORD'!I4762</f>
        <v>0</v>
      </c>
    </row>
    <row r="4765" spans="87:91" x14ac:dyDescent="0.25">
      <c r="CI4765">
        <f>'[3]TABLEAU DE BORD'!B4763</f>
        <v>0</v>
      </c>
      <c r="CJ4765">
        <f>'[3]TABLEAU DE BORD'!E4763-'[3]TABLEAU DE BORD'!C4763</f>
        <v>0</v>
      </c>
      <c r="CL4765">
        <f>'[3]TABLEAU DE BORD'!H4763</f>
        <v>0</v>
      </c>
      <c r="CM4765">
        <f>'[3]TABLEAU DE BORD'!K4763-'[3]TABLEAU DE BORD'!I4763</f>
        <v>0</v>
      </c>
    </row>
    <row r="4766" spans="87:91" x14ac:dyDescent="0.25">
      <c r="CI4766">
        <f>'[3]TABLEAU DE BORD'!B4764</f>
        <v>0</v>
      </c>
      <c r="CJ4766">
        <f>'[3]TABLEAU DE BORD'!E4764-'[3]TABLEAU DE BORD'!C4764</f>
        <v>0</v>
      </c>
      <c r="CL4766">
        <f>'[3]TABLEAU DE BORD'!H4764</f>
        <v>0</v>
      </c>
      <c r="CM4766">
        <f>'[3]TABLEAU DE BORD'!K4764-'[3]TABLEAU DE BORD'!I4764</f>
        <v>0</v>
      </c>
    </row>
    <row r="4767" spans="87:91" x14ac:dyDescent="0.25">
      <c r="CI4767">
        <f>'[3]TABLEAU DE BORD'!B4765</f>
        <v>0</v>
      </c>
      <c r="CJ4767">
        <f>'[3]TABLEAU DE BORD'!E4765-'[3]TABLEAU DE BORD'!C4765</f>
        <v>0</v>
      </c>
      <c r="CL4767">
        <f>'[3]TABLEAU DE BORD'!H4765</f>
        <v>0</v>
      </c>
      <c r="CM4767">
        <f>'[3]TABLEAU DE BORD'!K4765-'[3]TABLEAU DE BORD'!I4765</f>
        <v>0</v>
      </c>
    </row>
    <row r="4768" spans="87:91" x14ac:dyDescent="0.25">
      <c r="CI4768">
        <f>'[3]TABLEAU DE BORD'!B4766</f>
        <v>0</v>
      </c>
      <c r="CJ4768">
        <f>'[3]TABLEAU DE BORD'!E4766-'[3]TABLEAU DE BORD'!C4766</f>
        <v>0</v>
      </c>
      <c r="CL4768">
        <f>'[3]TABLEAU DE BORD'!H4766</f>
        <v>0</v>
      </c>
      <c r="CM4768">
        <f>'[3]TABLEAU DE BORD'!K4766-'[3]TABLEAU DE BORD'!I4766</f>
        <v>0</v>
      </c>
    </row>
    <row r="4769" spans="87:91" x14ac:dyDescent="0.25">
      <c r="CI4769">
        <f>'[3]TABLEAU DE BORD'!B4767</f>
        <v>0</v>
      </c>
      <c r="CJ4769">
        <f>'[3]TABLEAU DE BORD'!E4767-'[3]TABLEAU DE BORD'!C4767</f>
        <v>0</v>
      </c>
      <c r="CL4769">
        <f>'[3]TABLEAU DE BORD'!H4767</f>
        <v>0</v>
      </c>
      <c r="CM4769">
        <f>'[3]TABLEAU DE BORD'!K4767-'[3]TABLEAU DE BORD'!I4767</f>
        <v>0</v>
      </c>
    </row>
    <row r="4770" spans="87:91" x14ac:dyDescent="0.25">
      <c r="CI4770">
        <f>'[3]TABLEAU DE BORD'!B4768</f>
        <v>0</v>
      </c>
      <c r="CJ4770">
        <f>'[3]TABLEAU DE BORD'!E4768-'[3]TABLEAU DE BORD'!C4768</f>
        <v>0</v>
      </c>
      <c r="CL4770">
        <f>'[3]TABLEAU DE BORD'!H4768</f>
        <v>0</v>
      </c>
      <c r="CM4770">
        <f>'[3]TABLEAU DE BORD'!K4768-'[3]TABLEAU DE BORD'!I4768</f>
        <v>0</v>
      </c>
    </row>
    <row r="4771" spans="87:91" x14ac:dyDescent="0.25">
      <c r="CI4771">
        <f>'[3]TABLEAU DE BORD'!B4769</f>
        <v>0</v>
      </c>
      <c r="CJ4771">
        <f>'[3]TABLEAU DE BORD'!E4769-'[3]TABLEAU DE BORD'!C4769</f>
        <v>0</v>
      </c>
      <c r="CL4771">
        <f>'[3]TABLEAU DE BORD'!H4769</f>
        <v>0</v>
      </c>
      <c r="CM4771">
        <f>'[3]TABLEAU DE BORD'!K4769-'[3]TABLEAU DE BORD'!I4769</f>
        <v>0</v>
      </c>
    </row>
    <row r="4772" spans="87:91" x14ac:dyDescent="0.25">
      <c r="CI4772">
        <f>'[3]TABLEAU DE BORD'!B4770</f>
        <v>0</v>
      </c>
      <c r="CJ4772">
        <f>'[3]TABLEAU DE BORD'!E4770-'[3]TABLEAU DE BORD'!C4770</f>
        <v>0</v>
      </c>
      <c r="CL4772">
        <f>'[3]TABLEAU DE BORD'!H4770</f>
        <v>0</v>
      </c>
      <c r="CM4772">
        <f>'[3]TABLEAU DE BORD'!K4770-'[3]TABLEAU DE BORD'!I4770</f>
        <v>0</v>
      </c>
    </row>
    <row r="4773" spans="87:91" x14ac:dyDescent="0.25">
      <c r="CI4773">
        <f>'[3]TABLEAU DE BORD'!B4771</f>
        <v>0</v>
      </c>
      <c r="CJ4773">
        <f>'[3]TABLEAU DE BORD'!E4771-'[3]TABLEAU DE BORD'!C4771</f>
        <v>0</v>
      </c>
      <c r="CL4773">
        <f>'[3]TABLEAU DE BORD'!H4771</f>
        <v>0</v>
      </c>
      <c r="CM4773">
        <f>'[3]TABLEAU DE BORD'!K4771-'[3]TABLEAU DE BORD'!I4771</f>
        <v>0</v>
      </c>
    </row>
    <row r="4774" spans="87:91" x14ac:dyDescent="0.25">
      <c r="CI4774">
        <f>'[3]TABLEAU DE BORD'!B4772</f>
        <v>0</v>
      </c>
      <c r="CJ4774">
        <f>'[3]TABLEAU DE BORD'!E4772-'[3]TABLEAU DE BORD'!C4772</f>
        <v>0</v>
      </c>
      <c r="CL4774">
        <f>'[3]TABLEAU DE BORD'!H4772</f>
        <v>0</v>
      </c>
      <c r="CM4774">
        <f>'[3]TABLEAU DE BORD'!K4772-'[3]TABLEAU DE BORD'!I4772</f>
        <v>0</v>
      </c>
    </row>
    <row r="4775" spans="87:91" x14ac:dyDescent="0.25">
      <c r="CI4775">
        <f>'[3]TABLEAU DE BORD'!B4773</f>
        <v>0</v>
      </c>
      <c r="CJ4775">
        <f>'[3]TABLEAU DE BORD'!E4773-'[3]TABLEAU DE BORD'!C4773</f>
        <v>0</v>
      </c>
      <c r="CL4775">
        <f>'[3]TABLEAU DE BORD'!H4773</f>
        <v>0</v>
      </c>
      <c r="CM4775">
        <f>'[3]TABLEAU DE BORD'!K4773-'[3]TABLEAU DE BORD'!I4773</f>
        <v>0</v>
      </c>
    </row>
    <row r="4776" spans="87:91" x14ac:dyDescent="0.25">
      <c r="CI4776">
        <f>'[3]TABLEAU DE BORD'!B4774</f>
        <v>0</v>
      </c>
      <c r="CJ4776">
        <f>'[3]TABLEAU DE BORD'!E4774-'[3]TABLEAU DE BORD'!C4774</f>
        <v>0</v>
      </c>
      <c r="CL4776">
        <f>'[3]TABLEAU DE BORD'!H4774</f>
        <v>0</v>
      </c>
      <c r="CM4776">
        <f>'[3]TABLEAU DE BORD'!K4774-'[3]TABLEAU DE BORD'!I4774</f>
        <v>0</v>
      </c>
    </row>
    <row r="4777" spans="87:91" x14ac:dyDescent="0.25">
      <c r="CI4777">
        <f>'[3]TABLEAU DE BORD'!B4775</f>
        <v>0</v>
      </c>
      <c r="CJ4777">
        <f>'[3]TABLEAU DE BORD'!E4775-'[3]TABLEAU DE BORD'!C4775</f>
        <v>0</v>
      </c>
      <c r="CL4777">
        <f>'[3]TABLEAU DE BORD'!H4775</f>
        <v>0</v>
      </c>
      <c r="CM4777">
        <f>'[3]TABLEAU DE BORD'!K4775-'[3]TABLEAU DE BORD'!I4775</f>
        <v>0</v>
      </c>
    </row>
    <row r="4778" spans="87:91" x14ac:dyDescent="0.25">
      <c r="CI4778">
        <f>'[3]TABLEAU DE BORD'!B4776</f>
        <v>0</v>
      </c>
      <c r="CJ4778">
        <f>'[3]TABLEAU DE BORD'!E4776-'[3]TABLEAU DE BORD'!C4776</f>
        <v>0</v>
      </c>
      <c r="CL4778">
        <f>'[3]TABLEAU DE BORD'!H4776</f>
        <v>0</v>
      </c>
      <c r="CM4778">
        <f>'[3]TABLEAU DE BORD'!K4776-'[3]TABLEAU DE BORD'!I4776</f>
        <v>0</v>
      </c>
    </row>
    <row r="4779" spans="87:91" x14ac:dyDescent="0.25">
      <c r="CI4779">
        <f>'[3]TABLEAU DE BORD'!B4777</f>
        <v>0</v>
      </c>
      <c r="CJ4779">
        <f>'[3]TABLEAU DE BORD'!E4777-'[3]TABLEAU DE BORD'!C4777</f>
        <v>0</v>
      </c>
      <c r="CL4779">
        <f>'[3]TABLEAU DE BORD'!H4777</f>
        <v>0</v>
      </c>
      <c r="CM4779">
        <f>'[3]TABLEAU DE BORD'!K4777-'[3]TABLEAU DE BORD'!I4777</f>
        <v>0</v>
      </c>
    </row>
    <row r="4780" spans="87:91" x14ac:dyDescent="0.25">
      <c r="CI4780">
        <f>'[3]TABLEAU DE BORD'!B4778</f>
        <v>0</v>
      </c>
      <c r="CJ4780">
        <f>'[3]TABLEAU DE BORD'!E4778-'[3]TABLEAU DE BORD'!C4778</f>
        <v>0</v>
      </c>
      <c r="CL4780">
        <f>'[3]TABLEAU DE BORD'!H4778</f>
        <v>0</v>
      </c>
      <c r="CM4780">
        <f>'[3]TABLEAU DE BORD'!K4778-'[3]TABLEAU DE BORD'!I4778</f>
        <v>0</v>
      </c>
    </row>
    <row r="4781" spans="87:91" x14ac:dyDescent="0.25">
      <c r="CI4781">
        <f>'[3]TABLEAU DE BORD'!B4779</f>
        <v>0</v>
      </c>
      <c r="CJ4781">
        <f>'[3]TABLEAU DE BORD'!E4779-'[3]TABLEAU DE BORD'!C4779</f>
        <v>0</v>
      </c>
      <c r="CL4781">
        <f>'[3]TABLEAU DE BORD'!H4779</f>
        <v>0</v>
      </c>
      <c r="CM4781">
        <f>'[3]TABLEAU DE BORD'!K4779-'[3]TABLEAU DE BORD'!I4779</f>
        <v>0</v>
      </c>
    </row>
    <row r="4782" spans="87:91" x14ac:dyDescent="0.25">
      <c r="CI4782">
        <f>'[3]TABLEAU DE BORD'!B4780</f>
        <v>0</v>
      </c>
      <c r="CJ4782">
        <f>'[3]TABLEAU DE BORD'!E4780-'[3]TABLEAU DE BORD'!C4780</f>
        <v>0</v>
      </c>
      <c r="CL4782">
        <f>'[3]TABLEAU DE BORD'!H4780</f>
        <v>0</v>
      </c>
      <c r="CM4782">
        <f>'[3]TABLEAU DE BORD'!K4780-'[3]TABLEAU DE BORD'!I4780</f>
        <v>0</v>
      </c>
    </row>
    <row r="4783" spans="87:91" x14ac:dyDescent="0.25">
      <c r="CI4783">
        <f>'[3]TABLEAU DE BORD'!B4781</f>
        <v>0</v>
      </c>
      <c r="CJ4783">
        <f>'[3]TABLEAU DE BORD'!E4781-'[3]TABLEAU DE BORD'!C4781</f>
        <v>0</v>
      </c>
      <c r="CL4783">
        <f>'[3]TABLEAU DE BORD'!H4781</f>
        <v>0</v>
      </c>
      <c r="CM4783">
        <f>'[3]TABLEAU DE BORD'!K4781-'[3]TABLEAU DE BORD'!I4781</f>
        <v>0</v>
      </c>
    </row>
    <row r="4784" spans="87:91" x14ac:dyDescent="0.25">
      <c r="CI4784">
        <f>'[3]TABLEAU DE BORD'!B4782</f>
        <v>0</v>
      </c>
      <c r="CJ4784">
        <f>'[3]TABLEAU DE BORD'!E4782-'[3]TABLEAU DE BORD'!C4782</f>
        <v>0</v>
      </c>
      <c r="CL4784">
        <f>'[3]TABLEAU DE BORD'!H4782</f>
        <v>0</v>
      </c>
      <c r="CM4784">
        <f>'[3]TABLEAU DE BORD'!K4782-'[3]TABLEAU DE BORD'!I4782</f>
        <v>0</v>
      </c>
    </row>
    <row r="4785" spans="87:91" x14ac:dyDescent="0.25">
      <c r="CI4785">
        <f>'[3]TABLEAU DE BORD'!B4783</f>
        <v>0</v>
      </c>
      <c r="CJ4785">
        <f>'[3]TABLEAU DE BORD'!E4783-'[3]TABLEAU DE BORD'!C4783</f>
        <v>0</v>
      </c>
      <c r="CL4785">
        <f>'[3]TABLEAU DE BORD'!H4783</f>
        <v>0</v>
      </c>
      <c r="CM4785">
        <f>'[3]TABLEAU DE BORD'!K4783-'[3]TABLEAU DE BORD'!I4783</f>
        <v>0</v>
      </c>
    </row>
    <row r="4786" spans="87:91" x14ac:dyDescent="0.25">
      <c r="CI4786">
        <f>'[3]TABLEAU DE BORD'!B4784</f>
        <v>0</v>
      </c>
      <c r="CJ4786">
        <f>'[3]TABLEAU DE BORD'!E4784-'[3]TABLEAU DE BORD'!C4784</f>
        <v>0</v>
      </c>
      <c r="CL4786">
        <f>'[3]TABLEAU DE BORD'!H4784</f>
        <v>0</v>
      </c>
      <c r="CM4786">
        <f>'[3]TABLEAU DE BORD'!K4784-'[3]TABLEAU DE BORD'!I4784</f>
        <v>0</v>
      </c>
    </row>
    <row r="4787" spans="87:91" x14ac:dyDescent="0.25">
      <c r="CI4787">
        <f>'[3]TABLEAU DE BORD'!B4785</f>
        <v>0</v>
      </c>
      <c r="CJ4787">
        <f>'[3]TABLEAU DE BORD'!E4785-'[3]TABLEAU DE BORD'!C4785</f>
        <v>0</v>
      </c>
      <c r="CL4787">
        <f>'[3]TABLEAU DE BORD'!H4785</f>
        <v>0</v>
      </c>
      <c r="CM4787">
        <f>'[3]TABLEAU DE BORD'!K4785-'[3]TABLEAU DE BORD'!I4785</f>
        <v>0</v>
      </c>
    </row>
    <row r="4788" spans="87:91" x14ac:dyDescent="0.25">
      <c r="CI4788">
        <f>'[3]TABLEAU DE BORD'!B4786</f>
        <v>0</v>
      </c>
      <c r="CJ4788">
        <f>'[3]TABLEAU DE BORD'!E4786-'[3]TABLEAU DE BORD'!C4786</f>
        <v>0</v>
      </c>
      <c r="CL4788">
        <f>'[3]TABLEAU DE BORD'!H4786</f>
        <v>0</v>
      </c>
      <c r="CM4788">
        <f>'[3]TABLEAU DE BORD'!K4786-'[3]TABLEAU DE BORD'!I4786</f>
        <v>0</v>
      </c>
    </row>
    <row r="4789" spans="87:91" x14ac:dyDescent="0.25">
      <c r="CI4789">
        <f>'[3]TABLEAU DE BORD'!B4787</f>
        <v>0</v>
      </c>
      <c r="CJ4789">
        <f>'[3]TABLEAU DE BORD'!E4787-'[3]TABLEAU DE BORD'!C4787</f>
        <v>0</v>
      </c>
      <c r="CL4789">
        <f>'[3]TABLEAU DE BORD'!H4787</f>
        <v>0</v>
      </c>
      <c r="CM4789">
        <f>'[3]TABLEAU DE BORD'!K4787-'[3]TABLEAU DE BORD'!I4787</f>
        <v>0</v>
      </c>
    </row>
    <row r="4790" spans="87:91" x14ac:dyDescent="0.25">
      <c r="CI4790">
        <f>'[3]TABLEAU DE BORD'!B4788</f>
        <v>0</v>
      </c>
      <c r="CJ4790">
        <f>'[3]TABLEAU DE BORD'!E4788-'[3]TABLEAU DE BORD'!C4788</f>
        <v>0</v>
      </c>
      <c r="CL4790">
        <f>'[3]TABLEAU DE BORD'!H4788</f>
        <v>0</v>
      </c>
      <c r="CM4790">
        <f>'[3]TABLEAU DE BORD'!K4788-'[3]TABLEAU DE BORD'!I4788</f>
        <v>0</v>
      </c>
    </row>
    <row r="4791" spans="87:91" x14ac:dyDescent="0.25">
      <c r="CI4791">
        <f>'[3]TABLEAU DE BORD'!B4789</f>
        <v>0</v>
      </c>
      <c r="CJ4791">
        <f>'[3]TABLEAU DE BORD'!E4789-'[3]TABLEAU DE BORD'!C4789</f>
        <v>0</v>
      </c>
      <c r="CL4791">
        <f>'[3]TABLEAU DE BORD'!H4789</f>
        <v>0</v>
      </c>
      <c r="CM4791">
        <f>'[3]TABLEAU DE BORD'!K4789-'[3]TABLEAU DE BORD'!I4789</f>
        <v>0</v>
      </c>
    </row>
    <row r="4792" spans="87:91" x14ac:dyDescent="0.25">
      <c r="CI4792">
        <f>'[3]TABLEAU DE BORD'!B4790</f>
        <v>0</v>
      </c>
      <c r="CJ4792">
        <f>'[3]TABLEAU DE BORD'!E4790-'[3]TABLEAU DE BORD'!C4790</f>
        <v>0</v>
      </c>
      <c r="CL4792">
        <f>'[3]TABLEAU DE BORD'!H4790</f>
        <v>0</v>
      </c>
      <c r="CM4792">
        <f>'[3]TABLEAU DE BORD'!K4790-'[3]TABLEAU DE BORD'!I4790</f>
        <v>0</v>
      </c>
    </row>
    <row r="4793" spans="87:91" x14ac:dyDescent="0.25">
      <c r="CI4793">
        <f>'[3]TABLEAU DE BORD'!B4791</f>
        <v>0</v>
      </c>
      <c r="CJ4793">
        <f>'[3]TABLEAU DE BORD'!E4791-'[3]TABLEAU DE BORD'!C4791</f>
        <v>0</v>
      </c>
      <c r="CL4793">
        <f>'[3]TABLEAU DE BORD'!H4791</f>
        <v>0</v>
      </c>
      <c r="CM4793">
        <f>'[3]TABLEAU DE BORD'!K4791-'[3]TABLEAU DE BORD'!I4791</f>
        <v>0</v>
      </c>
    </row>
    <row r="4794" spans="87:91" x14ac:dyDescent="0.25">
      <c r="CI4794">
        <f>'[3]TABLEAU DE BORD'!B4792</f>
        <v>0</v>
      </c>
      <c r="CJ4794">
        <f>'[3]TABLEAU DE BORD'!E4792-'[3]TABLEAU DE BORD'!C4792</f>
        <v>0</v>
      </c>
      <c r="CL4794">
        <f>'[3]TABLEAU DE BORD'!H4792</f>
        <v>0</v>
      </c>
      <c r="CM4794">
        <f>'[3]TABLEAU DE BORD'!K4792-'[3]TABLEAU DE BORD'!I4792</f>
        <v>0</v>
      </c>
    </row>
    <row r="4795" spans="87:91" x14ac:dyDescent="0.25">
      <c r="CI4795">
        <f>'[3]TABLEAU DE BORD'!B4793</f>
        <v>0</v>
      </c>
      <c r="CJ4795">
        <f>'[3]TABLEAU DE BORD'!E4793-'[3]TABLEAU DE BORD'!C4793</f>
        <v>0</v>
      </c>
      <c r="CL4795">
        <f>'[3]TABLEAU DE BORD'!H4793</f>
        <v>0</v>
      </c>
      <c r="CM4795">
        <f>'[3]TABLEAU DE BORD'!K4793-'[3]TABLEAU DE BORD'!I4793</f>
        <v>0</v>
      </c>
    </row>
    <row r="4796" spans="87:91" x14ac:dyDescent="0.25">
      <c r="CI4796">
        <f>'[3]TABLEAU DE BORD'!B4794</f>
        <v>0</v>
      </c>
      <c r="CJ4796">
        <f>'[3]TABLEAU DE BORD'!E4794-'[3]TABLEAU DE BORD'!C4794</f>
        <v>0</v>
      </c>
      <c r="CL4796">
        <f>'[3]TABLEAU DE BORD'!H4794</f>
        <v>0</v>
      </c>
      <c r="CM4796">
        <f>'[3]TABLEAU DE BORD'!K4794-'[3]TABLEAU DE BORD'!I4794</f>
        <v>0</v>
      </c>
    </row>
    <row r="4797" spans="87:91" x14ac:dyDescent="0.25">
      <c r="CI4797">
        <f>'[3]TABLEAU DE BORD'!B4795</f>
        <v>0</v>
      </c>
      <c r="CJ4797">
        <f>'[3]TABLEAU DE BORD'!E4795-'[3]TABLEAU DE BORD'!C4795</f>
        <v>0</v>
      </c>
      <c r="CL4797">
        <f>'[3]TABLEAU DE BORD'!H4795</f>
        <v>0</v>
      </c>
      <c r="CM4797">
        <f>'[3]TABLEAU DE BORD'!K4795-'[3]TABLEAU DE BORD'!I4795</f>
        <v>0</v>
      </c>
    </row>
    <row r="4798" spans="87:91" x14ac:dyDescent="0.25">
      <c r="CI4798">
        <f>'[3]TABLEAU DE BORD'!B4796</f>
        <v>0</v>
      </c>
      <c r="CJ4798">
        <f>'[3]TABLEAU DE BORD'!E4796-'[3]TABLEAU DE BORD'!C4796</f>
        <v>0</v>
      </c>
      <c r="CL4798">
        <f>'[3]TABLEAU DE BORD'!H4796</f>
        <v>0</v>
      </c>
      <c r="CM4798">
        <f>'[3]TABLEAU DE BORD'!K4796-'[3]TABLEAU DE BORD'!I4796</f>
        <v>0</v>
      </c>
    </row>
    <row r="4799" spans="87:91" x14ac:dyDescent="0.25">
      <c r="CI4799">
        <f>'[3]TABLEAU DE BORD'!B4797</f>
        <v>0</v>
      </c>
      <c r="CJ4799">
        <f>'[3]TABLEAU DE BORD'!E4797-'[3]TABLEAU DE BORD'!C4797</f>
        <v>0</v>
      </c>
      <c r="CL4799">
        <f>'[3]TABLEAU DE BORD'!H4797</f>
        <v>0</v>
      </c>
      <c r="CM4799">
        <f>'[3]TABLEAU DE BORD'!K4797-'[3]TABLEAU DE BORD'!I4797</f>
        <v>0</v>
      </c>
    </row>
    <row r="4800" spans="87:91" x14ac:dyDescent="0.25">
      <c r="CI4800">
        <f>'[3]TABLEAU DE BORD'!B4798</f>
        <v>0</v>
      </c>
      <c r="CJ4800">
        <f>'[3]TABLEAU DE BORD'!E4798-'[3]TABLEAU DE BORD'!C4798</f>
        <v>0</v>
      </c>
      <c r="CL4800">
        <f>'[3]TABLEAU DE BORD'!H4798</f>
        <v>0</v>
      </c>
      <c r="CM4800">
        <f>'[3]TABLEAU DE BORD'!K4798-'[3]TABLEAU DE BORD'!I4798</f>
        <v>0</v>
      </c>
    </row>
    <row r="4801" spans="87:91" x14ac:dyDescent="0.25">
      <c r="CI4801">
        <f>'[3]TABLEAU DE BORD'!B4799</f>
        <v>0</v>
      </c>
      <c r="CJ4801">
        <f>'[3]TABLEAU DE BORD'!E4799-'[3]TABLEAU DE BORD'!C4799</f>
        <v>0</v>
      </c>
      <c r="CL4801">
        <f>'[3]TABLEAU DE BORD'!H4799</f>
        <v>0</v>
      </c>
      <c r="CM4801">
        <f>'[3]TABLEAU DE BORD'!K4799-'[3]TABLEAU DE BORD'!I4799</f>
        <v>0</v>
      </c>
    </row>
    <row r="4802" spans="87:91" x14ac:dyDescent="0.25">
      <c r="CI4802">
        <f>'[3]TABLEAU DE BORD'!B4800</f>
        <v>0</v>
      </c>
      <c r="CJ4802">
        <f>'[3]TABLEAU DE BORD'!E4800-'[3]TABLEAU DE BORD'!C4800</f>
        <v>0</v>
      </c>
      <c r="CL4802">
        <f>'[3]TABLEAU DE BORD'!H4800</f>
        <v>0</v>
      </c>
      <c r="CM4802">
        <f>'[3]TABLEAU DE BORD'!K4800-'[3]TABLEAU DE BORD'!I4800</f>
        <v>0</v>
      </c>
    </row>
    <row r="4803" spans="87:91" x14ac:dyDescent="0.25">
      <c r="CI4803">
        <f>'[3]TABLEAU DE BORD'!B4801</f>
        <v>0</v>
      </c>
      <c r="CJ4803">
        <f>'[3]TABLEAU DE BORD'!E4801-'[3]TABLEAU DE BORD'!C4801</f>
        <v>0</v>
      </c>
      <c r="CL4803">
        <f>'[3]TABLEAU DE BORD'!H4801</f>
        <v>0</v>
      </c>
      <c r="CM4803">
        <f>'[3]TABLEAU DE BORD'!K4801-'[3]TABLEAU DE BORD'!I4801</f>
        <v>0</v>
      </c>
    </row>
    <row r="4804" spans="87:91" x14ac:dyDescent="0.25">
      <c r="CI4804">
        <f>'[3]TABLEAU DE BORD'!B4802</f>
        <v>0</v>
      </c>
      <c r="CJ4804">
        <f>'[3]TABLEAU DE BORD'!E4802-'[3]TABLEAU DE BORD'!C4802</f>
        <v>0</v>
      </c>
      <c r="CL4804">
        <f>'[3]TABLEAU DE BORD'!H4802</f>
        <v>0</v>
      </c>
      <c r="CM4804">
        <f>'[3]TABLEAU DE BORD'!K4802-'[3]TABLEAU DE BORD'!I4802</f>
        <v>0</v>
      </c>
    </row>
    <row r="4805" spans="87:91" x14ac:dyDescent="0.25">
      <c r="CI4805">
        <f>'[3]TABLEAU DE BORD'!B4803</f>
        <v>0</v>
      </c>
      <c r="CJ4805">
        <f>'[3]TABLEAU DE BORD'!E4803-'[3]TABLEAU DE BORD'!C4803</f>
        <v>0</v>
      </c>
      <c r="CL4805">
        <f>'[3]TABLEAU DE BORD'!H4803</f>
        <v>0</v>
      </c>
      <c r="CM4805">
        <f>'[3]TABLEAU DE BORD'!K4803-'[3]TABLEAU DE BORD'!I4803</f>
        <v>0</v>
      </c>
    </row>
    <row r="4806" spans="87:91" x14ac:dyDescent="0.25">
      <c r="CI4806">
        <f>'[3]TABLEAU DE BORD'!B4804</f>
        <v>0</v>
      </c>
      <c r="CJ4806">
        <f>'[3]TABLEAU DE BORD'!E4804-'[3]TABLEAU DE BORD'!C4804</f>
        <v>0</v>
      </c>
      <c r="CL4806">
        <f>'[3]TABLEAU DE BORD'!H4804</f>
        <v>0</v>
      </c>
      <c r="CM4806">
        <f>'[3]TABLEAU DE BORD'!K4804-'[3]TABLEAU DE BORD'!I4804</f>
        <v>0</v>
      </c>
    </row>
    <row r="4807" spans="87:91" x14ac:dyDescent="0.25">
      <c r="CI4807">
        <f>'[3]TABLEAU DE BORD'!B4805</f>
        <v>0</v>
      </c>
      <c r="CJ4807">
        <f>'[3]TABLEAU DE BORD'!E4805-'[3]TABLEAU DE BORD'!C4805</f>
        <v>0</v>
      </c>
      <c r="CL4807">
        <f>'[3]TABLEAU DE BORD'!H4805</f>
        <v>0</v>
      </c>
      <c r="CM4807">
        <f>'[3]TABLEAU DE BORD'!K4805-'[3]TABLEAU DE BORD'!I4805</f>
        <v>0</v>
      </c>
    </row>
    <row r="4808" spans="87:91" x14ac:dyDescent="0.25">
      <c r="CI4808">
        <f>'[3]TABLEAU DE BORD'!B4806</f>
        <v>0</v>
      </c>
      <c r="CJ4808">
        <f>'[3]TABLEAU DE BORD'!E4806-'[3]TABLEAU DE BORD'!C4806</f>
        <v>0</v>
      </c>
      <c r="CL4808">
        <f>'[3]TABLEAU DE BORD'!H4806</f>
        <v>0</v>
      </c>
      <c r="CM4808">
        <f>'[3]TABLEAU DE BORD'!K4806-'[3]TABLEAU DE BORD'!I4806</f>
        <v>0</v>
      </c>
    </row>
    <row r="4809" spans="87:91" x14ac:dyDescent="0.25">
      <c r="CI4809">
        <f>'[3]TABLEAU DE BORD'!B4807</f>
        <v>0</v>
      </c>
      <c r="CJ4809">
        <f>'[3]TABLEAU DE BORD'!E4807-'[3]TABLEAU DE BORD'!C4807</f>
        <v>0</v>
      </c>
      <c r="CL4809">
        <f>'[3]TABLEAU DE BORD'!H4807</f>
        <v>0</v>
      </c>
      <c r="CM4809">
        <f>'[3]TABLEAU DE BORD'!K4807-'[3]TABLEAU DE BORD'!I4807</f>
        <v>0</v>
      </c>
    </row>
    <row r="4810" spans="87:91" x14ac:dyDescent="0.25">
      <c r="CI4810">
        <f>'[3]TABLEAU DE BORD'!B4808</f>
        <v>0</v>
      </c>
      <c r="CJ4810">
        <f>'[3]TABLEAU DE BORD'!E4808-'[3]TABLEAU DE BORD'!C4808</f>
        <v>0</v>
      </c>
      <c r="CL4810">
        <f>'[3]TABLEAU DE BORD'!H4808</f>
        <v>0</v>
      </c>
      <c r="CM4810">
        <f>'[3]TABLEAU DE BORD'!K4808-'[3]TABLEAU DE BORD'!I4808</f>
        <v>0</v>
      </c>
    </row>
    <row r="4811" spans="87:91" x14ac:dyDescent="0.25">
      <c r="CI4811">
        <f>'[3]TABLEAU DE BORD'!B4809</f>
        <v>0</v>
      </c>
      <c r="CJ4811">
        <f>'[3]TABLEAU DE BORD'!E4809-'[3]TABLEAU DE BORD'!C4809</f>
        <v>0</v>
      </c>
      <c r="CL4811">
        <f>'[3]TABLEAU DE BORD'!H4809</f>
        <v>0</v>
      </c>
      <c r="CM4811">
        <f>'[3]TABLEAU DE BORD'!K4809-'[3]TABLEAU DE BORD'!I4809</f>
        <v>0</v>
      </c>
    </row>
    <row r="4812" spans="87:91" x14ac:dyDescent="0.25">
      <c r="CI4812">
        <f>'[3]TABLEAU DE BORD'!B4810</f>
        <v>0</v>
      </c>
      <c r="CJ4812">
        <f>'[3]TABLEAU DE BORD'!E4810-'[3]TABLEAU DE BORD'!C4810</f>
        <v>0</v>
      </c>
      <c r="CL4812">
        <f>'[3]TABLEAU DE BORD'!H4810</f>
        <v>0</v>
      </c>
      <c r="CM4812">
        <f>'[3]TABLEAU DE BORD'!K4810-'[3]TABLEAU DE BORD'!I4810</f>
        <v>0</v>
      </c>
    </row>
    <row r="4813" spans="87:91" x14ac:dyDescent="0.25">
      <c r="CI4813">
        <f>'[3]TABLEAU DE BORD'!B4811</f>
        <v>0</v>
      </c>
      <c r="CJ4813">
        <f>'[3]TABLEAU DE BORD'!E4811-'[3]TABLEAU DE BORD'!C4811</f>
        <v>0</v>
      </c>
      <c r="CL4813">
        <f>'[3]TABLEAU DE BORD'!H4811</f>
        <v>0</v>
      </c>
      <c r="CM4813">
        <f>'[3]TABLEAU DE BORD'!K4811-'[3]TABLEAU DE BORD'!I4811</f>
        <v>0</v>
      </c>
    </row>
    <row r="4814" spans="87:91" x14ac:dyDescent="0.25">
      <c r="CI4814">
        <f>'[3]TABLEAU DE BORD'!B4812</f>
        <v>0</v>
      </c>
      <c r="CJ4814">
        <f>'[3]TABLEAU DE BORD'!E4812-'[3]TABLEAU DE BORD'!C4812</f>
        <v>0</v>
      </c>
      <c r="CL4814">
        <f>'[3]TABLEAU DE BORD'!H4812</f>
        <v>0</v>
      </c>
      <c r="CM4814">
        <f>'[3]TABLEAU DE BORD'!K4812-'[3]TABLEAU DE BORD'!I4812</f>
        <v>0</v>
      </c>
    </row>
    <row r="4815" spans="87:91" x14ac:dyDescent="0.25">
      <c r="CI4815">
        <f>'[3]TABLEAU DE BORD'!B4813</f>
        <v>0</v>
      </c>
      <c r="CJ4815">
        <f>'[3]TABLEAU DE BORD'!E4813-'[3]TABLEAU DE BORD'!C4813</f>
        <v>0</v>
      </c>
      <c r="CL4815">
        <f>'[3]TABLEAU DE BORD'!H4813</f>
        <v>0</v>
      </c>
      <c r="CM4815">
        <f>'[3]TABLEAU DE BORD'!K4813-'[3]TABLEAU DE BORD'!I4813</f>
        <v>0</v>
      </c>
    </row>
    <row r="4816" spans="87:91" x14ac:dyDescent="0.25">
      <c r="CI4816">
        <f>'[3]TABLEAU DE BORD'!B4814</f>
        <v>0</v>
      </c>
      <c r="CJ4816">
        <f>'[3]TABLEAU DE BORD'!E4814-'[3]TABLEAU DE BORD'!C4814</f>
        <v>0</v>
      </c>
      <c r="CL4816">
        <f>'[3]TABLEAU DE BORD'!H4814</f>
        <v>0</v>
      </c>
      <c r="CM4816">
        <f>'[3]TABLEAU DE BORD'!K4814-'[3]TABLEAU DE BORD'!I4814</f>
        <v>0</v>
      </c>
    </row>
    <row r="4817" spans="87:91" x14ac:dyDescent="0.25">
      <c r="CI4817">
        <f>'[3]TABLEAU DE BORD'!B4815</f>
        <v>0</v>
      </c>
      <c r="CJ4817">
        <f>'[3]TABLEAU DE BORD'!E4815-'[3]TABLEAU DE BORD'!C4815</f>
        <v>0</v>
      </c>
      <c r="CL4817">
        <f>'[3]TABLEAU DE BORD'!H4815</f>
        <v>0</v>
      </c>
      <c r="CM4817">
        <f>'[3]TABLEAU DE BORD'!K4815-'[3]TABLEAU DE BORD'!I4815</f>
        <v>0</v>
      </c>
    </row>
    <row r="4818" spans="87:91" x14ac:dyDescent="0.25">
      <c r="CI4818">
        <f>'[3]TABLEAU DE BORD'!B4816</f>
        <v>0</v>
      </c>
      <c r="CJ4818">
        <f>'[3]TABLEAU DE BORD'!E4816-'[3]TABLEAU DE BORD'!C4816</f>
        <v>0</v>
      </c>
      <c r="CL4818">
        <f>'[3]TABLEAU DE BORD'!H4816</f>
        <v>0</v>
      </c>
      <c r="CM4818">
        <f>'[3]TABLEAU DE BORD'!K4816-'[3]TABLEAU DE BORD'!I4816</f>
        <v>0</v>
      </c>
    </row>
    <row r="4819" spans="87:91" x14ac:dyDescent="0.25">
      <c r="CI4819">
        <f>'[3]TABLEAU DE BORD'!B4817</f>
        <v>0</v>
      </c>
      <c r="CJ4819">
        <f>'[3]TABLEAU DE BORD'!E4817-'[3]TABLEAU DE BORD'!C4817</f>
        <v>0</v>
      </c>
      <c r="CL4819">
        <f>'[3]TABLEAU DE BORD'!H4817</f>
        <v>0</v>
      </c>
      <c r="CM4819">
        <f>'[3]TABLEAU DE BORD'!K4817-'[3]TABLEAU DE BORD'!I4817</f>
        <v>0</v>
      </c>
    </row>
    <row r="4820" spans="87:91" x14ac:dyDescent="0.25">
      <c r="CI4820">
        <f>'[3]TABLEAU DE BORD'!B4818</f>
        <v>0</v>
      </c>
      <c r="CJ4820">
        <f>'[3]TABLEAU DE BORD'!E4818-'[3]TABLEAU DE BORD'!C4818</f>
        <v>0</v>
      </c>
      <c r="CL4820">
        <f>'[3]TABLEAU DE BORD'!H4818</f>
        <v>0</v>
      </c>
      <c r="CM4820">
        <f>'[3]TABLEAU DE BORD'!K4818-'[3]TABLEAU DE BORD'!I4818</f>
        <v>0</v>
      </c>
    </row>
    <row r="4821" spans="87:91" x14ac:dyDescent="0.25">
      <c r="CI4821">
        <f>'[3]TABLEAU DE BORD'!B4819</f>
        <v>0</v>
      </c>
      <c r="CJ4821">
        <f>'[3]TABLEAU DE BORD'!E4819-'[3]TABLEAU DE BORD'!C4819</f>
        <v>0</v>
      </c>
      <c r="CL4821">
        <f>'[3]TABLEAU DE BORD'!H4819</f>
        <v>0</v>
      </c>
      <c r="CM4821">
        <f>'[3]TABLEAU DE BORD'!K4819-'[3]TABLEAU DE BORD'!I4819</f>
        <v>0</v>
      </c>
    </row>
    <row r="4822" spans="87:91" x14ac:dyDescent="0.25">
      <c r="CI4822">
        <f>'[3]TABLEAU DE BORD'!B4820</f>
        <v>0</v>
      </c>
      <c r="CJ4822">
        <f>'[3]TABLEAU DE BORD'!E4820-'[3]TABLEAU DE BORD'!C4820</f>
        <v>0</v>
      </c>
      <c r="CL4822">
        <f>'[3]TABLEAU DE BORD'!H4820</f>
        <v>0</v>
      </c>
      <c r="CM4822">
        <f>'[3]TABLEAU DE BORD'!K4820-'[3]TABLEAU DE BORD'!I4820</f>
        <v>0</v>
      </c>
    </row>
    <row r="4823" spans="87:91" x14ac:dyDescent="0.25">
      <c r="CI4823">
        <f>'[3]TABLEAU DE BORD'!B4821</f>
        <v>0</v>
      </c>
      <c r="CJ4823">
        <f>'[3]TABLEAU DE BORD'!E4821-'[3]TABLEAU DE BORD'!C4821</f>
        <v>0</v>
      </c>
      <c r="CL4823">
        <f>'[3]TABLEAU DE BORD'!H4821</f>
        <v>0</v>
      </c>
      <c r="CM4823">
        <f>'[3]TABLEAU DE BORD'!K4821-'[3]TABLEAU DE BORD'!I4821</f>
        <v>0</v>
      </c>
    </row>
    <row r="4824" spans="87:91" x14ac:dyDescent="0.25">
      <c r="CI4824">
        <f>'[3]TABLEAU DE BORD'!B4822</f>
        <v>0</v>
      </c>
      <c r="CJ4824">
        <f>'[3]TABLEAU DE BORD'!E4822-'[3]TABLEAU DE BORD'!C4822</f>
        <v>0</v>
      </c>
      <c r="CL4824">
        <f>'[3]TABLEAU DE BORD'!H4822</f>
        <v>0</v>
      </c>
      <c r="CM4824">
        <f>'[3]TABLEAU DE BORD'!K4822-'[3]TABLEAU DE BORD'!I4822</f>
        <v>0</v>
      </c>
    </row>
    <row r="4825" spans="87:91" x14ac:dyDescent="0.25">
      <c r="CI4825">
        <f>'[3]TABLEAU DE BORD'!B4823</f>
        <v>0</v>
      </c>
      <c r="CJ4825">
        <f>'[3]TABLEAU DE BORD'!E4823-'[3]TABLEAU DE BORD'!C4823</f>
        <v>0</v>
      </c>
      <c r="CL4825">
        <f>'[3]TABLEAU DE BORD'!H4823</f>
        <v>0</v>
      </c>
      <c r="CM4825">
        <f>'[3]TABLEAU DE BORD'!K4823-'[3]TABLEAU DE BORD'!I4823</f>
        <v>0</v>
      </c>
    </row>
    <row r="4826" spans="87:91" x14ac:dyDescent="0.25">
      <c r="CI4826">
        <f>'[3]TABLEAU DE BORD'!B4824</f>
        <v>0</v>
      </c>
      <c r="CJ4826">
        <f>'[3]TABLEAU DE BORD'!E4824-'[3]TABLEAU DE BORD'!C4824</f>
        <v>0</v>
      </c>
      <c r="CL4826">
        <f>'[3]TABLEAU DE BORD'!H4824</f>
        <v>0</v>
      </c>
      <c r="CM4826">
        <f>'[3]TABLEAU DE BORD'!K4824-'[3]TABLEAU DE BORD'!I4824</f>
        <v>0</v>
      </c>
    </row>
    <row r="4827" spans="87:91" x14ac:dyDescent="0.25">
      <c r="CI4827">
        <f>'[3]TABLEAU DE BORD'!B4825</f>
        <v>0</v>
      </c>
      <c r="CJ4827">
        <f>'[3]TABLEAU DE BORD'!E4825-'[3]TABLEAU DE BORD'!C4825</f>
        <v>0</v>
      </c>
      <c r="CL4827">
        <f>'[3]TABLEAU DE BORD'!H4825</f>
        <v>0</v>
      </c>
      <c r="CM4827">
        <f>'[3]TABLEAU DE BORD'!K4825-'[3]TABLEAU DE BORD'!I4825</f>
        <v>0</v>
      </c>
    </row>
    <row r="4828" spans="87:91" x14ac:dyDescent="0.25">
      <c r="CI4828">
        <f>'[3]TABLEAU DE BORD'!B4826</f>
        <v>0</v>
      </c>
      <c r="CJ4828">
        <f>'[3]TABLEAU DE BORD'!E4826-'[3]TABLEAU DE BORD'!C4826</f>
        <v>0</v>
      </c>
      <c r="CL4828">
        <f>'[3]TABLEAU DE BORD'!H4826</f>
        <v>0</v>
      </c>
      <c r="CM4828">
        <f>'[3]TABLEAU DE BORD'!K4826-'[3]TABLEAU DE BORD'!I4826</f>
        <v>0</v>
      </c>
    </row>
    <row r="4829" spans="87:91" x14ac:dyDescent="0.25">
      <c r="CI4829">
        <f>'[3]TABLEAU DE BORD'!B4827</f>
        <v>0</v>
      </c>
      <c r="CJ4829">
        <f>'[3]TABLEAU DE BORD'!E4827-'[3]TABLEAU DE BORD'!C4827</f>
        <v>0</v>
      </c>
      <c r="CL4829">
        <f>'[3]TABLEAU DE BORD'!H4827</f>
        <v>0</v>
      </c>
      <c r="CM4829">
        <f>'[3]TABLEAU DE BORD'!K4827-'[3]TABLEAU DE BORD'!I4827</f>
        <v>0</v>
      </c>
    </row>
    <row r="4830" spans="87:91" x14ac:dyDescent="0.25">
      <c r="CI4830">
        <f>'[3]TABLEAU DE BORD'!B4828</f>
        <v>0</v>
      </c>
      <c r="CJ4830">
        <f>'[3]TABLEAU DE BORD'!E4828-'[3]TABLEAU DE BORD'!C4828</f>
        <v>0</v>
      </c>
      <c r="CL4830">
        <f>'[3]TABLEAU DE BORD'!H4828</f>
        <v>0</v>
      </c>
      <c r="CM4830">
        <f>'[3]TABLEAU DE BORD'!K4828-'[3]TABLEAU DE BORD'!I4828</f>
        <v>0</v>
      </c>
    </row>
    <row r="4831" spans="87:91" x14ac:dyDescent="0.25">
      <c r="CI4831">
        <f>'[3]TABLEAU DE BORD'!B4829</f>
        <v>0</v>
      </c>
      <c r="CJ4831">
        <f>'[3]TABLEAU DE BORD'!E4829-'[3]TABLEAU DE BORD'!C4829</f>
        <v>0</v>
      </c>
      <c r="CL4831">
        <f>'[3]TABLEAU DE BORD'!H4829</f>
        <v>0</v>
      </c>
      <c r="CM4831">
        <f>'[3]TABLEAU DE BORD'!K4829-'[3]TABLEAU DE BORD'!I4829</f>
        <v>0</v>
      </c>
    </row>
    <row r="4832" spans="87:91" x14ac:dyDescent="0.25">
      <c r="CI4832">
        <f>'[3]TABLEAU DE BORD'!B4830</f>
        <v>0</v>
      </c>
      <c r="CJ4832">
        <f>'[3]TABLEAU DE BORD'!E4830-'[3]TABLEAU DE BORD'!C4830</f>
        <v>0</v>
      </c>
      <c r="CL4832">
        <f>'[3]TABLEAU DE BORD'!H4830</f>
        <v>0</v>
      </c>
      <c r="CM4832">
        <f>'[3]TABLEAU DE BORD'!K4830-'[3]TABLEAU DE BORD'!I4830</f>
        <v>0</v>
      </c>
    </row>
    <row r="4833" spans="87:91" x14ac:dyDescent="0.25">
      <c r="CI4833">
        <f>'[3]TABLEAU DE BORD'!B4831</f>
        <v>0</v>
      </c>
      <c r="CJ4833">
        <f>'[3]TABLEAU DE BORD'!E4831-'[3]TABLEAU DE BORD'!C4831</f>
        <v>0</v>
      </c>
      <c r="CL4833">
        <f>'[3]TABLEAU DE BORD'!H4831</f>
        <v>0</v>
      </c>
      <c r="CM4833">
        <f>'[3]TABLEAU DE BORD'!K4831-'[3]TABLEAU DE BORD'!I4831</f>
        <v>0</v>
      </c>
    </row>
    <row r="4834" spans="87:91" x14ac:dyDescent="0.25">
      <c r="CI4834">
        <f>'[3]TABLEAU DE BORD'!B4832</f>
        <v>0</v>
      </c>
      <c r="CJ4834">
        <f>'[3]TABLEAU DE BORD'!E4832-'[3]TABLEAU DE BORD'!C4832</f>
        <v>0</v>
      </c>
      <c r="CL4834">
        <f>'[3]TABLEAU DE BORD'!H4832</f>
        <v>0</v>
      </c>
      <c r="CM4834">
        <f>'[3]TABLEAU DE BORD'!K4832-'[3]TABLEAU DE BORD'!I4832</f>
        <v>0</v>
      </c>
    </row>
    <row r="4835" spans="87:91" x14ac:dyDescent="0.25">
      <c r="CI4835">
        <f>'[3]TABLEAU DE BORD'!B4833</f>
        <v>0</v>
      </c>
      <c r="CJ4835">
        <f>'[3]TABLEAU DE BORD'!E4833-'[3]TABLEAU DE BORD'!C4833</f>
        <v>0</v>
      </c>
      <c r="CL4835">
        <f>'[3]TABLEAU DE BORD'!H4833</f>
        <v>0</v>
      </c>
      <c r="CM4835">
        <f>'[3]TABLEAU DE BORD'!K4833-'[3]TABLEAU DE BORD'!I4833</f>
        <v>0</v>
      </c>
    </row>
    <row r="4836" spans="87:91" x14ac:dyDescent="0.25">
      <c r="CI4836">
        <f>'[3]TABLEAU DE BORD'!B4834</f>
        <v>0</v>
      </c>
      <c r="CJ4836">
        <f>'[3]TABLEAU DE BORD'!E4834-'[3]TABLEAU DE BORD'!C4834</f>
        <v>0</v>
      </c>
      <c r="CL4836">
        <f>'[3]TABLEAU DE BORD'!H4834</f>
        <v>0</v>
      </c>
      <c r="CM4836">
        <f>'[3]TABLEAU DE BORD'!K4834-'[3]TABLEAU DE BORD'!I4834</f>
        <v>0</v>
      </c>
    </row>
    <row r="4837" spans="87:91" x14ac:dyDescent="0.25">
      <c r="CI4837">
        <f>'[3]TABLEAU DE BORD'!B4835</f>
        <v>0</v>
      </c>
      <c r="CJ4837">
        <f>'[3]TABLEAU DE BORD'!E4835-'[3]TABLEAU DE BORD'!C4835</f>
        <v>0</v>
      </c>
      <c r="CL4837">
        <f>'[3]TABLEAU DE BORD'!H4835</f>
        <v>0</v>
      </c>
      <c r="CM4837">
        <f>'[3]TABLEAU DE BORD'!K4835-'[3]TABLEAU DE BORD'!I4835</f>
        <v>0</v>
      </c>
    </row>
    <row r="4838" spans="87:91" x14ac:dyDescent="0.25">
      <c r="CI4838">
        <f>'[3]TABLEAU DE BORD'!B4836</f>
        <v>0</v>
      </c>
      <c r="CJ4838">
        <f>'[3]TABLEAU DE BORD'!E4836-'[3]TABLEAU DE BORD'!C4836</f>
        <v>0</v>
      </c>
      <c r="CL4838">
        <f>'[3]TABLEAU DE BORD'!H4836</f>
        <v>0</v>
      </c>
      <c r="CM4838">
        <f>'[3]TABLEAU DE BORD'!K4836-'[3]TABLEAU DE BORD'!I4836</f>
        <v>0</v>
      </c>
    </row>
    <row r="4839" spans="87:91" x14ac:dyDescent="0.25">
      <c r="CI4839">
        <f>'[3]TABLEAU DE BORD'!B4837</f>
        <v>0</v>
      </c>
      <c r="CJ4839">
        <f>'[3]TABLEAU DE BORD'!E4837-'[3]TABLEAU DE BORD'!C4837</f>
        <v>0</v>
      </c>
      <c r="CL4839">
        <f>'[3]TABLEAU DE BORD'!H4837</f>
        <v>0</v>
      </c>
      <c r="CM4839">
        <f>'[3]TABLEAU DE BORD'!K4837-'[3]TABLEAU DE BORD'!I4837</f>
        <v>0</v>
      </c>
    </row>
    <row r="4840" spans="87:91" x14ac:dyDescent="0.25">
      <c r="CI4840">
        <f>'[3]TABLEAU DE BORD'!B4838</f>
        <v>0</v>
      </c>
      <c r="CJ4840">
        <f>'[3]TABLEAU DE BORD'!E4838-'[3]TABLEAU DE BORD'!C4838</f>
        <v>0</v>
      </c>
      <c r="CL4840">
        <f>'[3]TABLEAU DE BORD'!H4838</f>
        <v>0</v>
      </c>
      <c r="CM4840">
        <f>'[3]TABLEAU DE BORD'!K4838-'[3]TABLEAU DE BORD'!I4838</f>
        <v>0</v>
      </c>
    </row>
    <row r="4841" spans="87:91" x14ac:dyDescent="0.25">
      <c r="CI4841">
        <f>'[3]TABLEAU DE BORD'!B4839</f>
        <v>0</v>
      </c>
      <c r="CJ4841">
        <f>'[3]TABLEAU DE BORD'!E4839-'[3]TABLEAU DE BORD'!C4839</f>
        <v>0</v>
      </c>
      <c r="CL4841">
        <f>'[3]TABLEAU DE BORD'!H4839</f>
        <v>0</v>
      </c>
      <c r="CM4841">
        <f>'[3]TABLEAU DE BORD'!K4839-'[3]TABLEAU DE BORD'!I4839</f>
        <v>0</v>
      </c>
    </row>
    <row r="4842" spans="87:91" x14ac:dyDescent="0.25">
      <c r="CI4842">
        <f>'[3]TABLEAU DE BORD'!B4840</f>
        <v>0</v>
      </c>
      <c r="CJ4842">
        <f>'[3]TABLEAU DE BORD'!E4840-'[3]TABLEAU DE BORD'!C4840</f>
        <v>0</v>
      </c>
      <c r="CL4842">
        <f>'[3]TABLEAU DE BORD'!H4840</f>
        <v>0</v>
      </c>
      <c r="CM4842">
        <f>'[3]TABLEAU DE BORD'!K4840-'[3]TABLEAU DE BORD'!I4840</f>
        <v>0</v>
      </c>
    </row>
    <row r="4843" spans="87:91" x14ac:dyDescent="0.25">
      <c r="CI4843">
        <f>'[3]TABLEAU DE BORD'!B4841</f>
        <v>0</v>
      </c>
      <c r="CJ4843">
        <f>'[3]TABLEAU DE BORD'!E4841-'[3]TABLEAU DE BORD'!C4841</f>
        <v>0</v>
      </c>
      <c r="CL4843">
        <f>'[3]TABLEAU DE BORD'!H4841</f>
        <v>0</v>
      </c>
      <c r="CM4843">
        <f>'[3]TABLEAU DE BORD'!K4841-'[3]TABLEAU DE BORD'!I4841</f>
        <v>0</v>
      </c>
    </row>
    <row r="4844" spans="87:91" x14ac:dyDescent="0.25">
      <c r="CI4844">
        <f>'[3]TABLEAU DE BORD'!B4842</f>
        <v>0</v>
      </c>
      <c r="CJ4844">
        <f>'[3]TABLEAU DE BORD'!E4842-'[3]TABLEAU DE BORD'!C4842</f>
        <v>0</v>
      </c>
      <c r="CL4844">
        <f>'[3]TABLEAU DE BORD'!H4842</f>
        <v>0</v>
      </c>
      <c r="CM4844">
        <f>'[3]TABLEAU DE BORD'!K4842-'[3]TABLEAU DE BORD'!I4842</f>
        <v>0</v>
      </c>
    </row>
    <row r="4845" spans="87:91" x14ac:dyDescent="0.25">
      <c r="CI4845">
        <f>'[3]TABLEAU DE BORD'!B4843</f>
        <v>0</v>
      </c>
      <c r="CJ4845">
        <f>'[3]TABLEAU DE BORD'!E4843-'[3]TABLEAU DE BORD'!C4843</f>
        <v>0</v>
      </c>
      <c r="CL4845">
        <f>'[3]TABLEAU DE BORD'!H4843</f>
        <v>0</v>
      </c>
      <c r="CM4845">
        <f>'[3]TABLEAU DE BORD'!K4843-'[3]TABLEAU DE BORD'!I4843</f>
        <v>0</v>
      </c>
    </row>
    <row r="4846" spans="87:91" x14ac:dyDescent="0.25">
      <c r="CI4846">
        <f>'[3]TABLEAU DE BORD'!B4844</f>
        <v>0</v>
      </c>
      <c r="CJ4846">
        <f>'[3]TABLEAU DE BORD'!E4844-'[3]TABLEAU DE BORD'!C4844</f>
        <v>0</v>
      </c>
      <c r="CL4846">
        <f>'[3]TABLEAU DE BORD'!H4844</f>
        <v>0</v>
      </c>
      <c r="CM4846">
        <f>'[3]TABLEAU DE BORD'!K4844-'[3]TABLEAU DE BORD'!I4844</f>
        <v>0</v>
      </c>
    </row>
    <row r="4847" spans="87:91" x14ac:dyDescent="0.25">
      <c r="CI4847">
        <f>'[3]TABLEAU DE BORD'!B4845</f>
        <v>0</v>
      </c>
      <c r="CJ4847">
        <f>'[3]TABLEAU DE BORD'!E4845-'[3]TABLEAU DE BORD'!C4845</f>
        <v>0</v>
      </c>
      <c r="CL4847">
        <f>'[3]TABLEAU DE BORD'!H4845</f>
        <v>0</v>
      </c>
      <c r="CM4847">
        <f>'[3]TABLEAU DE BORD'!K4845-'[3]TABLEAU DE BORD'!I4845</f>
        <v>0</v>
      </c>
    </row>
    <row r="4848" spans="87:91" x14ac:dyDescent="0.25">
      <c r="CI4848">
        <f>'[3]TABLEAU DE BORD'!B4846</f>
        <v>0</v>
      </c>
      <c r="CJ4848">
        <f>'[3]TABLEAU DE BORD'!E4846-'[3]TABLEAU DE BORD'!C4846</f>
        <v>0</v>
      </c>
      <c r="CL4848">
        <f>'[3]TABLEAU DE BORD'!H4846</f>
        <v>0</v>
      </c>
      <c r="CM4848">
        <f>'[3]TABLEAU DE BORD'!K4846-'[3]TABLEAU DE BORD'!I4846</f>
        <v>0</v>
      </c>
    </row>
    <row r="4849" spans="87:91" x14ac:dyDescent="0.25">
      <c r="CI4849">
        <f>'[3]TABLEAU DE BORD'!B4847</f>
        <v>0</v>
      </c>
      <c r="CJ4849">
        <f>'[3]TABLEAU DE BORD'!E4847-'[3]TABLEAU DE BORD'!C4847</f>
        <v>0</v>
      </c>
      <c r="CL4849">
        <f>'[3]TABLEAU DE BORD'!H4847</f>
        <v>0</v>
      </c>
      <c r="CM4849">
        <f>'[3]TABLEAU DE BORD'!K4847-'[3]TABLEAU DE BORD'!I4847</f>
        <v>0</v>
      </c>
    </row>
    <row r="4850" spans="87:91" x14ac:dyDescent="0.25">
      <c r="CI4850">
        <f>'[3]TABLEAU DE BORD'!B4848</f>
        <v>0</v>
      </c>
      <c r="CJ4850">
        <f>'[3]TABLEAU DE BORD'!E4848-'[3]TABLEAU DE BORD'!C4848</f>
        <v>0</v>
      </c>
      <c r="CL4850">
        <f>'[3]TABLEAU DE BORD'!H4848</f>
        <v>0</v>
      </c>
      <c r="CM4850">
        <f>'[3]TABLEAU DE BORD'!K4848-'[3]TABLEAU DE BORD'!I4848</f>
        <v>0</v>
      </c>
    </row>
    <row r="4851" spans="87:91" x14ac:dyDescent="0.25">
      <c r="CI4851">
        <f>'[3]TABLEAU DE BORD'!B4849</f>
        <v>0</v>
      </c>
      <c r="CJ4851">
        <f>'[3]TABLEAU DE BORD'!E4849-'[3]TABLEAU DE BORD'!C4849</f>
        <v>0</v>
      </c>
      <c r="CL4851">
        <f>'[3]TABLEAU DE BORD'!H4849</f>
        <v>0</v>
      </c>
      <c r="CM4851">
        <f>'[3]TABLEAU DE BORD'!K4849-'[3]TABLEAU DE BORD'!I4849</f>
        <v>0</v>
      </c>
    </row>
    <row r="4852" spans="87:91" x14ac:dyDescent="0.25">
      <c r="CI4852">
        <f>'[3]TABLEAU DE BORD'!B4850</f>
        <v>0</v>
      </c>
      <c r="CJ4852">
        <f>'[3]TABLEAU DE BORD'!E4850-'[3]TABLEAU DE BORD'!C4850</f>
        <v>0</v>
      </c>
      <c r="CL4852">
        <f>'[3]TABLEAU DE BORD'!H4850</f>
        <v>0</v>
      </c>
      <c r="CM4852">
        <f>'[3]TABLEAU DE BORD'!K4850-'[3]TABLEAU DE BORD'!I4850</f>
        <v>0</v>
      </c>
    </row>
    <row r="4853" spans="87:91" x14ac:dyDescent="0.25">
      <c r="CI4853">
        <f>'[3]TABLEAU DE BORD'!B4851</f>
        <v>0</v>
      </c>
      <c r="CJ4853">
        <f>'[3]TABLEAU DE BORD'!E4851-'[3]TABLEAU DE BORD'!C4851</f>
        <v>0</v>
      </c>
      <c r="CL4853">
        <f>'[3]TABLEAU DE BORD'!H4851</f>
        <v>0</v>
      </c>
      <c r="CM4853">
        <f>'[3]TABLEAU DE BORD'!K4851-'[3]TABLEAU DE BORD'!I4851</f>
        <v>0</v>
      </c>
    </row>
    <row r="4854" spans="87:91" x14ac:dyDescent="0.25">
      <c r="CI4854">
        <f>'[3]TABLEAU DE BORD'!B4852</f>
        <v>0</v>
      </c>
      <c r="CJ4854">
        <f>'[3]TABLEAU DE BORD'!E4852-'[3]TABLEAU DE BORD'!C4852</f>
        <v>0</v>
      </c>
      <c r="CL4854">
        <f>'[3]TABLEAU DE BORD'!H4852</f>
        <v>0</v>
      </c>
      <c r="CM4854">
        <f>'[3]TABLEAU DE BORD'!K4852-'[3]TABLEAU DE BORD'!I4852</f>
        <v>0</v>
      </c>
    </row>
    <row r="4855" spans="87:91" x14ac:dyDescent="0.25">
      <c r="CI4855">
        <f>'[3]TABLEAU DE BORD'!B4853</f>
        <v>0</v>
      </c>
      <c r="CJ4855">
        <f>'[3]TABLEAU DE BORD'!E4853-'[3]TABLEAU DE BORD'!C4853</f>
        <v>0</v>
      </c>
      <c r="CL4855">
        <f>'[3]TABLEAU DE BORD'!H4853</f>
        <v>0</v>
      </c>
      <c r="CM4855">
        <f>'[3]TABLEAU DE BORD'!K4853-'[3]TABLEAU DE BORD'!I4853</f>
        <v>0</v>
      </c>
    </row>
    <row r="4856" spans="87:91" x14ac:dyDescent="0.25">
      <c r="CI4856">
        <f>'[3]TABLEAU DE BORD'!B4854</f>
        <v>0</v>
      </c>
      <c r="CJ4856">
        <f>'[3]TABLEAU DE BORD'!E4854-'[3]TABLEAU DE BORD'!C4854</f>
        <v>0</v>
      </c>
      <c r="CL4856">
        <f>'[3]TABLEAU DE BORD'!H4854</f>
        <v>0</v>
      </c>
      <c r="CM4856">
        <f>'[3]TABLEAU DE BORD'!K4854-'[3]TABLEAU DE BORD'!I4854</f>
        <v>0</v>
      </c>
    </row>
    <row r="4857" spans="87:91" x14ac:dyDescent="0.25">
      <c r="CI4857">
        <f>'[3]TABLEAU DE BORD'!B4855</f>
        <v>0</v>
      </c>
      <c r="CJ4857">
        <f>'[3]TABLEAU DE BORD'!E4855-'[3]TABLEAU DE BORD'!C4855</f>
        <v>0</v>
      </c>
      <c r="CL4857">
        <f>'[3]TABLEAU DE BORD'!H4855</f>
        <v>0</v>
      </c>
      <c r="CM4857">
        <f>'[3]TABLEAU DE BORD'!K4855-'[3]TABLEAU DE BORD'!I4855</f>
        <v>0</v>
      </c>
    </row>
    <row r="4858" spans="87:91" x14ac:dyDescent="0.25">
      <c r="CI4858">
        <f>'[3]TABLEAU DE BORD'!B4856</f>
        <v>0</v>
      </c>
      <c r="CJ4858">
        <f>'[3]TABLEAU DE BORD'!E4856-'[3]TABLEAU DE BORD'!C4856</f>
        <v>0</v>
      </c>
      <c r="CL4858">
        <f>'[3]TABLEAU DE BORD'!H4856</f>
        <v>0</v>
      </c>
      <c r="CM4858">
        <f>'[3]TABLEAU DE BORD'!K4856-'[3]TABLEAU DE BORD'!I4856</f>
        <v>0</v>
      </c>
    </row>
    <row r="4859" spans="87:91" x14ac:dyDescent="0.25">
      <c r="CI4859">
        <f>'[3]TABLEAU DE BORD'!B4857</f>
        <v>0</v>
      </c>
      <c r="CJ4859">
        <f>'[3]TABLEAU DE BORD'!E4857-'[3]TABLEAU DE BORD'!C4857</f>
        <v>0</v>
      </c>
      <c r="CL4859">
        <f>'[3]TABLEAU DE BORD'!H4857</f>
        <v>0</v>
      </c>
      <c r="CM4859">
        <f>'[3]TABLEAU DE BORD'!K4857-'[3]TABLEAU DE BORD'!I4857</f>
        <v>0</v>
      </c>
    </row>
    <row r="4860" spans="87:91" x14ac:dyDescent="0.25">
      <c r="CI4860">
        <f>'[3]TABLEAU DE BORD'!B4858</f>
        <v>0</v>
      </c>
      <c r="CJ4860">
        <f>'[3]TABLEAU DE BORD'!E4858-'[3]TABLEAU DE BORD'!C4858</f>
        <v>0</v>
      </c>
      <c r="CL4860">
        <f>'[3]TABLEAU DE BORD'!H4858</f>
        <v>0</v>
      </c>
      <c r="CM4860">
        <f>'[3]TABLEAU DE BORD'!K4858-'[3]TABLEAU DE BORD'!I4858</f>
        <v>0</v>
      </c>
    </row>
    <row r="4861" spans="87:91" x14ac:dyDescent="0.25">
      <c r="CI4861">
        <f>'[3]TABLEAU DE BORD'!B4859</f>
        <v>0</v>
      </c>
      <c r="CJ4861">
        <f>'[3]TABLEAU DE BORD'!E4859-'[3]TABLEAU DE BORD'!C4859</f>
        <v>0</v>
      </c>
      <c r="CL4861">
        <f>'[3]TABLEAU DE BORD'!H4859</f>
        <v>0</v>
      </c>
      <c r="CM4861">
        <f>'[3]TABLEAU DE BORD'!K4859-'[3]TABLEAU DE BORD'!I4859</f>
        <v>0</v>
      </c>
    </row>
    <row r="4862" spans="87:91" x14ac:dyDescent="0.25">
      <c r="CI4862">
        <f>'[3]TABLEAU DE BORD'!B4860</f>
        <v>0</v>
      </c>
      <c r="CJ4862">
        <f>'[3]TABLEAU DE BORD'!E4860-'[3]TABLEAU DE BORD'!C4860</f>
        <v>0</v>
      </c>
      <c r="CL4862">
        <f>'[3]TABLEAU DE BORD'!H4860</f>
        <v>0</v>
      </c>
      <c r="CM4862">
        <f>'[3]TABLEAU DE BORD'!K4860-'[3]TABLEAU DE BORD'!I4860</f>
        <v>0</v>
      </c>
    </row>
    <row r="4863" spans="87:91" x14ac:dyDescent="0.25">
      <c r="CI4863">
        <f>'[3]TABLEAU DE BORD'!B4861</f>
        <v>0</v>
      </c>
      <c r="CJ4863">
        <f>'[3]TABLEAU DE BORD'!E4861-'[3]TABLEAU DE BORD'!C4861</f>
        <v>0</v>
      </c>
      <c r="CL4863">
        <f>'[3]TABLEAU DE BORD'!H4861</f>
        <v>0</v>
      </c>
      <c r="CM4863">
        <f>'[3]TABLEAU DE BORD'!K4861-'[3]TABLEAU DE BORD'!I4861</f>
        <v>0</v>
      </c>
    </row>
    <row r="4864" spans="87:91" x14ac:dyDescent="0.25">
      <c r="CI4864">
        <f>'[3]TABLEAU DE BORD'!B4862</f>
        <v>0</v>
      </c>
      <c r="CJ4864">
        <f>'[3]TABLEAU DE BORD'!E4862-'[3]TABLEAU DE BORD'!C4862</f>
        <v>0</v>
      </c>
      <c r="CL4864">
        <f>'[3]TABLEAU DE BORD'!H4862</f>
        <v>0</v>
      </c>
      <c r="CM4864">
        <f>'[3]TABLEAU DE BORD'!K4862-'[3]TABLEAU DE BORD'!I4862</f>
        <v>0</v>
      </c>
    </row>
    <row r="4865" spans="87:91" x14ac:dyDescent="0.25">
      <c r="CI4865">
        <f>'[3]TABLEAU DE BORD'!B4863</f>
        <v>0</v>
      </c>
      <c r="CJ4865">
        <f>'[3]TABLEAU DE BORD'!E4863-'[3]TABLEAU DE BORD'!C4863</f>
        <v>0</v>
      </c>
      <c r="CL4865">
        <f>'[3]TABLEAU DE BORD'!H4863</f>
        <v>0</v>
      </c>
      <c r="CM4865">
        <f>'[3]TABLEAU DE BORD'!K4863-'[3]TABLEAU DE BORD'!I4863</f>
        <v>0</v>
      </c>
    </row>
    <row r="4866" spans="87:91" x14ac:dyDescent="0.25">
      <c r="CI4866">
        <f>'[3]TABLEAU DE BORD'!B4864</f>
        <v>0</v>
      </c>
      <c r="CJ4866">
        <f>'[3]TABLEAU DE BORD'!E4864-'[3]TABLEAU DE BORD'!C4864</f>
        <v>0</v>
      </c>
      <c r="CL4866">
        <f>'[3]TABLEAU DE BORD'!H4864</f>
        <v>0</v>
      </c>
      <c r="CM4866">
        <f>'[3]TABLEAU DE BORD'!K4864-'[3]TABLEAU DE BORD'!I4864</f>
        <v>0</v>
      </c>
    </row>
    <row r="4867" spans="87:91" x14ac:dyDescent="0.25">
      <c r="CI4867">
        <f>'[3]TABLEAU DE BORD'!B4865</f>
        <v>0</v>
      </c>
      <c r="CJ4867">
        <f>'[3]TABLEAU DE BORD'!E4865-'[3]TABLEAU DE BORD'!C4865</f>
        <v>0</v>
      </c>
      <c r="CL4867">
        <f>'[3]TABLEAU DE BORD'!H4865</f>
        <v>0</v>
      </c>
      <c r="CM4867">
        <f>'[3]TABLEAU DE BORD'!K4865-'[3]TABLEAU DE BORD'!I4865</f>
        <v>0</v>
      </c>
    </row>
    <row r="4868" spans="87:91" x14ac:dyDescent="0.25">
      <c r="CI4868">
        <f>'[3]TABLEAU DE BORD'!B4866</f>
        <v>0</v>
      </c>
      <c r="CJ4868">
        <f>'[3]TABLEAU DE BORD'!E4866-'[3]TABLEAU DE BORD'!C4866</f>
        <v>0</v>
      </c>
      <c r="CL4868">
        <f>'[3]TABLEAU DE BORD'!H4866</f>
        <v>0</v>
      </c>
      <c r="CM4868">
        <f>'[3]TABLEAU DE BORD'!K4866-'[3]TABLEAU DE BORD'!I4866</f>
        <v>0</v>
      </c>
    </row>
    <row r="4869" spans="87:91" x14ac:dyDescent="0.25">
      <c r="CI4869">
        <f>'[3]TABLEAU DE BORD'!B4867</f>
        <v>0</v>
      </c>
      <c r="CJ4869">
        <f>'[3]TABLEAU DE BORD'!E4867-'[3]TABLEAU DE BORD'!C4867</f>
        <v>0</v>
      </c>
      <c r="CL4869">
        <f>'[3]TABLEAU DE BORD'!H4867</f>
        <v>0</v>
      </c>
      <c r="CM4869">
        <f>'[3]TABLEAU DE BORD'!K4867-'[3]TABLEAU DE BORD'!I4867</f>
        <v>0</v>
      </c>
    </row>
    <row r="4870" spans="87:91" x14ac:dyDescent="0.25">
      <c r="CI4870">
        <f>'[3]TABLEAU DE BORD'!B4868</f>
        <v>0</v>
      </c>
      <c r="CJ4870">
        <f>'[3]TABLEAU DE BORD'!E4868-'[3]TABLEAU DE BORD'!C4868</f>
        <v>0</v>
      </c>
      <c r="CL4870">
        <f>'[3]TABLEAU DE BORD'!H4868</f>
        <v>0</v>
      </c>
      <c r="CM4870">
        <f>'[3]TABLEAU DE BORD'!K4868-'[3]TABLEAU DE BORD'!I4868</f>
        <v>0</v>
      </c>
    </row>
    <row r="4871" spans="87:91" x14ac:dyDescent="0.25">
      <c r="CI4871">
        <f>'[3]TABLEAU DE BORD'!B4869</f>
        <v>0</v>
      </c>
      <c r="CJ4871">
        <f>'[3]TABLEAU DE BORD'!E4869-'[3]TABLEAU DE BORD'!C4869</f>
        <v>0</v>
      </c>
      <c r="CL4871">
        <f>'[3]TABLEAU DE BORD'!H4869</f>
        <v>0</v>
      </c>
      <c r="CM4871">
        <f>'[3]TABLEAU DE BORD'!K4869-'[3]TABLEAU DE BORD'!I4869</f>
        <v>0</v>
      </c>
    </row>
    <row r="4872" spans="87:91" x14ac:dyDescent="0.25">
      <c r="CI4872">
        <f>'[3]TABLEAU DE BORD'!B4870</f>
        <v>0</v>
      </c>
      <c r="CJ4872">
        <f>'[3]TABLEAU DE BORD'!E4870-'[3]TABLEAU DE BORD'!C4870</f>
        <v>0</v>
      </c>
      <c r="CL4872">
        <f>'[3]TABLEAU DE BORD'!H4870</f>
        <v>0</v>
      </c>
      <c r="CM4872">
        <f>'[3]TABLEAU DE BORD'!K4870-'[3]TABLEAU DE BORD'!I4870</f>
        <v>0</v>
      </c>
    </row>
    <row r="4873" spans="87:91" x14ac:dyDescent="0.25">
      <c r="CI4873">
        <f>'[3]TABLEAU DE BORD'!B4871</f>
        <v>0</v>
      </c>
      <c r="CJ4873">
        <f>'[3]TABLEAU DE BORD'!E4871-'[3]TABLEAU DE BORD'!C4871</f>
        <v>0</v>
      </c>
      <c r="CL4873">
        <f>'[3]TABLEAU DE BORD'!H4871</f>
        <v>0</v>
      </c>
      <c r="CM4873">
        <f>'[3]TABLEAU DE BORD'!K4871-'[3]TABLEAU DE BORD'!I4871</f>
        <v>0</v>
      </c>
    </row>
    <row r="4874" spans="87:91" x14ac:dyDescent="0.25">
      <c r="CI4874">
        <f>'[3]TABLEAU DE BORD'!B4872</f>
        <v>0</v>
      </c>
      <c r="CJ4874">
        <f>'[3]TABLEAU DE BORD'!E4872-'[3]TABLEAU DE BORD'!C4872</f>
        <v>0</v>
      </c>
      <c r="CL4874">
        <f>'[3]TABLEAU DE BORD'!H4872</f>
        <v>0</v>
      </c>
      <c r="CM4874">
        <f>'[3]TABLEAU DE BORD'!K4872-'[3]TABLEAU DE BORD'!I4872</f>
        <v>0</v>
      </c>
    </row>
    <row r="4875" spans="87:91" x14ac:dyDescent="0.25">
      <c r="CI4875">
        <f>'[3]TABLEAU DE BORD'!B4873</f>
        <v>0</v>
      </c>
      <c r="CJ4875">
        <f>'[3]TABLEAU DE BORD'!E4873-'[3]TABLEAU DE BORD'!C4873</f>
        <v>0</v>
      </c>
      <c r="CL4875">
        <f>'[3]TABLEAU DE BORD'!H4873</f>
        <v>0</v>
      </c>
      <c r="CM4875">
        <f>'[3]TABLEAU DE BORD'!K4873-'[3]TABLEAU DE BORD'!I4873</f>
        <v>0</v>
      </c>
    </row>
    <row r="4876" spans="87:91" x14ac:dyDescent="0.25">
      <c r="CI4876">
        <f>'[3]TABLEAU DE BORD'!B4874</f>
        <v>0</v>
      </c>
      <c r="CJ4876">
        <f>'[3]TABLEAU DE BORD'!E4874-'[3]TABLEAU DE BORD'!C4874</f>
        <v>0</v>
      </c>
      <c r="CL4876">
        <f>'[3]TABLEAU DE BORD'!H4874</f>
        <v>0</v>
      </c>
      <c r="CM4876">
        <f>'[3]TABLEAU DE BORD'!K4874-'[3]TABLEAU DE BORD'!I4874</f>
        <v>0</v>
      </c>
    </row>
    <row r="4877" spans="87:91" x14ac:dyDescent="0.25">
      <c r="CI4877">
        <f>'[3]TABLEAU DE BORD'!B4875</f>
        <v>0</v>
      </c>
      <c r="CJ4877">
        <f>'[3]TABLEAU DE BORD'!E4875-'[3]TABLEAU DE BORD'!C4875</f>
        <v>0</v>
      </c>
      <c r="CL4877">
        <f>'[3]TABLEAU DE BORD'!H4875</f>
        <v>0</v>
      </c>
      <c r="CM4877">
        <f>'[3]TABLEAU DE BORD'!K4875-'[3]TABLEAU DE BORD'!I4875</f>
        <v>0</v>
      </c>
    </row>
    <row r="4878" spans="87:91" x14ac:dyDescent="0.25">
      <c r="CI4878">
        <f>'[3]TABLEAU DE BORD'!B4876</f>
        <v>0</v>
      </c>
      <c r="CJ4878">
        <f>'[3]TABLEAU DE BORD'!E4876-'[3]TABLEAU DE BORD'!C4876</f>
        <v>0</v>
      </c>
      <c r="CL4878">
        <f>'[3]TABLEAU DE BORD'!H4876</f>
        <v>0</v>
      </c>
      <c r="CM4878">
        <f>'[3]TABLEAU DE BORD'!K4876-'[3]TABLEAU DE BORD'!I4876</f>
        <v>0</v>
      </c>
    </row>
    <row r="4879" spans="87:91" x14ac:dyDescent="0.25">
      <c r="CI4879">
        <f>'[3]TABLEAU DE BORD'!B4877</f>
        <v>0</v>
      </c>
      <c r="CJ4879">
        <f>'[3]TABLEAU DE BORD'!E4877-'[3]TABLEAU DE BORD'!C4877</f>
        <v>0</v>
      </c>
      <c r="CL4879">
        <f>'[3]TABLEAU DE BORD'!H4877</f>
        <v>0</v>
      </c>
      <c r="CM4879">
        <f>'[3]TABLEAU DE BORD'!K4877-'[3]TABLEAU DE BORD'!I4877</f>
        <v>0</v>
      </c>
    </row>
    <row r="4880" spans="87:91" x14ac:dyDescent="0.25">
      <c r="CI4880">
        <f>'[3]TABLEAU DE BORD'!B4878</f>
        <v>0</v>
      </c>
      <c r="CJ4880">
        <f>'[3]TABLEAU DE BORD'!E4878-'[3]TABLEAU DE BORD'!C4878</f>
        <v>0</v>
      </c>
      <c r="CL4880">
        <f>'[3]TABLEAU DE BORD'!H4878</f>
        <v>0</v>
      </c>
      <c r="CM4880">
        <f>'[3]TABLEAU DE BORD'!K4878-'[3]TABLEAU DE BORD'!I4878</f>
        <v>0</v>
      </c>
    </row>
    <row r="4881" spans="87:91" x14ac:dyDescent="0.25">
      <c r="CI4881">
        <f>'[3]TABLEAU DE BORD'!B4879</f>
        <v>0</v>
      </c>
      <c r="CJ4881">
        <f>'[3]TABLEAU DE BORD'!E4879-'[3]TABLEAU DE BORD'!C4879</f>
        <v>0</v>
      </c>
      <c r="CL4881">
        <f>'[3]TABLEAU DE BORD'!H4879</f>
        <v>0</v>
      </c>
      <c r="CM4881">
        <f>'[3]TABLEAU DE BORD'!K4879-'[3]TABLEAU DE BORD'!I4879</f>
        <v>0</v>
      </c>
    </row>
    <row r="4882" spans="87:91" x14ac:dyDescent="0.25">
      <c r="CI4882">
        <f>'[3]TABLEAU DE BORD'!B4880</f>
        <v>0</v>
      </c>
      <c r="CJ4882">
        <f>'[3]TABLEAU DE BORD'!E4880-'[3]TABLEAU DE BORD'!C4880</f>
        <v>0</v>
      </c>
      <c r="CL4882">
        <f>'[3]TABLEAU DE BORD'!H4880</f>
        <v>0</v>
      </c>
      <c r="CM4882">
        <f>'[3]TABLEAU DE BORD'!K4880-'[3]TABLEAU DE BORD'!I4880</f>
        <v>0</v>
      </c>
    </row>
    <row r="4883" spans="87:91" x14ac:dyDescent="0.25">
      <c r="CI4883">
        <f>'[3]TABLEAU DE BORD'!B4881</f>
        <v>0</v>
      </c>
      <c r="CJ4883">
        <f>'[3]TABLEAU DE BORD'!E4881-'[3]TABLEAU DE BORD'!C4881</f>
        <v>0</v>
      </c>
      <c r="CL4883">
        <f>'[3]TABLEAU DE BORD'!H4881</f>
        <v>0</v>
      </c>
      <c r="CM4883">
        <f>'[3]TABLEAU DE BORD'!K4881-'[3]TABLEAU DE BORD'!I4881</f>
        <v>0</v>
      </c>
    </row>
    <row r="4884" spans="87:91" x14ac:dyDescent="0.25">
      <c r="CI4884">
        <f>'[3]TABLEAU DE BORD'!B4882</f>
        <v>0</v>
      </c>
      <c r="CJ4884">
        <f>'[3]TABLEAU DE BORD'!E4882-'[3]TABLEAU DE BORD'!C4882</f>
        <v>0</v>
      </c>
      <c r="CL4884">
        <f>'[3]TABLEAU DE BORD'!H4882</f>
        <v>0</v>
      </c>
      <c r="CM4884">
        <f>'[3]TABLEAU DE BORD'!K4882-'[3]TABLEAU DE BORD'!I4882</f>
        <v>0</v>
      </c>
    </row>
    <row r="4885" spans="87:91" x14ac:dyDescent="0.25">
      <c r="CI4885">
        <f>'[3]TABLEAU DE BORD'!B4883</f>
        <v>0</v>
      </c>
      <c r="CJ4885">
        <f>'[3]TABLEAU DE BORD'!E4883-'[3]TABLEAU DE BORD'!C4883</f>
        <v>0</v>
      </c>
      <c r="CL4885">
        <f>'[3]TABLEAU DE BORD'!H4883</f>
        <v>0</v>
      </c>
      <c r="CM4885">
        <f>'[3]TABLEAU DE BORD'!K4883-'[3]TABLEAU DE BORD'!I4883</f>
        <v>0</v>
      </c>
    </row>
    <row r="4886" spans="87:91" x14ac:dyDescent="0.25">
      <c r="CI4886">
        <f>'[3]TABLEAU DE BORD'!B4884</f>
        <v>0</v>
      </c>
      <c r="CJ4886">
        <f>'[3]TABLEAU DE BORD'!E4884-'[3]TABLEAU DE BORD'!C4884</f>
        <v>0</v>
      </c>
      <c r="CL4886">
        <f>'[3]TABLEAU DE BORD'!H4884</f>
        <v>0</v>
      </c>
      <c r="CM4886">
        <f>'[3]TABLEAU DE BORD'!K4884-'[3]TABLEAU DE BORD'!I4884</f>
        <v>0</v>
      </c>
    </row>
    <row r="4887" spans="87:91" x14ac:dyDescent="0.25">
      <c r="CI4887">
        <f>'[3]TABLEAU DE BORD'!B4885</f>
        <v>0</v>
      </c>
      <c r="CJ4887">
        <f>'[3]TABLEAU DE BORD'!E4885-'[3]TABLEAU DE BORD'!C4885</f>
        <v>0</v>
      </c>
      <c r="CL4887">
        <f>'[3]TABLEAU DE BORD'!H4885</f>
        <v>0</v>
      </c>
      <c r="CM4887">
        <f>'[3]TABLEAU DE BORD'!K4885-'[3]TABLEAU DE BORD'!I4885</f>
        <v>0</v>
      </c>
    </row>
    <row r="4888" spans="87:91" x14ac:dyDescent="0.25">
      <c r="CI4888">
        <f>'[3]TABLEAU DE BORD'!B4886</f>
        <v>0</v>
      </c>
      <c r="CJ4888">
        <f>'[3]TABLEAU DE BORD'!E4886-'[3]TABLEAU DE BORD'!C4886</f>
        <v>0</v>
      </c>
      <c r="CL4888">
        <f>'[3]TABLEAU DE BORD'!H4886</f>
        <v>0</v>
      </c>
      <c r="CM4888">
        <f>'[3]TABLEAU DE BORD'!K4886-'[3]TABLEAU DE BORD'!I4886</f>
        <v>0</v>
      </c>
    </row>
    <row r="4889" spans="87:91" x14ac:dyDescent="0.25">
      <c r="CI4889">
        <f>'[3]TABLEAU DE BORD'!B4887</f>
        <v>0</v>
      </c>
      <c r="CJ4889">
        <f>'[3]TABLEAU DE BORD'!E4887-'[3]TABLEAU DE BORD'!C4887</f>
        <v>0</v>
      </c>
      <c r="CL4889">
        <f>'[3]TABLEAU DE BORD'!H4887</f>
        <v>0</v>
      </c>
      <c r="CM4889">
        <f>'[3]TABLEAU DE BORD'!K4887-'[3]TABLEAU DE BORD'!I4887</f>
        <v>0</v>
      </c>
    </row>
    <row r="4890" spans="87:91" x14ac:dyDescent="0.25">
      <c r="CI4890">
        <f>'[3]TABLEAU DE BORD'!B4888</f>
        <v>0</v>
      </c>
      <c r="CJ4890">
        <f>'[3]TABLEAU DE BORD'!E4888-'[3]TABLEAU DE BORD'!C4888</f>
        <v>0</v>
      </c>
      <c r="CL4890">
        <f>'[3]TABLEAU DE BORD'!H4888</f>
        <v>0</v>
      </c>
      <c r="CM4890">
        <f>'[3]TABLEAU DE BORD'!K4888-'[3]TABLEAU DE BORD'!I4888</f>
        <v>0</v>
      </c>
    </row>
    <row r="4891" spans="87:91" x14ac:dyDescent="0.25">
      <c r="CI4891">
        <f>'[3]TABLEAU DE BORD'!B4889</f>
        <v>0</v>
      </c>
      <c r="CJ4891">
        <f>'[3]TABLEAU DE BORD'!E4889-'[3]TABLEAU DE BORD'!C4889</f>
        <v>0</v>
      </c>
      <c r="CL4891">
        <f>'[3]TABLEAU DE BORD'!H4889</f>
        <v>0</v>
      </c>
      <c r="CM4891">
        <f>'[3]TABLEAU DE BORD'!K4889-'[3]TABLEAU DE BORD'!I4889</f>
        <v>0</v>
      </c>
    </row>
    <row r="4892" spans="87:91" x14ac:dyDescent="0.25">
      <c r="CI4892">
        <f>'[3]TABLEAU DE BORD'!B4890</f>
        <v>0</v>
      </c>
      <c r="CJ4892">
        <f>'[3]TABLEAU DE BORD'!E4890-'[3]TABLEAU DE BORD'!C4890</f>
        <v>0</v>
      </c>
      <c r="CL4892">
        <f>'[3]TABLEAU DE BORD'!H4890</f>
        <v>0</v>
      </c>
      <c r="CM4892">
        <f>'[3]TABLEAU DE BORD'!K4890-'[3]TABLEAU DE BORD'!I4890</f>
        <v>0</v>
      </c>
    </row>
    <row r="4893" spans="87:91" x14ac:dyDescent="0.25">
      <c r="CI4893">
        <f>'[3]TABLEAU DE BORD'!B4891</f>
        <v>0</v>
      </c>
      <c r="CJ4893">
        <f>'[3]TABLEAU DE BORD'!E4891-'[3]TABLEAU DE BORD'!C4891</f>
        <v>0</v>
      </c>
      <c r="CL4893">
        <f>'[3]TABLEAU DE BORD'!H4891</f>
        <v>0</v>
      </c>
      <c r="CM4893">
        <f>'[3]TABLEAU DE BORD'!K4891-'[3]TABLEAU DE BORD'!I4891</f>
        <v>0</v>
      </c>
    </row>
    <row r="4894" spans="87:91" x14ac:dyDescent="0.25">
      <c r="CI4894">
        <f>'[3]TABLEAU DE BORD'!B4892</f>
        <v>0</v>
      </c>
      <c r="CJ4894">
        <f>'[3]TABLEAU DE BORD'!E4892-'[3]TABLEAU DE BORD'!C4892</f>
        <v>0</v>
      </c>
      <c r="CL4894">
        <f>'[3]TABLEAU DE BORD'!H4892</f>
        <v>0</v>
      </c>
      <c r="CM4894">
        <f>'[3]TABLEAU DE BORD'!K4892-'[3]TABLEAU DE BORD'!I4892</f>
        <v>0</v>
      </c>
    </row>
    <row r="4895" spans="87:91" x14ac:dyDescent="0.25">
      <c r="CI4895">
        <f>'[3]TABLEAU DE BORD'!B4893</f>
        <v>0</v>
      </c>
      <c r="CJ4895">
        <f>'[3]TABLEAU DE BORD'!E4893-'[3]TABLEAU DE BORD'!C4893</f>
        <v>0</v>
      </c>
      <c r="CL4895">
        <f>'[3]TABLEAU DE BORD'!H4893</f>
        <v>0</v>
      </c>
      <c r="CM4895">
        <f>'[3]TABLEAU DE BORD'!K4893-'[3]TABLEAU DE BORD'!I4893</f>
        <v>0</v>
      </c>
    </row>
    <row r="4896" spans="87:91" x14ac:dyDescent="0.25">
      <c r="CI4896">
        <f>'[3]TABLEAU DE BORD'!B4894</f>
        <v>0</v>
      </c>
      <c r="CJ4896">
        <f>'[3]TABLEAU DE BORD'!E4894-'[3]TABLEAU DE BORD'!C4894</f>
        <v>0</v>
      </c>
      <c r="CL4896">
        <f>'[3]TABLEAU DE BORD'!H4894</f>
        <v>0</v>
      </c>
      <c r="CM4896">
        <f>'[3]TABLEAU DE BORD'!K4894-'[3]TABLEAU DE BORD'!I4894</f>
        <v>0</v>
      </c>
    </row>
    <row r="4897" spans="87:91" x14ac:dyDescent="0.25">
      <c r="CI4897">
        <f>'[3]TABLEAU DE BORD'!B4895</f>
        <v>0</v>
      </c>
      <c r="CJ4897">
        <f>'[3]TABLEAU DE BORD'!E4895-'[3]TABLEAU DE BORD'!C4895</f>
        <v>0</v>
      </c>
      <c r="CL4897">
        <f>'[3]TABLEAU DE BORD'!H4895</f>
        <v>0</v>
      </c>
      <c r="CM4897">
        <f>'[3]TABLEAU DE BORD'!K4895-'[3]TABLEAU DE BORD'!I4895</f>
        <v>0</v>
      </c>
    </row>
    <row r="4898" spans="87:91" x14ac:dyDescent="0.25">
      <c r="CI4898">
        <f>'[3]TABLEAU DE BORD'!B4896</f>
        <v>0</v>
      </c>
      <c r="CJ4898">
        <f>'[3]TABLEAU DE BORD'!E4896-'[3]TABLEAU DE BORD'!C4896</f>
        <v>0</v>
      </c>
      <c r="CL4898">
        <f>'[3]TABLEAU DE BORD'!H4896</f>
        <v>0</v>
      </c>
      <c r="CM4898">
        <f>'[3]TABLEAU DE BORD'!K4896-'[3]TABLEAU DE BORD'!I4896</f>
        <v>0</v>
      </c>
    </row>
    <row r="4899" spans="87:91" x14ac:dyDescent="0.25">
      <c r="CI4899">
        <f>'[3]TABLEAU DE BORD'!B4897</f>
        <v>0</v>
      </c>
      <c r="CJ4899">
        <f>'[3]TABLEAU DE BORD'!E4897-'[3]TABLEAU DE BORD'!C4897</f>
        <v>0</v>
      </c>
      <c r="CL4899">
        <f>'[3]TABLEAU DE BORD'!H4897</f>
        <v>0</v>
      </c>
      <c r="CM4899">
        <f>'[3]TABLEAU DE BORD'!K4897-'[3]TABLEAU DE BORD'!I4897</f>
        <v>0</v>
      </c>
    </row>
    <row r="4900" spans="87:91" x14ac:dyDescent="0.25">
      <c r="CI4900">
        <f>'[3]TABLEAU DE BORD'!B4898</f>
        <v>0</v>
      </c>
      <c r="CJ4900">
        <f>'[3]TABLEAU DE BORD'!E4898-'[3]TABLEAU DE BORD'!C4898</f>
        <v>0</v>
      </c>
      <c r="CL4900">
        <f>'[3]TABLEAU DE BORD'!H4898</f>
        <v>0</v>
      </c>
      <c r="CM4900">
        <f>'[3]TABLEAU DE BORD'!K4898-'[3]TABLEAU DE BORD'!I4898</f>
        <v>0</v>
      </c>
    </row>
    <row r="4901" spans="87:91" x14ac:dyDescent="0.25">
      <c r="CI4901">
        <f>'[3]TABLEAU DE BORD'!B4899</f>
        <v>0</v>
      </c>
      <c r="CJ4901">
        <f>'[3]TABLEAU DE BORD'!E4899-'[3]TABLEAU DE BORD'!C4899</f>
        <v>0</v>
      </c>
      <c r="CL4901">
        <f>'[3]TABLEAU DE BORD'!H4899</f>
        <v>0</v>
      </c>
      <c r="CM4901">
        <f>'[3]TABLEAU DE BORD'!K4899-'[3]TABLEAU DE BORD'!I4899</f>
        <v>0</v>
      </c>
    </row>
    <row r="4902" spans="87:91" x14ac:dyDescent="0.25">
      <c r="CI4902">
        <f>'[3]TABLEAU DE BORD'!B4900</f>
        <v>0</v>
      </c>
      <c r="CJ4902">
        <f>'[3]TABLEAU DE BORD'!E4900-'[3]TABLEAU DE BORD'!C4900</f>
        <v>0</v>
      </c>
      <c r="CL4902">
        <f>'[3]TABLEAU DE BORD'!H4900</f>
        <v>0</v>
      </c>
      <c r="CM4902">
        <f>'[3]TABLEAU DE BORD'!K4900-'[3]TABLEAU DE BORD'!I4900</f>
        <v>0</v>
      </c>
    </row>
    <row r="4903" spans="87:91" x14ac:dyDescent="0.25">
      <c r="CI4903">
        <f>'[3]TABLEAU DE BORD'!B4901</f>
        <v>0</v>
      </c>
      <c r="CJ4903">
        <f>'[3]TABLEAU DE BORD'!E4901-'[3]TABLEAU DE BORD'!C4901</f>
        <v>0</v>
      </c>
      <c r="CL4903">
        <f>'[3]TABLEAU DE BORD'!H4901</f>
        <v>0</v>
      </c>
      <c r="CM4903">
        <f>'[3]TABLEAU DE BORD'!K4901-'[3]TABLEAU DE BORD'!I4901</f>
        <v>0</v>
      </c>
    </row>
    <row r="4904" spans="87:91" x14ac:dyDescent="0.25">
      <c r="CI4904">
        <f>'[3]TABLEAU DE BORD'!B4902</f>
        <v>0</v>
      </c>
      <c r="CJ4904">
        <f>'[3]TABLEAU DE BORD'!E4902-'[3]TABLEAU DE BORD'!C4902</f>
        <v>0</v>
      </c>
      <c r="CL4904">
        <f>'[3]TABLEAU DE BORD'!H4902</f>
        <v>0</v>
      </c>
      <c r="CM4904">
        <f>'[3]TABLEAU DE BORD'!K4902-'[3]TABLEAU DE BORD'!I4902</f>
        <v>0</v>
      </c>
    </row>
    <row r="4905" spans="87:91" x14ac:dyDescent="0.25">
      <c r="CI4905">
        <f>'[3]TABLEAU DE BORD'!B4903</f>
        <v>0</v>
      </c>
      <c r="CJ4905">
        <f>'[3]TABLEAU DE BORD'!E4903-'[3]TABLEAU DE BORD'!C4903</f>
        <v>0</v>
      </c>
      <c r="CL4905">
        <f>'[3]TABLEAU DE BORD'!H4903</f>
        <v>0</v>
      </c>
      <c r="CM4905">
        <f>'[3]TABLEAU DE BORD'!K4903-'[3]TABLEAU DE BORD'!I4903</f>
        <v>0</v>
      </c>
    </row>
    <row r="4906" spans="87:91" x14ac:dyDescent="0.25">
      <c r="CI4906">
        <f>'[3]TABLEAU DE BORD'!B4904</f>
        <v>0</v>
      </c>
      <c r="CJ4906">
        <f>'[3]TABLEAU DE BORD'!E4904-'[3]TABLEAU DE BORD'!C4904</f>
        <v>0</v>
      </c>
      <c r="CL4906">
        <f>'[3]TABLEAU DE BORD'!H4904</f>
        <v>0</v>
      </c>
      <c r="CM4906">
        <f>'[3]TABLEAU DE BORD'!K4904-'[3]TABLEAU DE BORD'!I4904</f>
        <v>0</v>
      </c>
    </row>
    <row r="4907" spans="87:91" x14ac:dyDescent="0.25">
      <c r="CI4907">
        <f>'[3]TABLEAU DE BORD'!B4905</f>
        <v>0</v>
      </c>
      <c r="CJ4907">
        <f>'[3]TABLEAU DE BORD'!E4905-'[3]TABLEAU DE BORD'!C4905</f>
        <v>0</v>
      </c>
      <c r="CL4907">
        <f>'[3]TABLEAU DE BORD'!H4905</f>
        <v>0</v>
      </c>
      <c r="CM4907">
        <f>'[3]TABLEAU DE BORD'!K4905-'[3]TABLEAU DE BORD'!I4905</f>
        <v>0</v>
      </c>
    </row>
    <row r="4908" spans="87:91" x14ac:dyDescent="0.25">
      <c r="CI4908">
        <f>'[3]TABLEAU DE BORD'!B4906</f>
        <v>0</v>
      </c>
      <c r="CJ4908">
        <f>'[3]TABLEAU DE BORD'!E4906-'[3]TABLEAU DE BORD'!C4906</f>
        <v>0</v>
      </c>
      <c r="CL4908">
        <f>'[3]TABLEAU DE BORD'!H4906</f>
        <v>0</v>
      </c>
      <c r="CM4908">
        <f>'[3]TABLEAU DE BORD'!K4906-'[3]TABLEAU DE BORD'!I4906</f>
        <v>0</v>
      </c>
    </row>
    <row r="4909" spans="87:91" x14ac:dyDescent="0.25">
      <c r="CI4909">
        <f>'[3]TABLEAU DE BORD'!B4907</f>
        <v>0</v>
      </c>
      <c r="CJ4909">
        <f>'[3]TABLEAU DE BORD'!E4907-'[3]TABLEAU DE BORD'!C4907</f>
        <v>0</v>
      </c>
      <c r="CL4909">
        <f>'[3]TABLEAU DE BORD'!H4907</f>
        <v>0</v>
      </c>
      <c r="CM4909">
        <f>'[3]TABLEAU DE BORD'!K4907-'[3]TABLEAU DE BORD'!I4907</f>
        <v>0</v>
      </c>
    </row>
    <row r="4910" spans="87:91" x14ac:dyDescent="0.25">
      <c r="CI4910">
        <f>'[3]TABLEAU DE BORD'!B4908</f>
        <v>0</v>
      </c>
      <c r="CJ4910">
        <f>'[3]TABLEAU DE BORD'!E4908-'[3]TABLEAU DE BORD'!C4908</f>
        <v>0</v>
      </c>
      <c r="CL4910">
        <f>'[3]TABLEAU DE BORD'!H4908</f>
        <v>0</v>
      </c>
      <c r="CM4910">
        <f>'[3]TABLEAU DE BORD'!K4908-'[3]TABLEAU DE BORD'!I4908</f>
        <v>0</v>
      </c>
    </row>
    <row r="4911" spans="87:91" x14ac:dyDescent="0.25">
      <c r="CI4911">
        <f>'[3]TABLEAU DE BORD'!B4909</f>
        <v>0</v>
      </c>
      <c r="CJ4911">
        <f>'[3]TABLEAU DE BORD'!E4909-'[3]TABLEAU DE BORD'!C4909</f>
        <v>0</v>
      </c>
      <c r="CL4911">
        <f>'[3]TABLEAU DE BORD'!H4909</f>
        <v>0</v>
      </c>
      <c r="CM4911">
        <f>'[3]TABLEAU DE BORD'!K4909-'[3]TABLEAU DE BORD'!I4909</f>
        <v>0</v>
      </c>
    </row>
    <row r="4912" spans="87:91" x14ac:dyDescent="0.25">
      <c r="CI4912">
        <f>'[3]TABLEAU DE BORD'!B4910</f>
        <v>0</v>
      </c>
      <c r="CJ4912">
        <f>'[3]TABLEAU DE BORD'!E4910-'[3]TABLEAU DE BORD'!C4910</f>
        <v>0</v>
      </c>
      <c r="CL4912">
        <f>'[3]TABLEAU DE BORD'!H4910</f>
        <v>0</v>
      </c>
      <c r="CM4912">
        <f>'[3]TABLEAU DE BORD'!K4910-'[3]TABLEAU DE BORD'!I4910</f>
        <v>0</v>
      </c>
    </row>
    <row r="4913" spans="87:91" x14ac:dyDescent="0.25">
      <c r="CI4913">
        <f>'[3]TABLEAU DE BORD'!B4911</f>
        <v>0</v>
      </c>
      <c r="CJ4913">
        <f>'[3]TABLEAU DE BORD'!E4911-'[3]TABLEAU DE BORD'!C4911</f>
        <v>0</v>
      </c>
      <c r="CL4913">
        <f>'[3]TABLEAU DE BORD'!H4911</f>
        <v>0</v>
      </c>
      <c r="CM4913">
        <f>'[3]TABLEAU DE BORD'!K4911-'[3]TABLEAU DE BORD'!I4911</f>
        <v>0</v>
      </c>
    </row>
    <row r="4914" spans="87:91" x14ac:dyDescent="0.25">
      <c r="CI4914">
        <f>'[3]TABLEAU DE BORD'!B4912</f>
        <v>0</v>
      </c>
      <c r="CJ4914">
        <f>'[3]TABLEAU DE BORD'!E4912-'[3]TABLEAU DE BORD'!C4912</f>
        <v>0</v>
      </c>
      <c r="CL4914">
        <f>'[3]TABLEAU DE BORD'!H4912</f>
        <v>0</v>
      </c>
      <c r="CM4914">
        <f>'[3]TABLEAU DE BORD'!K4912-'[3]TABLEAU DE BORD'!I4912</f>
        <v>0</v>
      </c>
    </row>
    <row r="4915" spans="87:91" x14ac:dyDescent="0.25">
      <c r="CI4915">
        <f>'[3]TABLEAU DE BORD'!B4913</f>
        <v>0</v>
      </c>
      <c r="CJ4915">
        <f>'[3]TABLEAU DE BORD'!E4913-'[3]TABLEAU DE BORD'!C4913</f>
        <v>0</v>
      </c>
      <c r="CL4915">
        <f>'[3]TABLEAU DE BORD'!H4913</f>
        <v>0</v>
      </c>
      <c r="CM4915">
        <f>'[3]TABLEAU DE BORD'!K4913-'[3]TABLEAU DE BORD'!I4913</f>
        <v>0</v>
      </c>
    </row>
    <row r="4916" spans="87:91" x14ac:dyDescent="0.25">
      <c r="CI4916">
        <f>'[3]TABLEAU DE BORD'!B4914</f>
        <v>0</v>
      </c>
      <c r="CJ4916">
        <f>'[3]TABLEAU DE BORD'!E4914-'[3]TABLEAU DE BORD'!C4914</f>
        <v>0</v>
      </c>
      <c r="CL4916">
        <f>'[3]TABLEAU DE BORD'!H4914</f>
        <v>0</v>
      </c>
      <c r="CM4916">
        <f>'[3]TABLEAU DE BORD'!K4914-'[3]TABLEAU DE BORD'!I4914</f>
        <v>0</v>
      </c>
    </row>
    <row r="4917" spans="87:91" x14ac:dyDescent="0.25">
      <c r="CI4917">
        <f>'[3]TABLEAU DE BORD'!B4915</f>
        <v>0</v>
      </c>
      <c r="CJ4917">
        <f>'[3]TABLEAU DE BORD'!E4915-'[3]TABLEAU DE BORD'!C4915</f>
        <v>0</v>
      </c>
      <c r="CL4917">
        <f>'[3]TABLEAU DE BORD'!H4915</f>
        <v>0</v>
      </c>
      <c r="CM4917">
        <f>'[3]TABLEAU DE BORD'!K4915-'[3]TABLEAU DE BORD'!I4915</f>
        <v>0</v>
      </c>
    </row>
    <row r="4918" spans="87:91" x14ac:dyDescent="0.25">
      <c r="CI4918">
        <f>'[3]TABLEAU DE BORD'!B4916</f>
        <v>0</v>
      </c>
      <c r="CJ4918">
        <f>'[3]TABLEAU DE BORD'!E4916-'[3]TABLEAU DE BORD'!C4916</f>
        <v>0</v>
      </c>
      <c r="CL4918">
        <f>'[3]TABLEAU DE BORD'!H4916</f>
        <v>0</v>
      </c>
      <c r="CM4918">
        <f>'[3]TABLEAU DE BORD'!K4916-'[3]TABLEAU DE BORD'!I4916</f>
        <v>0</v>
      </c>
    </row>
    <row r="4919" spans="87:91" x14ac:dyDescent="0.25">
      <c r="CI4919">
        <f>'[3]TABLEAU DE BORD'!B4917</f>
        <v>0</v>
      </c>
      <c r="CJ4919">
        <f>'[3]TABLEAU DE BORD'!E4917-'[3]TABLEAU DE BORD'!C4917</f>
        <v>0</v>
      </c>
      <c r="CL4919">
        <f>'[3]TABLEAU DE BORD'!H4917</f>
        <v>0</v>
      </c>
      <c r="CM4919">
        <f>'[3]TABLEAU DE BORD'!K4917-'[3]TABLEAU DE BORD'!I4917</f>
        <v>0</v>
      </c>
    </row>
    <row r="4920" spans="87:91" x14ac:dyDescent="0.25">
      <c r="CI4920">
        <f>'[3]TABLEAU DE BORD'!B4918</f>
        <v>0</v>
      </c>
      <c r="CJ4920">
        <f>'[3]TABLEAU DE BORD'!E4918-'[3]TABLEAU DE BORD'!C4918</f>
        <v>0</v>
      </c>
      <c r="CL4920">
        <f>'[3]TABLEAU DE BORD'!H4918</f>
        <v>0</v>
      </c>
      <c r="CM4920">
        <f>'[3]TABLEAU DE BORD'!K4918-'[3]TABLEAU DE BORD'!I4918</f>
        <v>0</v>
      </c>
    </row>
    <row r="4921" spans="87:91" x14ac:dyDescent="0.25">
      <c r="CI4921">
        <f>'[3]TABLEAU DE BORD'!B4919</f>
        <v>0</v>
      </c>
      <c r="CJ4921">
        <f>'[3]TABLEAU DE BORD'!E4919-'[3]TABLEAU DE BORD'!C4919</f>
        <v>0</v>
      </c>
      <c r="CL4921">
        <f>'[3]TABLEAU DE BORD'!H4919</f>
        <v>0</v>
      </c>
      <c r="CM4921">
        <f>'[3]TABLEAU DE BORD'!K4919-'[3]TABLEAU DE BORD'!I4919</f>
        <v>0</v>
      </c>
    </row>
    <row r="4922" spans="87:91" x14ac:dyDescent="0.25">
      <c r="CI4922">
        <f>'[3]TABLEAU DE BORD'!B4920</f>
        <v>0</v>
      </c>
      <c r="CJ4922">
        <f>'[3]TABLEAU DE BORD'!E4920-'[3]TABLEAU DE BORD'!C4920</f>
        <v>0</v>
      </c>
      <c r="CL4922">
        <f>'[3]TABLEAU DE BORD'!H4920</f>
        <v>0</v>
      </c>
      <c r="CM4922">
        <f>'[3]TABLEAU DE BORD'!K4920-'[3]TABLEAU DE BORD'!I4920</f>
        <v>0</v>
      </c>
    </row>
    <row r="4923" spans="87:91" x14ac:dyDescent="0.25">
      <c r="CI4923">
        <f>'[3]TABLEAU DE BORD'!B4921</f>
        <v>0</v>
      </c>
      <c r="CJ4923">
        <f>'[3]TABLEAU DE BORD'!E4921-'[3]TABLEAU DE BORD'!C4921</f>
        <v>0</v>
      </c>
      <c r="CL4923">
        <f>'[3]TABLEAU DE BORD'!H4921</f>
        <v>0</v>
      </c>
      <c r="CM4923">
        <f>'[3]TABLEAU DE BORD'!K4921-'[3]TABLEAU DE BORD'!I4921</f>
        <v>0</v>
      </c>
    </row>
    <row r="4924" spans="87:91" x14ac:dyDescent="0.25">
      <c r="CI4924">
        <f>'[3]TABLEAU DE BORD'!B4922</f>
        <v>0</v>
      </c>
      <c r="CJ4924">
        <f>'[3]TABLEAU DE BORD'!E4922-'[3]TABLEAU DE BORD'!C4922</f>
        <v>0</v>
      </c>
      <c r="CL4924">
        <f>'[3]TABLEAU DE BORD'!H4922</f>
        <v>0</v>
      </c>
      <c r="CM4924">
        <f>'[3]TABLEAU DE BORD'!K4922-'[3]TABLEAU DE BORD'!I4922</f>
        <v>0</v>
      </c>
    </row>
    <row r="4925" spans="87:91" x14ac:dyDescent="0.25">
      <c r="CI4925">
        <f>'[3]TABLEAU DE BORD'!B4923</f>
        <v>0</v>
      </c>
      <c r="CJ4925">
        <f>'[3]TABLEAU DE BORD'!E4923-'[3]TABLEAU DE BORD'!C4923</f>
        <v>0</v>
      </c>
      <c r="CL4925">
        <f>'[3]TABLEAU DE BORD'!H4923</f>
        <v>0</v>
      </c>
      <c r="CM4925">
        <f>'[3]TABLEAU DE BORD'!K4923-'[3]TABLEAU DE BORD'!I4923</f>
        <v>0</v>
      </c>
    </row>
    <row r="4926" spans="87:91" x14ac:dyDescent="0.25">
      <c r="CI4926">
        <f>'[3]TABLEAU DE BORD'!B4924</f>
        <v>0</v>
      </c>
      <c r="CJ4926">
        <f>'[3]TABLEAU DE BORD'!E4924-'[3]TABLEAU DE BORD'!C4924</f>
        <v>0</v>
      </c>
      <c r="CL4926">
        <f>'[3]TABLEAU DE BORD'!H4924</f>
        <v>0</v>
      </c>
      <c r="CM4926">
        <f>'[3]TABLEAU DE BORD'!K4924-'[3]TABLEAU DE BORD'!I4924</f>
        <v>0</v>
      </c>
    </row>
    <row r="4927" spans="87:91" x14ac:dyDescent="0.25">
      <c r="CI4927">
        <f>'[3]TABLEAU DE BORD'!B4925</f>
        <v>0</v>
      </c>
      <c r="CJ4927">
        <f>'[3]TABLEAU DE BORD'!E4925-'[3]TABLEAU DE BORD'!C4925</f>
        <v>0</v>
      </c>
      <c r="CL4927">
        <f>'[3]TABLEAU DE BORD'!H4925</f>
        <v>0</v>
      </c>
      <c r="CM4927">
        <f>'[3]TABLEAU DE BORD'!K4925-'[3]TABLEAU DE BORD'!I4925</f>
        <v>0</v>
      </c>
    </row>
    <row r="4928" spans="87:91" x14ac:dyDescent="0.25">
      <c r="CI4928">
        <f>'[3]TABLEAU DE BORD'!B4926</f>
        <v>0</v>
      </c>
      <c r="CJ4928">
        <f>'[3]TABLEAU DE BORD'!E4926-'[3]TABLEAU DE BORD'!C4926</f>
        <v>0</v>
      </c>
      <c r="CL4928">
        <f>'[3]TABLEAU DE BORD'!H4926</f>
        <v>0</v>
      </c>
      <c r="CM4928">
        <f>'[3]TABLEAU DE BORD'!K4926-'[3]TABLEAU DE BORD'!I4926</f>
        <v>0</v>
      </c>
    </row>
    <row r="4929" spans="87:91" x14ac:dyDescent="0.25">
      <c r="CI4929">
        <f>'[3]TABLEAU DE BORD'!B4927</f>
        <v>0</v>
      </c>
      <c r="CJ4929">
        <f>'[3]TABLEAU DE BORD'!E4927-'[3]TABLEAU DE BORD'!C4927</f>
        <v>0</v>
      </c>
      <c r="CL4929">
        <f>'[3]TABLEAU DE BORD'!H4927</f>
        <v>0</v>
      </c>
      <c r="CM4929">
        <f>'[3]TABLEAU DE BORD'!K4927-'[3]TABLEAU DE BORD'!I4927</f>
        <v>0</v>
      </c>
    </row>
    <row r="4930" spans="87:91" x14ac:dyDescent="0.25">
      <c r="CI4930">
        <f>'[3]TABLEAU DE BORD'!B4928</f>
        <v>0</v>
      </c>
      <c r="CJ4930">
        <f>'[3]TABLEAU DE BORD'!E4928-'[3]TABLEAU DE BORD'!C4928</f>
        <v>0</v>
      </c>
      <c r="CL4930">
        <f>'[3]TABLEAU DE BORD'!H4928</f>
        <v>0</v>
      </c>
      <c r="CM4930">
        <f>'[3]TABLEAU DE BORD'!K4928-'[3]TABLEAU DE BORD'!I4928</f>
        <v>0</v>
      </c>
    </row>
    <row r="4931" spans="87:91" x14ac:dyDescent="0.25">
      <c r="CI4931">
        <f>'[3]TABLEAU DE BORD'!B4929</f>
        <v>0</v>
      </c>
      <c r="CJ4931">
        <f>'[3]TABLEAU DE BORD'!E4929-'[3]TABLEAU DE BORD'!C4929</f>
        <v>0</v>
      </c>
      <c r="CL4931">
        <f>'[3]TABLEAU DE BORD'!H4929</f>
        <v>0</v>
      </c>
      <c r="CM4931">
        <f>'[3]TABLEAU DE BORD'!K4929-'[3]TABLEAU DE BORD'!I4929</f>
        <v>0</v>
      </c>
    </row>
    <row r="4932" spans="87:91" x14ac:dyDescent="0.25">
      <c r="CI4932">
        <f>'[3]TABLEAU DE BORD'!B4930</f>
        <v>0</v>
      </c>
      <c r="CJ4932">
        <f>'[3]TABLEAU DE BORD'!E4930-'[3]TABLEAU DE BORD'!C4930</f>
        <v>0</v>
      </c>
      <c r="CL4932">
        <f>'[3]TABLEAU DE BORD'!H4930</f>
        <v>0</v>
      </c>
      <c r="CM4932">
        <f>'[3]TABLEAU DE BORD'!K4930-'[3]TABLEAU DE BORD'!I4930</f>
        <v>0</v>
      </c>
    </row>
    <row r="4933" spans="87:91" x14ac:dyDescent="0.25">
      <c r="CI4933">
        <f>'[3]TABLEAU DE BORD'!B4931</f>
        <v>0</v>
      </c>
      <c r="CJ4933">
        <f>'[3]TABLEAU DE BORD'!E4931-'[3]TABLEAU DE BORD'!C4931</f>
        <v>0</v>
      </c>
      <c r="CL4933">
        <f>'[3]TABLEAU DE BORD'!H4931</f>
        <v>0</v>
      </c>
      <c r="CM4933">
        <f>'[3]TABLEAU DE BORD'!K4931-'[3]TABLEAU DE BORD'!I4931</f>
        <v>0</v>
      </c>
    </row>
    <row r="4934" spans="87:91" x14ac:dyDescent="0.25">
      <c r="CI4934">
        <f>'[3]TABLEAU DE BORD'!B4932</f>
        <v>0</v>
      </c>
      <c r="CJ4934">
        <f>'[3]TABLEAU DE BORD'!E4932-'[3]TABLEAU DE BORD'!C4932</f>
        <v>0</v>
      </c>
      <c r="CL4934">
        <f>'[3]TABLEAU DE BORD'!H4932</f>
        <v>0</v>
      </c>
      <c r="CM4934">
        <f>'[3]TABLEAU DE BORD'!K4932-'[3]TABLEAU DE BORD'!I4932</f>
        <v>0</v>
      </c>
    </row>
    <row r="4935" spans="87:91" x14ac:dyDescent="0.25">
      <c r="CI4935">
        <f>'[3]TABLEAU DE BORD'!B4933</f>
        <v>0</v>
      </c>
      <c r="CJ4935">
        <f>'[3]TABLEAU DE BORD'!E4933-'[3]TABLEAU DE BORD'!C4933</f>
        <v>0</v>
      </c>
      <c r="CL4935">
        <f>'[3]TABLEAU DE BORD'!H4933</f>
        <v>0</v>
      </c>
      <c r="CM4935">
        <f>'[3]TABLEAU DE BORD'!K4933-'[3]TABLEAU DE BORD'!I4933</f>
        <v>0</v>
      </c>
    </row>
    <row r="4936" spans="87:91" x14ac:dyDescent="0.25">
      <c r="CI4936">
        <f>'[3]TABLEAU DE BORD'!B4934</f>
        <v>0</v>
      </c>
      <c r="CJ4936">
        <f>'[3]TABLEAU DE BORD'!E4934-'[3]TABLEAU DE BORD'!C4934</f>
        <v>0</v>
      </c>
      <c r="CL4936">
        <f>'[3]TABLEAU DE BORD'!H4934</f>
        <v>0</v>
      </c>
      <c r="CM4936">
        <f>'[3]TABLEAU DE BORD'!K4934-'[3]TABLEAU DE BORD'!I4934</f>
        <v>0</v>
      </c>
    </row>
    <row r="4937" spans="87:91" x14ac:dyDescent="0.25">
      <c r="CI4937">
        <f>'[3]TABLEAU DE BORD'!B4935</f>
        <v>0</v>
      </c>
      <c r="CJ4937">
        <f>'[3]TABLEAU DE BORD'!E4935-'[3]TABLEAU DE BORD'!C4935</f>
        <v>0</v>
      </c>
      <c r="CL4937">
        <f>'[3]TABLEAU DE BORD'!H4935</f>
        <v>0</v>
      </c>
      <c r="CM4937">
        <f>'[3]TABLEAU DE BORD'!K4935-'[3]TABLEAU DE BORD'!I4935</f>
        <v>0</v>
      </c>
    </row>
    <row r="4938" spans="87:91" x14ac:dyDescent="0.25">
      <c r="CI4938">
        <f>'[3]TABLEAU DE BORD'!B4936</f>
        <v>0</v>
      </c>
      <c r="CJ4938">
        <f>'[3]TABLEAU DE BORD'!E4936-'[3]TABLEAU DE BORD'!C4936</f>
        <v>0</v>
      </c>
      <c r="CL4938">
        <f>'[3]TABLEAU DE BORD'!H4936</f>
        <v>0</v>
      </c>
      <c r="CM4938">
        <f>'[3]TABLEAU DE BORD'!K4936-'[3]TABLEAU DE BORD'!I4936</f>
        <v>0</v>
      </c>
    </row>
    <row r="4939" spans="87:91" x14ac:dyDescent="0.25">
      <c r="CI4939">
        <f>'[3]TABLEAU DE BORD'!B4937</f>
        <v>0</v>
      </c>
      <c r="CJ4939">
        <f>'[3]TABLEAU DE BORD'!E4937-'[3]TABLEAU DE BORD'!C4937</f>
        <v>0</v>
      </c>
      <c r="CL4939">
        <f>'[3]TABLEAU DE BORD'!H4937</f>
        <v>0</v>
      </c>
      <c r="CM4939">
        <f>'[3]TABLEAU DE BORD'!K4937-'[3]TABLEAU DE BORD'!I4937</f>
        <v>0</v>
      </c>
    </row>
    <row r="4940" spans="87:91" x14ac:dyDescent="0.25">
      <c r="CI4940">
        <f>'[3]TABLEAU DE BORD'!B4938</f>
        <v>0</v>
      </c>
      <c r="CJ4940">
        <f>'[3]TABLEAU DE BORD'!E4938-'[3]TABLEAU DE BORD'!C4938</f>
        <v>0</v>
      </c>
      <c r="CL4940">
        <f>'[3]TABLEAU DE BORD'!H4938</f>
        <v>0</v>
      </c>
      <c r="CM4940">
        <f>'[3]TABLEAU DE BORD'!K4938-'[3]TABLEAU DE BORD'!I4938</f>
        <v>0</v>
      </c>
    </row>
    <row r="4941" spans="87:91" x14ac:dyDescent="0.25">
      <c r="CI4941">
        <f>'[3]TABLEAU DE BORD'!B4939</f>
        <v>0</v>
      </c>
      <c r="CJ4941">
        <f>'[3]TABLEAU DE BORD'!E4939-'[3]TABLEAU DE BORD'!C4939</f>
        <v>0</v>
      </c>
      <c r="CL4941">
        <f>'[3]TABLEAU DE BORD'!H4939</f>
        <v>0</v>
      </c>
      <c r="CM4941">
        <f>'[3]TABLEAU DE BORD'!K4939-'[3]TABLEAU DE BORD'!I4939</f>
        <v>0</v>
      </c>
    </row>
    <row r="4942" spans="87:91" x14ac:dyDescent="0.25">
      <c r="CI4942">
        <f>'[3]TABLEAU DE BORD'!B4940</f>
        <v>0</v>
      </c>
      <c r="CJ4942">
        <f>'[3]TABLEAU DE BORD'!E4940-'[3]TABLEAU DE BORD'!C4940</f>
        <v>0</v>
      </c>
      <c r="CL4942">
        <f>'[3]TABLEAU DE BORD'!H4940</f>
        <v>0</v>
      </c>
      <c r="CM4942">
        <f>'[3]TABLEAU DE BORD'!K4940-'[3]TABLEAU DE BORD'!I4940</f>
        <v>0</v>
      </c>
    </row>
    <row r="4943" spans="87:91" x14ac:dyDescent="0.25">
      <c r="CI4943">
        <f>'[3]TABLEAU DE BORD'!B4941</f>
        <v>0</v>
      </c>
      <c r="CJ4943">
        <f>'[3]TABLEAU DE BORD'!E4941-'[3]TABLEAU DE BORD'!C4941</f>
        <v>0</v>
      </c>
      <c r="CL4943">
        <f>'[3]TABLEAU DE BORD'!H4941</f>
        <v>0</v>
      </c>
      <c r="CM4943">
        <f>'[3]TABLEAU DE BORD'!K4941-'[3]TABLEAU DE BORD'!I4941</f>
        <v>0</v>
      </c>
    </row>
    <row r="4944" spans="87:91" x14ac:dyDescent="0.25">
      <c r="CI4944">
        <f>'[3]TABLEAU DE BORD'!B4942</f>
        <v>0</v>
      </c>
      <c r="CJ4944">
        <f>'[3]TABLEAU DE BORD'!E4942-'[3]TABLEAU DE BORD'!C4942</f>
        <v>0</v>
      </c>
      <c r="CL4944">
        <f>'[3]TABLEAU DE BORD'!H4942</f>
        <v>0</v>
      </c>
      <c r="CM4944">
        <f>'[3]TABLEAU DE BORD'!K4942-'[3]TABLEAU DE BORD'!I4942</f>
        <v>0</v>
      </c>
    </row>
    <row r="4945" spans="87:91" x14ac:dyDescent="0.25">
      <c r="CI4945">
        <f>'[3]TABLEAU DE BORD'!B4943</f>
        <v>0</v>
      </c>
      <c r="CJ4945">
        <f>'[3]TABLEAU DE BORD'!E4943-'[3]TABLEAU DE BORD'!C4943</f>
        <v>0</v>
      </c>
      <c r="CL4945">
        <f>'[3]TABLEAU DE BORD'!H4943</f>
        <v>0</v>
      </c>
      <c r="CM4945">
        <f>'[3]TABLEAU DE BORD'!K4943-'[3]TABLEAU DE BORD'!I4943</f>
        <v>0</v>
      </c>
    </row>
    <row r="4946" spans="87:91" x14ac:dyDescent="0.25">
      <c r="CI4946">
        <f>'[3]TABLEAU DE BORD'!B4944</f>
        <v>0</v>
      </c>
      <c r="CJ4946">
        <f>'[3]TABLEAU DE BORD'!E4944-'[3]TABLEAU DE BORD'!C4944</f>
        <v>0</v>
      </c>
      <c r="CL4946">
        <f>'[3]TABLEAU DE BORD'!H4944</f>
        <v>0</v>
      </c>
      <c r="CM4946">
        <f>'[3]TABLEAU DE BORD'!K4944-'[3]TABLEAU DE BORD'!I4944</f>
        <v>0</v>
      </c>
    </row>
    <row r="4947" spans="87:91" x14ac:dyDescent="0.25">
      <c r="CI4947">
        <f>'[3]TABLEAU DE BORD'!B4945</f>
        <v>0</v>
      </c>
      <c r="CJ4947">
        <f>'[3]TABLEAU DE BORD'!E4945-'[3]TABLEAU DE BORD'!C4945</f>
        <v>0</v>
      </c>
      <c r="CL4947">
        <f>'[3]TABLEAU DE BORD'!H4945</f>
        <v>0</v>
      </c>
      <c r="CM4947">
        <f>'[3]TABLEAU DE BORD'!K4945-'[3]TABLEAU DE BORD'!I4945</f>
        <v>0</v>
      </c>
    </row>
    <row r="4948" spans="87:91" x14ac:dyDescent="0.25">
      <c r="CI4948">
        <f>'[3]TABLEAU DE BORD'!B4946</f>
        <v>0</v>
      </c>
      <c r="CJ4948">
        <f>'[3]TABLEAU DE BORD'!E4946-'[3]TABLEAU DE BORD'!C4946</f>
        <v>0</v>
      </c>
      <c r="CL4948">
        <f>'[3]TABLEAU DE BORD'!H4946</f>
        <v>0</v>
      </c>
      <c r="CM4948">
        <f>'[3]TABLEAU DE BORD'!K4946-'[3]TABLEAU DE BORD'!I4946</f>
        <v>0</v>
      </c>
    </row>
    <row r="4949" spans="87:91" x14ac:dyDescent="0.25">
      <c r="CI4949">
        <f>'[3]TABLEAU DE BORD'!B4947</f>
        <v>0</v>
      </c>
      <c r="CJ4949">
        <f>'[3]TABLEAU DE BORD'!E4947-'[3]TABLEAU DE BORD'!C4947</f>
        <v>0</v>
      </c>
      <c r="CL4949">
        <f>'[3]TABLEAU DE BORD'!H4947</f>
        <v>0</v>
      </c>
      <c r="CM4949">
        <f>'[3]TABLEAU DE BORD'!K4947-'[3]TABLEAU DE BORD'!I4947</f>
        <v>0</v>
      </c>
    </row>
    <row r="4950" spans="87:91" x14ac:dyDescent="0.25">
      <c r="CI4950">
        <f>'[3]TABLEAU DE BORD'!B4948</f>
        <v>0</v>
      </c>
      <c r="CJ4950">
        <f>'[3]TABLEAU DE BORD'!E4948-'[3]TABLEAU DE BORD'!C4948</f>
        <v>0</v>
      </c>
      <c r="CL4950">
        <f>'[3]TABLEAU DE BORD'!H4948</f>
        <v>0</v>
      </c>
      <c r="CM4950">
        <f>'[3]TABLEAU DE BORD'!K4948-'[3]TABLEAU DE BORD'!I4948</f>
        <v>0</v>
      </c>
    </row>
    <row r="4951" spans="87:91" x14ac:dyDescent="0.25">
      <c r="CI4951">
        <f>'[3]TABLEAU DE BORD'!B4949</f>
        <v>0</v>
      </c>
      <c r="CJ4951">
        <f>'[3]TABLEAU DE BORD'!E4949-'[3]TABLEAU DE BORD'!C4949</f>
        <v>0</v>
      </c>
      <c r="CL4951">
        <f>'[3]TABLEAU DE BORD'!H4949</f>
        <v>0</v>
      </c>
      <c r="CM4951">
        <f>'[3]TABLEAU DE BORD'!K4949-'[3]TABLEAU DE BORD'!I4949</f>
        <v>0</v>
      </c>
    </row>
    <row r="4952" spans="87:91" x14ac:dyDescent="0.25">
      <c r="CI4952">
        <f>'[3]TABLEAU DE BORD'!B4950</f>
        <v>0</v>
      </c>
      <c r="CJ4952">
        <f>'[3]TABLEAU DE BORD'!E4950-'[3]TABLEAU DE BORD'!C4950</f>
        <v>0</v>
      </c>
      <c r="CL4952">
        <f>'[3]TABLEAU DE BORD'!H4950</f>
        <v>0</v>
      </c>
      <c r="CM4952">
        <f>'[3]TABLEAU DE BORD'!K4950-'[3]TABLEAU DE BORD'!I4950</f>
        <v>0</v>
      </c>
    </row>
    <row r="4953" spans="87:91" x14ac:dyDescent="0.25">
      <c r="CI4953">
        <f>'[3]TABLEAU DE BORD'!B4951</f>
        <v>0</v>
      </c>
      <c r="CJ4953">
        <f>'[3]TABLEAU DE BORD'!E4951-'[3]TABLEAU DE BORD'!C4951</f>
        <v>0</v>
      </c>
      <c r="CL4953">
        <f>'[3]TABLEAU DE BORD'!H4951</f>
        <v>0</v>
      </c>
      <c r="CM4953">
        <f>'[3]TABLEAU DE BORD'!K4951-'[3]TABLEAU DE BORD'!I4951</f>
        <v>0</v>
      </c>
    </row>
    <row r="4954" spans="87:91" x14ac:dyDescent="0.25">
      <c r="CI4954">
        <f>'[3]TABLEAU DE BORD'!B4952</f>
        <v>0</v>
      </c>
      <c r="CJ4954">
        <f>'[3]TABLEAU DE BORD'!E4952-'[3]TABLEAU DE BORD'!C4952</f>
        <v>0</v>
      </c>
      <c r="CL4954">
        <f>'[3]TABLEAU DE BORD'!H4952</f>
        <v>0</v>
      </c>
      <c r="CM4954">
        <f>'[3]TABLEAU DE BORD'!K4952-'[3]TABLEAU DE BORD'!I4952</f>
        <v>0</v>
      </c>
    </row>
    <row r="4955" spans="87:91" x14ac:dyDescent="0.25">
      <c r="CI4955">
        <f>'[3]TABLEAU DE BORD'!B4953</f>
        <v>0</v>
      </c>
      <c r="CJ4955">
        <f>'[3]TABLEAU DE BORD'!E4953-'[3]TABLEAU DE BORD'!C4953</f>
        <v>0</v>
      </c>
      <c r="CL4955">
        <f>'[3]TABLEAU DE BORD'!H4953</f>
        <v>0</v>
      </c>
      <c r="CM4955">
        <f>'[3]TABLEAU DE BORD'!K4953-'[3]TABLEAU DE BORD'!I4953</f>
        <v>0</v>
      </c>
    </row>
    <row r="4956" spans="87:91" x14ac:dyDescent="0.25">
      <c r="CI4956">
        <f>'[3]TABLEAU DE BORD'!B4954</f>
        <v>0</v>
      </c>
      <c r="CJ4956">
        <f>'[3]TABLEAU DE BORD'!E4954-'[3]TABLEAU DE BORD'!C4954</f>
        <v>0</v>
      </c>
      <c r="CL4956">
        <f>'[3]TABLEAU DE BORD'!H4954</f>
        <v>0</v>
      </c>
      <c r="CM4956">
        <f>'[3]TABLEAU DE BORD'!K4954-'[3]TABLEAU DE BORD'!I4954</f>
        <v>0</v>
      </c>
    </row>
    <row r="4957" spans="87:91" x14ac:dyDescent="0.25">
      <c r="CI4957">
        <f>'[3]TABLEAU DE BORD'!B4955</f>
        <v>0</v>
      </c>
      <c r="CJ4957">
        <f>'[3]TABLEAU DE BORD'!E4955-'[3]TABLEAU DE BORD'!C4955</f>
        <v>0</v>
      </c>
      <c r="CL4957">
        <f>'[3]TABLEAU DE BORD'!H4955</f>
        <v>0</v>
      </c>
      <c r="CM4957">
        <f>'[3]TABLEAU DE BORD'!K4955-'[3]TABLEAU DE BORD'!I4955</f>
        <v>0</v>
      </c>
    </row>
    <row r="4958" spans="87:91" x14ac:dyDescent="0.25">
      <c r="CI4958">
        <f>'[3]TABLEAU DE BORD'!B4956</f>
        <v>0</v>
      </c>
      <c r="CJ4958">
        <f>'[3]TABLEAU DE BORD'!E4956-'[3]TABLEAU DE BORD'!C4956</f>
        <v>0</v>
      </c>
      <c r="CL4958">
        <f>'[3]TABLEAU DE BORD'!H4956</f>
        <v>0</v>
      </c>
      <c r="CM4958">
        <f>'[3]TABLEAU DE BORD'!K4956-'[3]TABLEAU DE BORD'!I4956</f>
        <v>0</v>
      </c>
    </row>
    <row r="4959" spans="87:91" x14ac:dyDescent="0.25">
      <c r="CI4959">
        <f>'[3]TABLEAU DE BORD'!B4957</f>
        <v>0</v>
      </c>
      <c r="CJ4959">
        <f>'[3]TABLEAU DE BORD'!E4957-'[3]TABLEAU DE BORD'!C4957</f>
        <v>0</v>
      </c>
      <c r="CL4959">
        <f>'[3]TABLEAU DE BORD'!H4957</f>
        <v>0</v>
      </c>
      <c r="CM4959">
        <f>'[3]TABLEAU DE BORD'!K4957-'[3]TABLEAU DE BORD'!I4957</f>
        <v>0</v>
      </c>
    </row>
    <row r="4960" spans="87:91" x14ac:dyDescent="0.25">
      <c r="CI4960">
        <f>'[3]TABLEAU DE BORD'!B4958</f>
        <v>0</v>
      </c>
      <c r="CJ4960">
        <f>'[3]TABLEAU DE BORD'!E4958-'[3]TABLEAU DE BORD'!C4958</f>
        <v>0</v>
      </c>
      <c r="CL4960">
        <f>'[3]TABLEAU DE BORD'!H4958</f>
        <v>0</v>
      </c>
      <c r="CM4960">
        <f>'[3]TABLEAU DE BORD'!K4958-'[3]TABLEAU DE BORD'!I4958</f>
        <v>0</v>
      </c>
    </row>
    <row r="4961" spans="87:91" x14ac:dyDescent="0.25">
      <c r="CI4961">
        <f>'[3]TABLEAU DE BORD'!B4959</f>
        <v>0</v>
      </c>
      <c r="CJ4961">
        <f>'[3]TABLEAU DE BORD'!E4959-'[3]TABLEAU DE BORD'!C4959</f>
        <v>0</v>
      </c>
      <c r="CL4961">
        <f>'[3]TABLEAU DE BORD'!H4959</f>
        <v>0</v>
      </c>
      <c r="CM4961">
        <f>'[3]TABLEAU DE BORD'!K4959-'[3]TABLEAU DE BORD'!I4959</f>
        <v>0</v>
      </c>
    </row>
    <row r="4962" spans="87:91" x14ac:dyDescent="0.25">
      <c r="CI4962">
        <f>'[3]TABLEAU DE BORD'!B4960</f>
        <v>0</v>
      </c>
      <c r="CJ4962">
        <f>'[3]TABLEAU DE BORD'!E4960-'[3]TABLEAU DE BORD'!C4960</f>
        <v>0</v>
      </c>
      <c r="CL4962">
        <f>'[3]TABLEAU DE BORD'!H4960</f>
        <v>0</v>
      </c>
      <c r="CM4962">
        <f>'[3]TABLEAU DE BORD'!K4960-'[3]TABLEAU DE BORD'!I4960</f>
        <v>0</v>
      </c>
    </row>
    <row r="4963" spans="87:91" x14ac:dyDescent="0.25">
      <c r="CI4963">
        <f>'[3]TABLEAU DE BORD'!B4961</f>
        <v>0</v>
      </c>
      <c r="CJ4963">
        <f>'[3]TABLEAU DE BORD'!E4961-'[3]TABLEAU DE BORD'!C4961</f>
        <v>0</v>
      </c>
      <c r="CL4963">
        <f>'[3]TABLEAU DE BORD'!H4961</f>
        <v>0</v>
      </c>
      <c r="CM4963">
        <f>'[3]TABLEAU DE BORD'!K4961-'[3]TABLEAU DE BORD'!I4961</f>
        <v>0</v>
      </c>
    </row>
    <row r="4964" spans="87:91" x14ac:dyDescent="0.25">
      <c r="CI4964">
        <f>'[3]TABLEAU DE BORD'!B4962</f>
        <v>0</v>
      </c>
      <c r="CJ4964">
        <f>'[3]TABLEAU DE BORD'!E4962-'[3]TABLEAU DE BORD'!C4962</f>
        <v>0</v>
      </c>
      <c r="CL4964">
        <f>'[3]TABLEAU DE BORD'!H4962</f>
        <v>0</v>
      </c>
      <c r="CM4964">
        <f>'[3]TABLEAU DE BORD'!K4962-'[3]TABLEAU DE BORD'!I4962</f>
        <v>0</v>
      </c>
    </row>
    <row r="4965" spans="87:91" x14ac:dyDescent="0.25">
      <c r="CI4965">
        <f>'[3]TABLEAU DE BORD'!B4963</f>
        <v>0</v>
      </c>
      <c r="CJ4965">
        <f>'[3]TABLEAU DE BORD'!E4963-'[3]TABLEAU DE BORD'!C4963</f>
        <v>0</v>
      </c>
      <c r="CL4965">
        <f>'[3]TABLEAU DE BORD'!H4963</f>
        <v>0</v>
      </c>
      <c r="CM4965">
        <f>'[3]TABLEAU DE BORD'!K4963-'[3]TABLEAU DE BORD'!I4963</f>
        <v>0</v>
      </c>
    </row>
    <row r="4966" spans="87:91" x14ac:dyDescent="0.25">
      <c r="CI4966">
        <f>'[3]TABLEAU DE BORD'!B4964</f>
        <v>0</v>
      </c>
      <c r="CJ4966">
        <f>'[3]TABLEAU DE BORD'!E4964-'[3]TABLEAU DE BORD'!C4964</f>
        <v>0</v>
      </c>
      <c r="CL4966">
        <f>'[3]TABLEAU DE BORD'!H4964</f>
        <v>0</v>
      </c>
      <c r="CM4966">
        <f>'[3]TABLEAU DE BORD'!K4964-'[3]TABLEAU DE BORD'!I4964</f>
        <v>0</v>
      </c>
    </row>
    <row r="4967" spans="87:91" x14ac:dyDescent="0.25">
      <c r="CI4967">
        <f>'[3]TABLEAU DE BORD'!B4965</f>
        <v>0</v>
      </c>
      <c r="CJ4967">
        <f>'[3]TABLEAU DE BORD'!E4965-'[3]TABLEAU DE BORD'!C4965</f>
        <v>0</v>
      </c>
      <c r="CL4967">
        <f>'[3]TABLEAU DE BORD'!H4965</f>
        <v>0</v>
      </c>
      <c r="CM4967">
        <f>'[3]TABLEAU DE BORD'!K4965-'[3]TABLEAU DE BORD'!I4965</f>
        <v>0</v>
      </c>
    </row>
    <row r="4968" spans="87:91" x14ac:dyDescent="0.25">
      <c r="CI4968">
        <f>'[3]TABLEAU DE BORD'!B4966</f>
        <v>0</v>
      </c>
      <c r="CJ4968">
        <f>'[3]TABLEAU DE BORD'!E4966-'[3]TABLEAU DE BORD'!C4966</f>
        <v>0</v>
      </c>
      <c r="CL4968">
        <f>'[3]TABLEAU DE BORD'!H4966</f>
        <v>0</v>
      </c>
      <c r="CM4968">
        <f>'[3]TABLEAU DE BORD'!K4966-'[3]TABLEAU DE BORD'!I4966</f>
        <v>0</v>
      </c>
    </row>
    <row r="4969" spans="87:91" x14ac:dyDescent="0.25">
      <c r="CI4969">
        <f>'[3]TABLEAU DE BORD'!B4967</f>
        <v>0</v>
      </c>
      <c r="CJ4969">
        <f>'[3]TABLEAU DE BORD'!E4967-'[3]TABLEAU DE BORD'!C4967</f>
        <v>0</v>
      </c>
      <c r="CL4969">
        <f>'[3]TABLEAU DE BORD'!H4967</f>
        <v>0</v>
      </c>
      <c r="CM4969">
        <f>'[3]TABLEAU DE BORD'!K4967-'[3]TABLEAU DE BORD'!I4967</f>
        <v>0</v>
      </c>
    </row>
    <row r="4970" spans="87:91" x14ac:dyDescent="0.25">
      <c r="CI4970">
        <f>'[3]TABLEAU DE BORD'!B4968</f>
        <v>0</v>
      </c>
      <c r="CJ4970">
        <f>'[3]TABLEAU DE BORD'!E4968-'[3]TABLEAU DE BORD'!C4968</f>
        <v>0</v>
      </c>
      <c r="CL4970">
        <f>'[3]TABLEAU DE BORD'!H4968</f>
        <v>0</v>
      </c>
      <c r="CM4970">
        <f>'[3]TABLEAU DE BORD'!K4968-'[3]TABLEAU DE BORD'!I4968</f>
        <v>0</v>
      </c>
    </row>
    <row r="4971" spans="87:91" x14ac:dyDescent="0.25">
      <c r="CI4971">
        <f>'[3]TABLEAU DE BORD'!B4969</f>
        <v>0</v>
      </c>
      <c r="CJ4971">
        <f>'[3]TABLEAU DE BORD'!E4969-'[3]TABLEAU DE BORD'!C4969</f>
        <v>0</v>
      </c>
      <c r="CL4971">
        <f>'[3]TABLEAU DE BORD'!H4969</f>
        <v>0</v>
      </c>
      <c r="CM4971">
        <f>'[3]TABLEAU DE BORD'!K4969-'[3]TABLEAU DE BORD'!I4969</f>
        <v>0</v>
      </c>
    </row>
    <row r="4972" spans="87:91" x14ac:dyDescent="0.25">
      <c r="CI4972">
        <f>'[3]TABLEAU DE BORD'!B4970</f>
        <v>0</v>
      </c>
      <c r="CJ4972">
        <f>'[3]TABLEAU DE BORD'!E4970-'[3]TABLEAU DE BORD'!C4970</f>
        <v>0</v>
      </c>
      <c r="CL4972">
        <f>'[3]TABLEAU DE BORD'!H4970</f>
        <v>0</v>
      </c>
      <c r="CM4972">
        <f>'[3]TABLEAU DE BORD'!K4970-'[3]TABLEAU DE BORD'!I4970</f>
        <v>0</v>
      </c>
    </row>
    <row r="4973" spans="87:91" x14ac:dyDescent="0.25">
      <c r="CI4973">
        <f>'[3]TABLEAU DE BORD'!B4971</f>
        <v>0</v>
      </c>
      <c r="CJ4973">
        <f>'[3]TABLEAU DE BORD'!E4971-'[3]TABLEAU DE BORD'!C4971</f>
        <v>0</v>
      </c>
      <c r="CL4973">
        <f>'[3]TABLEAU DE BORD'!H4971</f>
        <v>0</v>
      </c>
      <c r="CM4973">
        <f>'[3]TABLEAU DE BORD'!K4971-'[3]TABLEAU DE BORD'!I4971</f>
        <v>0</v>
      </c>
    </row>
    <row r="4974" spans="87:91" x14ac:dyDescent="0.25">
      <c r="CI4974">
        <f>'[3]TABLEAU DE BORD'!B4972</f>
        <v>0</v>
      </c>
      <c r="CJ4974">
        <f>'[3]TABLEAU DE BORD'!E4972-'[3]TABLEAU DE BORD'!C4972</f>
        <v>0</v>
      </c>
      <c r="CL4974">
        <f>'[3]TABLEAU DE BORD'!H4972</f>
        <v>0</v>
      </c>
      <c r="CM4974">
        <f>'[3]TABLEAU DE BORD'!K4972-'[3]TABLEAU DE BORD'!I4972</f>
        <v>0</v>
      </c>
    </row>
    <row r="4975" spans="87:91" x14ac:dyDescent="0.25">
      <c r="CI4975">
        <f>'[3]TABLEAU DE BORD'!B4973</f>
        <v>0</v>
      </c>
      <c r="CJ4975">
        <f>'[3]TABLEAU DE BORD'!E4973-'[3]TABLEAU DE BORD'!C4973</f>
        <v>0</v>
      </c>
      <c r="CL4975">
        <f>'[3]TABLEAU DE BORD'!H4973</f>
        <v>0</v>
      </c>
      <c r="CM4975">
        <f>'[3]TABLEAU DE BORD'!K4973-'[3]TABLEAU DE BORD'!I4973</f>
        <v>0</v>
      </c>
    </row>
    <row r="4976" spans="87:91" x14ac:dyDescent="0.25">
      <c r="CI4976">
        <f>'[3]TABLEAU DE BORD'!B4974</f>
        <v>0</v>
      </c>
      <c r="CJ4976">
        <f>'[3]TABLEAU DE BORD'!E4974-'[3]TABLEAU DE BORD'!C4974</f>
        <v>0</v>
      </c>
      <c r="CL4976">
        <f>'[3]TABLEAU DE BORD'!H4974</f>
        <v>0</v>
      </c>
      <c r="CM4976">
        <f>'[3]TABLEAU DE BORD'!K4974-'[3]TABLEAU DE BORD'!I4974</f>
        <v>0</v>
      </c>
    </row>
    <row r="4977" spans="87:91" x14ac:dyDescent="0.25">
      <c r="CI4977">
        <f>'[3]TABLEAU DE BORD'!B4975</f>
        <v>0</v>
      </c>
      <c r="CJ4977">
        <f>'[3]TABLEAU DE BORD'!E4975-'[3]TABLEAU DE BORD'!C4975</f>
        <v>0</v>
      </c>
      <c r="CL4977">
        <f>'[3]TABLEAU DE BORD'!H4975</f>
        <v>0</v>
      </c>
      <c r="CM4977">
        <f>'[3]TABLEAU DE BORD'!K4975-'[3]TABLEAU DE BORD'!I4975</f>
        <v>0</v>
      </c>
    </row>
    <row r="4978" spans="87:91" x14ac:dyDescent="0.25">
      <c r="CI4978">
        <f>'[3]TABLEAU DE BORD'!B4976</f>
        <v>0</v>
      </c>
      <c r="CJ4978">
        <f>'[3]TABLEAU DE BORD'!E4976-'[3]TABLEAU DE BORD'!C4976</f>
        <v>0</v>
      </c>
      <c r="CL4978">
        <f>'[3]TABLEAU DE BORD'!H4976</f>
        <v>0</v>
      </c>
      <c r="CM4978">
        <f>'[3]TABLEAU DE BORD'!K4976-'[3]TABLEAU DE BORD'!I4976</f>
        <v>0</v>
      </c>
    </row>
    <row r="4979" spans="87:91" x14ac:dyDescent="0.25">
      <c r="CI4979">
        <f>'[3]TABLEAU DE BORD'!B4977</f>
        <v>0</v>
      </c>
      <c r="CJ4979">
        <f>'[3]TABLEAU DE BORD'!E4977-'[3]TABLEAU DE BORD'!C4977</f>
        <v>0</v>
      </c>
      <c r="CL4979">
        <f>'[3]TABLEAU DE BORD'!H4977</f>
        <v>0</v>
      </c>
      <c r="CM4979">
        <f>'[3]TABLEAU DE BORD'!K4977-'[3]TABLEAU DE BORD'!I4977</f>
        <v>0</v>
      </c>
    </row>
    <row r="4980" spans="87:91" x14ac:dyDescent="0.25">
      <c r="CI4980">
        <f>'[3]TABLEAU DE BORD'!B4978</f>
        <v>0</v>
      </c>
      <c r="CJ4980">
        <f>'[3]TABLEAU DE BORD'!E4978-'[3]TABLEAU DE BORD'!C4978</f>
        <v>0</v>
      </c>
      <c r="CL4980">
        <f>'[3]TABLEAU DE BORD'!H4978</f>
        <v>0</v>
      </c>
      <c r="CM4980">
        <f>'[3]TABLEAU DE BORD'!K4978-'[3]TABLEAU DE BORD'!I4978</f>
        <v>0</v>
      </c>
    </row>
    <row r="4981" spans="87:91" x14ac:dyDescent="0.25">
      <c r="CI4981">
        <f>'[3]TABLEAU DE BORD'!B4979</f>
        <v>0</v>
      </c>
      <c r="CJ4981">
        <f>'[3]TABLEAU DE BORD'!E4979-'[3]TABLEAU DE BORD'!C4979</f>
        <v>0</v>
      </c>
      <c r="CL4981">
        <f>'[3]TABLEAU DE BORD'!H4979</f>
        <v>0</v>
      </c>
      <c r="CM4981">
        <f>'[3]TABLEAU DE BORD'!K4979-'[3]TABLEAU DE BORD'!I4979</f>
        <v>0</v>
      </c>
    </row>
    <row r="4982" spans="87:91" x14ac:dyDescent="0.25">
      <c r="CI4982">
        <f>'[3]TABLEAU DE BORD'!B4980</f>
        <v>0</v>
      </c>
      <c r="CJ4982">
        <f>'[3]TABLEAU DE BORD'!E4980-'[3]TABLEAU DE BORD'!C4980</f>
        <v>0</v>
      </c>
      <c r="CL4982">
        <f>'[3]TABLEAU DE BORD'!H4980</f>
        <v>0</v>
      </c>
      <c r="CM4982">
        <f>'[3]TABLEAU DE BORD'!K4980-'[3]TABLEAU DE BORD'!I4980</f>
        <v>0</v>
      </c>
    </row>
    <row r="4983" spans="87:91" x14ac:dyDescent="0.25">
      <c r="CI4983">
        <f>'[3]TABLEAU DE BORD'!B4981</f>
        <v>0</v>
      </c>
      <c r="CJ4983">
        <f>'[3]TABLEAU DE BORD'!E4981-'[3]TABLEAU DE BORD'!C4981</f>
        <v>0</v>
      </c>
      <c r="CL4983">
        <f>'[3]TABLEAU DE BORD'!H4981</f>
        <v>0</v>
      </c>
      <c r="CM4983">
        <f>'[3]TABLEAU DE BORD'!K4981-'[3]TABLEAU DE BORD'!I4981</f>
        <v>0</v>
      </c>
    </row>
    <row r="4984" spans="87:91" x14ac:dyDescent="0.25">
      <c r="CI4984">
        <f>'[3]TABLEAU DE BORD'!B4982</f>
        <v>0</v>
      </c>
      <c r="CJ4984">
        <f>'[3]TABLEAU DE BORD'!E4982-'[3]TABLEAU DE BORD'!C4982</f>
        <v>0</v>
      </c>
      <c r="CL4984">
        <f>'[3]TABLEAU DE BORD'!H4982</f>
        <v>0</v>
      </c>
      <c r="CM4984">
        <f>'[3]TABLEAU DE BORD'!K4982-'[3]TABLEAU DE BORD'!I4982</f>
        <v>0</v>
      </c>
    </row>
    <row r="4985" spans="87:91" x14ac:dyDescent="0.25">
      <c r="CI4985">
        <f>'[3]TABLEAU DE BORD'!B4983</f>
        <v>0</v>
      </c>
      <c r="CJ4985">
        <f>'[3]TABLEAU DE BORD'!E4983-'[3]TABLEAU DE BORD'!C4983</f>
        <v>0</v>
      </c>
      <c r="CL4985">
        <f>'[3]TABLEAU DE BORD'!H4983</f>
        <v>0</v>
      </c>
      <c r="CM4985">
        <f>'[3]TABLEAU DE BORD'!K4983-'[3]TABLEAU DE BORD'!I4983</f>
        <v>0</v>
      </c>
    </row>
    <row r="4986" spans="87:91" x14ac:dyDescent="0.25">
      <c r="CI4986">
        <f>'[3]TABLEAU DE BORD'!B4984</f>
        <v>0</v>
      </c>
      <c r="CJ4986">
        <f>'[3]TABLEAU DE BORD'!E4984-'[3]TABLEAU DE BORD'!C4984</f>
        <v>0</v>
      </c>
      <c r="CL4986">
        <f>'[3]TABLEAU DE BORD'!H4984</f>
        <v>0</v>
      </c>
      <c r="CM4986">
        <f>'[3]TABLEAU DE BORD'!K4984-'[3]TABLEAU DE BORD'!I4984</f>
        <v>0</v>
      </c>
    </row>
    <row r="4987" spans="87:91" x14ac:dyDescent="0.25">
      <c r="CI4987">
        <f>'[3]TABLEAU DE BORD'!B4985</f>
        <v>0</v>
      </c>
      <c r="CJ4987">
        <f>'[3]TABLEAU DE BORD'!E4985-'[3]TABLEAU DE BORD'!C4985</f>
        <v>0</v>
      </c>
      <c r="CL4987">
        <f>'[3]TABLEAU DE BORD'!H4985</f>
        <v>0</v>
      </c>
      <c r="CM4987">
        <f>'[3]TABLEAU DE BORD'!K4985-'[3]TABLEAU DE BORD'!I4985</f>
        <v>0</v>
      </c>
    </row>
    <row r="4988" spans="87:91" x14ac:dyDescent="0.25">
      <c r="CI4988">
        <f>'[3]TABLEAU DE BORD'!B4986</f>
        <v>0</v>
      </c>
      <c r="CJ4988">
        <f>'[3]TABLEAU DE BORD'!E4986-'[3]TABLEAU DE BORD'!C4986</f>
        <v>0</v>
      </c>
      <c r="CL4988">
        <f>'[3]TABLEAU DE BORD'!H4986</f>
        <v>0</v>
      </c>
      <c r="CM4988">
        <f>'[3]TABLEAU DE BORD'!K4986-'[3]TABLEAU DE BORD'!I4986</f>
        <v>0</v>
      </c>
    </row>
    <row r="4989" spans="87:91" x14ac:dyDescent="0.25">
      <c r="CI4989">
        <f>'[3]TABLEAU DE BORD'!B4987</f>
        <v>0</v>
      </c>
      <c r="CJ4989">
        <f>'[3]TABLEAU DE BORD'!E4987-'[3]TABLEAU DE BORD'!C4987</f>
        <v>0</v>
      </c>
      <c r="CL4989">
        <f>'[3]TABLEAU DE BORD'!H4987</f>
        <v>0</v>
      </c>
      <c r="CM4989">
        <f>'[3]TABLEAU DE BORD'!K4987-'[3]TABLEAU DE BORD'!I4987</f>
        <v>0</v>
      </c>
    </row>
    <row r="4990" spans="87:91" x14ac:dyDescent="0.25">
      <c r="CI4990">
        <f>'[3]TABLEAU DE BORD'!B4988</f>
        <v>0</v>
      </c>
      <c r="CJ4990">
        <f>'[3]TABLEAU DE BORD'!E4988-'[3]TABLEAU DE BORD'!C4988</f>
        <v>0</v>
      </c>
      <c r="CL4990">
        <f>'[3]TABLEAU DE BORD'!H4988</f>
        <v>0</v>
      </c>
      <c r="CM4990">
        <f>'[3]TABLEAU DE BORD'!K4988-'[3]TABLEAU DE BORD'!I4988</f>
        <v>0</v>
      </c>
    </row>
    <row r="4991" spans="87:91" x14ac:dyDescent="0.25">
      <c r="CI4991">
        <f>'[3]TABLEAU DE BORD'!B4989</f>
        <v>0</v>
      </c>
      <c r="CJ4991">
        <f>'[3]TABLEAU DE BORD'!E4989-'[3]TABLEAU DE BORD'!C4989</f>
        <v>0</v>
      </c>
      <c r="CL4991">
        <f>'[3]TABLEAU DE BORD'!H4989</f>
        <v>0</v>
      </c>
      <c r="CM4991">
        <f>'[3]TABLEAU DE BORD'!K4989-'[3]TABLEAU DE BORD'!I4989</f>
        <v>0</v>
      </c>
    </row>
    <row r="4992" spans="87:91" x14ac:dyDescent="0.25">
      <c r="CI4992">
        <f>'[3]TABLEAU DE BORD'!B4990</f>
        <v>0</v>
      </c>
      <c r="CJ4992">
        <f>'[3]TABLEAU DE BORD'!E4990-'[3]TABLEAU DE BORD'!C4990</f>
        <v>0</v>
      </c>
      <c r="CL4992">
        <f>'[3]TABLEAU DE BORD'!H4990</f>
        <v>0</v>
      </c>
      <c r="CM4992">
        <f>'[3]TABLEAU DE BORD'!K4990-'[3]TABLEAU DE BORD'!I4990</f>
        <v>0</v>
      </c>
    </row>
    <row r="4993" spans="87:91" x14ac:dyDescent="0.25">
      <c r="CI4993">
        <f>'[3]TABLEAU DE BORD'!B4991</f>
        <v>0</v>
      </c>
      <c r="CJ4993">
        <f>'[3]TABLEAU DE BORD'!E4991-'[3]TABLEAU DE BORD'!C4991</f>
        <v>0</v>
      </c>
      <c r="CL4993">
        <f>'[3]TABLEAU DE BORD'!H4991</f>
        <v>0</v>
      </c>
      <c r="CM4993">
        <f>'[3]TABLEAU DE BORD'!K4991-'[3]TABLEAU DE BORD'!I4991</f>
        <v>0</v>
      </c>
    </row>
    <row r="4994" spans="87:91" x14ac:dyDescent="0.25">
      <c r="CI4994">
        <f>'[3]TABLEAU DE BORD'!B4992</f>
        <v>0</v>
      </c>
      <c r="CJ4994">
        <f>'[3]TABLEAU DE BORD'!E4992-'[3]TABLEAU DE BORD'!C4992</f>
        <v>0</v>
      </c>
      <c r="CL4994">
        <f>'[3]TABLEAU DE BORD'!H4992</f>
        <v>0</v>
      </c>
      <c r="CM4994">
        <f>'[3]TABLEAU DE BORD'!K4992-'[3]TABLEAU DE BORD'!I4992</f>
        <v>0</v>
      </c>
    </row>
    <row r="4995" spans="87:91" x14ac:dyDescent="0.25">
      <c r="CI4995">
        <f>'[3]TABLEAU DE BORD'!B4993</f>
        <v>0</v>
      </c>
      <c r="CJ4995">
        <f>'[3]TABLEAU DE BORD'!E4993-'[3]TABLEAU DE BORD'!C4993</f>
        <v>0</v>
      </c>
      <c r="CL4995">
        <f>'[3]TABLEAU DE BORD'!H4993</f>
        <v>0</v>
      </c>
      <c r="CM4995">
        <f>'[3]TABLEAU DE BORD'!K4993-'[3]TABLEAU DE BORD'!I4993</f>
        <v>0</v>
      </c>
    </row>
    <row r="4996" spans="87:91" x14ac:dyDescent="0.25">
      <c r="CI4996">
        <f>'[3]TABLEAU DE BORD'!B4994</f>
        <v>0</v>
      </c>
      <c r="CJ4996">
        <f>'[3]TABLEAU DE BORD'!E4994-'[3]TABLEAU DE BORD'!C4994</f>
        <v>0</v>
      </c>
      <c r="CL4996">
        <f>'[3]TABLEAU DE BORD'!H4994</f>
        <v>0</v>
      </c>
      <c r="CM4996">
        <f>'[3]TABLEAU DE BORD'!K4994-'[3]TABLEAU DE BORD'!I4994</f>
        <v>0</v>
      </c>
    </row>
    <row r="4997" spans="87:91" x14ac:dyDescent="0.25">
      <c r="CI4997">
        <f>'[3]TABLEAU DE BORD'!B4995</f>
        <v>0</v>
      </c>
      <c r="CJ4997">
        <f>'[3]TABLEAU DE BORD'!E4995-'[3]TABLEAU DE BORD'!C4995</f>
        <v>0</v>
      </c>
      <c r="CL4997">
        <f>'[3]TABLEAU DE BORD'!H4995</f>
        <v>0</v>
      </c>
      <c r="CM4997">
        <f>'[3]TABLEAU DE BORD'!K4995-'[3]TABLEAU DE BORD'!I4995</f>
        <v>0</v>
      </c>
    </row>
    <row r="4998" spans="87:91" x14ac:dyDescent="0.25">
      <c r="CI4998">
        <f>'[3]TABLEAU DE BORD'!B4996</f>
        <v>0</v>
      </c>
      <c r="CJ4998">
        <f>'[3]TABLEAU DE BORD'!E4996-'[3]TABLEAU DE BORD'!C4996</f>
        <v>0</v>
      </c>
      <c r="CL4998">
        <f>'[3]TABLEAU DE BORD'!H4996</f>
        <v>0</v>
      </c>
      <c r="CM4998">
        <f>'[3]TABLEAU DE BORD'!K4996-'[3]TABLEAU DE BORD'!I4996</f>
        <v>0</v>
      </c>
    </row>
    <row r="4999" spans="87:91" x14ac:dyDescent="0.25">
      <c r="CI4999">
        <f>'[3]TABLEAU DE BORD'!B4997</f>
        <v>0</v>
      </c>
      <c r="CJ4999">
        <f>'[3]TABLEAU DE BORD'!E4997-'[3]TABLEAU DE BORD'!C4997</f>
        <v>0</v>
      </c>
      <c r="CL4999">
        <f>'[3]TABLEAU DE BORD'!H4997</f>
        <v>0</v>
      </c>
      <c r="CM4999">
        <f>'[3]TABLEAU DE BORD'!K4997-'[3]TABLEAU DE BORD'!I4997</f>
        <v>0</v>
      </c>
    </row>
    <row r="5000" spans="87:91" x14ac:dyDescent="0.25">
      <c r="CI5000">
        <f>'[3]TABLEAU DE BORD'!B4998</f>
        <v>0</v>
      </c>
      <c r="CJ5000">
        <f>'[3]TABLEAU DE BORD'!E4998-'[3]TABLEAU DE BORD'!C4998</f>
        <v>0</v>
      </c>
      <c r="CL5000">
        <f>'[3]TABLEAU DE BORD'!H4998</f>
        <v>0</v>
      </c>
      <c r="CM5000">
        <f>'[3]TABLEAU DE BORD'!K4998-'[3]TABLEAU DE BORD'!I4998</f>
        <v>0</v>
      </c>
    </row>
    <row r="5001" spans="87:91" x14ac:dyDescent="0.25">
      <c r="CI5001">
        <f>'[3]TABLEAU DE BORD'!B4999</f>
        <v>0</v>
      </c>
      <c r="CJ5001">
        <f>'[3]TABLEAU DE BORD'!E4999-'[3]TABLEAU DE BORD'!C4999</f>
        <v>0</v>
      </c>
      <c r="CL5001">
        <f>'[3]TABLEAU DE BORD'!H4999</f>
        <v>0</v>
      </c>
      <c r="CM5001">
        <f>'[3]TABLEAU DE BORD'!K4999-'[3]TABLEAU DE BORD'!I4999</f>
        <v>0</v>
      </c>
    </row>
    <row r="5002" spans="87:91" x14ac:dyDescent="0.25">
      <c r="CI5002">
        <f>'[3]TABLEAU DE BORD'!B5000</f>
        <v>0</v>
      </c>
      <c r="CJ5002">
        <f>'[3]TABLEAU DE BORD'!E5000-'[3]TABLEAU DE BORD'!C5000</f>
        <v>0</v>
      </c>
      <c r="CL5002">
        <f>'[3]TABLEAU DE BORD'!H5000</f>
        <v>0</v>
      </c>
      <c r="CM5002">
        <f>'[3]TABLEAU DE BORD'!K5000-'[3]TABLEAU DE BORD'!I5000</f>
        <v>0</v>
      </c>
    </row>
    <row r="5003" spans="87:91" x14ac:dyDescent="0.25">
      <c r="CI5003">
        <f>'[3]TABLEAU DE BORD'!B5001</f>
        <v>0</v>
      </c>
      <c r="CJ5003">
        <f>'[3]TABLEAU DE BORD'!E5001-'[3]TABLEAU DE BORD'!C5001</f>
        <v>0</v>
      </c>
      <c r="CL5003">
        <f>'[3]TABLEAU DE BORD'!H5001</f>
        <v>0</v>
      </c>
      <c r="CM5003">
        <f>'[3]TABLEAU DE BORD'!K5001-'[3]TABLEAU DE BORD'!I5001</f>
        <v>0</v>
      </c>
    </row>
    <row r="5004" spans="87:91" x14ac:dyDescent="0.25">
      <c r="CI5004">
        <f>'[3]TABLEAU DE BORD'!B5002</f>
        <v>0</v>
      </c>
      <c r="CJ5004">
        <f>'[3]TABLEAU DE BORD'!E5002-'[3]TABLEAU DE BORD'!C5002</f>
        <v>0</v>
      </c>
      <c r="CL5004">
        <f>'[3]TABLEAU DE BORD'!H5002</f>
        <v>0</v>
      </c>
      <c r="CM5004">
        <f>'[3]TABLEAU DE BORD'!K5002-'[3]TABLEAU DE BORD'!I5002</f>
        <v>0</v>
      </c>
    </row>
    <row r="5005" spans="87:91" x14ac:dyDescent="0.25">
      <c r="CI5005">
        <f>'[3]TABLEAU DE BORD'!B5003</f>
        <v>0</v>
      </c>
      <c r="CJ5005">
        <f>'[3]TABLEAU DE BORD'!E5003-'[3]TABLEAU DE BORD'!C5003</f>
        <v>0</v>
      </c>
      <c r="CL5005">
        <f>'[3]TABLEAU DE BORD'!H5003</f>
        <v>0</v>
      </c>
      <c r="CM5005">
        <f>'[3]TABLEAU DE BORD'!K5003-'[3]TABLEAU DE BORD'!I5003</f>
        <v>0</v>
      </c>
    </row>
    <row r="5006" spans="87:91" x14ac:dyDescent="0.25">
      <c r="CI5006">
        <f>'[3]TABLEAU DE BORD'!B5004</f>
        <v>0</v>
      </c>
      <c r="CJ5006">
        <f>'[3]TABLEAU DE BORD'!E5004-'[3]TABLEAU DE BORD'!C5004</f>
        <v>0</v>
      </c>
      <c r="CL5006">
        <f>'[3]TABLEAU DE BORD'!H5004</f>
        <v>0</v>
      </c>
      <c r="CM5006">
        <f>'[3]TABLEAU DE BORD'!K5004-'[3]TABLEAU DE BORD'!I5004</f>
        <v>0</v>
      </c>
    </row>
    <row r="5007" spans="87:91" x14ac:dyDescent="0.25">
      <c r="CI5007">
        <f>'[3]TABLEAU DE BORD'!B5005</f>
        <v>0</v>
      </c>
      <c r="CJ5007">
        <f>'[3]TABLEAU DE BORD'!E5005-'[3]TABLEAU DE BORD'!C5005</f>
        <v>0</v>
      </c>
      <c r="CL5007">
        <f>'[3]TABLEAU DE BORD'!H5005</f>
        <v>0</v>
      </c>
      <c r="CM5007">
        <f>'[3]TABLEAU DE BORD'!K5005-'[3]TABLEAU DE BORD'!I5005</f>
        <v>0</v>
      </c>
    </row>
    <row r="5008" spans="87:91" x14ac:dyDescent="0.25">
      <c r="CI5008">
        <f>'[3]TABLEAU DE BORD'!B5006</f>
        <v>0</v>
      </c>
      <c r="CJ5008">
        <f>'[3]TABLEAU DE BORD'!E5006-'[3]TABLEAU DE BORD'!C5006</f>
        <v>0</v>
      </c>
      <c r="CL5008">
        <f>'[3]TABLEAU DE BORD'!H5006</f>
        <v>0</v>
      </c>
      <c r="CM5008">
        <f>'[3]TABLEAU DE BORD'!K5006-'[3]TABLEAU DE BORD'!I5006</f>
        <v>0</v>
      </c>
    </row>
    <row r="5009" spans="87:91" x14ac:dyDescent="0.25">
      <c r="CI5009">
        <f>'[3]TABLEAU DE BORD'!B5007</f>
        <v>0</v>
      </c>
      <c r="CJ5009">
        <f>'[3]TABLEAU DE BORD'!E5007-'[3]TABLEAU DE BORD'!C5007</f>
        <v>0</v>
      </c>
      <c r="CL5009">
        <f>'[3]TABLEAU DE BORD'!H5007</f>
        <v>0</v>
      </c>
      <c r="CM5009">
        <f>'[3]TABLEAU DE BORD'!K5007-'[3]TABLEAU DE BORD'!I5007</f>
        <v>0</v>
      </c>
    </row>
    <row r="5010" spans="87:91" x14ac:dyDescent="0.25">
      <c r="CI5010">
        <f>'[3]TABLEAU DE BORD'!B5008</f>
        <v>0</v>
      </c>
      <c r="CJ5010">
        <f>'[3]TABLEAU DE BORD'!E5008-'[3]TABLEAU DE BORD'!C5008</f>
        <v>0</v>
      </c>
      <c r="CL5010">
        <f>'[3]TABLEAU DE BORD'!H5008</f>
        <v>0</v>
      </c>
      <c r="CM5010">
        <f>'[3]TABLEAU DE BORD'!K5008-'[3]TABLEAU DE BORD'!I5008</f>
        <v>0</v>
      </c>
    </row>
    <row r="5011" spans="87:91" x14ac:dyDescent="0.25">
      <c r="CI5011">
        <f>'[3]TABLEAU DE BORD'!B5009</f>
        <v>0</v>
      </c>
      <c r="CJ5011">
        <f>'[3]TABLEAU DE BORD'!E5009-'[3]TABLEAU DE BORD'!C5009</f>
        <v>0</v>
      </c>
      <c r="CL5011">
        <f>'[3]TABLEAU DE BORD'!H5009</f>
        <v>0</v>
      </c>
      <c r="CM5011">
        <f>'[3]TABLEAU DE BORD'!K5009-'[3]TABLEAU DE BORD'!I5009</f>
        <v>0</v>
      </c>
    </row>
    <row r="5012" spans="87:91" x14ac:dyDescent="0.25">
      <c r="CI5012">
        <f>'[3]TABLEAU DE BORD'!B5010</f>
        <v>0</v>
      </c>
      <c r="CJ5012">
        <f>'[3]TABLEAU DE BORD'!E5010-'[3]TABLEAU DE BORD'!C5010</f>
        <v>0</v>
      </c>
      <c r="CL5012">
        <f>'[3]TABLEAU DE BORD'!H5010</f>
        <v>0</v>
      </c>
      <c r="CM5012">
        <f>'[3]TABLEAU DE BORD'!K5010-'[3]TABLEAU DE BORD'!I5010</f>
        <v>0</v>
      </c>
    </row>
    <row r="5013" spans="87:91" x14ac:dyDescent="0.25">
      <c r="CI5013">
        <f>'[3]TABLEAU DE BORD'!B5011</f>
        <v>0</v>
      </c>
      <c r="CJ5013">
        <f>'[3]TABLEAU DE BORD'!E5011-'[3]TABLEAU DE BORD'!C5011</f>
        <v>0</v>
      </c>
      <c r="CL5013">
        <f>'[3]TABLEAU DE BORD'!H5011</f>
        <v>0</v>
      </c>
      <c r="CM5013">
        <f>'[3]TABLEAU DE BORD'!K5011-'[3]TABLEAU DE BORD'!I5011</f>
        <v>0</v>
      </c>
    </row>
    <row r="5014" spans="87:91" x14ac:dyDescent="0.25">
      <c r="CI5014">
        <f>'[3]TABLEAU DE BORD'!B5012</f>
        <v>0</v>
      </c>
      <c r="CJ5014">
        <f>'[3]TABLEAU DE BORD'!E5012-'[3]TABLEAU DE BORD'!C5012</f>
        <v>0</v>
      </c>
      <c r="CL5014">
        <f>'[3]TABLEAU DE BORD'!H5012</f>
        <v>0</v>
      </c>
      <c r="CM5014">
        <f>'[3]TABLEAU DE BORD'!K5012-'[3]TABLEAU DE BORD'!I5012</f>
        <v>0</v>
      </c>
    </row>
    <row r="5015" spans="87:91" x14ac:dyDescent="0.25">
      <c r="CI5015">
        <f>'[3]TABLEAU DE BORD'!B5013</f>
        <v>0</v>
      </c>
      <c r="CJ5015">
        <f>'[3]TABLEAU DE BORD'!E5013-'[3]TABLEAU DE BORD'!C5013</f>
        <v>0</v>
      </c>
      <c r="CL5015">
        <f>'[3]TABLEAU DE BORD'!H5013</f>
        <v>0</v>
      </c>
      <c r="CM5015">
        <f>'[3]TABLEAU DE BORD'!K5013-'[3]TABLEAU DE BORD'!I5013</f>
        <v>0</v>
      </c>
    </row>
    <row r="5016" spans="87:91" x14ac:dyDescent="0.25">
      <c r="CI5016">
        <f>'[3]TABLEAU DE BORD'!B5014</f>
        <v>0</v>
      </c>
      <c r="CJ5016">
        <f>'[3]TABLEAU DE BORD'!E5014-'[3]TABLEAU DE BORD'!C5014</f>
        <v>0</v>
      </c>
      <c r="CL5016">
        <f>'[3]TABLEAU DE BORD'!H5014</f>
        <v>0</v>
      </c>
      <c r="CM5016">
        <f>'[3]TABLEAU DE BORD'!K5014-'[3]TABLEAU DE BORD'!I5014</f>
        <v>0</v>
      </c>
    </row>
    <row r="5017" spans="87:91" x14ac:dyDescent="0.25">
      <c r="CI5017">
        <f>'[3]TABLEAU DE BORD'!B5015</f>
        <v>0</v>
      </c>
      <c r="CJ5017">
        <f>'[3]TABLEAU DE BORD'!E5015-'[3]TABLEAU DE BORD'!C5015</f>
        <v>0</v>
      </c>
      <c r="CL5017">
        <f>'[3]TABLEAU DE BORD'!H5015</f>
        <v>0</v>
      </c>
      <c r="CM5017">
        <f>'[3]TABLEAU DE BORD'!K5015-'[3]TABLEAU DE BORD'!I5015</f>
        <v>0</v>
      </c>
    </row>
    <row r="5018" spans="87:91" x14ac:dyDescent="0.25">
      <c r="CI5018">
        <f>'[3]TABLEAU DE BORD'!B5016</f>
        <v>0</v>
      </c>
      <c r="CJ5018">
        <f>'[3]TABLEAU DE BORD'!E5016-'[3]TABLEAU DE BORD'!C5016</f>
        <v>0</v>
      </c>
      <c r="CL5018">
        <f>'[3]TABLEAU DE BORD'!H5016</f>
        <v>0</v>
      </c>
      <c r="CM5018">
        <f>'[3]TABLEAU DE BORD'!K5016-'[3]TABLEAU DE BORD'!I5016</f>
        <v>0</v>
      </c>
    </row>
    <row r="5019" spans="87:91" x14ac:dyDescent="0.25">
      <c r="CI5019">
        <f>'[3]TABLEAU DE BORD'!B5017</f>
        <v>0</v>
      </c>
      <c r="CJ5019">
        <f>'[3]TABLEAU DE BORD'!E5017-'[3]TABLEAU DE BORD'!C5017</f>
        <v>0</v>
      </c>
      <c r="CL5019">
        <f>'[3]TABLEAU DE BORD'!H5017</f>
        <v>0</v>
      </c>
      <c r="CM5019">
        <f>'[3]TABLEAU DE BORD'!K5017-'[3]TABLEAU DE BORD'!I5017</f>
        <v>0</v>
      </c>
    </row>
    <row r="5020" spans="87:91" x14ac:dyDescent="0.25">
      <c r="CI5020">
        <f>'[3]TABLEAU DE BORD'!B5018</f>
        <v>0</v>
      </c>
      <c r="CJ5020">
        <f>'[3]TABLEAU DE BORD'!E5018-'[3]TABLEAU DE BORD'!C5018</f>
        <v>0</v>
      </c>
      <c r="CL5020">
        <f>'[3]TABLEAU DE BORD'!H5018</f>
        <v>0</v>
      </c>
      <c r="CM5020">
        <f>'[3]TABLEAU DE BORD'!K5018-'[3]TABLEAU DE BORD'!I5018</f>
        <v>0</v>
      </c>
    </row>
    <row r="5021" spans="87:91" x14ac:dyDescent="0.25">
      <c r="CI5021">
        <f>'[3]TABLEAU DE BORD'!B5019</f>
        <v>0</v>
      </c>
      <c r="CJ5021">
        <f>'[3]TABLEAU DE BORD'!E5019-'[3]TABLEAU DE BORD'!C5019</f>
        <v>0</v>
      </c>
      <c r="CL5021">
        <f>'[3]TABLEAU DE BORD'!H5019</f>
        <v>0</v>
      </c>
      <c r="CM5021">
        <f>'[3]TABLEAU DE BORD'!K5019-'[3]TABLEAU DE BORD'!I5019</f>
        <v>0</v>
      </c>
    </row>
    <row r="5022" spans="87:91" x14ac:dyDescent="0.25">
      <c r="CI5022">
        <f>'[3]TABLEAU DE BORD'!B5020</f>
        <v>0</v>
      </c>
      <c r="CJ5022">
        <f>'[3]TABLEAU DE BORD'!E5020-'[3]TABLEAU DE BORD'!C5020</f>
        <v>0</v>
      </c>
      <c r="CL5022">
        <f>'[3]TABLEAU DE BORD'!H5020</f>
        <v>0</v>
      </c>
      <c r="CM5022">
        <f>'[3]TABLEAU DE BORD'!K5020-'[3]TABLEAU DE BORD'!I5020</f>
        <v>0</v>
      </c>
    </row>
    <row r="5023" spans="87:91" x14ac:dyDescent="0.25">
      <c r="CI5023">
        <f>'[3]TABLEAU DE BORD'!B5021</f>
        <v>0</v>
      </c>
      <c r="CJ5023">
        <f>'[3]TABLEAU DE BORD'!E5021-'[3]TABLEAU DE BORD'!C5021</f>
        <v>0</v>
      </c>
      <c r="CL5023">
        <f>'[3]TABLEAU DE BORD'!H5021</f>
        <v>0</v>
      </c>
      <c r="CM5023">
        <f>'[3]TABLEAU DE BORD'!K5021-'[3]TABLEAU DE BORD'!I5021</f>
        <v>0</v>
      </c>
    </row>
    <row r="5024" spans="87:91" x14ac:dyDescent="0.25">
      <c r="CI5024">
        <f>'[3]TABLEAU DE BORD'!B5022</f>
        <v>0</v>
      </c>
      <c r="CJ5024">
        <f>'[3]TABLEAU DE BORD'!E5022-'[3]TABLEAU DE BORD'!C5022</f>
        <v>0</v>
      </c>
      <c r="CL5024">
        <f>'[3]TABLEAU DE BORD'!H5022</f>
        <v>0</v>
      </c>
      <c r="CM5024">
        <f>'[3]TABLEAU DE BORD'!K5022-'[3]TABLEAU DE BORD'!I5022</f>
        <v>0</v>
      </c>
    </row>
    <row r="5025" spans="87:91" x14ac:dyDescent="0.25">
      <c r="CI5025">
        <f>'[3]TABLEAU DE BORD'!B5023</f>
        <v>0</v>
      </c>
      <c r="CJ5025">
        <f>'[3]TABLEAU DE BORD'!E5023-'[3]TABLEAU DE BORD'!C5023</f>
        <v>0</v>
      </c>
      <c r="CL5025">
        <f>'[3]TABLEAU DE BORD'!H5023</f>
        <v>0</v>
      </c>
      <c r="CM5025">
        <f>'[3]TABLEAU DE BORD'!K5023-'[3]TABLEAU DE BORD'!I5023</f>
        <v>0</v>
      </c>
    </row>
    <row r="5026" spans="87:91" x14ac:dyDescent="0.25">
      <c r="CI5026">
        <f>'[3]TABLEAU DE BORD'!B5024</f>
        <v>0</v>
      </c>
      <c r="CJ5026">
        <f>'[3]TABLEAU DE BORD'!E5024-'[3]TABLEAU DE BORD'!C5024</f>
        <v>0</v>
      </c>
      <c r="CL5026">
        <f>'[3]TABLEAU DE BORD'!H5024</f>
        <v>0</v>
      </c>
      <c r="CM5026">
        <f>'[3]TABLEAU DE BORD'!K5024-'[3]TABLEAU DE BORD'!I5024</f>
        <v>0</v>
      </c>
    </row>
    <row r="5027" spans="87:91" x14ac:dyDescent="0.25">
      <c r="CI5027">
        <f>'[3]TABLEAU DE BORD'!B5025</f>
        <v>0</v>
      </c>
      <c r="CJ5027">
        <f>'[3]TABLEAU DE BORD'!E5025-'[3]TABLEAU DE BORD'!C5025</f>
        <v>0</v>
      </c>
      <c r="CL5027">
        <f>'[3]TABLEAU DE BORD'!H5025</f>
        <v>0</v>
      </c>
      <c r="CM5027">
        <f>'[3]TABLEAU DE BORD'!K5025-'[3]TABLEAU DE BORD'!I5025</f>
        <v>0</v>
      </c>
    </row>
    <row r="5028" spans="87:91" x14ac:dyDescent="0.25">
      <c r="CI5028">
        <f>'[3]TABLEAU DE BORD'!B5026</f>
        <v>0</v>
      </c>
      <c r="CJ5028">
        <f>'[3]TABLEAU DE BORD'!E5026-'[3]TABLEAU DE BORD'!C5026</f>
        <v>0</v>
      </c>
      <c r="CL5028">
        <f>'[3]TABLEAU DE BORD'!H5026</f>
        <v>0</v>
      </c>
      <c r="CM5028">
        <f>'[3]TABLEAU DE BORD'!K5026-'[3]TABLEAU DE BORD'!I5026</f>
        <v>0</v>
      </c>
    </row>
    <row r="5029" spans="87:91" x14ac:dyDescent="0.25">
      <c r="CI5029">
        <f>'[3]TABLEAU DE BORD'!B5027</f>
        <v>0</v>
      </c>
      <c r="CJ5029">
        <f>'[3]TABLEAU DE BORD'!E5027-'[3]TABLEAU DE BORD'!C5027</f>
        <v>0</v>
      </c>
      <c r="CL5029">
        <f>'[3]TABLEAU DE BORD'!H5027</f>
        <v>0</v>
      </c>
      <c r="CM5029">
        <f>'[3]TABLEAU DE BORD'!K5027-'[3]TABLEAU DE BORD'!I5027</f>
        <v>0</v>
      </c>
    </row>
    <row r="5030" spans="87:91" x14ac:dyDescent="0.25">
      <c r="CI5030">
        <f>'[3]TABLEAU DE BORD'!B5028</f>
        <v>0</v>
      </c>
      <c r="CJ5030">
        <f>'[3]TABLEAU DE BORD'!E5028-'[3]TABLEAU DE BORD'!C5028</f>
        <v>0</v>
      </c>
      <c r="CL5030">
        <f>'[3]TABLEAU DE BORD'!H5028</f>
        <v>0</v>
      </c>
      <c r="CM5030">
        <f>'[3]TABLEAU DE BORD'!K5028-'[3]TABLEAU DE BORD'!I5028</f>
        <v>0</v>
      </c>
    </row>
    <row r="5031" spans="87:91" x14ac:dyDescent="0.25">
      <c r="CI5031">
        <f>'[3]TABLEAU DE BORD'!B5029</f>
        <v>0</v>
      </c>
      <c r="CJ5031">
        <f>'[3]TABLEAU DE BORD'!E5029-'[3]TABLEAU DE BORD'!C5029</f>
        <v>0</v>
      </c>
      <c r="CL5031">
        <f>'[3]TABLEAU DE BORD'!H5029</f>
        <v>0</v>
      </c>
      <c r="CM5031">
        <f>'[3]TABLEAU DE BORD'!K5029-'[3]TABLEAU DE BORD'!I5029</f>
        <v>0</v>
      </c>
    </row>
    <row r="5032" spans="87:91" x14ac:dyDescent="0.25">
      <c r="CI5032">
        <f>'[3]TABLEAU DE BORD'!B5030</f>
        <v>0</v>
      </c>
      <c r="CJ5032">
        <f>'[3]TABLEAU DE BORD'!E5030-'[3]TABLEAU DE BORD'!C5030</f>
        <v>0</v>
      </c>
      <c r="CL5032">
        <f>'[3]TABLEAU DE BORD'!H5030</f>
        <v>0</v>
      </c>
      <c r="CM5032">
        <f>'[3]TABLEAU DE BORD'!K5030-'[3]TABLEAU DE BORD'!I5030</f>
        <v>0</v>
      </c>
    </row>
    <row r="5033" spans="87:91" x14ac:dyDescent="0.25">
      <c r="CI5033">
        <f>'[3]TABLEAU DE BORD'!B5031</f>
        <v>0</v>
      </c>
      <c r="CJ5033">
        <f>'[3]TABLEAU DE BORD'!E5031-'[3]TABLEAU DE BORD'!C5031</f>
        <v>0</v>
      </c>
      <c r="CL5033">
        <f>'[3]TABLEAU DE BORD'!H5031</f>
        <v>0</v>
      </c>
      <c r="CM5033">
        <f>'[3]TABLEAU DE BORD'!K5031-'[3]TABLEAU DE BORD'!I5031</f>
        <v>0</v>
      </c>
    </row>
    <row r="5034" spans="87:91" x14ac:dyDescent="0.25">
      <c r="CI5034">
        <f>'[3]TABLEAU DE BORD'!B5032</f>
        <v>0</v>
      </c>
      <c r="CJ5034">
        <f>'[3]TABLEAU DE BORD'!E5032-'[3]TABLEAU DE BORD'!C5032</f>
        <v>0</v>
      </c>
      <c r="CL5034">
        <f>'[3]TABLEAU DE BORD'!H5032</f>
        <v>0</v>
      </c>
      <c r="CM5034">
        <f>'[3]TABLEAU DE BORD'!K5032-'[3]TABLEAU DE BORD'!I5032</f>
        <v>0</v>
      </c>
    </row>
    <row r="5035" spans="87:91" x14ac:dyDescent="0.25">
      <c r="CI5035">
        <f>'[3]TABLEAU DE BORD'!B5033</f>
        <v>0</v>
      </c>
      <c r="CJ5035">
        <f>'[3]TABLEAU DE BORD'!E5033-'[3]TABLEAU DE BORD'!C5033</f>
        <v>0</v>
      </c>
      <c r="CL5035">
        <f>'[3]TABLEAU DE BORD'!H5033</f>
        <v>0</v>
      </c>
      <c r="CM5035">
        <f>'[3]TABLEAU DE BORD'!K5033-'[3]TABLEAU DE BORD'!I5033</f>
        <v>0</v>
      </c>
    </row>
    <row r="5036" spans="87:91" x14ac:dyDescent="0.25">
      <c r="CI5036">
        <f>'[3]TABLEAU DE BORD'!B5034</f>
        <v>0</v>
      </c>
      <c r="CJ5036">
        <f>'[3]TABLEAU DE BORD'!E5034-'[3]TABLEAU DE BORD'!C5034</f>
        <v>0</v>
      </c>
      <c r="CL5036">
        <f>'[3]TABLEAU DE BORD'!H5034</f>
        <v>0</v>
      </c>
      <c r="CM5036">
        <f>'[3]TABLEAU DE BORD'!K5034-'[3]TABLEAU DE BORD'!I5034</f>
        <v>0</v>
      </c>
    </row>
    <row r="5037" spans="87:91" x14ac:dyDescent="0.25">
      <c r="CI5037">
        <f>'[3]TABLEAU DE BORD'!B5035</f>
        <v>0</v>
      </c>
      <c r="CJ5037">
        <f>'[3]TABLEAU DE BORD'!E5035-'[3]TABLEAU DE BORD'!C5035</f>
        <v>0</v>
      </c>
      <c r="CL5037">
        <f>'[3]TABLEAU DE BORD'!H5035</f>
        <v>0</v>
      </c>
      <c r="CM5037">
        <f>'[3]TABLEAU DE BORD'!K5035-'[3]TABLEAU DE BORD'!I5035</f>
        <v>0</v>
      </c>
    </row>
    <row r="5038" spans="87:91" x14ac:dyDescent="0.25">
      <c r="CI5038">
        <f>'[3]TABLEAU DE BORD'!B5036</f>
        <v>0</v>
      </c>
      <c r="CJ5038">
        <f>'[3]TABLEAU DE BORD'!E5036-'[3]TABLEAU DE BORD'!C5036</f>
        <v>0</v>
      </c>
      <c r="CL5038">
        <f>'[3]TABLEAU DE BORD'!H5036</f>
        <v>0</v>
      </c>
      <c r="CM5038">
        <f>'[3]TABLEAU DE BORD'!K5036-'[3]TABLEAU DE BORD'!I5036</f>
        <v>0</v>
      </c>
    </row>
    <row r="5039" spans="87:91" x14ac:dyDescent="0.25">
      <c r="CI5039">
        <f>'[3]TABLEAU DE BORD'!B5037</f>
        <v>0</v>
      </c>
      <c r="CJ5039">
        <f>'[3]TABLEAU DE BORD'!E5037-'[3]TABLEAU DE BORD'!C5037</f>
        <v>0</v>
      </c>
      <c r="CL5039">
        <f>'[3]TABLEAU DE BORD'!H5037</f>
        <v>0</v>
      </c>
      <c r="CM5039">
        <f>'[3]TABLEAU DE BORD'!K5037-'[3]TABLEAU DE BORD'!I5037</f>
        <v>0</v>
      </c>
    </row>
    <row r="5040" spans="87:91" x14ac:dyDescent="0.25">
      <c r="CI5040">
        <f>'[3]TABLEAU DE BORD'!B5038</f>
        <v>0</v>
      </c>
      <c r="CJ5040">
        <f>'[3]TABLEAU DE BORD'!E5038-'[3]TABLEAU DE BORD'!C5038</f>
        <v>0</v>
      </c>
      <c r="CL5040">
        <f>'[3]TABLEAU DE BORD'!H5038</f>
        <v>0</v>
      </c>
      <c r="CM5040">
        <f>'[3]TABLEAU DE BORD'!K5038-'[3]TABLEAU DE BORD'!I5038</f>
        <v>0</v>
      </c>
    </row>
    <row r="5041" spans="87:91" x14ac:dyDescent="0.25">
      <c r="CI5041">
        <f>'[3]TABLEAU DE BORD'!B5039</f>
        <v>0</v>
      </c>
      <c r="CJ5041">
        <f>'[3]TABLEAU DE BORD'!E5039-'[3]TABLEAU DE BORD'!C5039</f>
        <v>0</v>
      </c>
      <c r="CL5041">
        <f>'[3]TABLEAU DE BORD'!H5039</f>
        <v>0</v>
      </c>
      <c r="CM5041">
        <f>'[3]TABLEAU DE BORD'!K5039-'[3]TABLEAU DE BORD'!I5039</f>
        <v>0</v>
      </c>
    </row>
    <row r="5042" spans="87:91" x14ac:dyDescent="0.25">
      <c r="CI5042">
        <f>'[3]TABLEAU DE BORD'!B5040</f>
        <v>0</v>
      </c>
      <c r="CJ5042">
        <f>'[3]TABLEAU DE BORD'!E5040-'[3]TABLEAU DE BORD'!C5040</f>
        <v>0</v>
      </c>
      <c r="CL5042">
        <f>'[3]TABLEAU DE BORD'!H5040</f>
        <v>0</v>
      </c>
      <c r="CM5042">
        <f>'[3]TABLEAU DE BORD'!K5040-'[3]TABLEAU DE BORD'!I5040</f>
        <v>0</v>
      </c>
    </row>
    <row r="5043" spans="87:91" x14ac:dyDescent="0.25">
      <c r="CI5043">
        <f>'[3]TABLEAU DE BORD'!B5041</f>
        <v>0</v>
      </c>
      <c r="CJ5043">
        <f>'[3]TABLEAU DE BORD'!E5041-'[3]TABLEAU DE BORD'!C5041</f>
        <v>0</v>
      </c>
      <c r="CL5043">
        <f>'[3]TABLEAU DE BORD'!H5041</f>
        <v>0</v>
      </c>
      <c r="CM5043">
        <f>'[3]TABLEAU DE BORD'!K5041-'[3]TABLEAU DE BORD'!I5041</f>
        <v>0</v>
      </c>
    </row>
    <row r="5044" spans="87:91" x14ac:dyDescent="0.25">
      <c r="CI5044">
        <f>'[3]TABLEAU DE BORD'!B5042</f>
        <v>0</v>
      </c>
      <c r="CJ5044">
        <f>'[3]TABLEAU DE BORD'!E5042-'[3]TABLEAU DE BORD'!C5042</f>
        <v>0</v>
      </c>
      <c r="CL5044">
        <f>'[3]TABLEAU DE BORD'!H5042</f>
        <v>0</v>
      </c>
      <c r="CM5044">
        <f>'[3]TABLEAU DE BORD'!K5042-'[3]TABLEAU DE BORD'!I5042</f>
        <v>0</v>
      </c>
    </row>
    <row r="5045" spans="87:91" x14ac:dyDescent="0.25">
      <c r="CI5045">
        <f>'[3]TABLEAU DE BORD'!B5043</f>
        <v>0</v>
      </c>
      <c r="CJ5045">
        <f>'[3]TABLEAU DE BORD'!E5043-'[3]TABLEAU DE BORD'!C5043</f>
        <v>0</v>
      </c>
      <c r="CL5045">
        <f>'[3]TABLEAU DE BORD'!H5043</f>
        <v>0</v>
      </c>
      <c r="CM5045">
        <f>'[3]TABLEAU DE BORD'!K5043-'[3]TABLEAU DE BORD'!I5043</f>
        <v>0</v>
      </c>
    </row>
    <row r="5046" spans="87:91" x14ac:dyDescent="0.25">
      <c r="CI5046">
        <f>'[3]TABLEAU DE BORD'!B5044</f>
        <v>0</v>
      </c>
      <c r="CJ5046">
        <f>'[3]TABLEAU DE BORD'!E5044-'[3]TABLEAU DE BORD'!C5044</f>
        <v>0</v>
      </c>
      <c r="CL5046">
        <f>'[3]TABLEAU DE BORD'!H5044</f>
        <v>0</v>
      </c>
      <c r="CM5046">
        <f>'[3]TABLEAU DE BORD'!K5044-'[3]TABLEAU DE BORD'!I5044</f>
        <v>0</v>
      </c>
    </row>
    <row r="5047" spans="87:91" x14ac:dyDescent="0.25">
      <c r="CI5047">
        <f>'[3]TABLEAU DE BORD'!B5045</f>
        <v>0</v>
      </c>
      <c r="CJ5047">
        <f>'[3]TABLEAU DE BORD'!E5045-'[3]TABLEAU DE BORD'!C5045</f>
        <v>0</v>
      </c>
      <c r="CL5047">
        <f>'[3]TABLEAU DE BORD'!H5045</f>
        <v>0</v>
      </c>
      <c r="CM5047">
        <f>'[3]TABLEAU DE BORD'!K5045-'[3]TABLEAU DE BORD'!I5045</f>
        <v>0</v>
      </c>
    </row>
    <row r="5048" spans="87:91" x14ac:dyDescent="0.25">
      <c r="CI5048">
        <f>'[3]TABLEAU DE BORD'!B5046</f>
        <v>0</v>
      </c>
      <c r="CJ5048">
        <f>'[3]TABLEAU DE BORD'!E5046-'[3]TABLEAU DE BORD'!C5046</f>
        <v>0</v>
      </c>
      <c r="CL5048">
        <f>'[3]TABLEAU DE BORD'!H5046</f>
        <v>0</v>
      </c>
      <c r="CM5048">
        <f>'[3]TABLEAU DE BORD'!K5046-'[3]TABLEAU DE BORD'!I5046</f>
        <v>0</v>
      </c>
    </row>
    <row r="5049" spans="87:91" x14ac:dyDescent="0.25">
      <c r="CI5049">
        <f>'[3]TABLEAU DE BORD'!B5047</f>
        <v>0</v>
      </c>
      <c r="CJ5049">
        <f>'[3]TABLEAU DE BORD'!E5047-'[3]TABLEAU DE BORD'!C5047</f>
        <v>0</v>
      </c>
      <c r="CL5049">
        <f>'[3]TABLEAU DE BORD'!H5047</f>
        <v>0</v>
      </c>
      <c r="CM5049">
        <f>'[3]TABLEAU DE BORD'!K5047-'[3]TABLEAU DE BORD'!I5047</f>
        <v>0</v>
      </c>
    </row>
    <row r="5050" spans="87:91" x14ac:dyDescent="0.25">
      <c r="CI5050">
        <f>'[3]TABLEAU DE BORD'!B5048</f>
        <v>0</v>
      </c>
      <c r="CJ5050">
        <f>'[3]TABLEAU DE BORD'!E5048-'[3]TABLEAU DE BORD'!C5048</f>
        <v>0</v>
      </c>
      <c r="CL5050">
        <f>'[3]TABLEAU DE BORD'!H5048</f>
        <v>0</v>
      </c>
      <c r="CM5050">
        <f>'[3]TABLEAU DE BORD'!K5048-'[3]TABLEAU DE BORD'!I5048</f>
        <v>0</v>
      </c>
    </row>
    <row r="5051" spans="87:91" x14ac:dyDescent="0.25">
      <c r="CI5051">
        <f>'[3]TABLEAU DE BORD'!B5049</f>
        <v>0</v>
      </c>
      <c r="CJ5051">
        <f>'[3]TABLEAU DE BORD'!E5049-'[3]TABLEAU DE BORD'!C5049</f>
        <v>0</v>
      </c>
      <c r="CL5051">
        <f>'[3]TABLEAU DE BORD'!H5049</f>
        <v>0</v>
      </c>
      <c r="CM5051">
        <f>'[3]TABLEAU DE BORD'!K5049-'[3]TABLEAU DE BORD'!I5049</f>
        <v>0</v>
      </c>
    </row>
    <row r="5052" spans="87:91" x14ac:dyDescent="0.25">
      <c r="CI5052">
        <f>'[3]TABLEAU DE BORD'!B5050</f>
        <v>0</v>
      </c>
      <c r="CJ5052">
        <f>'[3]TABLEAU DE BORD'!E5050-'[3]TABLEAU DE BORD'!C5050</f>
        <v>0</v>
      </c>
      <c r="CL5052">
        <f>'[3]TABLEAU DE BORD'!H5050</f>
        <v>0</v>
      </c>
      <c r="CM5052">
        <f>'[3]TABLEAU DE BORD'!K5050-'[3]TABLEAU DE BORD'!I5050</f>
        <v>0</v>
      </c>
    </row>
    <row r="5053" spans="87:91" x14ac:dyDescent="0.25">
      <c r="CI5053">
        <f>'[3]TABLEAU DE BORD'!B5051</f>
        <v>0</v>
      </c>
      <c r="CJ5053">
        <f>'[3]TABLEAU DE BORD'!E5051-'[3]TABLEAU DE BORD'!C5051</f>
        <v>0</v>
      </c>
      <c r="CL5053">
        <f>'[3]TABLEAU DE BORD'!H5051</f>
        <v>0</v>
      </c>
      <c r="CM5053">
        <f>'[3]TABLEAU DE BORD'!K5051-'[3]TABLEAU DE BORD'!I5051</f>
        <v>0</v>
      </c>
    </row>
    <row r="5054" spans="87:91" x14ac:dyDescent="0.25">
      <c r="CI5054">
        <f>'[3]TABLEAU DE BORD'!B5052</f>
        <v>0</v>
      </c>
      <c r="CJ5054">
        <f>'[3]TABLEAU DE BORD'!E5052-'[3]TABLEAU DE BORD'!C5052</f>
        <v>0</v>
      </c>
      <c r="CL5054">
        <f>'[3]TABLEAU DE BORD'!H5052</f>
        <v>0</v>
      </c>
      <c r="CM5054">
        <f>'[3]TABLEAU DE BORD'!K5052-'[3]TABLEAU DE BORD'!I5052</f>
        <v>0</v>
      </c>
    </row>
    <row r="5055" spans="87:91" x14ac:dyDescent="0.25">
      <c r="CI5055">
        <f>'[3]TABLEAU DE BORD'!B5053</f>
        <v>0</v>
      </c>
      <c r="CJ5055">
        <f>'[3]TABLEAU DE BORD'!E5053-'[3]TABLEAU DE BORD'!C5053</f>
        <v>0</v>
      </c>
      <c r="CL5055">
        <f>'[3]TABLEAU DE BORD'!H5053</f>
        <v>0</v>
      </c>
      <c r="CM5055">
        <f>'[3]TABLEAU DE BORD'!K5053-'[3]TABLEAU DE BORD'!I5053</f>
        <v>0</v>
      </c>
    </row>
    <row r="5056" spans="87:91" x14ac:dyDescent="0.25">
      <c r="CI5056">
        <f>'[3]TABLEAU DE BORD'!B5054</f>
        <v>0</v>
      </c>
      <c r="CJ5056">
        <f>'[3]TABLEAU DE BORD'!E5054-'[3]TABLEAU DE BORD'!C5054</f>
        <v>0</v>
      </c>
      <c r="CL5056">
        <f>'[3]TABLEAU DE BORD'!H5054</f>
        <v>0</v>
      </c>
      <c r="CM5056">
        <f>'[3]TABLEAU DE BORD'!K5054-'[3]TABLEAU DE BORD'!I5054</f>
        <v>0</v>
      </c>
    </row>
    <row r="5057" spans="87:91" x14ac:dyDescent="0.25">
      <c r="CI5057">
        <f>'[3]TABLEAU DE BORD'!B5055</f>
        <v>0</v>
      </c>
      <c r="CJ5057">
        <f>'[3]TABLEAU DE BORD'!E5055-'[3]TABLEAU DE BORD'!C5055</f>
        <v>0</v>
      </c>
      <c r="CL5057">
        <f>'[3]TABLEAU DE BORD'!H5055</f>
        <v>0</v>
      </c>
      <c r="CM5057">
        <f>'[3]TABLEAU DE BORD'!K5055-'[3]TABLEAU DE BORD'!I5055</f>
        <v>0</v>
      </c>
    </row>
    <row r="5058" spans="87:91" x14ac:dyDescent="0.25">
      <c r="CI5058">
        <f>'[3]TABLEAU DE BORD'!B5056</f>
        <v>0</v>
      </c>
      <c r="CJ5058">
        <f>'[3]TABLEAU DE BORD'!E5056-'[3]TABLEAU DE BORD'!C5056</f>
        <v>0</v>
      </c>
      <c r="CL5058">
        <f>'[3]TABLEAU DE BORD'!H5056</f>
        <v>0</v>
      </c>
      <c r="CM5058">
        <f>'[3]TABLEAU DE BORD'!K5056-'[3]TABLEAU DE BORD'!I5056</f>
        <v>0</v>
      </c>
    </row>
    <row r="5059" spans="87:91" x14ac:dyDescent="0.25">
      <c r="CI5059">
        <f>'[3]TABLEAU DE BORD'!B5057</f>
        <v>0</v>
      </c>
      <c r="CJ5059">
        <f>'[3]TABLEAU DE BORD'!E5057-'[3]TABLEAU DE BORD'!C5057</f>
        <v>0</v>
      </c>
      <c r="CL5059">
        <f>'[3]TABLEAU DE BORD'!H5057</f>
        <v>0</v>
      </c>
      <c r="CM5059">
        <f>'[3]TABLEAU DE BORD'!K5057-'[3]TABLEAU DE BORD'!I5057</f>
        <v>0</v>
      </c>
    </row>
    <row r="5060" spans="87:91" x14ac:dyDescent="0.25">
      <c r="CI5060">
        <f>'[3]TABLEAU DE BORD'!B5058</f>
        <v>0</v>
      </c>
      <c r="CJ5060">
        <f>'[3]TABLEAU DE BORD'!E5058-'[3]TABLEAU DE BORD'!C5058</f>
        <v>0</v>
      </c>
      <c r="CL5060">
        <f>'[3]TABLEAU DE BORD'!H5058</f>
        <v>0</v>
      </c>
      <c r="CM5060">
        <f>'[3]TABLEAU DE BORD'!K5058-'[3]TABLEAU DE BORD'!I5058</f>
        <v>0</v>
      </c>
    </row>
    <row r="5061" spans="87:91" x14ac:dyDescent="0.25">
      <c r="CI5061">
        <f>'[3]TABLEAU DE BORD'!B5059</f>
        <v>0</v>
      </c>
      <c r="CJ5061">
        <f>'[3]TABLEAU DE BORD'!E5059-'[3]TABLEAU DE BORD'!C5059</f>
        <v>0</v>
      </c>
      <c r="CL5061">
        <f>'[3]TABLEAU DE BORD'!H5059</f>
        <v>0</v>
      </c>
      <c r="CM5061">
        <f>'[3]TABLEAU DE BORD'!K5059-'[3]TABLEAU DE BORD'!I5059</f>
        <v>0</v>
      </c>
    </row>
    <row r="5062" spans="87:91" x14ac:dyDescent="0.25">
      <c r="CI5062">
        <f>'[3]TABLEAU DE BORD'!B5060</f>
        <v>0</v>
      </c>
      <c r="CJ5062">
        <f>'[3]TABLEAU DE BORD'!E5060-'[3]TABLEAU DE BORD'!C5060</f>
        <v>0</v>
      </c>
      <c r="CL5062">
        <f>'[3]TABLEAU DE BORD'!H5060</f>
        <v>0</v>
      </c>
      <c r="CM5062">
        <f>'[3]TABLEAU DE BORD'!K5060-'[3]TABLEAU DE BORD'!I5060</f>
        <v>0</v>
      </c>
    </row>
    <row r="5063" spans="87:91" x14ac:dyDescent="0.25">
      <c r="CI5063">
        <f>'[3]TABLEAU DE BORD'!B5061</f>
        <v>0</v>
      </c>
      <c r="CJ5063">
        <f>'[3]TABLEAU DE BORD'!E5061-'[3]TABLEAU DE BORD'!C5061</f>
        <v>0</v>
      </c>
      <c r="CL5063">
        <f>'[3]TABLEAU DE BORD'!H5061</f>
        <v>0</v>
      </c>
      <c r="CM5063">
        <f>'[3]TABLEAU DE BORD'!K5061-'[3]TABLEAU DE BORD'!I5061</f>
        <v>0</v>
      </c>
    </row>
    <row r="5064" spans="87:91" x14ac:dyDescent="0.25">
      <c r="CI5064">
        <f>'[3]TABLEAU DE BORD'!B5062</f>
        <v>0</v>
      </c>
      <c r="CJ5064">
        <f>'[3]TABLEAU DE BORD'!E5062-'[3]TABLEAU DE BORD'!C5062</f>
        <v>0</v>
      </c>
      <c r="CL5064">
        <f>'[3]TABLEAU DE BORD'!H5062</f>
        <v>0</v>
      </c>
      <c r="CM5064">
        <f>'[3]TABLEAU DE BORD'!K5062-'[3]TABLEAU DE BORD'!I5062</f>
        <v>0</v>
      </c>
    </row>
    <row r="5065" spans="87:91" x14ac:dyDescent="0.25">
      <c r="CI5065">
        <f>'[3]TABLEAU DE BORD'!B5063</f>
        <v>0</v>
      </c>
      <c r="CJ5065">
        <f>'[3]TABLEAU DE BORD'!E5063-'[3]TABLEAU DE BORD'!C5063</f>
        <v>0</v>
      </c>
      <c r="CL5065">
        <f>'[3]TABLEAU DE BORD'!H5063</f>
        <v>0</v>
      </c>
      <c r="CM5065">
        <f>'[3]TABLEAU DE BORD'!K5063-'[3]TABLEAU DE BORD'!I5063</f>
        <v>0</v>
      </c>
    </row>
    <row r="5066" spans="87:91" x14ac:dyDescent="0.25">
      <c r="CI5066">
        <f>'[3]TABLEAU DE BORD'!B5064</f>
        <v>0</v>
      </c>
      <c r="CJ5066">
        <f>'[3]TABLEAU DE BORD'!E5064-'[3]TABLEAU DE BORD'!C5064</f>
        <v>0</v>
      </c>
      <c r="CL5066">
        <f>'[3]TABLEAU DE BORD'!H5064</f>
        <v>0</v>
      </c>
      <c r="CM5066">
        <f>'[3]TABLEAU DE BORD'!K5064-'[3]TABLEAU DE BORD'!I5064</f>
        <v>0</v>
      </c>
    </row>
    <row r="5067" spans="87:91" x14ac:dyDescent="0.25">
      <c r="CI5067">
        <f>'[3]TABLEAU DE BORD'!B5065</f>
        <v>0</v>
      </c>
      <c r="CJ5067">
        <f>'[3]TABLEAU DE BORD'!E5065-'[3]TABLEAU DE BORD'!C5065</f>
        <v>0</v>
      </c>
      <c r="CL5067">
        <f>'[3]TABLEAU DE BORD'!H5065</f>
        <v>0</v>
      </c>
      <c r="CM5067">
        <f>'[3]TABLEAU DE BORD'!K5065-'[3]TABLEAU DE BORD'!I5065</f>
        <v>0</v>
      </c>
    </row>
    <row r="5068" spans="87:91" x14ac:dyDescent="0.25">
      <c r="CI5068">
        <f>'[3]TABLEAU DE BORD'!B5066</f>
        <v>0</v>
      </c>
      <c r="CJ5068">
        <f>'[3]TABLEAU DE BORD'!E5066-'[3]TABLEAU DE BORD'!C5066</f>
        <v>0</v>
      </c>
      <c r="CL5068">
        <f>'[3]TABLEAU DE BORD'!H5066</f>
        <v>0</v>
      </c>
      <c r="CM5068">
        <f>'[3]TABLEAU DE BORD'!K5066-'[3]TABLEAU DE BORD'!I5066</f>
        <v>0</v>
      </c>
    </row>
    <row r="5069" spans="87:91" x14ac:dyDescent="0.25">
      <c r="CI5069">
        <f>'[3]TABLEAU DE BORD'!B5067</f>
        <v>0</v>
      </c>
      <c r="CJ5069">
        <f>'[3]TABLEAU DE BORD'!E5067-'[3]TABLEAU DE BORD'!C5067</f>
        <v>0</v>
      </c>
      <c r="CL5069">
        <f>'[3]TABLEAU DE BORD'!H5067</f>
        <v>0</v>
      </c>
      <c r="CM5069">
        <f>'[3]TABLEAU DE BORD'!K5067-'[3]TABLEAU DE BORD'!I5067</f>
        <v>0</v>
      </c>
    </row>
    <row r="5070" spans="87:91" x14ac:dyDescent="0.25">
      <c r="CI5070">
        <f>'[3]TABLEAU DE BORD'!B5068</f>
        <v>0</v>
      </c>
      <c r="CJ5070">
        <f>'[3]TABLEAU DE BORD'!E5068-'[3]TABLEAU DE BORD'!C5068</f>
        <v>0</v>
      </c>
      <c r="CL5070">
        <f>'[3]TABLEAU DE BORD'!H5068</f>
        <v>0</v>
      </c>
      <c r="CM5070">
        <f>'[3]TABLEAU DE BORD'!K5068-'[3]TABLEAU DE BORD'!I5068</f>
        <v>0</v>
      </c>
    </row>
    <row r="5071" spans="87:91" x14ac:dyDescent="0.25">
      <c r="CI5071">
        <f>'[3]TABLEAU DE BORD'!B5069</f>
        <v>0</v>
      </c>
      <c r="CJ5071">
        <f>'[3]TABLEAU DE BORD'!E5069-'[3]TABLEAU DE BORD'!C5069</f>
        <v>0</v>
      </c>
      <c r="CL5071">
        <f>'[3]TABLEAU DE BORD'!H5069</f>
        <v>0</v>
      </c>
      <c r="CM5071">
        <f>'[3]TABLEAU DE BORD'!K5069-'[3]TABLEAU DE BORD'!I5069</f>
        <v>0</v>
      </c>
    </row>
    <row r="5072" spans="87:91" x14ac:dyDescent="0.25">
      <c r="CI5072">
        <f>'[3]TABLEAU DE BORD'!B5070</f>
        <v>0</v>
      </c>
      <c r="CJ5072">
        <f>'[3]TABLEAU DE BORD'!E5070-'[3]TABLEAU DE BORD'!C5070</f>
        <v>0</v>
      </c>
      <c r="CL5072">
        <f>'[3]TABLEAU DE BORD'!H5070</f>
        <v>0</v>
      </c>
      <c r="CM5072">
        <f>'[3]TABLEAU DE BORD'!K5070-'[3]TABLEAU DE BORD'!I5070</f>
        <v>0</v>
      </c>
    </row>
    <row r="5073" spans="87:91" x14ac:dyDescent="0.25">
      <c r="CI5073">
        <f>'[3]TABLEAU DE BORD'!B5071</f>
        <v>0</v>
      </c>
      <c r="CJ5073">
        <f>'[3]TABLEAU DE BORD'!E5071-'[3]TABLEAU DE BORD'!C5071</f>
        <v>0</v>
      </c>
      <c r="CL5073">
        <f>'[3]TABLEAU DE BORD'!H5071</f>
        <v>0</v>
      </c>
      <c r="CM5073">
        <f>'[3]TABLEAU DE BORD'!K5071-'[3]TABLEAU DE BORD'!I5071</f>
        <v>0</v>
      </c>
    </row>
    <row r="5074" spans="87:91" x14ac:dyDescent="0.25">
      <c r="CI5074">
        <f>'[3]TABLEAU DE BORD'!B5072</f>
        <v>0</v>
      </c>
      <c r="CJ5074">
        <f>'[3]TABLEAU DE BORD'!E5072-'[3]TABLEAU DE BORD'!C5072</f>
        <v>0</v>
      </c>
      <c r="CL5074">
        <f>'[3]TABLEAU DE BORD'!H5072</f>
        <v>0</v>
      </c>
      <c r="CM5074">
        <f>'[3]TABLEAU DE BORD'!K5072-'[3]TABLEAU DE BORD'!I5072</f>
        <v>0</v>
      </c>
    </row>
    <row r="5075" spans="87:91" x14ac:dyDescent="0.25">
      <c r="CI5075">
        <f>'[3]TABLEAU DE BORD'!B5073</f>
        <v>0</v>
      </c>
      <c r="CJ5075">
        <f>'[3]TABLEAU DE BORD'!E5073-'[3]TABLEAU DE BORD'!C5073</f>
        <v>0</v>
      </c>
      <c r="CL5075">
        <f>'[3]TABLEAU DE BORD'!H5073</f>
        <v>0</v>
      </c>
      <c r="CM5075">
        <f>'[3]TABLEAU DE BORD'!K5073-'[3]TABLEAU DE BORD'!I5073</f>
        <v>0</v>
      </c>
    </row>
    <row r="5076" spans="87:91" x14ac:dyDescent="0.25">
      <c r="CI5076">
        <f>'[3]TABLEAU DE BORD'!B5074</f>
        <v>0</v>
      </c>
      <c r="CJ5076">
        <f>'[3]TABLEAU DE BORD'!E5074-'[3]TABLEAU DE BORD'!C5074</f>
        <v>0</v>
      </c>
      <c r="CL5076">
        <f>'[3]TABLEAU DE BORD'!H5074</f>
        <v>0</v>
      </c>
      <c r="CM5076">
        <f>'[3]TABLEAU DE BORD'!K5074-'[3]TABLEAU DE BORD'!I5074</f>
        <v>0</v>
      </c>
    </row>
    <row r="5077" spans="87:91" x14ac:dyDescent="0.25">
      <c r="CI5077">
        <f>'[3]TABLEAU DE BORD'!B5075</f>
        <v>0</v>
      </c>
      <c r="CJ5077">
        <f>'[3]TABLEAU DE BORD'!E5075-'[3]TABLEAU DE BORD'!C5075</f>
        <v>0</v>
      </c>
      <c r="CL5077">
        <f>'[3]TABLEAU DE BORD'!H5075</f>
        <v>0</v>
      </c>
      <c r="CM5077">
        <f>'[3]TABLEAU DE BORD'!K5075-'[3]TABLEAU DE BORD'!I5075</f>
        <v>0</v>
      </c>
    </row>
    <row r="5078" spans="87:91" x14ac:dyDescent="0.25">
      <c r="CI5078">
        <f>'[3]TABLEAU DE BORD'!B5076</f>
        <v>0</v>
      </c>
      <c r="CJ5078">
        <f>'[3]TABLEAU DE BORD'!E5076-'[3]TABLEAU DE BORD'!C5076</f>
        <v>0</v>
      </c>
      <c r="CL5078">
        <f>'[3]TABLEAU DE BORD'!H5076</f>
        <v>0</v>
      </c>
      <c r="CM5078">
        <f>'[3]TABLEAU DE BORD'!K5076-'[3]TABLEAU DE BORD'!I5076</f>
        <v>0</v>
      </c>
    </row>
    <row r="5079" spans="87:91" x14ac:dyDescent="0.25">
      <c r="CI5079">
        <f>'[3]TABLEAU DE BORD'!B5077</f>
        <v>0</v>
      </c>
      <c r="CJ5079">
        <f>'[3]TABLEAU DE BORD'!E5077-'[3]TABLEAU DE BORD'!C5077</f>
        <v>0</v>
      </c>
      <c r="CL5079">
        <f>'[3]TABLEAU DE BORD'!H5077</f>
        <v>0</v>
      </c>
      <c r="CM5079">
        <f>'[3]TABLEAU DE BORD'!K5077-'[3]TABLEAU DE BORD'!I5077</f>
        <v>0</v>
      </c>
    </row>
    <row r="5080" spans="87:91" x14ac:dyDescent="0.25">
      <c r="CI5080">
        <f>'[3]TABLEAU DE BORD'!B5078</f>
        <v>0</v>
      </c>
      <c r="CJ5080">
        <f>'[3]TABLEAU DE BORD'!E5078-'[3]TABLEAU DE BORD'!C5078</f>
        <v>0</v>
      </c>
      <c r="CL5080">
        <f>'[3]TABLEAU DE BORD'!H5078</f>
        <v>0</v>
      </c>
      <c r="CM5080">
        <f>'[3]TABLEAU DE BORD'!K5078-'[3]TABLEAU DE BORD'!I5078</f>
        <v>0</v>
      </c>
    </row>
    <row r="5081" spans="87:91" x14ac:dyDescent="0.25">
      <c r="CI5081">
        <f>'[3]TABLEAU DE BORD'!B5079</f>
        <v>0</v>
      </c>
      <c r="CJ5081">
        <f>'[3]TABLEAU DE BORD'!E5079-'[3]TABLEAU DE BORD'!C5079</f>
        <v>0</v>
      </c>
      <c r="CL5081">
        <f>'[3]TABLEAU DE BORD'!H5079</f>
        <v>0</v>
      </c>
      <c r="CM5081">
        <f>'[3]TABLEAU DE BORD'!K5079-'[3]TABLEAU DE BORD'!I5079</f>
        <v>0</v>
      </c>
    </row>
    <row r="5082" spans="87:91" x14ac:dyDescent="0.25">
      <c r="CI5082">
        <f>'[3]TABLEAU DE BORD'!B5080</f>
        <v>0</v>
      </c>
      <c r="CJ5082">
        <f>'[3]TABLEAU DE BORD'!E5080-'[3]TABLEAU DE BORD'!C5080</f>
        <v>0</v>
      </c>
      <c r="CL5082">
        <f>'[3]TABLEAU DE BORD'!H5080</f>
        <v>0</v>
      </c>
      <c r="CM5082">
        <f>'[3]TABLEAU DE BORD'!K5080-'[3]TABLEAU DE BORD'!I5080</f>
        <v>0</v>
      </c>
    </row>
    <row r="5083" spans="87:91" x14ac:dyDescent="0.25">
      <c r="CI5083">
        <f>'[3]TABLEAU DE BORD'!B5081</f>
        <v>0</v>
      </c>
      <c r="CJ5083">
        <f>'[3]TABLEAU DE BORD'!E5081-'[3]TABLEAU DE BORD'!C5081</f>
        <v>0</v>
      </c>
      <c r="CL5083">
        <f>'[3]TABLEAU DE BORD'!H5081</f>
        <v>0</v>
      </c>
      <c r="CM5083">
        <f>'[3]TABLEAU DE BORD'!K5081-'[3]TABLEAU DE BORD'!I5081</f>
        <v>0</v>
      </c>
    </row>
    <row r="5084" spans="87:91" x14ac:dyDescent="0.25">
      <c r="CI5084">
        <f>'[3]TABLEAU DE BORD'!B5082</f>
        <v>0</v>
      </c>
      <c r="CJ5084">
        <f>'[3]TABLEAU DE BORD'!E5082-'[3]TABLEAU DE BORD'!C5082</f>
        <v>0</v>
      </c>
      <c r="CL5084">
        <f>'[3]TABLEAU DE BORD'!H5082</f>
        <v>0</v>
      </c>
      <c r="CM5084">
        <f>'[3]TABLEAU DE BORD'!K5082-'[3]TABLEAU DE BORD'!I5082</f>
        <v>0</v>
      </c>
    </row>
    <row r="5085" spans="87:91" x14ac:dyDescent="0.25">
      <c r="CI5085">
        <f>'[3]TABLEAU DE BORD'!B5083</f>
        <v>0</v>
      </c>
      <c r="CJ5085">
        <f>'[3]TABLEAU DE BORD'!E5083-'[3]TABLEAU DE BORD'!C5083</f>
        <v>0</v>
      </c>
      <c r="CL5085">
        <f>'[3]TABLEAU DE BORD'!H5083</f>
        <v>0</v>
      </c>
      <c r="CM5085">
        <f>'[3]TABLEAU DE BORD'!K5083-'[3]TABLEAU DE BORD'!I5083</f>
        <v>0</v>
      </c>
    </row>
    <row r="5086" spans="87:91" x14ac:dyDescent="0.25">
      <c r="CI5086">
        <f>'[3]TABLEAU DE BORD'!B5084</f>
        <v>0</v>
      </c>
      <c r="CJ5086">
        <f>'[3]TABLEAU DE BORD'!E5084-'[3]TABLEAU DE BORD'!C5084</f>
        <v>0</v>
      </c>
      <c r="CL5086">
        <f>'[3]TABLEAU DE BORD'!H5084</f>
        <v>0</v>
      </c>
      <c r="CM5086">
        <f>'[3]TABLEAU DE BORD'!K5084-'[3]TABLEAU DE BORD'!I5084</f>
        <v>0</v>
      </c>
    </row>
    <row r="5087" spans="87:91" x14ac:dyDescent="0.25">
      <c r="CI5087">
        <f>'[3]TABLEAU DE BORD'!B5085</f>
        <v>0</v>
      </c>
      <c r="CJ5087">
        <f>'[3]TABLEAU DE BORD'!E5085-'[3]TABLEAU DE BORD'!C5085</f>
        <v>0</v>
      </c>
      <c r="CL5087">
        <f>'[3]TABLEAU DE BORD'!H5085</f>
        <v>0</v>
      </c>
      <c r="CM5087">
        <f>'[3]TABLEAU DE BORD'!K5085-'[3]TABLEAU DE BORD'!I5085</f>
        <v>0</v>
      </c>
    </row>
    <row r="5088" spans="87:91" x14ac:dyDescent="0.25">
      <c r="CI5088">
        <f>'[3]TABLEAU DE BORD'!B5086</f>
        <v>0</v>
      </c>
      <c r="CJ5088">
        <f>'[3]TABLEAU DE BORD'!E5086-'[3]TABLEAU DE BORD'!C5086</f>
        <v>0</v>
      </c>
      <c r="CL5088">
        <f>'[3]TABLEAU DE BORD'!H5086</f>
        <v>0</v>
      </c>
      <c r="CM5088">
        <f>'[3]TABLEAU DE BORD'!K5086-'[3]TABLEAU DE BORD'!I5086</f>
        <v>0</v>
      </c>
    </row>
    <row r="5089" spans="87:91" x14ac:dyDescent="0.25">
      <c r="CI5089">
        <f>'[3]TABLEAU DE BORD'!B5087</f>
        <v>0</v>
      </c>
      <c r="CJ5089">
        <f>'[3]TABLEAU DE BORD'!E5087-'[3]TABLEAU DE BORD'!C5087</f>
        <v>0</v>
      </c>
      <c r="CL5089">
        <f>'[3]TABLEAU DE BORD'!H5087</f>
        <v>0</v>
      </c>
      <c r="CM5089">
        <f>'[3]TABLEAU DE BORD'!K5087-'[3]TABLEAU DE BORD'!I5087</f>
        <v>0</v>
      </c>
    </row>
    <row r="5090" spans="87:91" x14ac:dyDescent="0.25">
      <c r="CI5090">
        <f>'[3]TABLEAU DE BORD'!B5088</f>
        <v>0</v>
      </c>
      <c r="CJ5090">
        <f>'[3]TABLEAU DE BORD'!E5088-'[3]TABLEAU DE BORD'!C5088</f>
        <v>0</v>
      </c>
      <c r="CL5090">
        <f>'[3]TABLEAU DE BORD'!H5088</f>
        <v>0</v>
      </c>
      <c r="CM5090">
        <f>'[3]TABLEAU DE BORD'!K5088-'[3]TABLEAU DE BORD'!I5088</f>
        <v>0</v>
      </c>
    </row>
    <row r="5091" spans="87:91" x14ac:dyDescent="0.25">
      <c r="CI5091">
        <f>'[3]TABLEAU DE BORD'!B5089</f>
        <v>0</v>
      </c>
      <c r="CJ5091">
        <f>'[3]TABLEAU DE BORD'!E5089-'[3]TABLEAU DE BORD'!C5089</f>
        <v>0</v>
      </c>
      <c r="CL5091">
        <f>'[3]TABLEAU DE BORD'!H5089</f>
        <v>0</v>
      </c>
      <c r="CM5091">
        <f>'[3]TABLEAU DE BORD'!K5089-'[3]TABLEAU DE BORD'!I5089</f>
        <v>0</v>
      </c>
    </row>
    <row r="5092" spans="87:91" x14ac:dyDescent="0.25">
      <c r="CI5092">
        <f>'[3]TABLEAU DE BORD'!B5090</f>
        <v>0</v>
      </c>
      <c r="CJ5092">
        <f>'[3]TABLEAU DE BORD'!E5090-'[3]TABLEAU DE BORD'!C5090</f>
        <v>0</v>
      </c>
      <c r="CL5092">
        <f>'[3]TABLEAU DE BORD'!H5090</f>
        <v>0</v>
      </c>
      <c r="CM5092">
        <f>'[3]TABLEAU DE BORD'!K5090-'[3]TABLEAU DE BORD'!I5090</f>
        <v>0</v>
      </c>
    </row>
    <row r="5093" spans="87:91" x14ac:dyDescent="0.25">
      <c r="CI5093">
        <f>'[3]TABLEAU DE BORD'!B5091</f>
        <v>0</v>
      </c>
      <c r="CJ5093">
        <f>'[3]TABLEAU DE BORD'!E5091-'[3]TABLEAU DE BORD'!C5091</f>
        <v>0</v>
      </c>
      <c r="CL5093">
        <f>'[3]TABLEAU DE BORD'!H5091</f>
        <v>0</v>
      </c>
      <c r="CM5093">
        <f>'[3]TABLEAU DE BORD'!K5091-'[3]TABLEAU DE BORD'!I5091</f>
        <v>0</v>
      </c>
    </row>
    <row r="5094" spans="87:91" x14ac:dyDescent="0.25">
      <c r="CI5094">
        <f>'[3]TABLEAU DE BORD'!B5092</f>
        <v>0</v>
      </c>
      <c r="CJ5094">
        <f>'[3]TABLEAU DE BORD'!E5092-'[3]TABLEAU DE BORD'!C5092</f>
        <v>0</v>
      </c>
      <c r="CL5094">
        <f>'[3]TABLEAU DE BORD'!H5092</f>
        <v>0</v>
      </c>
      <c r="CM5094">
        <f>'[3]TABLEAU DE BORD'!K5092-'[3]TABLEAU DE BORD'!I5092</f>
        <v>0</v>
      </c>
    </row>
    <row r="5095" spans="87:91" x14ac:dyDescent="0.25">
      <c r="CI5095">
        <f>'[3]TABLEAU DE BORD'!B5093</f>
        <v>0</v>
      </c>
      <c r="CJ5095">
        <f>'[3]TABLEAU DE BORD'!E5093-'[3]TABLEAU DE BORD'!C5093</f>
        <v>0</v>
      </c>
      <c r="CL5095">
        <f>'[3]TABLEAU DE BORD'!H5093</f>
        <v>0</v>
      </c>
      <c r="CM5095">
        <f>'[3]TABLEAU DE BORD'!K5093-'[3]TABLEAU DE BORD'!I5093</f>
        <v>0</v>
      </c>
    </row>
    <row r="5096" spans="87:91" x14ac:dyDescent="0.25">
      <c r="CI5096">
        <f>'[3]TABLEAU DE BORD'!B5094</f>
        <v>0</v>
      </c>
      <c r="CJ5096">
        <f>'[3]TABLEAU DE BORD'!E5094-'[3]TABLEAU DE BORD'!C5094</f>
        <v>0</v>
      </c>
      <c r="CL5096">
        <f>'[3]TABLEAU DE BORD'!H5094</f>
        <v>0</v>
      </c>
      <c r="CM5096">
        <f>'[3]TABLEAU DE BORD'!K5094-'[3]TABLEAU DE BORD'!I5094</f>
        <v>0</v>
      </c>
    </row>
    <row r="5097" spans="87:91" x14ac:dyDescent="0.25">
      <c r="CI5097">
        <f>'[3]TABLEAU DE BORD'!B5095</f>
        <v>0</v>
      </c>
      <c r="CJ5097">
        <f>'[3]TABLEAU DE BORD'!E5095-'[3]TABLEAU DE BORD'!C5095</f>
        <v>0</v>
      </c>
      <c r="CL5097">
        <f>'[3]TABLEAU DE BORD'!H5095</f>
        <v>0</v>
      </c>
      <c r="CM5097">
        <f>'[3]TABLEAU DE BORD'!K5095-'[3]TABLEAU DE BORD'!I5095</f>
        <v>0</v>
      </c>
    </row>
    <row r="5098" spans="87:91" x14ac:dyDescent="0.25">
      <c r="CI5098">
        <f>'[3]TABLEAU DE BORD'!B5096</f>
        <v>0</v>
      </c>
      <c r="CJ5098">
        <f>'[3]TABLEAU DE BORD'!E5096-'[3]TABLEAU DE BORD'!C5096</f>
        <v>0</v>
      </c>
      <c r="CL5098">
        <f>'[3]TABLEAU DE BORD'!H5096</f>
        <v>0</v>
      </c>
      <c r="CM5098">
        <f>'[3]TABLEAU DE BORD'!K5096-'[3]TABLEAU DE BORD'!I5096</f>
        <v>0</v>
      </c>
    </row>
    <row r="5099" spans="87:91" x14ac:dyDescent="0.25">
      <c r="CI5099">
        <f>'[3]TABLEAU DE BORD'!B5097</f>
        <v>0</v>
      </c>
      <c r="CJ5099">
        <f>'[3]TABLEAU DE BORD'!E5097-'[3]TABLEAU DE BORD'!C5097</f>
        <v>0</v>
      </c>
      <c r="CL5099">
        <f>'[3]TABLEAU DE BORD'!H5097</f>
        <v>0</v>
      </c>
      <c r="CM5099">
        <f>'[3]TABLEAU DE BORD'!K5097-'[3]TABLEAU DE BORD'!I5097</f>
        <v>0</v>
      </c>
    </row>
    <row r="5100" spans="87:91" x14ac:dyDescent="0.25">
      <c r="CI5100">
        <f>'[3]TABLEAU DE BORD'!B5098</f>
        <v>0</v>
      </c>
      <c r="CJ5100">
        <f>'[3]TABLEAU DE BORD'!E5098-'[3]TABLEAU DE BORD'!C5098</f>
        <v>0</v>
      </c>
      <c r="CL5100">
        <f>'[3]TABLEAU DE BORD'!H5098</f>
        <v>0</v>
      </c>
      <c r="CM5100">
        <f>'[3]TABLEAU DE BORD'!K5098-'[3]TABLEAU DE BORD'!I5098</f>
        <v>0</v>
      </c>
    </row>
    <row r="5101" spans="87:91" x14ac:dyDescent="0.25">
      <c r="CI5101">
        <f>'[3]TABLEAU DE BORD'!B5099</f>
        <v>0</v>
      </c>
      <c r="CJ5101">
        <f>'[3]TABLEAU DE BORD'!E5099-'[3]TABLEAU DE BORD'!C5099</f>
        <v>0</v>
      </c>
      <c r="CL5101">
        <f>'[3]TABLEAU DE BORD'!H5099</f>
        <v>0</v>
      </c>
      <c r="CM5101">
        <f>'[3]TABLEAU DE BORD'!K5099-'[3]TABLEAU DE BORD'!I5099</f>
        <v>0</v>
      </c>
    </row>
    <row r="5102" spans="87:91" x14ac:dyDescent="0.25">
      <c r="CI5102">
        <f>'[3]TABLEAU DE BORD'!B5100</f>
        <v>0</v>
      </c>
      <c r="CJ5102">
        <f>'[3]TABLEAU DE BORD'!E5100-'[3]TABLEAU DE BORD'!C5100</f>
        <v>0</v>
      </c>
      <c r="CL5102">
        <f>'[3]TABLEAU DE BORD'!H5100</f>
        <v>0</v>
      </c>
      <c r="CM5102">
        <f>'[3]TABLEAU DE BORD'!K5100-'[3]TABLEAU DE BORD'!I5100</f>
        <v>0</v>
      </c>
    </row>
    <row r="5103" spans="87:91" x14ac:dyDescent="0.25">
      <c r="CI5103">
        <f>'[3]TABLEAU DE BORD'!B5101</f>
        <v>0</v>
      </c>
      <c r="CJ5103">
        <f>'[3]TABLEAU DE BORD'!E5101-'[3]TABLEAU DE BORD'!C5101</f>
        <v>0</v>
      </c>
      <c r="CL5103">
        <f>'[3]TABLEAU DE BORD'!H5101</f>
        <v>0</v>
      </c>
      <c r="CM5103">
        <f>'[3]TABLEAU DE BORD'!K5101-'[3]TABLEAU DE BORD'!I5101</f>
        <v>0</v>
      </c>
    </row>
    <row r="5104" spans="87:91" x14ac:dyDescent="0.25">
      <c r="CI5104">
        <f>'[3]TABLEAU DE BORD'!B5102</f>
        <v>0</v>
      </c>
      <c r="CJ5104">
        <f>'[3]TABLEAU DE BORD'!E5102-'[3]TABLEAU DE BORD'!C5102</f>
        <v>0</v>
      </c>
      <c r="CL5104">
        <f>'[3]TABLEAU DE BORD'!H5102</f>
        <v>0</v>
      </c>
      <c r="CM5104">
        <f>'[3]TABLEAU DE BORD'!K5102-'[3]TABLEAU DE BORD'!I5102</f>
        <v>0</v>
      </c>
    </row>
    <row r="5105" spans="87:91" x14ac:dyDescent="0.25">
      <c r="CI5105">
        <f>'[3]TABLEAU DE BORD'!B5103</f>
        <v>0</v>
      </c>
      <c r="CJ5105">
        <f>'[3]TABLEAU DE BORD'!E5103-'[3]TABLEAU DE BORD'!C5103</f>
        <v>0</v>
      </c>
      <c r="CL5105">
        <f>'[3]TABLEAU DE BORD'!H5103</f>
        <v>0</v>
      </c>
      <c r="CM5105">
        <f>'[3]TABLEAU DE BORD'!K5103-'[3]TABLEAU DE BORD'!I5103</f>
        <v>0</v>
      </c>
    </row>
    <row r="5106" spans="87:91" x14ac:dyDescent="0.25">
      <c r="CI5106">
        <f>'[3]TABLEAU DE BORD'!B5104</f>
        <v>0</v>
      </c>
      <c r="CJ5106">
        <f>'[3]TABLEAU DE BORD'!E5104-'[3]TABLEAU DE BORD'!C5104</f>
        <v>0</v>
      </c>
      <c r="CL5106">
        <f>'[3]TABLEAU DE BORD'!H5104</f>
        <v>0</v>
      </c>
      <c r="CM5106">
        <f>'[3]TABLEAU DE BORD'!K5104-'[3]TABLEAU DE BORD'!I5104</f>
        <v>0</v>
      </c>
    </row>
    <row r="5107" spans="87:91" x14ac:dyDescent="0.25">
      <c r="CI5107">
        <f>'[3]TABLEAU DE BORD'!B5105</f>
        <v>0</v>
      </c>
      <c r="CJ5107">
        <f>'[3]TABLEAU DE BORD'!E5105-'[3]TABLEAU DE BORD'!C5105</f>
        <v>0</v>
      </c>
      <c r="CL5107">
        <f>'[3]TABLEAU DE BORD'!H5105</f>
        <v>0</v>
      </c>
      <c r="CM5107">
        <f>'[3]TABLEAU DE BORD'!K5105-'[3]TABLEAU DE BORD'!I5105</f>
        <v>0</v>
      </c>
    </row>
    <row r="5108" spans="87:91" x14ac:dyDescent="0.25">
      <c r="CI5108">
        <f>'[3]TABLEAU DE BORD'!B5106</f>
        <v>0</v>
      </c>
      <c r="CJ5108">
        <f>'[3]TABLEAU DE BORD'!E5106-'[3]TABLEAU DE BORD'!C5106</f>
        <v>0</v>
      </c>
      <c r="CL5108">
        <f>'[3]TABLEAU DE BORD'!H5106</f>
        <v>0</v>
      </c>
      <c r="CM5108">
        <f>'[3]TABLEAU DE BORD'!K5106-'[3]TABLEAU DE BORD'!I5106</f>
        <v>0</v>
      </c>
    </row>
    <row r="5109" spans="87:91" x14ac:dyDescent="0.25">
      <c r="CI5109">
        <f>'[3]TABLEAU DE BORD'!B5107</f>
        <v>0</v>
      </c>
      <c r="CJ5109">
        <f>'[3]TABLEAU DE BORD'!E5107-'[3]TABLEAU DE BORD'!C5107</f>
        <v>0</v>
      </c>
      <c r="CL5109">
        <f>'[3]TABLEAU DE BORD'!H5107</f>
        <v>0</v>
      </c>
      <c r="CM5109">
        <f>'[3]TABLEAU DE BORD'!K5107-'[3]TABLEAU DE BORD'!I5107</f>
        <v>0</v>
      </c>
    </row>
    <row r="5110" spans="87:91" x14ac:dyDescent="0.25">
      <c r="CI5110">
        <f>'[3]TABLEAU DE BORD'!B5108</f>
        <v>0</v>
      </c>
      <c r="CJ5110">
        <f>'[3]TABLEAU DE BORD'!E5108-'[3]TABLEAU DE BORD'!C5108</f>
        <v>0</v>
      </c>
      <c r="CL5110">
        <f>'[3]TABLEAU DE BORD'!H5108</f>
        <v>0</v>
      </c>
      <c r="CM5110">
        <f>'[3]TABLEAU DE BORD'!K5108-'[3]TABLEAU DE BORD'!I5108</f>
        <v>0</v>
      </c>
    </row>
    <row r="5111" spans="87:91" x14ac:dyDescent="0.25">
      <c r="CI5111">
        <f>'[3]TABLEAU DE BORD'!B5109</f>
        <v>0</v>
      </c>
      <c r="CJ5111">
        <f>'[3]TABLEAU DE BORD'!E5109-'[3]TABLEAU DE BORD'!C5109</f>
        <v>0</v>
      </c>
      <c r="CL5111">
        <f>'[3]TABLEAU DE BORD'!H5109</f>
        <v>0</v>
      </c>
      <c r="CM5111">
        <f>'[3]TABLEAU DE BORD'!K5109-'[3]TABLEAU DE BORD'!I5109</f>
        <v>0</v>
      </c>
    </row>
    <row r="5112" spans="87:91" x14ac:dyDescent="0.25">
      <c r="CI5112">
        <f>'[3]TABLEAU DE BORD'!B5110</f>
        <v>0</v>
      </c>
      <c r="CJ5112">
        <f>'[3]TABLEAU DE BORD'!E5110-'[3]TABLEAU DE BORD'!C5110</f>
        <v>0</v>
      </c>
      <c r="CL5112">
        <f>'[3]TABLEAU DE BORD'!H5110</f>
        <v>0</v>
      </c>
      <c r="CM5112">
        <f>'[3]TABLEAU DE BORD'!K5110-'[3]TABLEAU DE BORD'!I5110</f>
        <v>0</v>
      </c>
    </row>
    <row r="5113" spans="87:91" x14ac:dyDescent="0.25">
      <c r="CI5113">
        <f>'[3]TABLEAU DE BORD'!B5111</f>
        <v>0</v>
      </c>
      <c r="CJ5113">
        <f>'[3]TABLEAU DE BORD'!E5111-'[3]TABLEAU DE BORD'!C5111</f>
        <v>0</v>
      </c>
      <c r="CL5113">
        <f>'[3]TABLEAU DE BORD'!H5111</f>
        <v>0</v>
      </c>
      <c r="CM5113">
        <f>'[3]TABLEAU DE BORD'!K5111-'[3]TABLEAU DE BORD'!I5111</f>
        <v>0</v>
      </c>
    </row>
    <row r="5114" spans="87:91" x14ac:dyDescent="0.25">
      <c r="CI5114">
        <f>'[3]TABLEAU DE BORD'!B5112</f>
        <v>0</v>
      </c>
      <c r="CJ5114">
        <f>'[3]TABLEAU DE BORD'!E5112-'[3]TABLEAU DE BORD'!C5112</f>
        <v>0</v>
      </c>
      <c r="CL5114">
        <f>'[3]TABLEAU DE BORD'!H5112</f>
        <v>0</v>
      </c>
      <c r="CM5114">
        <f>'[3]TABLEAU DE BORD'!K5112-'[3]TABLEAU DE BORD'!I5112</f>
        <v>0</v>
      </c>
    </row>
    <row r="5115" spans="87:91" x14ac:dyDescent="0.25">
      <c r="CI5115">
        <f>'[3]TABLEAU DE BORD'!B5113</f>
        <v>0</v>
      </c>
      <c r="CJ5115">
        <f>'[3]TABLEAU DE BORD'!E5113-'[3]TABLEAU DE BORD'!C5113</f>
        <v>0</v>
      </c>
      <c r="CL5115">
        <f>'[3]TABLEAU DE BORD'!H5113</f>
        <v>0</v>
      </c>
      <c r="CM5115">
        <f>'[3]TABLEAU DE BORD'!K5113-'[3]TABLEAU DE BORD'!I5113</f>
        <v>0</v>
      </c>
    </row>
    <row r="5116" spans="87:91" x14ac:dyDescent="0.25">
      <c r="CI5116">
        <f>'[3]TABLEAU DE BORD'!B5114</f>
        <v>0</v>
      </c>
      <c r="CJ5116">
        <f>'[3]TABLEAU DE BORD'!E5114-'[3]TABLEAU DE BORD'!C5114</f>
        <v>0</v>
      </c>
      <c r="CL5116">
        <f>'[3]TABLEAU DE BORD'!H5114</f>
        <v>0</v>
      </c>
      <c r="CM5116">
        <f>'[3]TABLEAU DE BORD'!K5114-'[3]TABLEAU DE BORD'!I5114</f>
        <v>0</v>
      </c>
    </row>
    <row r="5117" spans="87:91" x14ac:dyDescent="0.25">
      <c r="CI5117">
        <f>'[3]TABLEAU DE BORD'!B5115</f>
        <v>0</v>
      </c>
      <c r="CJ5117">
        <f>'[3]TABLEAU DE BORD'!E5115-'[3]TABLEAU DE BORD'!C5115</f>
        <v>0</v>
      </c>
      <c r="CL5117">
        <f>'[3]TABLEAU DE BORD'!H5115</f>
        <v>0</v>
      </c>
      <c r="CM5117">
        <f>'[3]TABLEAU DE BORD'!K5115-'[3]TABLEAU DE BORD'!I5115</f>
        <v>0</v>
      </c>
    </row>
    <row r="5118" spans="87:91" x14ac:dyDescent="0.25">
      <c r="CI5118">
        <f>'[3]TABLEAU DE BORD'!B5116</f>
        <v>0</v>
      </c>
      <c r="CJ5118">
        <f>'[3]TABLEAU DE BORD'!E5116-'[3]TABLEAU DE BORD'!C5116</f>
        <v>0</v>
      </c>
      <c r="CL5118">
        <f>'[3]TABLEAU DE BORD'!H5116</f>
        <v>0</v>
      </c>
      <c r="CM5118">
        <f>'[3]TABLEAU DE BORD'!K5116-'[3]TABLEAU DE BORD'!I5116</f>
        <v>0</v>
      </c>
    </row>
    <row r="5119" spans="87:91" x14ac:dyDescent="0.25">
      <c r="CI5119">
        <f>'[3]TABLEAU DE BORD'!B5117</f>
        <v>0</v>
      </c>
      <c r="CJ5119">
        <f>'[3]TABLEAU DE BORD'!E5117-'[3]TABLEAU DE BORD'!C5117</f>
        <v>0</v>
      </c>
      <c r="CL5119">
        <f>'[3]TABLEAU DE BORD'!H5117</f>
        <v>0</v>
      </c>
      <c r="CM5119">
        <f>'[3]TABLEAU DE BORD'!K5117-'[3]TABLEAU DE BORD'!I5117</f>
        <v>0</v>
      </c>
    </row>
    <row r="5120" spans="87:91" x14ac:dyDescent="0.25">
      <c r="CI5120">
        <f>'[3]TABLEAU DE BORD'!B5118</f>
        <v>0</v>
      </c>
      <c r="CJ5120">
        <f>'[3]TABLEAU DE BORD'!E5118-'[3]TABLEAU DE BORD'!C5118</f>
        <v>0</v>
      </c>
      <c r="CL5120">
        <f>'[3]TABLEAU DE BORD'!H5118</f>
        <v>0</v>
      </c>
      <c r="CM5120">
        <f>'[3]TABLEAU DE BORD'!K5118-'[3]TABLEAU DE BORD'!I5118</f>
        <v>0</v>
      </c>
    </row>
    <row r="5121" spans="87:91" x14ac:dyDescent="0.25">
      <c r="CI5121">
        <f>'[3]TABLEAU DE BORD'!B5119</f>
        <v>0</v>
      </c>
      <c r="CJ5121">
        <f>'[3]TABLEAU DE BORD'!E5119-'[3]TABLEAU DE BORD'!C5119</f>
        <v>0</v>
      </c>
      <c r="CL5121">
        <f>'[3]TABLEAU DE BORD'!H5119</f>
        <v>0</v>
      </c>
      <c r="CM5121">
        <f>'[3]TABLEAU DE BORD'!K5119-'[3]TABLEAU DE BORD'!I5119</f>
        <v>0</v>
      </c>
    </row>
    <row r="5122" spans="87:91" x14ac:dyDescent="0.25">
      <c r="CI5122">
        <f>'[3]TABLEAU DE BORD'!B5120</f>
        <v>0</v>
      </c>
      <c r="CJ5122">
        <f>'[3]TABLEAU DE BORD'!E5120-'[3]TABLEAU DE BORD'!C5120</f>
        <v>0</v>
      </c>
      <c r="CL5122">
        <f>'[3]TABLEAU DE BORD'!H5120</f>
        <v>0</v>
      </c>
      <c r="CM5122">
        <f>'[3]TABLEAU DE BORD'!K5120-'[3]TABLEAU DE BORD'!I5120</f>
        <v>0</v>
      </c>
    </row>
    <row r="5123" spans="87:91" x14ac:dyDescent="0.25">
      <c r="CI5123">
        <f>'[3]TABLEAU DE BORD'!B5121</f>
        <v>0</v>
      </c>
      <c r="CJ5123">
        <f>'[3]TABLEAU DE BORD'!E5121-'[3]TABLEAU DE BORD'!C5121</f>
        <v>0</v>
      </c>
      <c r="CL5123">
        <f>'[3]TABLEAU DE BORD'!H5121</f>
        <v>0</v>
      </c>
      <c r="CM5123">
        <f>'[3]TABLEAU DE BORD'!K5121-'[3]TABLEAU DE BORD'!I5121</f>
        <v>0</v>
      </c>
    </row>
    <row r="5124" spans="87:91" x14ac:dyDescent="0.25">
      <c r="CI5124">
        <f>'[3]TABLEAU DE BORD'!B5122</f>
        <v>0</v>
      </c>
      <c r="CJ5124">
        <f>'[3]TABLEAU DE BORD'!E5122-'[3]TABLEAU DE BORD'!C5122</f>
        <v>0</v>
      </c>
      <c r="CL5124">
        <f>'[3]TABLEAU DE BORD'!H5122</f>
        <v>0</v>
      </c>
      <c r="CM5124">
        <f>'[3]TABLEAU DE BORD'!K5122-'[3]TABLEAU DE BORD'!I5122</f>
        <v>0</v>
      </c>
    </row>
    <row r="5125" spans="87:91" x14ac:dyDescent="0.25">
      <c r="CI5125">
        <f>'[3]TABLEAU DE BORD'!B5123</f>
        <v>0</v>
      </c>
      <c r="CJ5125">
        <f>'[3]TABLEAU DE BORD'!E5123-'[3]TABLEAU DE BORD'!C5123</f>
        <v>0</v>
      </c>
      <c r="CL5125">
        <f>'[3]TABLEAU DE BORD'!H5123</f>
        <v>0</v>
      </c>
      <c r="CM5125">
        <f>'[3]TABLEAU DE BORD'!K5123-'[3]TABLEAU DE BORD'!I5123</f>
        <v>0</v>
      </c>
    </row>
    <row r="5126" spans="87:91" x14ac:dyDescent="0.25">
      <c r="CI5126">
        <f>'[3]TABLEAU DE BORD'!B5124</f>
        <v>0</v>
      </c>
      <c r="CJ5126">
        <f>'[3]TABLEAU DE BORD'!E5124-'[3]TABLEAU DE BORD'!C5124</f>
        <v>0</v>
      </c>
      <c r="CL5126">
        <f>'[3]TABLEAU DE BORD'!H5124</f>
        <v>0</v>
      </c>
      <c r="CM5126">
        <f>'[3]TABLEAU DE BORD'!K5124-'[3]TABLEAU DE BORD'!I5124</f>
        <v>0</v>
      </c>
    </row>
    <row r="5127" spans="87:91" x14ac:dyDescent="0.25">
      <c r="CI5127">
        <f>'[3]TABLEAU DE BORD'!B5125</f>
        <v>0</v>
      </c>
      <c r="CJ5127">
        <f>'[3]TABLEAU DE BORD'!E5125-'[3]TABLEAU DE BORD'!C5125</f>
        <v>0</v>
      </c>
      <c r="CL5127">
        <f>'[3]TABLEAU DE BORD'!H5125</f>
        <v>0</v>
      </c>
      <c r="CM5127">
        <f>'[3]TABLEAU DE BORD'!K5125-'[3]TABLEAU DE BORD'!I5125</f>
        <v>0</v>
      </c>
    </row>
    <row r="5128" spans="87:91" x14ac:dyDescent="0.25">
      <c r="CI5128">
        <f>'[3]TABLEAU DE BORD'!B5126</f>
        <v>0</v>
      </c>
      <c r="CJ5128">
        <f>'[3]TABLEAU DE BORD'!E5126-'[3]TABLEAU DE BORD'!C5126</f>
        <v>0</v>
      </c>
      <c r="CL5128">
        <f>'[3]TABLEAU DE BORD'!H5126</f>
        <v>0</v>
      </c>
      <c r="CM5128">
        <f>'[3]TABLEAU DE BORD'!K5126-'[3]TABLEAU DE BORD'!I5126</f>
        <v>0</v>
      </c>
    </row>
    <row r="5129" spans="87:91" x14ac:dyDescent="0.25">
      <c r="CI5129">
        <f>'[3]TABLEAU DE BORD'!B5127</f>
        <v>0</v>
      </c>
      <c r="CJ5129">
        <f>'[3]TABLEAU DE BORD'!E5127-'[3]TABLEAU DE BORD'!C5127</f>
        <v>0</v>
      </c>
      <c r="CL5129">
        <f>'[3]TABLEAU DE BORD'!H5127</f>
        <v>0</v>
      </c>
      <c r="CM5129">
        <f>'[3]TABLEAU DE BORD'!K5127-'[3]TABLEAU DE BORD'!I5127</f>
        <v>0</v>
      </c>
    </row>
    <row r="5130" spans="87:91" x14ac:dyDescent="0.25">
      <c r="CI5130">
        <f>'[3]TABLEAU DE BORD'!B5128</f>
        <v>0</v>
      </c>
      <c r="CJ5130">
        <f>'[3]TABLEAU DE BORD'!E5128-'[3]TABLEAU DE BORD'!C5128</f>
        <v>0</v>
      </c>
      <c r="CL5130">
        <f>'[3]TABLEAU DE BORD'!H5128</f>
        <v>0</v>
      </c>
      <c r="CM5130">
        <f>'[3]TABLEAU DE BORD'!K5128-'[3]TABLEAU DE BORD'!I5128</f>
        <v>0</v>
      </c>
    </row>
    <row r="5131" spans="87:91" x14ac:dyDescent="0.25">
      <c r="CI5131">
        <f>'[3]TABLEAU DE BORD'!B5129</f>
        <v>0</v>
      </c>
      <c r="CJ5131">
        <f>'[3]TABLEAU DE BORD'!E5129-'[3]TABLEAU DE BORD'!C5129</f>
        <v>0</v>
      </c>
      <c r="CL5131">
        <f>'[3]TABLEAU DE BORD'!H5129</f>
        <v>0</v>
      </c>
      <c r="CM5131">
        <f>'[3]TABLEAU DE BORD'!K5129-'[3]TABLEAU DE BORD'!I5129</f>
        <v>0</v>
      </c>
    </row>
    <row r="5132" spans="87:91" x14ac:dyDescent="0.25">
      <c r="CI5132">
        <f>'[3]TABLEAU DE BORD'!B5130</f>
        <v>0</v>
      </c>
      <c r="CJ5132">
        <f>'[3]TABLEAU DE BORD'!E5130-'[3]TABLEAU DE BORD'!C5130</f>
        <v>0</v>
      </c>
      <c r="CL5132">
        <f>'[3]TABLEAU DE BORD'!H5130</f>
        <v>0</v>
      </c>
      <c r="CM5132">
        <f>'[3]TABLEAU DE BORD'!K5130-'[3]TABLEAU DE BORD'!I5130</f>
        <v>0</v>
      </c>
    </row>
    <row r="5133" spans="87:91" x14ac:dyDescent="0.25">
      <c r="CI5133">
        <f>'[3]TABLEAU DE BORD'!B5131</f>
        <v>0</v>
      </c>
      <c r="CJ5133">
        <f>'[3]TABLEAU DE BORD'!E5131-'[3]TABLEAU DE BORD'!C5131</f>
        <v>0</v>
      </c>
      <c r="CL5133">
        <f>'[3]TABLEAU DE BORD'!H5131</f>
        <v>0</v>
      </c>
      <c r="CM5133">
        <f>'[3]TABLEAU DE BORD'!K5131-'[3]TABLEAU DE BORD'!I5131</f>
        <v>0</v>
      </c>
    </row>
    <row r="5134" spans="87:91" x14ac:dyDescent="0.25">
      <c r="CI5134">
        <f>'[3]TABLEAU DE BORD'!B5132</f>
        <v>0</v>
      </c>
      <c r="CJ5134">
        <f>'[3]TABLEAU DE BORD'!E5132-'[3]TABLEAU DE BORD'!C5132</f>
        <v>0</v>
      </c>
      <c r="CL5134">
        <f>'[3]TABLEAU DE BORD'!H5132</f>
        <v>0</v>
      </c>
      <c r="CM5134">
        <f>'[3]TABLEAU DE BORD'!K5132-'[3]TABLEAU DE BORD'!I5132</f>
        <v>0</v>
      </c>
    </row>
    <row r="5135" spans="87:91" x14ac:dyDescent="0.25">
      <c r="CI5135">
        <f>'[3]TABLEAU DE BORD'!B5133</f>
        <v>0</v>
      </c>
      <c r="CJ5135">
        <f>'[3]TABLEAU DE BORD'!E5133-'[3]TABLEAU DE BORD'!C5133</f>
        <v>0</v>
      </c>
      <c r="CL5135">
        <f>'[3]TABLEAU DE BORD'!H5133</f>
        <v>0</v>
      </c>
      <c r="CM5135">
        <f>'[3]TABLEAU DE BORD'!K5133-'[3]TABLEAU DE BORD'!I5133</f>
        <v>0</v>
      </c>
    </row>
    <row r="5136" spans="87:91" x14ac:dyDescent="0.25">
      <c r="CI5136">
        <f>'[3]TABLEAU DE BORD'!B5134</f>
        <v>0</v>
      </c>
      <c r="CJ5136">
        <f>'[3]TABLEAU DE BORD'!E5134-'[3]TABLEAU DE BORD'!C5134</f>
        <v>0</v>
      </c>
      <c r="CL5136">
        <f>'[3]TABLEAU DE BORD'!H5134</f>
        <v>0</v>
      </c>
      <c r="CM5136">
        <f>'[3]TABLEAU DE BORD'!K5134-'[3]TABLEAU DE BORD'!I5134</f>
        <v>0</v>
      </c>
    </row>
    <row r="5137" spans="87:91" x14ac:dyDescent="0.25">
      <c r="CI5137">
        <f>'[3]TABLEAU DE BORD'!B5135</f>
        <v>0</v>
      </c>
      <c r="CJ5137">
        <f>'[3]TABLEAU DE BORD'!E5135-'[3]TABLEAU DE BORD'!C5135</f>
        <v>0</v>
      </c>
      <c r="CL5137">
        <f>'[3]TABLEAU DE BORD'!H5135</f>
        <v>0</v>
      </c>
      <c r="CM5137">
        <f>'[3]TABLEAU DE BORD'!K5135-'[3]TABLEAU DE BORD'!I5135</f>
        <v>0</v>
      </c>
    </row>
    <row r="5138" spans="87:91" x14ac:dyDescent="0.25">
      <c r="CI5138">
        <f>'[3]TABLEAU DE BORD'!B5136</f>
        <v>0</v>
      </c>
      <c r="CJ5138">
        <f>'[3]TABLEAU DE BORD'!E5136-'[3]TABLEAU DE BORD'!C5136</f>
        <v>0</v>
      </c>
      <c r="CL5138">
        <f>'[3]TABLEAU DE BORD'!H5136</f>
        <v>0</v>
      </c>
      <c r="CM5138">
        <f>'[3]TABLEAU DE BORD'!K5136-'[3]TABLEAU DE BORD'!I5136</f>
        <v>0</v>
      </c>
    </row>
    <row r="5139" spans="87:91" x14ac:dyDescent="0.25">
      <c r="CI5139">
        <f>'[3]TABLEAU DE BORD'!B5137</f>
        <v>0</v>
      </c>
      <c r="CJ5139">
        <f>'[3]TABLEAU DE BORD'!E5137-'[3]TABLEAU DE BORD'!C5137</f>
        <v>0</v>
      </c>
      <c r="CL5139">
        <f>'[3]TABLEAU DE BORD'!H5137</f>
        <v>0</v>
      </c>
      <c r="CM5139">
        <f>'[3]TABLEAU DE BORD'!K5137-'[3]TABLEAU DE BORD'!I5137</f>
        <v>0</v>
      </c>
    </row>
    <row r="5140" spans="87:91" x14ac:dyDescent="0.25">
      <c r="CI5140">
        <f>'[3]TABLEAU DE BORD'!B5138</f>
        <v>0</v>
      </c>
      <c r="CJ5140">
        <f>'[3]TABLEAU DE BORD'!E5138-'[3]TABLEAU DE BORD'!C5138</f>
        <v>0</v>
      </c>
      <c r="CL5140">
        <f>'[3]TABLEAU DE BORD'!H5138</f>
        <v>0</v>
      </c>
      <c r="CM5140">
        <f>'[3]TABLEAU DE BORD'!K5138-'[3]TABLEAU DE BORD'!I5138</f>
        <v>0</v>
      </c>
    </row>
    <row r="5141" spans="87:91" x14ac:dyDescent="0.25">
      <c r="CI5141">
        <f>'[3]TABLEAU DE BORD'!B5139</f>
        <v>0</v>
      </c>
      <c r="CJ5141">
        <f>'[3]TABLEAU DE BORD'!E5139-'[3]TABLEAU DE BORD'!C5139</f>
        <v>0</v>
      </c>
      <c r="CL5141">
        <f>'[3]TABLEAU DE BORD'!H5139</f>
        <v>0</v>
      </c>
      <c r="CM5141">
        <f>'[3]TABLEAU DE BORD'!K5139-'[3]TABLEAU DE BORD'!I5139</f>
        <v>0</v>
      </c>
    </row>
    <row r="5142" spans="87:91" x14ac:dyDescent="0.25">
      <c r="CI5142">
        <f>'[3]TABLEAU DE BORD'!B5140</f>
        <v>0</v>
      </c>
      <c r="CJ5142">
        <f>'[3]TABLEAU DE BORD'!E5140-'[3]TABLEAU DE BORD'!C5140</f>
        <v>0</v>
      </c>
      <c r="CL5142">
        <f>'[3]TABLEAU DE BORD'!H5140</f>
        <v>0</v>
      </c>
      <c r="CM5142">
        <f>'[3]TABLEAU DE BORD'!K5140-'[3]TABLEAU DE BORD'!I5140</f>
        <v>0</v>
      </c>
    </row>
    <row r="5143" spans="87:91" x14ac:dyDescent="0.25">
      <c r="CI5143">
        <f>'[3]TABLEAU DE BORD'!B5141</f>
        <v>0</v>
      </c>
      <c r="CJ5143">
        <f>'[3]TABLEAU DE BORD'!E5141-'[3]TABLEAU DE BORD'!C5141</f>
        <v>0</v>
      </c>
      <c r="CL5143">
        <f>'[3]TABLEAU DE BORD'!H5141</f>
        <v>0</v>
      </c>
      <c r="CM5143">
        <f>'[3]TABLEAU DE BORD'!K5141-'[3]TABLEAU DE BORD'!I5141</f>
        <v>0</v>
      </c>
    </row>
    <row r="5144" spans="87:91" x14ac:dyDescent="0.25">
      <c r="CI5144">
        <f>'[3]TABLEAU DE BORD'!B5142</f>
        <v>0</v>
      </c>
      <c r="CJ5144">
        <f>'[3]TABLEAU DE BORD'!E5142-'[3]TABLEAU DE BORD'!C5142</f>
        <v>0</v>
      </c>
      <c r="CL5144">
        <f>'[3]TABLEAU DE BORD'!H5142</f>
        <v>0</v>
      </c>
      <c r="CM5144">
        <f>'[3]TABLEAU DE BORD'!K5142-'[3]TABLEAU DE BORD'!I5142</f>
        <v>0</v>
      </c>
    </row>
    <row r="5145" spans="87:91" x14ac:dyDescent="0.25">
      <c r="CI5145">
        <f>'[3]TABLEAU DE BORD'!B5143</f>
        <v>0</v>
      </c>
      <c r="CJ5145">
        <f>'[3]TABLEAU DE BORD'!E5143-'[3]TABLEAU DE BORD'!C5143</f>
        <v>0</v>
      </c>
      <c r="CL5145">
        <f>'[3]TABLEAU DE BORD'!H5143</f>
        <v>0</v>
      </c>
      <c r="CM5145">
        <f>'[3]TABLEAU DE BORD'!K5143-'[3]TABLEAU DE BORD'!I5143</f>
        <v>0</v>
      </c>
    </row>
    <row r="5146" spans="87:91" x14ac:dyDescent="0.25">
      <c r="CI5146">
        <f>'[3]TABLEAU DE BORD'!B5144</f>
        <v>0</v>
      </c>
      <c r="CJ5146">
        <f>'[3]TABLEAU DE BORD'!E5144-'[3]TABLEAU DE BORD'!C5144</f>
        <v>0</v>
      </c>
      <c r="CL5146">
        <f>'[3]TABLEAU DE BORD'!H5144</f>
        <v>0</v>
      </c>
      <c r="CM5146">
        <f>'[3]TABLEAU DE BORD'!K5144-'[3]TABLEAU DE BORD'!I5144</f>
        <v>0</v>
      </c>
    </row>
    <row r="5147" spans="87:91" x14ac:dyDescent="0.25">
      <c r="CI5147">
        <f>'[3]TABLEAU DE BORD'!B5145</f>
        <v>0</v>
      </c>
      <c r="CJ5147">
        <f>'[3]TABLEAU DE BORD'!E5145-'[3]TABLEAU DE BORD'!C5145</f>
        <v>0</v>
      </c>
      <c r="CL5147">
        <f>'[3]TABLEAU DE BORD'!H5145</f>
        <v>0</v>
      </c>
      <c r="CM5147">
        <f>'[3]TABLEAU DE BORD'!K5145-'[3]TABLEAU DE BORD'!I5145</f>
        <v>0</v>
      </c>
    </row>
    <row r="5148" spans="87:91" x14ac:dyDescent="0.25">
      <c r="CI5148">
        <f>'[3]TABLEAU DE BORD'!B5146</f>
        <v>0</v>
      </c>
      <c r="CJ5148">
        <f>'[3]TABLEAU DE BORD'!E5146-'[3]TABLEAU DE BORD'!C5146</f>
        <v>0</v>
      </c>
      <c r="CL5148">
        <f>'[3]TABLEAU DE BORD'!H5146</f>
        <v>0</v>
      </c>
      <c r="CM5148">
        <f>'[3]TABLEAU DE BORD'!K5146-'[3]TABLEAU DE BORD'!I5146</f>
        <v>0</v>
      </c>
    </row>
    <row r="5149" spans="87:91" x14ac:dyDescent="0.25">
      <c r="CI5149">
        <f>'[3]TABLEAU DE BORD'!B5147</f>
        <v>0</v>
      </c>
      <c r="CJ5149">
        <f>'[3]TABLEAU DE BORD'!E5147-'[3]TABLEAU DE BORD'!C5147</f>
        <v>0</v>
      </c>
      <c r="CL5149">
        <f>'[3]TABLEAU DE BORD'!H5147</f>
        <v>0</v>
      </c>
      <c r="CM5149">
        <f>'[3]TABLEAU DE BORD'!K5147-'[3]TABLEAU DE BORD'!I5147</f>
        <v>0</v>
      </c>
    </row>
    <row r="5150" spans="87:91" x14ac:dyDescent="0.25">
      <c r="CI5150">
        <f>'[3]TABLEAU DE BORD'!B5148</f>
        <v>0</v>
      </c>
      <c r="CJ5150">
        <f>'[3]TABLEAU DE BORD'!E5148-'[3]TABLEAU DE BORD'!C5148</f>
        <v>0</v>
      </c>
      <c r="CL5150">
        <f>'[3]TABLEAU DE BORD'!H5148</f>
        <v>0</v>
      </c>
      <c r="CM5150">
        <f>'[3]TABLEAU DE BORD'!K5148-'[3]TABLEAU DE BORD'!I5148</f>
        <v>0</v>
      </c>
    </row>
    <row r="5151" spans="87:91" x14ac:dyDescent="0.25">
      <c r="CI5151">
        <f>'[3]TABLEAU DE BORD'!B5149</f>
        <v>0</v>
      </c>
      <c r="CJ5151">
        <f>'[3]TABLEAU DE BORD'!E5149-'[3]TABLEAU DE BORD'!C5149</f>
        <v>0</v>
      </c>
      <c r="CL5151">
        <f>'[3]TABLEAU DE BORD'!H5149</f>
        <v>0</v>
      </c>
      <c r="CM5151">
        <f>'[3]TABLEAU DE BORD'!K5149-'[3]TABLEAU DE BORD'!I5149</f>
        <v>0</v>
      </c>
    </row>
    <row r="5152" spans="87:91" x14ac:dyDescent="0.25">
      <c r="CI5152">
        <f>'[3]TABLEAU DE BORD'!B5150</f>
        <v>0</v>
      </c>
      <c r="CJ5152">
        <f>'[3]TABLEAU DE BORD'!E5150-'[3]TABLEAU DE BORD'!C5150</f>
        <v>0</v>
      </c>
      <c r="CL5152">
        <f>'[3]TABLEAU DE BORD'!H5150</f>
        <v>0</v>
      </c>
      <c r="CM5152">
        <f>'[3]TABLEAU DE BORD'!K5150-'[3]TABLEAU DE BORD'!I5150</f>
        <v>0</v>
      </c>
    </row>
    <row r="5153" spans="87:91" x14ac:dyDescent="0.25">
      <c r="CI5153">
        <f>'[3]TABLEAU DE BORD'!B5151</f>
        <v>0</v>
      </c>
      <c r="CJ5153">
        <f>'[3]TABLEAU DE BORD'!E5151-'[3]TABLEAU DE BORD'!C5151</f>
        <v>0</v>
      </c>
      <c r="CL5153">
        <f>'[3]TABLEAU DE BORD'!H5151</f>
        <v>0</v>
      </c>
      <c r="CM5153">
        <f>'[3]TABLEAU DE BORD'!K5151-'[3]TABLEAU DE BORD'!I5151</f>
        <v>0</v>
      </c>
    </row>
    <row r="5154" spans="87:91" x14ac:dyDescent="0.25">
      <c r="CI5154">
        <f>'[3]TABLEAU DE BORD'!B5152</f>
        <v>0</v>
      </c>
      <c r="CJ5154">
        <f>'[3]TABLEAU DE BORD'!E5152-'[3]TABLEAU DE BORD'!C5152</f>
        <v>0</v>
      </c>
      <c r="CL5154">
        <f>'[3]TABLEAU DE BORD'!H5152</f>
        <v>0</v>
      </c>
      <c r="CM5154">
        <f>'[3]TABLEAU DE BORD'!K5152-'[3]TABLEAU DE BORD'!I5152</f>
        <v>0</v>
      </c>
    </row>
    <row r="5155" spans="87:91" x14ac:dyDescent="0.25">
      <c r="CI5155">
        <f>'[3]TABLEAU DE BORD'!B5153</f>
        <v>0</v>
      </c>
      <c r="CJ5155">
        <f>'[3]TABLEAU DE BORD'!E5153-'[3]TABLEAU DE BORD'!C5153</f>
        <v>0</v>
      </c>
      <c r="CL5155">
        <f>'[3]TABLEAU DE BORD'!H5153</f>
        <v>0</v>
      </c>
      <c r="CM5155">
        <f>'[3]TABLEAU DE BORD'!K5153-'[3]TABLEAU DE BORD'!I5153</f>
        <v>0</v>
      </c>
    </row>
    <row r="5156" spans="87:91" x14ac:dyDescent="0.25">
      <c r="CI5156">
        <f>'[3]TABLEAU DE BORD'!B5154</f>
        <v>0</v>
      </c>
      <c r="CJ5156">
        <f>'[3]TABLEAU DE BORD'!E5154-'[3]TABLEAU DE BORD'!C5154</f>
        <v>0</v>
      </c>
      <c r="CL5156">
        <f>'[3]TABLEAU DE BORD'!H5154</f>
        <v>0</v>
      </c>
      <c r="CM5156">
        <f>'[3]TABLEAU DE BORD'!K5154-'[3]TABLEAU DE BORD'!I5154</f>
        <v>0</v>
      </c>
    </row>
    <row r="5157" spans="87:91" x14ac:dyDescent="0.25">
      <c r="CI5157">
        <f>'[3]TABLEAU DE BORD'!B5155</f>
        <v>0</v>
      </c>
      <c r="CJ5157">
        <f>'[3]TABLEAU DE BORD'!E5155-'[3]TABLEAU DE BORD'!C5155</f>
        <v>0</v>
      </c>
      <c r="CL5157">
        <f>'[3]TABLEAU DE BORD'!H5155</f>
        <v>0</v>
      </c>
      <c r="CM5157">
        <f>'[3]TABLEAU DE BORD'!K5155-'[3]TABLEAU DE BORD'!I5155</f>
        <v>0</v>
      </c>
    </row>
    <row r="5158" spans="87:91" x14ac:dyDescent="0.25">
      <c r="CI5158">
        <f>'[3]TABLEAU DE BORD'!B5156</f>
        <v>0</v>
      </c>
      <c r="CJ5158">
        <f>'[3]TABLEAU DE BORD'!E5156-'[3]TABLEAU DE BORD'!C5156</f>
        <v>0</v>
      </c>
      <c r="CL5158">
        <f>'[3]TABLEAU DE BORD'!H5156</f>
        <v>0</v>
      </c>
      <c r="CM5158">
        <f>'[3]TABLEAU DE BORD'!K5156-'[3]TABLEAU DE BORD'!I5156</f>
        <v>0</v>
      </c>
    </row>
    <row r="5159" spans="87:91" x14ac:dyDescent="0.25">
      <c r="CI5159">
        <f>'[3]TABLEAU DE BORD'!B5157</f>
        <v>0</v>
      </c>
      <c r="CJ5159">
        <f>'[3]TABLEAU DE BORD'!E5157-'[3]TABLEAU DE BORD'!C5157</f>
        <v>0</v>
      </c>
      <c r="CL5159">
        <f>'[3]TABLEAU DE BORD'!H5157</f>
        <v>0</v>
      </c>
      <c r="CM5159">
        <f>'[3]TABLEAU DE BORD'!K5157-'[3]TABLEAU DE BORD'!I5157</f>
        <v>0</v>
      </c>
    </row>
    <row r="5160" spans="87:91" x14ac:dyDescent="0.25">
      <c r="CI5160">
        <f>'[3]TABLEAU DE BORD'!B5158</f>
        <v>0</v>
      </c>
      <c r="CJ5160">
        <f>'[3]TABLEAU DE BORD'!E5158-'[3]TABLEAU DE BORD'!C5158</f>
        <v>0</v>
      </c>
      <c r="CL5160">
        <f>'[3]TABLEAU DE BORD'!H5158</f>
        <v>0</v>
      </c>
      <c r="CM5160">
        <f>'[3]TABLEAU DE BORD'!K5158-'[3]TABLEAU DE BORD'!I5158</f>
        <v>0</v>
      </c>
    </row>
    <row r="5161" spans="87:91" x14ac:dyDescent="0.25">
      <c r="CI5161">
        <f>'[3]TABLEAU DE BORD'!B5159</f>
        <v>0</v>
      </c>
      <c r="CJ5161">
        <f>'[3]TABLEAU DE BORD'!E5159-'[3]TABLEAU DE BORD'!C5159</f>
        <v>0</v>
      </c>
      <c r="CL5161">
        <f>'[3]TABLEAU DE BORD'!H5159</f>
        <v>0</v>
      </c>
      <c r="CM5161">
        <f>'[3]TABLEAU DE BORD'!K5159-'[3]TABLEAU DE BORD'!I5159</f>
        <v>0</v>
      </c>
    </row>
    <row r="5162" spans="87:91" x14ac:dyDescent="0.25">
      <c r="CI5162">
        <f>'[3]TABLEAU DE BORD'!B5160</f>
        <v>0</v>
      </c>
      <c r="CJ5162">
        <f>'[3]TABLEAU DE BORD'!E5160-'[3]TABLEAU DE BORD'!C5160</f>
        <v>0</v>
      </c>
      <c r="CL5162">
        <f>'[3]TABLEAU DE BORD'!H5160</f>
        <v>0</v>
      </c>
      <c r="CM5162">
        <f>'[3]TABLEAU DE BORD'!K5160-'[3]TABLEAU DE BORD'!I5160</f>
        <v>0</v>
      </c>
    </row>
    <row r="5163" spans="87:91" x14ac:dyDescent="0.25">
      <c r="CI5163">
        <f>'[3]TABLEAU DE BORD'!B5161</f>
        <v>0</v>
      </c>
      <c r="CJ5163">
        <f>'[3]TABLEAU DE BORD'!E5161-'[3]TABLEAU DE BORD'!C5161</f>
        <v>0</v>
      </c>
      <c r="CL5163">
        <f>'[3]TABLEAU DE BORD'!H5161</f>
        <v>0</v>
      </c>
      <c r="CM5163">
        <f>'[3]TABLEAU DE BORD'!K5161-'[3]TABLEAU DE BORD'!I5161</f>
        <v>0</v>
      </c>
    </row>
    <row r="5164" spans="87:91" x14ac:dyDescent="0.25">
      <c r="CI5164">
        <f>'[3]TABLEAU DE BORD'!B5162</f>
        <v>0</v>
      </c>
      <c r="CJ5164">
        <f>'[3]TABLEAU DE BORD'!E5162-'[3]TABLEAU DE BORD'!C5162</f>
        <v>0</v>
      </c>
      <c r="CL5164">
        <f>'[3]TABLEAU DE BORD'!H5162</f>
        <v>0</v>
      </c>
      <c r="CM5164">
        <f>'[3]TABLEAU DE BORD'!K5162-'[3]TABLEAU DE BORD'!I5162</f>
        <v>0</v>
      </c>
    </row>
    <row r="5165" spans="87:91" x14ac:dyDescent="0.25">
      <c r="CI5165">
        <f>'[3]TABLEAU DE BORD'!B5163</f>
        <v>0</v>
      </c>
      <c r="CJ5165">
        <f>'[3]TABLEAU DE BORD'!E5163-'[3]TABLEAU DE BORD'!C5163</f>
        <v>0</v>
      </c>
      <c r="CL5165">
        <f>'[3]TABLEAU DE BORD'!H5163</f>
        <v>0</v>
      </c>
      <c r="CM5165">
        <f>'[3]TABLEAU DE BORD'!K5163-'[3]TABLEAU DE BORD'!I5163</f>
        <v>0</v>
      </c>
    </row>
    <row r="5166" spans="87:91" x14ac:dyDescent="0.25">
      <c r="CI5166">
        <f>'[3]TABLEAU DE BORD'!B5164</f>
        <v>0</v>
      </c>
      <c r="CJ5166">
        <f>'[3]TABLEAU DE BORD'!E5164-'[3]TABLEAU DE BORD'!C5164</f>
        <v>0</v>
      </c>
      <c r="CL5166">
        <f>'[3]TABLEAU DE BORD'!H5164</f>
        <v>0</v>
      </c>
      <c r="CM5166">
        <f>'[3]TABLEAU DE BORD'!K5164-'[3]TABLEAU DE BORD'!I5164</f>
        <v>0</v>
      </c>
    </row>
    <row r="5167" spans="87:91" x14ac:dyDescent="0.25">
      <c r="CI5167">
        <f>'[3]TABLEAU DE BORD'!B5165</f>
        <v>0</v>
      </c>
      <c r="CJ5167">
        <f>'[3]TABLEAU DE BORD'!E5165-'[3]TABLEAU DE BORD'!C5165</f>
        <v>0</v>
      </c>
      <c r="CL5167">
        <f>'[3]TABLEAU DE BORD'!H5165</f>
        <v>0</v>
      </c>
      <c r="CM5167">
        <f>'[3]TABLEAU DE BORD'!K5165-'[3]TABLEAU DE BORD'!I5165</f>
        <v>0</v>
      </c>
    </row>
    <row r="5168" spans="87:91" x14ac:dyDescent="0.25">
      <c r="CI5168">
        <f>'[3]TABLEAU DE BORD'!B5166</f>
        <v>0</v>
      </c>
      <c r="CJ5168">
        <f>'[3]TABLEAU DE BORD'!E5166-'[3]TABLEAU DE BORD'!C5166</f>
        <v>0</v>
      </c>
      <c r="CL5168">
        <f>'[3]TABLEAU DE BORD'!H5166</f>
        <v>0</v>
      </c>
      <c r="CM5168">
        <f>'[3]TABLEAU DE BORD'!K5166-'[3]TABLEAU DE BORD'!I5166</f>
        <v>0</v>
      </c>
    </row>
    <row r="5169" spans="87:91" x14ac:dyDescent="0.25">
      <c r="CI5169">
        <f>'[3]TABLEAU DE BORD'!B5167</f>
        <v>0</v>
      </c>
      <c r="CJ5169">
        <f>'[3]TABLEAU DE BORD'!E5167-'[3]TABLEAU DE BORD'!C5167</f>
        <v>0</v>
      </c>
      <c r="CL5169">
        <f>'[3]TABLEAU DE BORD'!H5167</f>
        <v>0</v>
      </c>
      <c r="CM5169">
        <f>'[3]TABLEAU DE BORD'!K5167-'[3]TABLEAU DE BORD'!I5167</f>
        <v>0</v>
      </c>
    </row>
    <row r="5170" spans="87:91" x14ac:dyDescent="0.25">
      <c r="CI5170">
        <f>'[3]TABLEAU DE BORD'!B5168</f>
        <v>0</v>
      </c>
      <c r="CJ5170">
        <f>'[3]TABLEAU DE BORD'!E5168-'[3]TABLEAU DE BORD'!C5168</f>
        <v>0</v>
      </c>
      <c r="CL5170">
        <f>'[3]TABLEAU DE BORD'!H5168</f>
        <v>0</v>
      </c>
      <c r="CM5170">
        <f>'[3]TABLEAU DE BORD'!K5168-'[3]TABLEAU DE BORD'!I5168</f>
        <v>0</v>
      </c>
    </row>
    <row r="5171" spans="87:91" x14ac:dyDescent="0.25">
      <c r="CI5171">
        <f>'[3]TABLEAU DE BORD'!B5169</f>
        <v>0</v>
      </c>
      <c r="CJ5171">
        <f>'[3]TABLEAU DE BORD'!E5169-'[3]TABLEAU DE BORD'!C5169</f>
        <v>0</v>
      </c>
      <c r="CL5171">
        <f>'[3]TABLEAU DE BORD'!H5169</f>
        <v>0</v>
      </c>
      <c r="CM5171">
        <f>'[3]TABLEAU DE BORD'!K5169-'[3]TABLEAU DE BORD'!I5169</f>
        <v>0</v>
      </c>
    </row>
    <row r="5172" spans="87:91" x14ac:dyDescent="0.25">
      <c r="CI5172">
        <f>'[3]TABLEAU DE BORD'!B5170</f>
        <v>0</v>
      </c>
      <c r="CJ5172">
        <f>'[3]TABLEAU DE BORD'!E5170-'[3]TABLEAU DE BORD'!C5170</f>
        <v>0</v>
      </c>
      <c r="CL5172">
        <f>'[3]TABLEAU DE BORD'!H5170</f>
        <v>0</v>
      </c>
      <c r="CM5172">
        <f>'[3]TABLEAU DE BORD'!K5170-'[3]TABLEAU DE BORD'!I5170</f>
        <v>0</v>
      </c>
    </row>
    <row r="5173" spans="87:91" x14ac:dyDescent="0.25">
      <c r="CI5173">
        <f>'[3]TABLEAU DE BORD'!B5171</f>
        <v>0</v>
      </c>
      <c r="CJ5173">
        <f>'[3]TABLEAU DE BORD'!E5171-'[3]TABLEAU DE BORD'!C5171</f>
        <v>0</v>
      </c>
      <c r="CL5173">
        <f>'[3]TABLEAU DE BORD'!H5171</f>
        <v>0</v>
      </c>
      <c r="CM5173">
        <f>'[3]TABLEAU DE BORD'!K5171-'[3]TABLEAU DE BORD'!I5171</f>
        <v>0</v>
      </c>
    </row>
    <row r="5174" spans="87:91" x14ac:dyDescent="0.25">
      <c r="CI5174">
        <f>'[3]TABLEAU DE BORD'!B5172</f>
        <v>0</v>
      </c>
      <c r="CJ5174">
        <f>'[3]TABLEAU DE BORD'!E5172-'[3]TABLEAU DE BORD'!C5172</f>
        <v>0</v>
      </c>
      <c r="CL5174">
        <f>'[3]TABLEAU DE BORD'!H5172</f>
        <v>0</v>
      </c>
      <c r="CM5174">
        <f>'[3]TABLEAU DE BORD'!K5172-'[3]TABLEAU DE BORD'!I5172</f>
        <v>0</v>
      </c>
    </row>
    <row r="5175" spans="87:91" x14ac:dyDescent="0.25">
      <c r="CI5175">
        <f>'[3]TABLEAU DE BORD'!B5173</f>
        <v>0</v>
      </c>
      <c r="CJ5175">
        <f>'[3]TABLEAU DE BORD'!E5173-'[3]TABLEAU DE BORD'!C5173</f>
        <v>0</v>
      </c>
      <c r="CL5175">
        <f>'[3]TABLEAU DE BORD'!H5173</f>
        <v>0</v>
      </c>
      <c r="CM5175">
        <f>'[3]TABLEAU DE BORD'!K5173-'[3]TABLEAU DE BORD'!I5173</f>
        <v>0</v>
      </c>
    </row>
    <row r="5176" spans="87:91" x14ac:dyDescent="0.25">
      <c r="CI5176">
        <f>'[3]TABLEAU DE BORD'!B5174</f>
        <v>0</v>
      </c>
      <c r="CJ5176">
        <f>'[3]TABLEAU DE BORD'!E5174-'[3]TABLEAU DE BORD'!C5174</f>
        <v>0</v>
      </c>
      <c r="CL5176">
        <f>'[3]TABLEAU DE BORD'!H5174</f>
        <v>0</v>
      </c>
      <c r="CM5176">
        <f>'[3]TABLEAU DE BORD'!K5174-'[3]TABLEAU DE BORD'!I5174</f>
        <v>0</v>
      </c>
    </row>
    <row r="5177" spans="87:91" x14ac:dyDescent="0.25">
      <c r="CI5177">
        <f>'[3]TABLEAU DE BORD'!B5175</f>
        <v>0</v>
      </c>
      <c r="CJ5177">
        <f>'[3]TABLEAU DE BORD'!E5175-'[3]TABLEAU DE BORD'!C5175</f>
        <v>0</v>
      </c>
      <c r="CL5177">
        <f>'[3]TABLEAU DE BORD'!H5175</f>
        <v>0</v>
      </c>
      <c r="CM5177">
        <f>'[3]TABLEAU DE BORD'!K5175-'[3]TABLEAU DE BORD'!I5175</f>
        <v>0</v>
      </c>
    </row>
    <row r="5178" spans="87:91" x14ac:dyDescent="0.25">
      <c r="CI5178">
        <f>'[3]TABLEAU DE BORD'!B5176</f>
        <v>0</v>
      </c>
      <c r="CJ5178">
        <f>'[3]TABLEAU DE BORD'!E5176-'[3]TABLEAU DE BORD'!C5176</f>
        <v>0</v>
      </c>
      <c r="CL5178">
        <f>'[3]TABLEAU DE BORD'!H5176</f>
        <v>0</v>
      </c>
      <c r="CM5178">
        <f>'[3]TABLEAU DE BORD'!K5176-'[3]TABLEAU DE BORD'!I5176</f>
        <v>0</v>
      </c>
    </row>
    <row r="5179" spans="87:91" x14ac:dyDescent="0.25">
      <c r="CI5179">
        <f>'[3]TABLEAU DE BORD'!B5177</f>
        <v>0</v>
      </c>
      <c r="CJ5179">
        <f>'[3]TABLEAU DE BORD'!E5177-'[3]TABLEAU DE BORD'!C5177</f>
        <v>0</v>
      </c>
      <c r="CL5179">
        <f>'[3]TABLEAU DE BORD'!H5177</f>
        <v>0</v>
      </c>
      <c r="CM5179">
        <f>'[3]TABLEAU DE BORD'!K5177-'[3]TABLEAU DE BORD'!I5177</f>
        <v>0</v>
      </c>
    </row>
    <row r="5180" spans="87:91" x14ac:dyDescent="0.25">
      <c r="CI5180">
        <f>'[3]TABLEAU DE BORD'!B5178</f>
        <v>0</v>
      </c>
      <c r="CJ5180">
        <f>'[3]TABLEAU DE BORD'!E5178-'[3]TABLEAU DE BORD'!C5178</f>
        <v>0</v>
      </c>
      <c r="CL5180">
        <f>'[3]TABLEAU DE BORD'!H5178</f>
        <v>0</v>
      </c>
      <c r="CM5180">
        <f>'[3]TABLEAU DE BORD'!K5178-'[3]TABLEAU DE BORD'!I5178</f>
        <v>0</v>
      </c>
    </row>
    <row r="5181" spans="87:91" x14ac:dyDescent="0.25">
      <c r="CI5181">
        <f>'[3]TABLEAU DE BORD'!B5179</f>
        <v>0</v>
      </c>
      <c r="CJ5181">
        <f>'[3]TABLEAU DE BORD'!E5179-'[3]TABLEAU DE BORD'!C5179</f>
        <v>0</v>
      </c>
      <c r="CL5181">
        <f>'[3]TABLEAU DE BORD'!H5179</f>
        <v>0</v>
      </c>
      <c r="CM5181">
        <f>'[3]TABLEAU DE BORD'!K5179-'[3]TABLEAU DE BORD'!I5179</f>
        <v>0</v>
      </c>
    </row>
    <row r="5182" spans="87:91" x14ac:dyDescent="0.25">
      <c r="CI5182">
        <f>'[3]TABLEAU DE BORD'!B5180</f>
        <v>0</v>
      </c>
      <c r="CJ5182">
        <f>'[3]TABLEAU DE BORD'!E5180-'[3]TABLEAU DE BORD'!C5180</f>
        <v>0</v>
      </c>
      <c r="CL5182">
        <f>'[3]TABLEAU DE BORD'!H5180</f>
        <v>0</v>
      </c>
      <c r="CM5182">
        <f>'[3]TABLEAU DE BORD'!K5180-'[3]TABLEAU DE BORD'!I5180</f>
        <v>0</v>
      </c>
    </row>
    <row r="5183" spans="87:91" x14ac:dyDescent="0.25">
      <c r="CI5183">
        <f>'[3]TABLEAU DE BORD'!B5181</f>
        <v>0</v>
      </c>
      <c r="CJ5183">
        <f>'[3]TABLEAU DE BORD'!E5181-'[3]TABLEAU DE BORD'!C5181</f>
        <v>0</v>
      </c>
      <c r="CL5183">
        <f>'[3]TABLEAU DE BORD'!H5181</f>
        <v>0</v>
      </c>
      <c r="CM5183">
        <f>'[3]TABLEAU DE BORD'!K5181-'[3]TABLEAU DE BORD'!I5181</f>
        <v>0</v>
      </c>
    </row>
    <row r="5184" spans="87:91" x14ac:dyDescent="0.25">
      <c r="CI5184">
        <f>'[3]TABLEAU DE BORD'!B5182</f>
        <v>0</v>
      </c>
      <c r="CJ5184">
        <f>'[3]TABLEAU DE BORD'!E5182-'[3]TABLEAU DE BORD'!C5182</f>
        <v>0</v>
      </c>
      <c r="CL5184">
        <f>'[3]TABLEAU DE BORD'!H5182</f>
        <v>0</v>
      </c>
      <c r="CM5184">
        <f>'[3]TABLEAU DE BORD'!K5182-'[3]TABLEAU DE BORD'!I5182</f>
        <v>0</v>
      </c>
    </row>
    <row r="5185" spans="87:91" x14ac:dyDescent="0.25">
      <c r="CI5185">
        <f>'[3]TABLEAU DE BORD'!B5183</f>
        <v>0</v>
      </c>
      <c r="CJ5185">
        <f>'[3]TABLEAU DE BORD'!E5183-'[3]TABLEAU DE BORD'!C5183</f>
        <v>0</v>
      </c>
      <c r="CL5185">
        <f>'[3]TABLEAU DE BORD'!H5183</f>
        <v>0</v>
      </c>
      <c r="CM5185">
        <f>'[3]TABLEAU DE BORD'!K5183-'[3]TABLEAU DE BORD'!I5183</f>
        <v>0</v>
      </c>
    </row>
    <row r="5186" spans="87:91" x14ac:dyDescent="0.25">
      <c r="CI5186">
        <f>'[3]TABLEAU DE BORD'!B5184</f>
        <v>0</v>
      </c>
      <c r="CJ5186">
        <f>'[3]TABLEAU DE BORD'!E5184-'[3]TABLEAU DE BORD'!C5184</f>
        <v>0</v>
      </c>
      <c r="CL5186">
        <f>'[3]TABLEAU DE BORD'!H5184</f>
        <v>0</v>
      </c>
      <c r="CM5186">
        <f>'[3]TABLEAU DE BORD'!K5184-'[3]TABLEAU DE BORD'!I5184</f>
        <v>0</v>
      </c>
    </row>
    <row r="5187" spans="87:91" x14ac:dyDescent="0.25">
      <c r="CI5187">
        <f>'[3]TABLEAU DE BORD'!B5185</f>
        <v>0</v>
      </c>
      <c r="CJ5187">
        <f>'[3]TABLEAU DE BORD'!E5185-'[3]TABLEAU DE BORD'!C5185</f>
        <v>0</v>
      </c>
      <c r="CL5187">
        <f>'[3]TABLEAU DE BORD'!H5185</f>
        <v>0</v>
      </c>
      <c r="CM5187">
        <f>'[3]TABLEAU DE BORD'!K5185-'[3]TABLEAU DE BORD'!I5185</f>
        <v>0</v>
      </c>
    </row>
    <row r="5188" spans="87:91" x14ac:dyDescent="0.25">
      <c r="CI5188">
        <f>'[3]TABLEAU DE BORD'!B5186</f>
        <v>0</v>
      </c>
      <c r="CJ5188">
        <f>'[3]TABLEAU DE BORD'!E5186-'[3]TABLEAU DE BORD'!C5186</f>
        <v>0</v>
      </c>
      <c r="CL5188">
        <f>'[3]TABLEAU DE BORD'!H5186</f>
        <v>0</v>
      </c>
      <c r="CM5188">
        <f>'[3]TABLEAU DE BORD'!K5186-'[3]TABLEAU DE BORD'!I5186</f>
        <v>0</v>
      </c>
    </row>
    <row r="5189" spans="87:91" x14ac:dyDescent="0.25">
      <c r="CI5189">
        <f>'[3]TABLEAU DE BORD'!B5187</f>
        <v>0</v>
      </c>
      <c r="CJ5189">
        <f>'[3]TABLEAU DE BORD'!E5187-'[3]TABLEAU DE BORD'!C5187</f>
        <v>0</v>
      </c>
      <c r="CL5189">
        <f>'[3]TABLEAU DE BORD'!H5187</f>
        <v>0</v>
      </c>
      <c r="CM5189">
        <f>'[3]TABLEAU DE BORD'!K5187-'[3]TABLEAU DE BORD'!I5187</f>
        <v>0</v>
      </c>
    </row>
    <row r="5190" spans="87:91" x14ac:dyDescent="0.25">
      <c r="CI5190">
        <f>'[3]TABLEAU DE BORD'!B5188</f>
        <v>0</v>
      </c>
      <c r="CJ5190">
        <f>'[3]TABLEAU DE BORD'!E5188-'[3]TABLEAU DE BORD'!C5188</f>
        <v>0</v>
      </c>
      <c r="CL5190">
        <f>'[3]TABLEAU DE BORD'!H5188</f>
        <v>0</v>
      </c>
      <c r="CM5190">
        <f>'[3]TABLEAU DE BORD'!K5188-'[3]TABLEAU DE BORD'!I5188</f>
        <v>0</v>
      </c>
    </row>
    <row r="5191" spans="87:91" x14ac:dyDescent="0.25">
      <c r="CI5191">
        <f>'[3]TABLEAU DE BORD'!B5189</f>
        <v>0</v>
      </c>
      <c r="CJ5191">
        <f>'[3]TABLEAU DE BORD'!E5189-'[3]TABLEAU DE BORD'!C5189</f>
        <v>0</v>
      </c>
      <c r="CL5191">
        <f>'[3]TABLEAU DE BORD'!H5189</f>
        <v>0</v>
      </c>
      <c r="CM5191">
        <f>'[3]TABLEAU DE BORD'!K5189-'[3]TABLEAU DE BORD'!I5189</f>
        <v>0</v>
      </c>
    </row>
    <row r="5192" spans="87:91" x14ac:dyDescent="0.25">
      <c r="CI5192">
        <f>'[3]TABLEAU DE BORD'!B5190</f>
        <v>0</v>
      </c>
      <c r="CJ5192">
        <f>'[3]TABLEAU DE BORD'!E5190-'[3]TABLEAU DE BORD'!C5190</f>
        <v>0</v>
      </c>
      <c r="CL5192">
        <f>'[3]TABLEAU DE BORD'!H5190</f>
        <v>0</v>
      </c>
      <c r="CM5192">
        <f>'[3]TABLEAU DE BORD'!K5190-'[3]TABLEAU DE BORD'!I5190</f>
        <v>0</v>
      </c>
    </row>
    <row r="5193" spans="87:91" x14ac:dyDescent="0.25">
      <c r="CI5193">
        <f>'[3]TABLEAU DE BORD'!B5191</f>
        <v>0</v>
      </c>
      <c r="CJ5193">
        <f>'[3]TABLEAU DE BORD'!E5191-'[3]TABLEAU DE BORD'!C5191</f>
        <v>0</v>
      </c>
      <c r="CL5193">
        <f>'[3]TABLEAU DE BORD'!H5191</f>
        <v>0</v>
      </c>
      <c r="CM5193">
        <f>'[3]TABLEAU DE BORD'!K5191-'[3]TABLEAU DE BORD'!I5191</f>
        <v>0</v>
      </c>
    </row>
    <row r="5194" spans="87:91" x14ac:dyDescent="0.25">
      <c r="CI5194">
        <f>'[3]TABLEAU DE BORD'!B5192</f>
        <v>0</v>
      </c>
      <c r="CJ5194">
        <f>'[3]TABLEAU DE BORD'!E5192-'[3]TABLEAU DE BORD'!C5192</f>
        <v>0</v>
      </c>
      <c r="CL5194">
        <f>'[3]TABLEAU DE BORD'!H5192</f>
        <v>0</v>
      </c>
      <c r="CM5194">
        <f>'[3]TABLEAU DE BORD'!K5192-'[3]TABLEAU DE BORD'!I5192</f>
        <v>0</v>
      </c>
    </row>
    <row r="5195" spans="87:91" x14ac:dyDescent="0.25">
      <c r="CI5195">
        <f>'[3]TABLEAU DE BORD'!B5193</f>
        <v>0</v>
      </c>
      <c r="CJ5195">
        <f>'[3]TABLEAU DE BORD'!E5193-'[3]TABLEAU DE BORD'!C5193</f>
        <v>0</v>
      </c>
      <c r="CL5195">
        <f>'[3]TABLEAU DE BORD'!H5193</f>
        <v>0</v>
      </c>
      <c r="CM5195">
        <f>'[3]TABLEAU DE BORD'!K5193-'[3]TABLEAU DE BORD'!I5193</f>
        <v>0</v>
      </c>
    </row>
    <row r="5196" spans="87:91" x14ac:dyDescent="0.25">
      <c r="CI5196">
        <f>'[3]TABLEAU DE BORD'!B5194</f>
        <v>0</v>
      </c>
      <c r="CJ5196">
        <f>'[3]TABLEAU DE BORD'!E5194-'[3]TABLEAU DE BORD'!C5194</f>
        <v>0</v>
      </c>
      <c r="CL5196">
        <f>'[3]TABLEAU DE BORD'!H5194</f>
        <v>0</v>
      </c>
      <c r="CM5196">
        <f>'[3]TABLEAU DE BORD'!K5194-'[3]TABLEAU DE BORD'!I5194</f>
        <v>0</v>
      </c>
    </row>
    <row r="5197" spans="87:91" x14ac:dyDescent="0.25">
      <c r="CI5197">
        <f>'[3]TABLEAU DE BORD'!B5195</f>
        <v>0</v>
      </c>
      <c r="CJ5197">
        <f>'[3]TABLEAU DE BORD'!E5195-'[3]TABLEAU DE BORD'!C5195</f>
        <v>0</v>
      </c>
      <c r="CL5197">
        <f>'[3]TABLEAU DE BORD'!H5195</f>
        <v>0</v>
      </c>
      <c r="CM5197">
        <f>'[3]TABLEAU DE BORD'!K5195-'[3]TABLEAU DE BORD'!I5195</f>
        <v>0</v>
      </c>
    </row>
    <row r="5198" spans="87:91" x14ac:dyDescent="0.25">
      <c r="CI5198">
        <f>'[3]TABLEAU DE BORD'!B5196</f>
        <v>0</v>
      </c>
      <c r="CJ5198">
        <f>'[3]TABLEAU DE BORD'!E5196-'[3]TABLEAU DE BORD'!C5196</f>
        <v>0</v>
      </c>
      <c r="CL5198">
        <f>'[3]TABLEAU DE BORD'!H5196</f>
        <v>0</v>
      </c>
      <c r="CM5198">
        <f>'[3]TABLEAU DE BORD'!K5196-'[3]TABLEAU DE BORD'!I5196</f>
        <v>0</v>
      </c>
    </row>
    <row r="5199" spans="87:91" x14ac:dyDescent="0.25">
      <c r="CI5199">
        <f>'[3]TABLEAU DE BORD'!B5197</f>
        <v>0</v>
      </c>
      <c r="CJ5199">
        <f>'[3]TABLEAU DE BORD'!E5197-'[3]TABLEAU DE BORD'!C5197</f>
        <v>0</v>
      </c>
      <c r="CL5199">
        <f>'[3]TABLEAU DE BORD'!H5197</f>
        <v>0</v>
      </c>
      <c r="CM5199">
        <f>'[3]TABLEAU DE BORD'!K5197-'[3]TABLEAU DE BORD'!I5197</f>
        <v>0</v>
      </c>
    </row>
    <row r="5200" spans="87:91" x14ac:dyDescent="0.25">
      <c r="CI5200">
        <f>'[3]TABLEAU DE BORD'!B5198</f>
        <v>0</v>
      </c>
      <c r="CJ5200">
        <f>'[3]TABLEAU DE BORD'!E5198-'[3]TABLEAU DE BORD'!C5198</f>
        <v>0</v>
      </c>
      <c r="CL5200">
        <f>'[3]TABLEAU DE BORD'!H5198</f>
        <v>0</v>
      </c>
      <c r="CM5200">
        <f>'[3]TABLEAU DE BORD'!K5198-'[3]TABLEAU DE BORD'!I5198</f>
        <v>0</v>
      </c>
    </row>
    <row r="5201" spans="87:91" x14ac:dyDescent="0.25">
      <c r="CI5201">
        <f>'[3]TABLEAU DE BORD'!B5199</f>
        <v>0</v>
      </c>
      <c r="CJ5201">
        <f>'[3]TABLEAU DE BORD'!E5199-'[3]TABLEAU DE BORD'!C5199</f>
        <v>0</v>
      </c>
      <c r="CL5201">
        <f>'[3]TABLEAU DE BORD'!H5199</f>
        <v>0</v>
      </c>
      <c r="CM5201">
        <f>'[3]TABLEAU DE BORD'!K5199-'[3]TABLEAU DE BORD'!I5199</f>
        <v>0</v>
      </c>
    </row>
    <row r="5202" spans="87:91" x14ac:dyDescent="0.25">
      <c r="CI5202">
        <f>'[3]TABLEAU DE BORD'!B5200</f>
        <v>0</v>
      </c>
      <c r="CJ5202">
        <f>'[3]TABLEAU DE BORD'!E5200-'[3]TABLEAU DE BORD'!C5200</f>
        <v>0</v>
      </c>
      <c r="CL5202">
        <f>'[3]TABLEAU DE BORD'!H5200</f>
        <v>0</v>
      </c>
      <c r="CM5202">
        <f>'[3]TABLEAU DE BORD'!K5200-'[3]TABLEAU DE BORD'!I5200</f>
        <v>0</v>
      </c>
    </row>
    <row r="5203" spans="87:91" x14ac:dyDescent="0.25">
      <c r="CI5203">
        <f>'[3]TABLEAU DE BORD'!B5201</f>
        <v>0</v>
      </c>
      <c r="CJ5203">
        <f>'[3]TABLEAU DE BORD'!E5201-'[3]TABLEAU DE BORD'!C5201</f>
        <v>0</v>
      </c>
      <c r="CL5203">
        <f>'[3]TABLEAU DE BORD'!H5201</f>
        <v>0</v>
      </c>
      <c r="CM5203">
        <f>'[3]TABLEAU DE BORD'!K5201-'[3]TABLEAU DE BORD'!I5201</f>
        <v>0</v>
      </c>
    </row>
    <row r="5204" spans="87:91" x14ac:dyDescent="0.25">
      <c r="CI5204">
        <f>'[3]TABLEAU DE BORD'!B5202</f>
        <v>0</v>
      </c>
      <c r="CJ5204">
        <f>'[3]TABLEAU DE BORD'!E5202-'[3]TABLEAU DE BORD'!C5202</f>
        <v>0</v>
      </c>
      <c r="CL5204">
        <f>'[3]TABLEAU DE BORD'!H5202</f>
        <v>0</v>
      </c>
      <c r="CM5204">
        <f>'[3]TABLEAU DE BORD'!K5202-'[3]TABLEAU DE BORD'!I5202</f>
        <v>0</v>
      </c>
    </row>
    <row r="5205" spans="87:91" x14ac:dyDescent="0.25">
      <c r="CI5205">
        <f>'[3]TABLEAU DE BORD'!B5203</f>
        <v>0</v>
      </c>
      <c r="CJ5205">
        <f>'[3]TABLEAU DE BORD'!E5203-'[3]TABLEAU DE BORD'!C5203</f>
        <v>0</v>
      </c>
      <c r="CL5205">
        <f>'[3]TABLEAU DE BORD'!H5203</f>
        <v>0</v>
      </c>
      <c r="CM5205">
        <f>'[3]TABLEAU DE BORD'!K5203-'[3]TABLEAU DE BORD'!I5203</f>
        <v>0</v>
      </c>
    </row>
    <row r="5206" spans="87:91" x14ac:dyDescent="0.25">
      <c r="CI5206">
        <f>'[3]TABLEAU DE BORD'!B5204</f>
        <v>0</v>
      </c>
      <c r="CJ5206">
        <f>'[3]TABLEAU DE BORD'!E5204-'[3]TABLEAU DE BORD'!C5204</f>
        <v>0</v>
      </c>
      <c r="CL5206">
        <f>'[3]TABLEAU DE BORD'!H5204</f>
        <v>0</v>
      </c>
      <c r="CM5206">
        <f>'[3]TABLEAU DE BORD'!K5204-'[3]TABLEAU DE BORD'!I5204</f>
        <v>0</v>
      </c>
    </row>
    <row r="5207" spans="87:91" x14ac:dyDescent="0.25">
      <c r="CI5207">
        <f>'[3]TABLEAU DE BORD'!B5205</f>
        <v>0</v>
      </c>
      <c r="CJ5207">
        <f>'[3]TABLEAU DE BORD'!E5205-'[3]TABLEAU DE BORD'!C5205</f>
        <v>0</v>
      </c>
      <c r="CL5207">
        <f>'[3]TABLEAU DE BORD'!H5205</f>
        <v>0</v>
      </c>
      <c r="CM5207">
        <f>'[3]TABLEAU DE BORD'!K5205-'[3]TABLEAU DE BORD'!I5205</f>
        <v>0</v>
      </c>
    </row>
    <row r="5208" spans="87:91" x14ac:dyDescent="0.25">
      <c r="CI5208">
        <f>'[3]TABLEAU DE BORD'!B5206</f>
        <v>0</v>
      </c>
      <c r="CJ5208">
        <f>'[3]TABLEAU DE BORD'!E5206-'[3]TABLEAU DE BORD'!C5206</f>
        <v>0</v>
      </c>
      <c r="CL5208">
        <f>'[3]TABLEAU DE BORD'!H5206</f>
        <v>0</v>
      </c>
      <c r="CM5208">
        <f>'[3]TABLEAU DE BORD'!K5206-'[3]TABLEAU DE BORD'!I5206</f>
        <v>0</v>
      </c>
    </row>
    <row r="5209" spans="87:91" x14ac:dyDescent="0.25">
      <c r="CI5209">
        <f>'[3]TABLEAU DE BORD'!B5207</f>
        <v>0</v>
      </c>
      <c r="CJ5209">
        <f>'[3]TABLEAU DE BORD'!E5207-'[3]TABLEAU DE BORD'!C5207</f>
        <v>0</v>
      </c>
      <c r="CL5209">
        <f>'[3]TABLEAU DE BORD'!H5207</f>
        <v>0</v>
      </c>
      <c r="CM5209">
        <f>'[3]TABLEAU DE BORD'!K5207-'[3]TABLEAU DE BORD'!I5207</f>
        <v>0</v>
      </c>
    </row>
    <row r="5210" spans="87:91" x14ac:dyDescent="0.25">
      <c r="CI5210">
        <f>'[3]TABLEAU DE BORD'!B5208</f>
        <v>0</v>
      </c>
      <c r="CJ5210">
        <f>'[3]TABLEAU DE BORD'!E5208-'[3]TABLEAU DE BORD'!C5208</f>
        <v>0</v>
      </c>
      <c r="CL5210">
        <f>'[3]TABLEAU DE BORD'!H5208</f>
        <v>0</v>
      </c>
      <c r="CM5210">
        <f>'[3]TABLEAU DE BORD'!K5208-'[3]TABLEAU DE BORD'!I5208</f>
        <v>0</v>
      </c>
    </row>
    <row r="5211" spans="87:91" x14ac:dyDescent="0.25">
      <c r="CI5211">
        <f>'[3]TABLEAU DE BORD'!B5209</f>
        <v>0</v>
      </c>
      <c r="CJ5211">
        <f>'[3]TABLEAU DE BORD'!E5209-'[3]TABLEAU DE BORD'!C5209</f>
        <v>0</v>
      </c>
      <c r="CL5211">
        <f>'[3]TABLEAU DE BORD'!H5209</f>
        <v>0</v>
      </c>
      <c r="CM5211">
        <f>'[3]TABLEAU DE BORD'!K5209-'[3]TABLEAU DE BORD'!I5209</f>
        <v>0</v>
      </c>
    </row>
    <row r="5212" spans="87:91" x14ac:dyDescent="0.25">
      <c r="CI5212">
        <f>'[3]TABLEAU DE BORD'!B5210</f>
        <v>0</v>
      </c>
      <c r="CJ5212">
        <f>'[3]TABLEAU DE BORD'!E5210-'[3]TABLEAU DE BORD'!C5210</f>
        <v>0</v>
      </c>
      <c r="CL5212">
        <f>'[3]TABLEAU DE BORD'!H5210</f>
        <v>0</v>
      </c>
      <c r="CM5212">
        <f>'[3]TABLEAU DE BORD'!K5210-'[3]TABLEAU DE BORD'!I5210</f>
        <v>0</v>
      </c>
    </row>
    <row r="5213" spans="87:91" x14ac:dyDescent="0.25">
      <c r="CI5213">
        <f>'[3]TABLEAU DE BORD'!B5211</f>
        <v>0</v>
      </c>
      <c r="CJ5213">
        <f>'[3]TABLEAU DE BORD'!E5211-'[3]TABLEAU DE BORD'!C5211</f>
        <v>0</v>
      </c>
      <c r="CL5213">
        <f>'[3]TABLEAU DE BORD'!H5211</f>
        <v>0</v>
      </c>
      <c r="CM5213">
        <f>'[3]TABLEAU DE BORD'!K5211-'[3]TABLEAU DE BORD'!I5211</f>
        <v>0</v>
      </c>
    </row>
    <row r="5214" spans="87:91" x14ac:dyDescent="0.25">
      <c r="CI5214">
        <f>'[3]TABLEAU DE BORD'!B5212</f>
        <v>0</v>
      </c>
      <c r="CJ5214">
        <f>'[3]TABLEAU DE BORD'!E5212-'[3]TABLEAU DE BORD'!C5212</f>
        <v>0</v>
      </c>
      <c r="CL5214">
        <f>'[3]TABLEAU DE BORD'!H5212</f>
        <v>0</v>
      </c>
      <c r="CM5214">
        <f>'[3]TABLEAU DE BORD'!K5212-'[3]TABLEAU DE BORD'!I5212</f>
        <v>0</v>
      </c>
    </row>
    <row r="5215" spans="87:91" x14ac:dyDescent="0.25">
      <c r="CI5215">
        <f>'[3]TABLEAU DE BORD'!B5213</f>
        <v>0</v>
      </c>
      <c r="CJ5215">
        <f>'[3]TABLEAU DE BORD'!E5213-'[3]TABLEAU DE BORD'!C5213</f>
        <v>0</v>
      </c>
      <c r="CL5215">
        <f>'[3]TABLEAU DE BORD'!H5213</f>
        <v>0</v>
      </c>
      <c r="CM5215">
        <f>'[3]TABLEAU DE BORD'!K5213-'[3]TABLEAU DE BORD'!I5213</f>
        <v>0</v>
      </c>
    </row>
    <row r="5216" spans="87:91" x14ac:dyDescent="0.25">
      <c r="CI5216">
        <f>'[3]TABLEAU DE BORD'!B5214</f>
        <v>0</v>
      </c>
      <c r="CJ5216">
        <f>'[3]TABLEAU DE BORD'!E5214-'[3]TABLEAU DE BORD'!C5214</f>
        <v>0</v>
      </c>
      <c r="CL5216">
        <f>'[3]TABLEAU DE BORD'!H5214</f>
        <v>0</v>
      </c>
      <c r="CM5216">
        <f>'[3]TABLEAU DE BORD'!K5214-'[3]TABLEAU DE BORD'!I5214</f>
        <v>0</v>
      </c>
    </row>
    <row r="5217" spans="87:91" x14ac:dyDescent="0.25">
      <c r="CI5217">
        <f>'[3]TABLEAU DE BORD'!B5215</f>
        <v>0</v>
      </c>
      <c r="CJ5217">
        <f>'[3]TABLEAU DE BORD'!E5215-'[3]TABLEAU DE BORD'!C5215</f>
        <v>0</v>
      </c>
      <c r="CL5217">
        <f>'[3]TABLEAU DE BORD'!H5215</f>
        <v>0</v>
      </c>
      <c r="CM5217">
        <f>'[3]TABLEAU DE BORD'!K5215-'[3]TABLEAU DE BORD'!I5215</f>
        <v>0</v>
      </c>
    </row>
    <row r="5218" spans="87:91" x14ac:dyDescent="0.25">
      <c r="CI5218">
        <f>'[3]TABLEAU DE BORD'!B5216</f>
        <v>0</v>
      </c>
      <c r="CJ5218">
        <f>'[3]TABLEAU DE BORD'!E5216-'[3]TABLEAU DE BORD'!C5216</f>
        <v>0</v>
      </c>
      <c r="CL5218">
        <f>'[3]TABLEAU DE BORD'!H5216</f>
        <v>0</v>
      </c>
      <c r="CM5218">
        <f>'[3]TABLEAU DE BORD'!K5216-'[3]TABLEAU DE BORD'!I5216</f>
        <v>0</v>
      </c>
    </row>
    <row r="5219" spans="87:91" x14ac:dyDescent="0.25">
      <c r="CI5219">
        <f>'[3]TABLEAU DE BORD'!B5217</f>
        <v>0</v>
      </c>
      <c r="CJ5219">
        <f>'[3]TABLEAU DE BORD'!E5217-'[3]TABLEAU DE BORD'!C5217</f>
        <v>0</v>
      </c>
      <c r="CL5219">
        <f>'[3]TABLEAU DE BORD'!H5217</f>
        <v>0</v>
      </c>
      <c r="CM5219">
        <f>'[3]TABLEAU DE BORD'!K5217-'[3]TABLEAU DE BORD'!I5217</f>
        <v>0</v>
      </c>
    </row>
    <row r="5220" spans="87:91" x14ac:dyDescent="0.25">
      <c r="CI5220">
        <f>'[3]TABLEAU DE BORD'!B5218</f>
        <v>0</v>
      </c>
      <c r="CJ5220">
        <f>'[3]TABLEAU DE BORD'!E5218-'[3]TABLEAU DE BORD'!C5218</f>
        <v>0</v>
      </c>
      <c r="CL5220">
        <f>'[3]TABLEAU DE BORD'!H5218</f>
        <v>0</v>
      </c>
      <c r="CM5220">
        <f>'[3]TABLEAU DE BORD'!K5218-'[3]TABLEAU DE BORD'!I5218</f>
        <v>0</v>
      </c>
    </row>
    <row r="5221" spans="87:91" x14ac:dyDescent="0.25">
      <c r="CI5221">
        <f>'[3]TABLEAU DE BORD'!B5219</f>
        <v>0</v>
      </c>
      <c r="CJ5221">
        <f>'[3]TABLEAU DE BORD'!E5219-'[3]TABLEAU DE BORD'!C5219</f>
        <v>0</v>
      </c>
      <c r="CL5221">
        <f>'[3]TABLEAU DE BORD'!H5219</f>
        <v>0</v>
      </c>
      <c r="CM5221">
        <f>'[3]TABLEAU DE BORD'!K5219-'[3]TABLEAU DE BORD'!I5219</f>
        <v>0</v>
      </c>
    </row>
    <row r="5222" spans="87:91" x14ac:dyDescent="0.25">
      <c r="CI5222">
        <f>'[3]TABLEAU DE BORD'!B5220</f>
        <v>0</v>
      </c>
      <c r="CJ5222">
        <f>'[3]TABLEAU DE BORD'!E5220-'[3]TABLEAU DE BORD'!C5220</f>
        <v>0</v>
      </c>
      <c r="CL5222">
        <f>'[3]TABLEAU DE BORD'!H5220</f>
        <v>0</v>
      </c>
      <c r="CM5222">
        <f>'[3]TABLEAU DE BORD'!K5220-'[3]TABLEAU DE BORD'!I5220</f>
        <v>0</v>
      </c>
    </row>
    <row r="5223" spans="87:91" x14ac:dyDescent="0.25">
      <c r="CI5223">
        <f>'[3]TABLEAU DE BORD'!B5221</f>
        <v>0</v>
      </c>
      <c r="CJ5223">
        <f>'[3]TABLEAU DE BORD'!E5221-'[3]TABLEAU DE BORD'!C5221</f>
        <v>0</v>
      </c>
      <c r="CL5223">
        <f>'[3]TABLEAU DE BORD'!H5221</f>
        <v>0</v>
      </c>
      <c r="CM5223">
        <f>'[3]TABLEAU DE BORD'!K5221-'[3]TABLEAU DE BORD'!I5221</f>
        <v>0</v>
      </c>
    </row>
    <row r="5224" spans="87:91" x14ac:dyDescent="0.25">
      <c r="CI5224">
        <f>'[3]TABLEAU DE BORD'!B5222</f>
        <v>0</v>
      </c>
      <c r="CJ5224">
        <f>'[3]TABLEAU DE BORD'!E5222-'[3]TABLEAU DE BORD'!C5222</f>
        <v>0</v>
      </c>
      <c r="CL5224">
        <f>'[3]TABLEAU DE BORD'!H5222</f>
        <v>0</v>
      </c>
      <c r="CM5224">
        <f>'[3]TABLEAU DE BORD'!K5222-'[3]TABLEAU DE BORD'!I5222</f>
        <v>0</v>
      </c>
    </row>
    <row r="5225" spans="87:91" x14ac:dyDescent="0.25">
      <c r="CI5225">
        <f>'[3]TABLEAU DE BORD'!B5223</f>
        <v>0</v>
      </c>
      <c r="CJ5225">
        <f>'[3]TABLEAU DE BORD'!E5223-'[3]TABLEAU DE BORD'!C5223</f>
        <v>0</v>
      </c>
      <c r="CL5225">
        <f>'[3]TABLEAU DE BORD'!H5223</f>
        <v>0</v>
      </c>
      <c r="CM5225">
        <f>'[3]TABLEAU DE BORD'!K5223-'[3]TABLEAU DE BORD'!I5223</f>
        <v>0</v>
      </c>
    </row>
    <row r="5226" spans="87:91" x14ac:dyDescent="0.25">
      <c r="CI5226">
        <f>'[3]TABLEAU DE BORD'!B5224</f>
        <v>0</v>
      </c>
      <c r="CJ5226">
        <f>'[3]TABLEAU DE BORD'!E5224-'[3]TABLEAU DE BORD'!C5224</f>
        <v>0</v>
      </c>
      <c r="CL5226">
        <f>'[3]TABLEAU DE BORD'!H5224</f>
        <v>0</v>
      </c>
      <c r="CM5226">
        <f>'[3]TABLEAU DE BORD'!K5224-'[3]TABLEAU DE BORD'!I5224</f>
        <v>0</v>
      </c>
    </row>
    <row r="5227" spans="87:91" x14ac:dyDescent="0.25">
      <c r="CI5227">
        <f>'[3]TABLEAU DE BORD'!B5225</f>
        <v>0</v>
      </c>
      <c r="CJ5227">
        <f>'[3]TABLEAU DE BORD'!E5225-'[3]TABLEAU DE BORD'!C5225</f>
        <v>0</v>
      </c>
      <c r="CL5227">
        <f>'[3]TABLEAU DE BORD'!H5225</f>
        <v>0</v>
      </c>
      <c r="CM5227">
        <f>'[3]TABLEAU DE BORD'!K5225-'[3]TABLEAU DE BORD'!I5225</f>
        <v>0</v>
      </c>
    </row>
    <row r="5228" spans="87:91" x14ac:dyDescent="0.25">
      <c r="CI5228">
        <f>'[3]TABLEAU DE BORD'!B5226</f>
        <v>0</v>
      </c>
      <c r="CJ5228">
        <f>'[3]TABLEAU DE BORD'!E5226-'[3]TABLEAU DE BORD'!C5226</f>
        <v>0</v>
      </c>
      <c r="CL5228">
        <f>'[3]TABLEAU DE BORD'!H5226</f>
        <v>0</v>
      </c>
      <c r="CM5228">
        <f>'[3]TABLEAU DE BORD'!K5226-'[3]TABLEAU DE BORD'!I5226</f>
        <v>0</v>
      </c>
    </row>
    <row r="5229" spans="87:91" x14ac:dyDescent="0.25">
      <c r="CI5229">
        <f>'[3]TABLEAU DE BORD'!B5227</f>
        <v>0</v>
      </c>
      <c r="CJ5229">
        <f>'[3]TABLEAU DE BORD'!E5227-'[3]TABLEAU DE BORD'!C5227</f>
        <v>0</v>
      </c>
      <c r="CL5229">
        <f>'[3]TABLEAU DE BORD'!H5227</f>
        <v>0</v>
      </c>
      <c r="CM5229">
        <f>'[3]TABLEAU DE BORD'!K5227-'[3]TABLEAU DE BORD'!I5227</f>
        <v>0</v>
      </c>
    </row>
    <row r="5230" spans="87:91" x14ac:dyDescent="0.25">
      <c r="CI5230">
        <f>'[3]TABLEAU DE BORD'!B5228</f>
        <v>0</v>
      </c>
      <c r="CJ5230">
        <f>'[3]TABLEAU DE BORD'!E5228-'[3]TABLEAU DE BORD'!C5228</f>
        <v>0</v>
      </c>
      <c r="CL5230">
        <f>'[3]TABLEAU DE BORD'!H5228</f>
        <v>0</v>
      </c>
      <c r="CM5230">
        <f>'[3]TABLEAU DE BORD'!K5228-'[3]TABLEAU DE BORD'!I5228</f>
        <v>0</v>
      </c>
    </row>
    <row r="5231" spans="87:91" x14ac:dyDescent="0.25">
      <c r="CI5231">
        <f>'[3]TABLEAU DE BORD'!B5229</f>
        <v>0</v>
      </c>
      <c r="CJ5231">
        <f>'[3]TABLEAU DE BORD'!E5229-'[3]TABLEAU DE BORD'!C5229</f>
        <v>0</v>
      </c>
      <c r="CL5231">
        <f>'[3]TABLEAU DE BORD'!H5229</f>
        <v>0</v>
      </c>
      <c r="CM5231">
        <f>'[3]TABLEAU DE BORD'!K5229-'[3]TABLEAU DE BORD'!I5229</f>
        <v>0</v>
      </c>
    </row>
    <row r="5232" spans="87:91" x14ac:dyDescent="0.25">
      <c r="CI5232">
        <f>'[3]TABLEAU DE BORD'!B5230</f>
        <v>0</v>
      </c>
      <c r="CJ5232">
        <f>'[3]TABLEAU DE BORD'!E5230-'[3]TABLEAU DE BORD'!C5230</f>
        <v>0</v>
      </c>
      <c r="CL5232">
        <f>'[3]TABLEAU DE BORD'!H5230</f>
        <v>0</v>
      </c>
      <c r="CM5232">
        <f>'[3]TABLEAU DE BORD'!K5230-'[3]TABLEAU DE BORD'!I5230</f>
        <v>0</v>
      </c>
    </row>
    <row r="5233" spans="87:91" x14ac:dyDescent="0.25">
      <c r="CI5233">
        <f>'[3]TABLEAU DE BORD'!B5231</f>
        <v>0</v>
      </c>
      <c r="CJ5233">
        <f>'[3]TABLEAU DE BORD'!E5231-'[3]TABLEAU DE BORD'!C5231</f>
        <v>0</v>
      </c>
      <c r="CL5233">
        <f>'[3]TABLEAU DE BORD'!H5231</f>
        <v>0</v>
      </c>
      <c r="CM5233">
        <f>'[3]TABLEAU DE BORD'!K5231-'[3]TABLEAU DE BORD'!I5231</f>
        <v>0</v>
      </c>
    </row>
    <row r="5234" spans="87:91" x14ac:dyDescent="0.25">
      <c r="CI5234">
        <f>'[3]TABLEAU DE BORD'!B5232</f>
        <v>0</v>
      </c>
      <c r="CJ5234">
        <f>'[3]TABLEAU DE BORD'!E5232-'[3]TABLEAU DE BORD'!C5232</f>
        <v>0</v>
      </c>
      <c r="CL5234">
        <f>'[3]TABLEAU DE BORD'!H5232</f>
        <v>0</v>
      </c>
      <c r="CM5234">
        <f>'[3]TABLEAU DE BORD'!K5232-'[3]TABLEAU DE BORD'!I5232</f>
        <v>0</v>
      </c>
    </row>
    <row r="5235" spans="87:91" x14ac:dyDescent="0.25">
      <c r="CI5235">
        <f>'[3]TABLEAU DE BORD'!B5233</f>
        <v>0</v>
      </c>
      <c r="CJ5235">
        <f>'[3]TABLEAU DE BORD'!E5233-'[3]TABLEAU DE BORD'!C5233</f>
        <v>0</v>
      </c>
      <c r="CL5235">
        <f>'[3]TABLEAU DE BORD'!H5233</f>
        <v>0</v>
      </c>
      <c r="CM5235">
        <f>'[3]TABLEAU DE BORD'!K5233-'[3]TABLEAU DE BORD'!I5233</f>
        <v>0</v>
      </c>
    </row>
    <row r="5236" spans="87:91" x14ac:dyDescent="0.25">
      <c r="CI5236">
        <f>'[3]TABLEAU DE BORD'!B5234</f>
        <v>0</v>
      </c>
      <c r="CJ5236">
        <f>'[3]TABLEAU DE BORD'!E5234-'[3]TABLEAU DE BORD'!C5234</f>
        <v>0</v>
      </c>
      <c r="CL5236">
        <f>'[3]TABLEAU DE BORD'!H5234</f>
        <v>0</v>
      </c>
      <c r="CM5236">
        <f>'[3]TABLEAU DE BORD'!K5234-'[3]TABLEAU DE BORD'!I5234</f>
        <v>0</v>
      </c>
    </row>
    <row r="5237" spans="87:91" x14ac:dyDescent="0.25">
      <c r="CI5237">
        <f>'[3]TABLEAU DE BORD'!B5235</f>
        <v>0</v>
      </c>
      <c r="CJ5237">
        <f>'[3]TABLEAU DE BORD'!E5235-'[3]TABLEAU DE BORD'!C5235</f>
        <v>0</v>
      </c>
      <c r="CL5237">
        <f>'[3]TABLEAU DE BORD'!H5235</f>
        <v>0</v>
      </c>
      <c r="CM5237">
        <f>'[3]TABLEAU DE BORD'!K5235-'[3]TABLEAU DE BORD'!I5235</f>
        <v>0</v>
      </c>
    </row>
    <row r="5238" spans="87:91" x14ac:dyDescent="0.25">
      <c r="CI5238">
        <f>'[3]TABLEAU DE BORD'!B5236</f>
        <v>0</v>
      </c>
      <c r="CJ5238">
        <f>'[3]TABLEAU DE BORD'!E5236-'[3]TABLEAU DE BORD'!C5236</f>
        <v>0</v>
      </c>
      <c r="CL5238">
        <f>'[3]TABLEAU DE BORD'!H5236</f>
        <v>0</v>
      </c>
      <c r="CM5238">
        <f>'[3]TABLEAU DE BORD'!K5236-'[3]TABLEAU DE BORD'!I5236</f>
        <v>0</v>
      </c>
    </row>
    <row r="5239" spans="87:91" x14ac:dyDescent="0.25">
      <c r="CI5239">
        <f>'[3]TABLEAU DE BORD'!B5237</f>
        <v>0</v>
      </c>
      <c r="CJ5239">
        <f>'[3]TABLEAU DE BORD'!E5237-'[3]TABLEAU DE BORD'!C5237</f>
        <v>0</v>
      </c>
      <c r="CL5239">
        <f>'[3]TABLEAU DE BORD'!H5237</f>
        <v>0</v>
      </c>
      <c r="CM5239">
        <f>'[3]TABLEAU DE BORD'!K5237-'[3]TABLEAU DE BORD'!I5237</f>
        <v>0</v>
      </c>
    </row>
    <row r="5240" spans="87:91" x14ac:dyDescent="0.25">
      <c r="CI5240">
        <f>'[3]TABLEAU DE BORD'!B5238</f>
        <v>0</v>
      </c>
      <c r="CJ5240">
        <f>'[3]TABLEAU DE BORD'!E5238-'[3]TABLEAU DE BORD'!C5238</f>
        <v>0</v>
      </c>
      <c r="CL5240">
        <f>'[3]TABLEAU DE BORD'!H5238</f>
        <v>0</v>
      </c>
      <c r="CM5240">
        <f>'[3]TABLEAU DE BORD'!K5238-'[3]TABLEAU DE BORD'!I5238</f>
        <v>0</v>
      </c>
    </row>
    <row r="5241" spans="87:91" x14ac:dyDescent="0.25">
      <c r="CI5241">
        <f>'[3]TABLEAU DE BORD'!B5239</f>
        <v>0</v>
      </c>
      <c r="CJ5241">
        <f>'[3]TABLEAU DE BORD'!E5239-'[3]TABLEAU DE BORD'!C5239</f>
        <v>0</v>
      </c>
      <c r="CL5241">
        <f>'[3]TABLEAU DE BORD'!H5239</f>
        <v>0</v>
      </c>
      <c r="CM5241">
        <f>'[3]TABLEAU DE BORD'!K5239-'[3]TABLEAU DE BORD'!I5239</f>
        <v>0</v>
      </c>
    </row>
    <row r="5242" spans="87:91" x14ac:dyDescent="0.25">
      <c r="CI5242">
        <f>'[3]TABLEAU DE BORD'!B5240</f>
        <v>0</v>
      </c>
      <c r="CJ5242">
        <f>'[3]TABLEAU DE BORD'!E5240-'[3]TABLEAU DE BORD'!C5240</f>
        <v>0</v>
      </c>
      <c r="CL5242">
        <f>'[3]TABLEAU DE BORD'!H5240</f>
        <v>0</v>
      </c>
      <c r="CM5242">
        <f>'[3]TABLEAU DE BORD'!K5240-'[3]TABLEAU DE BORD'!I5240</f>
        <v>0</v>
      </c>
    </row>
    <row r="5243" spans="87:91" x14ac:dyDescent="0.25">
      <c r="CI5243">
        <f>'[3]TABLEAU DE BORD'!B5241</f>
        <v>0</v>
      </c>
      <c r="CJ5243">
        <f>'[3]TABLEAU DE BORD'!E5241-'[3]TABLEAU DE BORD'!C5241</f>
        <v>0</v>
      </c>
      <c r="CL5243">
        <f>'[3]TABLEAU DE BORD'!H5241</f>
        <v>0</v>
      </c>
      <c r="CM5243">
        <f>'[3]TABLEAU DE BORD'!K5241-'[3]TABLEAU DE BORD'!I5241</f>
        <v>0</v>
      </c>
    </row>
    <row r="5244" spans="87:91" x14ac:dyDescent="0.25">
      <c r="CI5244">
        <f>'[3]TABLEAU DE BORD'!B5242</f>
        <v>0</v>
      </c>
      <c r="CJ5244">
        <f>'[3]TABLEAU DE BORD'!E5242-'[3]TABLEAU DE BORD'!C5242</f>
        <v>0</v>
      </c>
      <c r="CL5244">
        <f>'[3]TABLEAU DE BORD'!H5242</f>
        <v>0</v>
      </c>
      <c r="CM5244">
        <f>'[3]TABLEAU DE BORD'!K5242-'[3]TABLEAU DE BORD'!I5242</f>
        <v>0</v>
      </c>
    </row>
    <row r="5245" spans="87:91" x14ac:dyDescent="0.25">
      <c r="CI5245">
        <f>'[3]TABLEAU DE BORD'!B5243</f>
        <v>0</v>
      </c>
      <c r="CJ5245">
        <f>'[3]TABLEAU DE BORD'!E5243-'[3]TABLEAU DE BORD'!C5243</f>
        <v>0</v>
      </c>
      <c r="CL5245">
        <f>'[3]TABLEAU DE BORD'!H5243</f>
        <v>0</v>
      </c>
      <c r="CM5245">
        <f>'[3]TABLEAU DE BORD'!K5243-'[3]TABLEAU DE BORD'!I5243</f>
        <v>0</v>
      </c>
    </row>
    <row r="5246" spans="87:91" x14ac:dyDescent="0.25">
      <c r="CI5246">
        <f>'[3]TABLEAU DE BORD'!B5244</f>
        <v>0</v>
      </c>
      <c r="CJ5246">
        <f>'[3]TABLEAU DE BORD'!E5244-'[3]TABLEAU DE BORD'!C5244</f>
        <v>0</v>
      </c>
      <c r="CL5246">
        <f>'[3]TABLEAU DE BORD'!H5244</f>
        <v>0</v>
      </c>
      <c r="CM5246">
        <f>'[3]TABLEAU DE BORD'!K5244-'[3]TABLEAU DE BORD'!I5244</f>
        <v>0</v>
      </c>
    </row>
    <row r="5247" spans="87:91" x14ac:dyDescent="0.25">
      <c r="CI5247">
        <f>'[3]TABLEAU DE BORD'!B5245</f>
        <v>0</v>
      </c>
      <c r="CJ5247">
        <f>'[3]TABLEAU DE BORD'!E5245-'[3]TABLEAU DE BORD'!C5245</f>
        <v>0</v>
      </c>
      <c r="CL5247">
        <f>'[3]TABLEAU DE BORD'!H5245</f>
        <v>0</v>
      </c>
      <c r="CM5247">
        <f>'[3]TABLEAU DE BORD'!K5245-'[3]TABLEAU DE BORD'!I5245</f>
        <v>0</v>
      </c>
    </row>
    <row r="5248" spans="87:91" x14ac:dyDescent="0.25">
      <c r="CI5248">
        <f>'[3]TABLEAU DE BORD'!B5246</f>
        <v>0</v>
      </c>
      <c r="CJ5248">
        <f>'[3]TABLEAU DE BORD'!E5246-'[3]TABLEAU DE BORD'!C5246</f>
        <v>0</v>
      </c>
      <c r="CL5248">
        <f>'[3]TABLEAU DE BORD'!H5246</f>
        <v>0</v>
      </c>
      <c r="CM5248">
        <f>'[3]TABLEAU DE BORD'!K5246-'[3]TABLEAU DE BORD'!I5246</f>
        <v>0</v>
      </c>
    </row>
    <row r="5249" spans="87:91" x14ac:dyDescent="0.25">
      <c r="CI5249">
        <f>'[3]TABLEAU DE BORD'!B5247</f>
        <v>0</v>
      </c>
      <c r="CJ5249">
        <f>'[3]TABLEAU DE BORD'!E5247-'[3]TABLEAU DE BORD'!C5247</f>
        <v>0</v>
      </c>
      <c r="CL5249">
        <f>'[3]TABLEAU DE BORD'!H5247</f>
        <v>0</v>
      </c>
      <c r="CM5249">
        <f>'[3]TABLEAU DE BORD'!K5247-'[3]TABLEAU DE BORD'!I5247</f>
        <v>0</v>
      </c>
    </row>
    <row r="5250" spans="87:91" x14ac:dyDescent="0.25">
      <c r="CI5250">
        <f>'[3]TABLEAU DE BORD'!B5248</f>
        <v>0</v>
      </c>
      <c r="CJ5250">
        <f>'[3]TABLEAU DE BORD'!E5248-'[3]TABLEAU DE BORD'!C5248</f>
        <v>0</v>
      </c>
      <c r="CL5250">
        <f>'[3]TABLEAU DE BORD'!H5248</f>
        <v>0</v>
      </c>
      <c r="CM5250">
        <f>'[3]TABLEAU DE BORD'!K5248-'[3]TABLEAU DE BORD'!I5248</f>
        <v>0</v>
      </c>
    </row>
    <row r="5251" spans="87:91" x14ac:dyDescent="0.25">
      <c r="CI5251">
        <f>'[3]TABLEAU DE BORD'!B5249</f>
        <v>0</v>
      </c>
      <c r="CJ5251">
        <f>'[3]TABLEAU DE BORD'!E5249-'[3]TABLEAU DE BORD'!C5249</f>
        <v>0</v>
      </c>
      <c r="CL5251">
        <f>'[3]TABLEAU DE BORD'!H5249</f>
        <v>0</v>
      </c>
      <c r="CM5251">
        <f>'[3]TABLEAU DE BORD'!K5249-'[3]TABLEAU DE BORD'!I5249</f>
        <v>0</v>
      </c>
    </row>
    <row r="5252" spans="87:91" x14ac:dyDescent="0.25">
      <c r="CI5252">
        <f>'[3]TABLEAU DE BORD'!B5250</f>
        <v>0</v>
      </c>
      <c r="CJ5252">
        <f>'[3]TABLEAU DE BORD'!E5250-'[3]TABLEAU DE BORD'!C5250</f>
        <v>0</v>
      </c>
      <c r="CL5252">
        <f>'[3]TABLEAU DE BORD'!H5250</f>
        <v>0</v>
      </c>
      <c r="CM5252">
        <f>'[3]TABLEAU DE BORD'!K5250-'[3]TABLEAU DE BORD'!I5250</f>
        <v>0</v>
      </c>
    </row>
    <row r="5253" spans="87:91" x14ac:dyDescent="0.25">
      <c r="CI5253">
        <f>'[3]TABLEAU DE BORD'!B5251</f>
        <v>0</v>
      </c>
      <c r="CJ5253">
        <f>'[3]TABLEAU DE BORD'!E5251-'[3]TABLEAU DE BORD'!C5251</f>
        <v>0</v>
      </c>
      <c r="CL5253">
        <f>'[3]TABLEAU DE BORD'!H5251</f>
        <v>0</v>
      </c>
      <c r="CM5253">
        <f>'[3]TABLEAU DE BORD'!K5251-'[3]TABLEAU DE BORD'!I5251</f>
        <v>0</v>
      </c>
    </row>
    <row r="5254" spans="87:91" x14ac:dyDescent="0.25">
      <c r="CI5254">
        <f>'[3]TABLEAU DE BORD'!B5252</f>
        <v>0</v>
      </c>
      <c r="CJ5254">
        <f>'[3]TABLEAU DE BORD'!E5252-'[3]TABLEAU DE BORD'!C5252</f>
        <v>0</v>
      </c>
      <c r="CL5254">
        <f>'[3]TABLEAU DE BORD'!H5252</f>
        <v>0</v>
      </c>
      <c r="CM5254">
        <f>'[3]TABLEAU DE BORD'!K5252-'[3]TABLEAU DE BORD'!I5252</f>
        <v>0</v>
      </c>
    </row>
    <row r="5255" spans="87:91" x14ac:dyDescent="0.25">
      <c r="CI5255">
        <f>'[3]TABLEAU DE BORD'!B5253</f>
        <v>0</v>
      </c>
      <c r="CJ5255">
        <f>'[3]TABLEAU DE BORD'!E5253-'[3]TABLEAU DE BORD'!C5253</f>
        <v>0</v>
      </c>
      <c r="CL5255">
        <f>'[3]TABLEAU DE BORD'!H5253</f>
        <v>0</v>
      </c>
      <c r="CM5255">
        <f>'[3]TABLEAU DE BORD'!K5253-'[3]TABLEAU DE BORD'!I5253</f>
        <v>0</v>
      </c>
    </row>
    <row r="5256" spans="87:91" x14ac:dyDescent="0.25">
      <c r="CI5256">
        <f>'[3]TABLEAU DE BORD'!B5254</f>
        <v>0</v>
      </c>
      <c r="CJ5256">
        <f>'[3]TABLEAU DE BORD'!E5254-'[3]TABLEAU DE BORD'!C5254</f>
        <v>0</v>
      </c>
      <c r="CL5256">
        <f>'[3]TABLEAU DE BORD'!H5254</f>
        <v>0</v>
      </c>
      <c r="CM5256">
        <f>'[3]TABLEAU DE BORD'!K5254-'[3]TABLEAU DE BORD'!I5254</f>
        <v>0</v>
      </c>
    </row>
    <row r="5257" spans="87:91" x14ac:dyDescent="0.25">
      <c r="CI5257">
        <f>'[3]TABLEAU DE BORD'!B5255</f>
        <v>0</v>
      </c>
      <c r="CJ5257">
        <f>'[3]TABLEAU DE BORD'!E5255-'[3]TABLEAU DE BORD'!C5255</f>
        <v>0</v>
      </c>
      <c r="CL5257">
        <f>'[3]TABLEAU DE BORD'!H5255</f>
        <v>0</v>
      </c>
      <c r="CM5257">
        <f>'[3]TABLEAU DE BORD'!K5255-'[3]TABLEAU DE BORD'!I5255</f>
        <v>0</v>
      </c>
    </row>
    <row r="5258" spans="87:91" x14ac:dyDescent="0.25">
      <c r="CI5258">
        <f>'[3]TABLEAU DE BORD'!B5256</f>
        <v>0</v>
      </c>
      <c r="CJ5258">
        <f>'[3]TABLEAU DE BORD'!E5256-'[3]TABLEAU DE BORD'!C5256</f>
        <v>0</v>
      </c>
      <c r="CL5258">
        <f>'[3]TABLEAU DE BORD'!H5256</f>
        <v>0</v>
      </c>
      <c r="CM5258">
        <f>'[3]TABLEAU DE BORD'!K5256-'[3]TABLEAU DE BORD'!I5256</f>
        <v>0</v>
      </c>
    </row>
    <row r="5259" spans="87:91" x14ac:dyDescent="0.25">
      <c r="CI5259">
        <f>'[3]TABLEAU DE BORD'!B5257</f>
        <v>0</v>
      </c>
      <c r="CJ5259">
        <f>'[3]TABLEAU DE BORD'!E5257-'[3]TABLEAU DE BORD'!C5257</f>
        <v>0</v>
      </c>
      <c r="CL5259">
        <f>'[3]TABLEAU DE BORD'!H5257</f>
        <v>0</v>
      </c>
      <c r="CM5259">
        <f>'[3]TABLEAU DE BORD'!K5257-'[3]TABLEAU DE BORD'!I5257</f>
        <v>0</v>
      </c>
    </row>
    <row r="5260" spans="87:91" x14ac:dyDescent="0.25">
      <c r="CI5260">
        <f>'[3]TABLEAU DE BORD'!B5258</f>
        <v>0</v>
      </c>
      <c r="CJ5260">
        <f>'[3]TABLEAU DE BORD'!E5258-'[3]TABLEAU DE BORD'!C5258</f>
        <v>0</v>
      </c>
      <c r="CL5260">
        <f>'[3]TABLEAU DE BORD'!H5258</f>
        <v>0</v>
      </c>
      <c r="CM5260">
        <f>'[3]TABLEAU DE BORD'!K5258-'[3]TABLEAU DE BORD'!I5258</f>
        <v>0</v>
      </c>
    </row>
    <row r="5261" spans="87:91" x14ac:dyDescent="0.25">
      <c r="CI5261">
        <f>'[3]TABLEAU DE BORD'!B5259</f>
        <v>0</v>
      </c>
      <c r="CJ5261">
        <f>'[3]TABLEAU DE BORD'!E5259-'[3]TABLEAU DE BORD'!C5259</f>
        <v>0</v>
      </c>
      <c r="CL5261">
        <f>'[3]TABLEAU DE BORD'!H5259</f>
        <v>0</v>
      </c>
      <c r="CM5261">
        <f>'[3]TABLEAU DE BORD'!K5259-'[3]TABLEAU DE BORD'!I5259</f>
        <v>0</v>
      </c>
    </row>
    <row r="5262" spans="87:91" x14ac:dyDescent="0.25">
      <c r="CI5262">
        <f>'[3]TABLEAU DE BORD'!B5260</f>
        <v>0</v>
      </c>
      <c r="CJ5262">
        <f>'[3]TABLEAU DE BORD'!E5260-'[3]TABLEAU DE BORD'!C5260</f>
        <v>0</v>
      </c>
      <c r="CL5262">
        <f>'[3]TABLEAU DE BORD'!H5260</f>
        <v>0</v>
      </c>
      <c r="CM5262">
        <f>'[3]TABLEAU DE BORD'!K5260-'[3]TABLEAU DE BORD'!I5260</f>
        <v>0</v>
      </c>
    </row>
    <row r="5263" spans="87:91" x14ac:dyDescent="0.25">
      <c r="CI5263">
        <f>'[3]TABLEAU DE BORD'!B5261</f>
        <v>0</v>
      </c>
      <c r="CJ5263">
        <f>'[3]TABLEAU DE BORD'!E5261-'[3]TABLEAU DE BORD'!C5261</f>
        <v>0</v>
      </c>
      <c r="CL5263">
        <f>'[3]TABLEAU DE BORD'!H5261</f>
        <v>0</v>
      </c>
      <c r="CM5263">
        <f>'[3]TABLEAU DE BORD'!K5261-'[3]TABLEAU DE BORD'!I5261</f>
        <v>0</v>
      </c>
    </row>
    <row r="5264" spans="87:91" x14ac:dyDescent="0.25">
      <c r="CI5264">
        <f>'[3]TABLEAU DE BORD'!B5262</f>
        <v>0</v>
      </c>
      <c r="CJ5264">
        <f>'[3]TABLEAU DE BORD'!E5262-'[3]TABLEAU DE BORD'!C5262</f>
        <v>0</v>
      </c>
      <c r="CL5264">
        <f>'[3]TABLEAU DE BORD'!H5262</f>
        <v>0</v>
      </c>
      <c r="CM5264">
        <f>'[3]TABLEAU DE BORD'!K5262-'[3]TABLEAU DE BORD'!I5262</f>
        <v>0</v>
      </c>
    </row>
    <row r="5265" spans="87:91" x14ac:dyDescent="0.25">
      <c r="CI5265">
        <f>'[3]TABLEAU DE BORD'!B5263</f>
        <v>0</v>
      </c>
      <c r="CJ5265">
        <f>'[3]TABLEAU DE BORD'!E5263-'[3]TABLEAU DE BORD'!C5263</f>
        <v>0</v>
      </c>
      <c r="CL5265">
        <f>'[3]TABLEAU DE BORD'!H5263</f>
        <v>0</v>
      </c>
      <c r="CM5265">
        <f>'[3]TABLEAU DE BORD'!K5263-'[3]TABLEAU DE BORD'!I5263</f>
        <v>0</v>
      </c>
    </row>
    <row r="5266" spans="87:91" x14ac:dyDescent="0.25">
      <c r="CI5266">
        <f>'[3]TABLEAU DE BORD'!B5264</f>
        <v>0</v>
      </c>
      <c r="CJ5266">
        <f>'[3]TABLEAU DE BORD'!E5264-'[3]TABLEAU DE BORD'!C5264</f>
        <v>0</v>
      </c>
      <c r="CL5266">
        <f>'[3]TABLEAU DE BORD'!H5264</f>
        <v>0</v>
      </c>
      <c r="CM5266">
        <f>'[3]TABLEAU DE BORD'!K5264-'[3]TABLEAU DE BORD'!I5264</f>
        <v>0</v>
      </c>
    </row>
    <row r="5267" spans="87:91" x14ac:dyDescent="0.25">
      <c r="CI5267">
        <f>'[3]TABLEAU DE BORD'!B5265</f>
        <v>0</v>
      </c>
      <c r="CJ5267">
        <f>'[3]TABLEAU DE BORD'!E5265-'[3]TABLEAU DE BORD'!C5265</f>
        <v>0</v>
      </c>
      <c r="CL5267">
        <f>'[3]TABLEAU DE BORD'!H5265</f>
        <v>0</v>
      </c>
      <c r="CM5267">
        <f>'[3]TABLEAU DE BORD'!K5265-'[3]TABLEAU DE BORD'!I5265</f>
        <v>0</v>
      </c>
    </row>
    <row r="5268" spans="87:91" x14ac:dyDescent="0.25">
      <c r="CI5268">
        <f>'[3]TABLEAU DE BORD'!B5266</f>
        <v>0</v>
      </c>
      <c r="CJ5268">
        <f>'[3]TABLEAU DE BORD'!E5266-'[3]TABLEAU DE BORD'!C5266</f>
        <v>0</v>
      </c>
      <c r="CL5268">
        <f>'[3]TABLEAU DE BORD'!H5266</f>
        <v>0</v>
      </c>
      <c r="CM5268">
        <f>'[3]TABLEAU DE BORD'!K5266-'[3]TABLEAU DE BORD'!I5266</f>
        <v>0</v>
      </c>
    </row>
    <row r="5269" spans="87:91" x14ac:dyDescent="0.25">
      <c r="CI5269">
        <f>'[3]TABLEAU DE BORD'!B5267</f>
        <v>0</v>
      </c>
      <c r="CJ5269">
        <f>'[3]TABLEAU DE BORD'!E5267-'[3]TABLEAU DE BORD'!C5267</f>
        <v>0</v>
      </c>
      <c r="CL5269">
        <f>'[3]TABLEAU DE BORD'!H5267</f>
        <v>0</v>
      </c>
      <c r="CM5269">
        <f>'[3]TABLEAU DE BORD'!K5267-'[3]TABLEAU DE BORD'!I5267</f>
        <v>0</v>
      </c>
    </row>
    <row r="5270" spans="87:91" x14ac:dyDescent="0.25">
      <c r="CI5270">
        <f>'[3]TABLEAU DE BORD'!B5268</f>
        <v>0</v>
      </c>
      <c r="CJ5270">
        <f>'[3]TABLEAU DE BORD'!E5268-'[3]TABLEAU DE BORD'!C5268</f>
        <v>0</v>
      </c>
      <c r="CL5270">
        <f>'[3]TABLEAU DE BORD'!H5268</f>
        <v>0</v>
      </c>
      <c r="CM5270">
        <f>'[3]TABLEAU DE BORD'!K5268-'[3]TABLEAU DE BORD'!I5268</f>
        <v>0</v>
      </c>
    </row>
    <row r="5271" spans="87:91" x14ac:dyDescent="0.25">
      <c r="CI5271">
        <f>'[3]TABLEAU DE BORD'!B5269</f>
        <v>0</v>
      </c>
      <c r="CJ5271">
        <f>'[3]TABLEAU DE BORD'!E5269-'[3]TABLEAU DE BORD'!C5269</f>
        <v>0</v>
      </c>
      <c r="CL5271">
        <f>'[3]TABLEAU DE BORD'!H5269</f>
        <v>0</v>
      </c>
      <c r="CM5271">
        <f>'[3]TABLEAU DE BORD'!K5269-'[3]TABLEAU DE BORD'!I5269</f>
        <v>0</v>
      </c>
    </row>
    <row r="5272" spans="87:91" x14ac:dyDescent="0.25">
      <c r="CI5272">
        <f>'[3]TABLEAU DE BORD'!B5270</f>
        <v>0</v>
      </c>
      <c r="CJ5272">
        <f>'[3]TABLEAU DE BORD'!E5270-'[3]TABLEAU DE BORD'!C5270</f>
        <v>0</v>
      </c>
      <c r="CL5272">
        <f>'[3]TABLEAU DE BORD'!H5270</f>
        <v>0</v>
      </c>
      <c r="CM5272">
        <f>'[3]TABLEAU DE BORD'!K5270-'[3]TABLEAU DE BORD'!I5270</f>
        <v>0</v>
      </c>
    </row>
    <row r="5273" spans="87:91" x14ac:dyDescent="0.25">
      <c r="CI5273">
        <f>'[3]TABLEAU DE BORD'!B5271</f>
        <v>0</v>
      </c>
      <c r="CJ5273">
        <f>'[3]TABLEAU DE BORD'!E5271-'[3]TABLEAU DE BORD'!C5271</f>
        <v>0</v>
      </c>
      <c r="CL5273">
        <f>'[3]TABLEAU DE BORD'!H5271</f>
        <v>0</v>
      </c>
      <c r="CM5273">
        <f>'[3]TABLEAU DE BORD'!K5271-'[3]TABLEAU DE BORD'!I5271</f>
        <v>0</v>
      </c>
    </row>
    <row r="5274" spans="87:91" x14ac:dyDescent="0.25">
      <c r="CI5274">
        <f>'[3]TABLEAU DE BORD'!B5272</f>
        <v>0</v>
      </c>
      <c r="CJ5274">
        <f>'[3]TABLEAU DE BORD'!E5272-'[3]TABLEAU DE BORD'!C5272</f>
        <v>0</v>
      </c>
      <c r="CL5274">
        <f>'[3]TABLEAU DE BORD'!H5272</f>
        <v>0</v>
      </c>
      <c r="CM5274">
        <f>'[3]TABLEAU DE BORD'!K5272-'[3]TABLEAU DE BORD'!I5272</f>
        <v>0</v>
      </c>
    </row>
    <row r="5275" spans="87:91" x14ac:dyDescent="0.25">
      <c r="CI5275">
        <f>'[3]TABLEAU DE BORD'!B5273</f>
        <v>0</v>
      </c>
      <c r="CJ5275">
        <f>'[3]TABLEAU DE BORD'!E5273-'[3]TABLEAU DE BORD'!C5273</f>
        <v>0</v>
      </c>
      <c r="CL5275">
        <f>'[3]TABLEAU DE BORD'!H5273</f>
        <v>0</v>
      </c>
      <c r="CM5275">
        <f>'[3]TABLEAU DE BORD'!K5273-'[3]TABLEAU DE BORD'!I5273</f>
        <v>0</v>
      </c>
    </row>
    <row r="5276" spans="87:91" x14ac:dyDescent="0.25">
      <c r="CI5276">
        <f>'[3]TABLEAU DE BORD'!B5274</f>
        <v>0</v>
      </c>
      <c r="CJ5276">
        <f>'[3]TABLEAU DE BORD'!E5274-'[3]TABLEAU DE BORD'!C5274</f>
        <v>0</v>
      </c>
      <c r="CL5276">
        <f>'[3]TABLEAU DE BORD'!H5274</f>
        <v>0</v>
      </c>
      <c r="CM5276">
        <f>'[3]TABLEAU DE BORD'!K5274-'[3]TABLEAU DE BORD'!I5274</f>
        <v>0</v>
      </c>
    </row>
    <row r="5277" spans="87:91" x14ac:dyDescent="0.25">
      <c r="CI5277">
        <f>'[3]TABLEAU DE BORD'!B5275</f>
        <v>0</v>
      </c>
      <c r="CJ5277">
        <f>'[3]TABLEAU DE BORD'!E5275-'[3]TABLEAU DE BORD'!C5275</f>
        <v>0</v>
      </c>
      <c r="CL5277">
        <f>'[3]TABLEAU DE BORD'!H5275</f>
        <v>0</v>
      </c>
      <c r="CM5277">
        <f>'[3]TABLEAU DE BORD'!K5275-'[3]TABLEAU DE BORD'!I5275</f>
        <v>0</v>
      </c>
    </row>
    <row r="5278" spans="87:91" x14ac:dyDescent="0.25">
      <c r="CI5278">
        <f>'[3]TABLEAU DE BORD'!B5276</f>
        <v>0</v>
      </c>
      <c r="CJ5278">
        <f>'[3]TABLEAU DE BORD'!E5276-'[3]TABLEAU DE BORD'!C5276</f>
        <v>0</v>
      </c>
      <c r="CL5278">
        <f>'[3]TABLEAU DE BORD'!H5276</f>
        <v>0</v>
      </c>
      <c r="CM5278">
        <f>'[3]TABLEAU DE BORD'!K5276-'[3]TABLEAU DE BORD'!I5276</f>
        <v>0</v>
      </c>
    </row>
    <row r="5279" spans="87:91" x14ac:dyDescent="0.25">
      <c r="CI5279">
        <f>'[3]TABLEAU DE BORD'!B5277</f>
        <v>0</v>
      </c>
      <c r="CJ5279">
        <f>'[3]TABLEAU DE BORD'!E5277-'[3]TABLEAU DE BORD'!C5277</f>
        <v>0</v>
      </c>
      <c r="CL5279">
        <f>'[3]TABLEAU DE BORD'!H5277</f>
        <v>0</v>
      </c>
      <c r="CM5279">
        <f>'[3]TABLEAU DE BORD'!K5277-'[3]TABLEAU DE BORD'!I5277</f>
        <v>0</v>
      </c>
    </row>
    <row r="5280" spans="87:91" x14ac:dyDescent="0.25">
      <c r="CI5280">
        <f>'[3]TABLEAU DE BORD'!B5278</f>
        <v>0</v>
      </c>
      <c r="CJ5280">
        <f>'[3]TABLEAU DE BORD'!E5278-'[3]TABLEAU DE BORD'!C5278</f>
        <v>0</v>
      </c>
      <c r="CL5280">
        <f>'[3]TABLEAU DE BORD'!H5278</f>
        <v>0</v>
      </c>
      <c r="CM5280">
        <f>'[3]TABLEAU DE BORD'!K5278-'[3]TABLEAU DE BORD'!I5278</f>
        <v>0</v>
      </c>
    </row>
    <row r="5281" spans="87:91" x14ac:dyDescent="0.25">
      <c r="CI5281">
        <f>'[3]TABLEAU DE BORD'!B5279</f>
        <v>0</v>
      </c>
      <c r="CJ5281">
        <f>'[3]TABLEAU DE BORD'!E5279-'[3]TABLEAU DE BORD'!C5279</f>
        <v>0</v>
      </c>
      <c r="CL5281">
        <f>'[3]TABLEAU DE BORD'!H5279</f>
        <v>0</v>
      </c>
      <c r="CM5281">
        <f>'[3]TABLEAU DE BORD'!K5279-'[3]TABLEAU DE BORD'!I5279</f>
        <v>0</v>
      </c>
    </row>
    <row r="5282" spans="87:91" x14ac:dyDescent="0.25">
      <c r="CI5282">
        <f>'[3]TABLEAU DE BORD'!B5280</f>
        <v>0</v>
      </c>
      <c r="CJ5282">
        <f>'[3]TABLEAU DE BORD'!E5280-'[3]TABLEAU DE BORD'!C5280</f>
        <v>0</v>
      </c>
      <c r="CL5282">
        <f>'[3]TABLEAU DE BORD'!H5280</f>
        <v>0</v>
      </c>
      <c r="CM5282">
        <f>'[3]TABLEAU DE BORD'!K5280-'[3]TABLEAU DE BORD'!I5280</f>
        <v>0</v>
      </c>
    </row>
    <row r="5283" spans="87:91" x14ac:dyDescent="0.25">
      <c r="CI5283">
        <f>'[3]TABLEAU DE BORD'!B5281</f>
        <v>0</v>
      </c>
      <c r="CJ5283">
        <f>'[3]TABLEAU DE BORD'!E5281-'[3]TABLEAU DE BORD'!C5281</f>
        <v>0</v>
      </c>
      <c r="CL5283">
        <f>'[3]TABLEAU DE BORD'!H5281</f>
        <v>0</v>
      </c>
      <c r="CM5283">
        <f>'[3]TABLEAU DE BORD'!K5281-'[3]TABLEAU DE BORD'!I5281</f>
        <v>0</v>
      </c>
    </row>
    <row r="5284" spans="87:91" x14ac:dyDescent="0.25">
      <c r="CI5284">
        <f>'[3]TABLEAU DE BORD'!B5282</f>
        <v>0</v>
      </c>
      <c r="CJ5284">
        <f>'[3]TABLEAU DE BORD'!E5282-'[3]TABLEAU DE BORD'!C5282</f>
        <v>0</v>
      </c>
      <c r="CL5284">
        <f>'[3]TABLEAU DE BORD'!H5282</f>
        <v>0</v>
      </c>
      <c r="CM5284">
        <f>'[3]TABLEAU DE BORD'!K5282-'[3]TABLEAU DE BORD'!I5282</f>
        <v>0</v>
      </c>
    </row>
    <row r="5285" spans="87:91" x14ac:dyDescent="0.25">
      <c r="CI5285">
        <f>'[3]TABLEAU DE BORD'!B5283</f>
        <v>0</v>
      </c>
      <c r="CJ5285">
        <f>'[3]TABLEAU DE BORD'!E5283-'[3]TABLEAU DE BORD'!C5283</f>
        <v>0</v>
      </c>
      <c r="CL5285">
        <f>'[3]TABLEAU DE BORD'!H5283</f>
        <v>0</v>
      </c>
      <c r="CM5285">
        <f>'[3]TABLEAU DE BORD'!K5283-'[3]TABLEAU DE BORD'!I5283</f>
        <v>0</v>
      </c>
    </row>
    <row r="5286" spans="87:91" x14ac:dyDescent="0.25">
      <c r="CI5286">
        <f>'[3]TABLEAU DE BORD'!B5284</f>
        <v>0</v>
      </c>
      <c r="CJ5286">
        <f>'[3]TABLEAU DE BORD'!E5284-'[3]TABLEAU DE BORD'!C5284</f>
        <v>0</v>
      </c>
      <c r="CL5286">
        <f>'[3]TABLEAU DE BORD'!H5284</f>
        <v>0</v>
      </c>
      <c r="CM5286">
        <f>'[3]TABLEAU DE BORD'!K5284-'[3]TABLEAU DE BORD'!I5284</f>
        <v>0</v>
      </c>
    </row>
    <row r="5287" spans="87:91" x14ac:dyDescent="0.25">
      <c r="CI5287">
        <f>'[3]TABLEAU DE BORD'!B5285</f>
        <v>0</v>
      </c>
      <c r="CJ5287">
        <f>'[3]TABLEAU DE BORD'!E5285-'[3]TABLEAU DE BORD'!C5285</f>
        <v>0</v>
      </c>
      <c r="CL5287">
        <f>'[3]TABLEAU DE BORD'!H5285</f>
        <v>0</v>
      </c>
      <c r="CM5287">
        <f>'[3]TABLEAU DE BORD'!K5285-'[3]TABLEAU DE BORD'!I5285</f>
        <v>0</v>
      </c>
    </row>
    <row r="5288" spans="87:91" x14ac:dyDescent="0.25">
      <c r="CI5288">
        <f>'[3]TABLEAU DE BORD'!B5286</f>
        <v>0</v>
      </c>
      <c r="CJ5288">
        <f>'[3]TABLEAU DE BORD'!E5286-'[3]TABLEAU DE BORD'!C5286</f>
        <v>0</v>
      </c>
      <c r="CL5288">
        <f>'[3]TABLEAU DE BORD'!H5286</f>
        <v>0</v>
      </c>
      <c r="CM5288">
        <f>'[3]TABLEAU DE BORD'!K5286-'[3]TABLEAU DE BORD'!I5286</f>
        <v>0</v>
      </c>
    </row>
    <row r="5289" spans="87:91" x14ac:dyDescent="0.25">
      <c r="CI5289">
        <f>'[3]TABLEAU DE BORD'!B5287</f>
        <v>0</v>
      </c>
      <c r="CJ5289">
        <f>'[3]TABLEAU DE BORD'!E5287-'[3]TABLEAU DE BORD'!C5287</f>
        <v>0</v>
      </c>
      <c r="CL5289">
        <f>'[3]TABLEAU DE BORD'!H5287</f>
        <v>0</v>
      </c>
      <c r="CM5289">
        <f>'[3]TABLEAU DE BORD'!K5287-'[3]TABLEAU DE BORD'!I5287</f>
        <v>0</v>
      </c>
    </row>
    <row r="5290" spans="87:91" x14ac:dyDescent="0.25">
      <c r="CI5290">
        <f>'[3]TABLEAU DE BORD'!B5288</f>
        <v>0</v>
      </c>
      <c r="CJ5290">
        <f>'[3]TABLEAU DE BORD'!E5288-'[3]TABLEAU DE BORD'!C5288</f>
        <v>0</v>
      </c>
      <c r="CL5290">
        <f>'[3]TABLEAU DE BORD'!H5288</f>
        <v>0</v>
      </c>
      <c r="CM5290">
        <f>'[3]TABLEAU DE BORD'!K5288-'[3]TABLEAU DE BORD'!I5288</f>
        <v>0</v>
      </c>
    </row>
    <row r="5291" spans="87:91" x14ac:dyDescent="0.25">
      <c r="CI5291">
        <f>'[3]TABLEAU DE BORD'!B5289</f>
        <v>0</v>
      </c>
      <c r="CJ5291">
        <f>'[3]TABLEAU DE BORD'!E5289-'[3]TABLEAU DE BORD'!C5289</f>
        <v>0</v>
      </c>
      <c r="CL5291">
        <f>'[3]TABLEAU DE BORD'!H5289</f>
        <v>0</v>
      </c>
      <c r="CM5291">
        <f>'[3]TABLEAU DE BORD'!K5289-'[3]TABLEAU DE BORD'!I5289</f>
        <v>0</v>
      </c>
    </row>
    <row r="5292" spans="87:91" x14ac:dyDescent="0.25">
      <c r="CI5292">
        <f>'[3]TABLEAU DE BORD'!B5290</f>
        <v>0</v>
      </c>
      <c r="CJ5292">
        <f>'[3]TABLEAU DE BORD'!E5290-'[3]TABLEAU DE BORD'!C5290</f>
        <v>0</v>
      </c>
      <c r="CL5292">
        <f>'[3]TABLEAU DE BORD'!H5290</f>
        <v>0</v>
      </c>
      <c r="CM5292">
        <f>'[3]TABLEAU DE BORD'!K5290-'[3]TABLEAU DE BORD'!I5290</f>
        <v>0</v>
      </c>
    </row>
    <row r="5293" spans="87:91" x14ac:dyDescent="0.25">
      <c r="CI5293">
        <f>'[3]TABLEAU DE BORD'!B5291</f>
        <v>0</v>
      </c>
      <c r="CJ5293">
        <f>'[3]TABLEAU DE BORD'!E5291-'[3]TABLEAU DE BORD'!C5291</f>
        <v>0</v>
      </c>
      <c r="CL5293">
        <f>'[3]TABLEAU DE BORD'!H5291</f>
        <v>0</v>
      </c>
      <c r="CM5293">
        <f>'[3]TABLEAU DE BORD'!K5291-'[3]TABLEAU DE BORD'!I5291</f>
        <v>0</v>
      </c>
    </row>
    <row r="5294" spans="87:91" x14ac:dyDescent="0.25">
      <c r="CI5294">
        <f>'[3]TABLEAU DE BORD'!B5292</f>
        <v>0</v>
      </c>
      <c r="CJ5294">
        <f>'[3]TABLEAU DE BORD'!E5292-'[3]TABLEAU DE BORD'!C5292</f>
        <v>0</v>
      </c>
      <c r="CL5294">
        <f>'[3]TABLEAU DE BORD'!H5292</f>
        <v>0</v>
      </c>
      <c r="CM5294">
        <f>'[3]TABLEAU DE BORD'!K5292-'[3]TABLEAU DE BORD'!I5292</f>
        <v>0</v>
      </c>
    </row>
    <row r="5295" spans="87:91" x14ac:dyDescent="0.25">
      <c r="CI5295">
        <f>'[3]TABLEAU DE BORD'!B5293</f>
        <v>0</v>
      </c>
      <c r="CJ5295">
        <f>'[3]TABLEAU DE BORD'!E5293-'[3]TABLEAU DE BORD'!C5293</f>
        <v>0</v>
      </c>
      <c r="CL5295">
        <f>'[3]TABLEAU DE BORD'!H5293</f>
        <v>0</v>
      </c>
      <c r="CM5295">
        <f>'[3]TABLEAU DE BORD'!K5293-'[3]TABLEAU DE BORD'!I5293</f>
        <v>0</v>
      </c>
    </row>
    <row r="5296" spans="87:91" x14ac:dyDescent="0.25">
      <c r="CI5296">
        <f>'[3]TABLEAU DE BORD'!B5294</f>
        <v>0</v>
      </c>
      <c r="CJ5296">
        <f>'[3]TABLEAU DE BORD'!E5294-'[3]TABLEAU DE BORD'!C5294</f>
        <v>0</v>
      </c>
      <c r="CL5296">
        <f>'[3]TABLEAU DE BORD'!H5294</f>
        <v>0</v>
      </c>
      <c r="CM5296">
        <f>'[3]TABLEAU DE BORD'!K5294-'[3]TABLEAU DE BORD'!I5294</f>
        <v>0</v>
      </c>
    </row>
    <row r="5297" spans="87:91" x14ac:dyDescent="0.25">
      <c r="CI5297">
        <f>'[3]TABLEAU DE BORD'!B5295</f>
        <v>0</v>
      </c>
      <c r="CJ5297">
        <f>'[3]TABLEAU DE BORD'!E5295-'[3]TABLEAU DE BORD'!C5295</f>
        <v>0</v>
      </c>
      <c r="CL5297">
        <f>'[3]TABLEAU DE BORD'!H5295</f>
        <v>0</v>
      </c>
      <c r="CM5297">
        <f>'[3]TABLEAU DE BORD'!K5295-'[3]TABLEAU DE BORD'!I5295</f>
        <v>0</v>
      </c>
    </row>
    <row r="5298" spans="87:91" x14ac:dyDescent="0.25">
      <c r="CI5298">
        <f>'[3]TABLEAU DE BORD'!B5296</f>
        <v>0</v>
      </c>
      <c r="CJ5298">
        <f>'[3]TABLEAU DE BORD'!E5296-'[3]TABLEAU DE BORD'!C5296</f>
        <v>0</v>
      </c>
      <c r="CL5298">
        <f>'[3]TABLEAU DE BORD'!H5296</f>
        <v>0</v>
      </c>
      <c r="CM5298">
        <f>'[3]TABLEAU DE BORD'!K5296-'[3]TABLEAU DE BORD'!I5296</f>
        <v>0</v>
      </c>
    </row>
    <row r="5299" spans="87:91" x14ac:dyDescent="0.25">
      <c r="CI5299">
        <f>'[3]TABLEAU DE BORD'!B5297</f>
        <v>0</v>
      </c>
      <c r="CJ5299">
        <f>'[3]TABLEAU DE BORD'!E5297-'[3]TABLEAU DE BORD'!C5297</f>
        <v>0</v>
      </c>
      <c r="CL5299">
        <f>'[3]TABLEAU DE BORD'!H5297</f>
        <v>0</v>
      </c>
      <c r="CM5299">
        <f>'[3]TABLEAU DE BORD'!K5297-'[3]TABLEAU DE BORD'!I5297</f>
        <v>0</v>
      </c>
    </row>
    <row r="5300" spans="87:91" x14ac:dyDescent="0.25">
      <c r="CI5300">
        <f>'[3]TABLEAU DE BORD'!B5298</f>
        <v>0</v>
      </c>
      <c r="CJ5300">
        <f>'[3]TABLEAU DE BORD'!E5298-'[3]TABLEAU DE BORD'!C5298</f>
        <v>0</v>
      </c>
      <c r="CL5300">
        <f>'[3]TABLEAU DE BORD'!H5298</f>
        <v>0</v>
      </c>
      <c r="CM5300">
        <f>'[3]TABLEAU DE BORD'!K5298-'[3]TABLEAU DE BORD'!I5298</f>
        <v>0</v>
      </c>
    </row>
    <row r="5301" spans="87:91" x14ac:dyDescent="0.25">
      <c r="CI5301">
        <f>'[3]TABLEAU DE BORD'!B5299</f>
        <v>0</v>
      </c>
      <c r="CJ5301">
        <f>'[3]TABLEAU DE BORD'!E5299-'[3]TABLEAU DE BORD'!C5299</f>
        <v>0</v>
      </c>
      <c r="CL5301">
        <f>'[3]TABLEAU DE BORD'!H5299</f>
        <v>0</v>
      </c>
      <c r="CM5301">
        <f>'[3]TABLEAU DE BORD'!K5299-'[3]TABLEAU DE BORD'!I5299</f>
        <v>0</v>
      </c>
    </row>
    <row r="5302" spans="87:91" x14ac:dyDescent="0.25">
      <c r="CI5302">
        <f>'[3]TABLEAU DE BORD'!B5300</f>
        <v>0</v>
      </c>
      <c r="CJ5302">
        <f>'[3]TABLEAU DE BORD'!E5300-'[3]TABLEAU DE BORD'!C5300</f>
        <v>0</v>
      </c>
      <c r="CL5302">
        <f>'[3]TABLEAU DE BORD'!H5300</f>
        <v>0</v>
      </c>
      <c r="CM5302">
        <f>'[3]TABLEAU DE BORD'!K5300-'[3]TABLEAU DE BORD'!I5300</f>
        <v>0</v>
      </c>
    </row>
    <row r="5303" spans="87:91" x14ac:dyDescent="0.25">
      <c r="CI5303">
        <f>'[3]TABLEAU DE BORD'!B5301</f>
        <v>0</v>
      </c>
      <c r="CJ5303">
        <f>'[3]TABLEAU DE BORD'!E5301-'[3]TABLEAU DE BORD'!C5301</f>
        <v>0</v>
      </c>
      <c r="CL5303">
        <f>'[3]TABLEAU DE BORD'!H5301</f>
        <v>0</v>
      </c>
      <c r="CM5303">
        <f>'[3]TABLEAU DE BORD'!K5301-'[3]TABLEAU DE BORD'!I5301</f>
        <v>0</v>
      </c>
    </row>
    <row r="5304" spans="87:91" x14ac:dyDescent="0.25">
      <c r="CI5304">
        <f>'[3]TABLEAU DE BORD'!B5302</f>
        <v>0</v>
      </c>
      <c r="CJ5304">
        <f>'[3]TABLEAU DE BORD'!E5302-'[3]TABLEAU DE BORD'!C5302</f>
        <v>0</v>
      </c>
      <c r="CL5304">
        <f>'[3]TABLEAU DE BORD'!H5302</f>
        <v>0</v>
      </c>
      <c r="CM5304">
        <f>'[3]TABLEAU DE BORD'!K5302-'[3]TABLEAU DE BORD'!I5302</f>
        <v>0</v>
      </c>
    </row>
    <row r="5305" spans="87:91" x14ac:dyDescent="0.25">
      <c r="CI5305">
        <f>'[3]TABLEAU DE BORD'!B5303</f>
        <v>0</v>
      </c>
      <c r="CJ5305">
        <f>'[3]TABLEAU DE BORD'!E5303-'[3]TABLEAU DE BORD'!C5303</f>
        <v>0</v>
      </c>
      <c r="CL5305">
        <f>'[3]TABLEAU DE BORD'!H5303</f>
        <v>0</v>
      </c>
      <c r="CM5305">
        <f>'[3]TABLEAU DE BORD'!K5303-'[3]TABLEAU DE BORD'!I5303</f>
        <v>0</v>
      </c>
    </row>
    <row r="5306" spans="87:91" x14ac:dyDescent="0.25">
      <c r="CI5306">
        <f>'[3]TABLEAU DE BORD'!B5304</f>
        <v>0</v>
      </c>
      <c r="CJ5306">
        <f>'[3]TABLEAU DE BORD'!E5304-'[3]TABLEAU DE BORD'!C5304</f>
        <v>0</v>
      </c>
      <c r="CL5306">
        <f>'[3]TABLEAU DE BORD'!H5304</f>
        <v>0</v>
      </c>
      <c r="CM5306">
        <f>'[3]TABLEAU DE BORD'!K5304-'[3]TABLEAU DE BORD'!I5304</f>
        <v>0</v>
      </c>
    </row>
    <row r="5307" spans="87:91" x14ac:dyDescent="0.25">
      <c r="CI5307">
        <f>'[3]TABLEAU DE BORD'!B5305</f>
        <v>0</v>
      </c>
      <c r="CJ5307">
        <f>'[3]TABLEAU DE BORD'!E5305-'[3]TABLEAU DE BORD'!C5305</f>
        <v>0</v>
      </c>
      <c r="CL5307">
        <f>'[3]TABLEAU DE BORD'!H5305</f>
        <v>0</v>
      </c>
      <c r="CM5307">
        <f>'[3]TABLEAU DE BORD'!K5305-'[3]TABLEAU DE BORD'!I5305</f>
        <v>0</v>
      </c>
    </row>
    <row r="5308" spans="87:91" x14ac:dyDescent="0.25">
      <c r="CI5308">
        <f>'[3]TABLEAU DE BORD'!B5306</f>
        <v>0</v>
      </c>
      <c r="CJ5308">
        <f>'[3]TABLEAU DE BORD'!E5306-'[3]TABLEAU DE BORD'!C5306</f>
        <v>0</v>
      </c>
      <c r="CL5308">
        <f>'[3]TABLEAU DE BORD'!H5306</f>
        <v>0</v>
      </c>
      <c r="CM5308">
        <f>'[3]TABLEAU DE BORD'!K5306-'[3]TABLEAU DE BORD'!I5306</f>
        <v>0</v>
      </c>
    </row>
    <row r="5309" spans="87:91" x14ac:dyDescent="0.25">
      <c r="CI5309">
        <f>'[3]TABLEAU DE BORD'!B5307</f>
        <v>0</v>
      </c>
      <c r="CJ5309">
        <f>'[3]TABLEAU DE BORD'!E5307-'[3]TABLEAU DE BORD'!C5307</f>
        <v>0</v>
      </c>
      <c r="CL5309">
        <f>'[3]TABLEAU DE BORD'!H5307</f>
        <v>0</v>
      </c>
      <c r="CM5309">
        <f>'[3]TABLEAU DE BORD'!K5307-'[3]TABLEAU DE BORD'!I5307</f>
        <v>0</v>
      </c>
    </row>
    <row r="5310" spans="87:91" x14ac:dyDescent="0.25">
      <c r="CI5310">
        <f>'[3]TABLEAU DE BORD'!B5308</f>
        <v>0</v>
      </c>
      <c r="CJ5310">
        <f>'[3]TABLEAU DE BORD'!E5308-'[3]TABLEAU DE BORD'!C5308</f>
        <v>0</v>
      </c>
      <c r="CL5310">
        <f>'[3]TABLEAU DE BORD'!H5308</f>
        <v>0</v>
      </c>
      <c r="CM5310">
        <f>'[3]TABLEAU DE BORD'!K5308-'[3]TABLEAU DE BORD'!I5308</f>
        <v>0</v>
      </c>
    </row>
    <row r="5311" spans="87:91" x14ac:dyDescent="0.25">
      <c r="CI5311">
        <f>'[3]TABLEAU DE BORD'!B5309</f>
        <v>0</v>
      </c>
      <c r="CJ5311">
        <f>'[3]TABLEAU DE BORD'!E5309-'[3]TABLEAU DE BORD'!C5309</f>
        <v>0</v>
      </c>
      <c r="CL5311">
        <f>'[3]TABLEAU DE BORD'!H5309</f>
        <v>0</v>
      </c>
      <c r="CM5311">
        <f>'[3]TABLEAU DE BORD'!K5309-'[3]TABLEAU DE BORD'!I5309</f>
        <v>0</v>
      </c>
    </row>
    <row r="5312" spans="87:91" x14ac:dyDescent="0.25">
      <c r="CI5312">
        <f>'[3]TABLEAU DE BORD'!B5310</f>
        <v>0</v>
      </c>
      <c r="CJ5312">
        <f>'[3]TABLEAU DE BORD'!E5310-'[3]TABLEAU DE BORD'!C5310</f>
        <v>0</v>
      </c>
      <c r="CL5312">
        <f>'[3]TABLEAU DE BORD'!H5310</f>
        <v>0</v>
      </c>
      <c r="CM5312">
        <f>'[3]TABLEAU DE BORD'!K5310-'[3]TABLEAU DE BORD'!I5310</f>
        <v>0</v>
      </c>
    </row>
    <row r="5313" spans="87:91" x14ac:dyDescent="0.25">
      <c r="CI5313">
        <f>'[3]TABLEAU DE BORD'!B5311</f>
        <v>0</v>
      </c>
      <c r="CJ5313">
        <f>'[3]TABLEAU DE BORD'!E5311-'[3]TABLEAU DE BORD'!C5311</f>
        <v>0</v>
      </c>
      <c r="CL5313">
        <f>'[3]TABLEAU DE BORD'!H5311</f>
        <v>0</v>
      </c>
      <c r="CM5313">
        <f>'[3]TABLEAU DE BORD'!K5311-'[3]TABLEAU DE BORD'!I5311</f>
        <v>0</v>
      </c>
    </row>
    <row r="5314" spans="87:91" x14ac:dyDescent="0.25">
      <c r="CI5314">
        <f>'[3]TABLEAU DE BORD'!B5312</f>
        <v>0</v>
      </c>
      <c r="CJ5314">
        <f>'[3]TABLEAU DE BORD'!E5312-'[3]TABLEAU DE BORD'!C5312</f>
        <v>0</v>
      </c>
      <c r="CL5314">
        <f>'[3]TABLEAU DE BORD'!H5312</f>
        <v>0</v>
      </c>
      <c r="CM5314">
        <f>'[3]TABLEAU DE BORD'!K5312-'[3]TABLEAU DE BORD'!I5312</f>
        <v>0</v>
      </c>
    </row>
    <row r="5315" spans="87:91" x14ac:dyDescent="0.25">
      <c r="CI5315">
        <f>'[3]TABLEAU DE BORD'!B5313</f>
        <v>0</v>
      </c>
      <c r="CJ5315">
        <f>'[3]TABLEAU DE BORD'!E5313-'[3]TABLEAU DE BORD'!C5313</f>
        <v>0</v>
      </c>
      <c r="CL5315">
        <f>'[3]TABLEAU DE BORD'!H5313</f>
        <v>0</v>
      </c>
      <c r="CM5315">
        <f>'[3]TABLEAU DE BORD'!K5313-'[3]TABLEAU DE BORD'!I5313</f>
        <v>0</v>
      </c>
    </row>
    <row r="5316" spans="87:91" x14ac:dyDescent="0.25">
      <c r="CI5316">
        <f>'[3]TABLEAU DE BORD'!B5314</f>
        <v>0</v>
      </c>
      <c r="CJ5316">
        <f>'[3]TABLEAU DE BORD'!E5314-'[3]TABLEAU DE BORD'!C5314</f>
        <v>0</v>
      </c>
      <c r="CL5316">
        <f>'[3]TABLEAU DE BORD'!H5314</f>
        <v>0</v>
      </c>
      <c r="CM5316">
        <f>'[3]TABLEAU DE BORD'!K5314-'[3]TABLEAU DE BORD'!I5314</f>
        <v>0</v>
      </c>
    </row>
    <row r="5317" spans="87:91" x14ac:dyDescent="0.25">
      <c r="CI5317">
        <f>'[3]TABLEAU DE BORD'!B5315</f>
        <v>0</v>
      </c>
      <c r="CJ5317">
        <f>'[3]TABLEAU DE BORD'!E5315-'[3]TABLEAU DE BORD'!C5315</f>
        <v>0</v>
      </c>
      <c r="CL5317">
        <f>'[3]TABLEAU DE BORD'!H5315</f>
        <v>0</v>
      </c>
      <c r="CM5317">
        <f>'[3]TABLEAU DE BORD'!K5315-'[3]TABLEAU DE BORD'!I5315</f>
        <v>0</v>
      </c>
    </row>
    <row r="5318" spans="87:91" x14ac:dyDescent="0.25">
      <c r="CI5318">
        <f>'[3]TABLEAU DE BORD'!B5316</f>
        <v>0</v>
      </c>
      <c r="CJ5318">
        <f>'[3]TABLEAU DE BORD'!E5316-'[3]TABLEAU DE BORD'!C5316</f>
        <v>0</v>
      </c>
      <c r="CL5318">
        <f>'[3]TABLEAU DE BORD'!H5316</f>
        <v>0</v>
      </c>
      <c r="CM5318">
        <f>'[3]TABLEAU DE BORD'!K5316-'[3]TABLEAU DE BORD'!I5316</f>
        <v>0</v>
      </c>
    </row>
    <row r="5319" spans="87:91" x14ac:dyDescent="0.25">
      <c r="CI5319">
        <f>'[3]TABLEAU DE BORD'!B5317</f>
        <v>0</v>
      </c>
      <c r="CJ5319">
        <f>'[3]TABLEAU DE BORD'!E5317-'[3]TABLEAU DE BORD'!C5317</f>
        <v>0</v>
      </c>
      <c r="CL5319">
        <f>'[3]TABLEAU DE BORD'!H5317</f>
        <v>0</v>
      </c>
      <c r="CM5319">
        <f>'[3]TABLEAU DE BORD'!K5317-'[3]TABLEAU DE BORD'!I5317</f>
        <v>0</v>
      </c>
    </row>
    <row r="5320" spans="87:91" x14ac:dyDescent="0.25">
      <c r="CI5320">
        <f>'[3]TABLEAU DE BORD'!B5318</f>
        <v>0</v>
      </c>
      <c r="CJ5320">
        <f>'[3]TABLEAU DE BORD'!E5318-'[3]TABLEAU DE BORD'!C5318</f>
        <v>0</v>
      </c>
      <c r="CL5320">
        <f>'[3]TABLEAU DE BORD'!H5318</f>
        <v>0</v>
      </c>
      <c r="CM5320">
        <f>'[3]TABLEAU DE BORD'!K5318-'[3]TABLEAU DE BORD'!I5318</f>
        <v>0</v>
      </c>
    </row>
    <row r="5321" spans="87:91" x14ac:dyDescent="0.25">
      <c r="CI5321">
        <f>'[3]TABLEAU DE BORD'!B5319</f>
        <v>0</v>
      </c>
      <c r="CJ5321">
        <f>'[3]TABLEAU DE BORD'!E5319-'[3]TABLEAU DE BORD'!C5319</f>
        <v>0</v>
      </c>
      <c r="CL5321">
        <f>'[3]TABLEAU DE BORD'!H5319</f>
        <v>0</v>
      </c>
      <c r="CM5321">
        <f>'[3]TABLEAU DE BORD'!K5319-'[3]TABLEAU DE BORD'!I5319</f>
        <v>0</v>
      </c>
    </row>
    <row r="5322" spans="87:91" x14ac:dyDescent="0.25">
      <c r="CI5322">
        <f>'[3]TABLEAU DE BORD'!B5320</f>
        <v>0</v>
      </c>
      <c r="CJ5322">
        <f>'[3]TABLEAU DE BORD'!E5320-'[3]TABLEAU DE BORD'!C5320</f>
        <v>0</v>
      </c>
      <c r="CL5322">
        <f>'[3]TABLEAU DE BORD'!H5320</f>
        <v>0</v>
      </c>
      <c r="CM5322">
        <f>'[3]TABLEAU DE BORD'!K5320-'[3]TABLEAU DE BORD'!I5320</f>
        <v>0</v>
      </c>
    </row>
    <row r="5323" spans="87:91" x14ac:dyDescent="0.25">
      <c r="CI5323">
        <f>'[3]TABLEAU DE BORD'!B5321</f>
        <v>0</v>
      </c>
      <c r="CJ5323">
        <f>'[3]TABLEAU DE BORD'!E5321-'[3]TABLEAU DE BORD'!C5321</f>
        <v>0</v>
      </c>
      <c r="CL5323">
        <f>'[3]TABLEAU DE BORD'!H5321</f>
        <v>0</v>
      </c>
      <c r="CM5323">
        <f>'[3]TABLEAU DE BORD'!K5321-'[3]TABLEAU DE BORD'!I5321</f>
        <v>0</v>
      </c>
    </row>
    <row r="5324" spans="87:91" x14ac:dyDescent="0.25">
      <c r="CI5324">
        <f>'[3]TABLEAU DE BORD'!B5322</f>
        <v>0</v>
      </c>
      <c r="CJ5324">
        <f>'[3]TABLEAU DE BORD'!E5322-'[3]TABLEAU DE BORD'!C5322</f>
        <v>0</v>
      </c>
      <c r="CL5324">
        <f>'[3]TABLEAU DE BORD'!H5322</f>
        <v>0</v>
      </c>
      <c r="CM5324">
        <f>'[3]TABLEAU DE BORD'!K5322-'[3]TABLEAU DE BORD'!I5322</f>
        <v>0</v>
      </c>
    </row>
    <row r="5325" spans="87:91" x14ac:dyDescent="0.25">
      <c r="CI5325">
        <f>'[3]TABLEAU DE BORD'!B5323</f>
        <v>0</v>
      </c>
      <c r="CJ5325">
        <f>'[3]TABLEAU DE BORD'!E5323-'[3]TABLEAU DE BORD'!C5323</f>
        <v>0</v>
      </c>
      <c r="CL5325">
        <f>'[3]TABLEAU DE BORD'!H5323</f>
        <v>0</v>
      </c>
      <c r="CM5325">
        <f>'[3]TABLEAU DE BORD'!K5323-'[3]TABLEAU DE BORD'!I5323</f>
        <v>0</v>
      </c>
    </row>
    <row r="5326" spans="87:91" x14ac:dyDescent="0.25">
      <c r="CI5326">
        <f>'[3]TABLEAU DE BORD'!B5324</f>
        <v>0</v>
      </c>
      <c r="CJ5326">
        <f>'[3]TABLEAU DE BORD'!E5324-'[3]TABLEAU DE BORD'!C5324</f>
        <v>0</v>
      </c>
      <c r="CL5326">
        <f>'[3]TABLEAU DE BORD'!H5324</f>
        <v>0</v>
      </c>
      <c r="CM5326">
        <f>'[3]TABLEAU DE BORD'!K5324-'[3]TABLEAU DE BORD'!I5324</f>
        <v>0</v>
      </c>
    </row>
    <row r="5327" spans="87:91" x14ac:dyDescent="0.25">
      <c r="CI5327">
        <f>'[3]TABLEAU DE BORD'!B5325</f>
        <v>0</v>
      </c>
      <c r="CJ5327">
        <f>'[3]TABLEAU DE BORD'!E5325-'[3]TABLEAU DE BORD'!C5325</f>
        <v>0</v>
      </c>
      <c r="CL5327">
        <f>'[3]TABLEAU DE BORD'!H5325</f>
        <v>0</v>
      </c>
      <c r="CM5327">
        <f>'[3]TABLEAU DE BORD'!K5325-'[3]TABLEAU DE BORD'!I5325</f>
        <v>0</v>
      </c>
    </row>
    <row r="5328" spans="87:91" x14ac:dyDescent="0.25">
      <c r="CI5328">
        <f>'[3]TABLEAU DE BORD'!B5326</f>
        <v>0</v>
      </c>
      <c r="CJ5328">
        <f>'[3]TABLEAU DE BORD'!E5326-'[3]TABLEAU DE BORD'!C5326</f>
        <v>0</v>
      </c>
      <c r="CL5328">
        <f>'[3]TABLEAU DE BORD'!H5326</f>
        <v>0</v>
      </c>
      <c r="CM5328">
        <f>'[3]TABLEAU DE BORD'!K5326-'[3]TABLEAU DE BORD'!I5326</f>
        <v>0</v>
      </c>
    </row>
    <row r="5329" spans="87:91" x14ac:dyDescent="0.25">
      <c r="CI5329">
        <f>'[3]TABLEAU DE BORD'!B5327</f>
        <v>0</v>
      </c>
      <c r="CJ5329">
        <f>'[3]TABLEAU DE BORD'!E5327-'[3]TABLEAU DE BORD'!C5327</f>
        <v>0</v>
      </c>
      <c r="CL5329">
        <f>'[3]TABLEAU DE BORD'!H5327</f>
        <v>0</v>
      </c>
      <c r="CM5329">
        <f>'[3]TABLEAU DE BORD'!K5327-'[3]TABLEAU DE BORD'!I5327</f>
        <v>0</v>
      </c>
    </row>
    <row r="5330" spans="87:91" x14ac:dyDescent="0.25">
      <c r="CI5330">
        <f>'[3]TABLEAU DE BORD'!B5328</f>
        <v>0</v>
      </c>
      <c r="CJ5330">
        <f>'[3]TABLEAU DE BORD'!E5328-'[3]TABLEAU DE BORD'!C5328</f>
        <v>0</v>
      </c>
      <c r="CL5330">
        <f>'[3]TABLEAU DE BORD'!H5328</f>
        <v>0</v>
      </c>
      <c r="CM5330">
        <f>'[3]TABLEAU DE BORD'!K5328-'[3]TABLEAU DE BORD'!I5328</f>
        <v>0</v>
      </c>
    </row>
    <row r="5331" spans="87:91" x14ac:dyDescent="0.25">
      <c r="CI5331">
        <f>'[3]TABLEAU DE BORD'!B5329</f>
        <v>0</v>
      </c>
      <c r="CJ5331">
        <f>'[3]TABLEAU DE BORD'!E5329-'[3]TABLEAU DE BORD'!C5329</f>
        <v>0</v>
      </c>
      <c r="CL5331">
        <f>'[3]TABLEAU DE BORD'!H5329</f>
        <v>0</v>
      </c>
      <c r="CM5331">
        <f>'[3]TABLEAU DE BORD'!K5329-'[3]TABLEAU DE BORD'!I5329</f>
        <v>0</v>
      </c>
    </row>
    <row r="5332" spans="87:91" x14ac:dyDescent="0.25">
      <c r="CI5332">
        <f>'[3]TABLEAU DE BORD'!B5330</f>
        <v>0</v>
      </c>
      <c r="CJ5332">
        <f>'[3]TABLEAU DE BORD'!E5330-'[3]TABLEAU DE BORD'!C5330</f>
        <v>0</v>
      </c>
      <c r="CL5332">
        <f>'[3]TABLEAU DE BORD'!H5330</f>
        <v>0</v>
      </c>
      <c r="CM5332">
        <f>'[3]TABLEAU DE BORD'!K5330-'[3]TABLEAU DE BORD'!I5330</f>
        <v>0</v>
      </c>
    </row>
    <row r="5333" spans="87:91" x14ac:dyDescent="0.25">
      <c r="CI5333">
        <f>'[3]TABLEAU DE BORD'!B5331</f>
        <v>0</v>
      </c>
      <c r="CJ5333">
        <f>'[3]TABLEAU DE BORD'!E5331-'[3]TABLEAU DE BORD'!C5331</f>
        <v>0</v>
      </c>
      <c r="CL5333">
        <f>'[3]TABLEAU DE BORD'!H5331</f>
        <v>0</v>
      </c>
      <c r="CM5333">
        <f>'[3]TABLEAU DE BORD'!K5331-'[3]TABLEAU DE BORD'!I5331</f>
        <v>0</v>
      </c>
    </row>
    <row r="5334" spans="87:91" x14ac:dyDescent="0.25">
      <c r="CI5334">
        <f>'[3]TABLEAU DE BORD'!B5332</f>
        <v>0</v>
      </c>
      <c r="CJ5334">
        <f>'[3]TABLEAU DE BORD'!E5332-'[3]TABLEAU DE BORD'!C5332</f>
        <v>0</v>
      </c>
      <c r="CL5334">
        <f>'[3]TABLEAU DE BORD'!H5332</f>
        <v>0</v>
      </c>
      <c r="CM5334">
        <f>'[3]TABLEAU DE BORD'!K5332-'[3]TABLEAU DE BORD'!I5332</f>
        <v>0</v>
      </c>
    </row>
    <row r="5335" spans="87:91" x14ac:dyDescent="0.25">
      <c r="CI5335">
        <f>'[3]TABLEAU DE BORD'!B5333</f>
        <v>0</v>
      </c>
      <c r="CJ5335">
        <f>'[3]TABLEAU DE BORD'!E5333-'[3]TABLEAU DE BORD'!C5333</f>
        <v>0</v>
      </c>
      <c r="CL5335">
        <f>'[3]TABLEAU DE BORD'!H5333</f>
        <v>0</v>
      </c>
      <c r="CM5335">
        <f>'[3]TABLEAU DE BORD'!K5333-'[3]TABLEAU DE BORD'!I5333</f>
        <v>0</v>
      </c>
    </row>
    <row r="5336" spans="87:91" x14ac:dyDescent="0.25">
      <c r="CI5336">
        <f>'[3]TABLEAU DE BORD'!B5334</f>
        <v>0</v>
      </c>
      <c r="CJ5336">
        <f>'[3]TABLEAU DE BORD'!E5334-'[3]TABLEAU DE BORD'!C5334</f>
        <v>0</v>
      </c>
      <c r="CL5336">
        <f>'[3]TABLEAU DE BORD'!H5334</f>
        <v>0</v>
      </c>
      <c r="CM5336">
        <f>'[3]TABLEAU DE BORD'!K5334-'[3]TABLEAU DE BORD'!I5334</f>
        <v>0</v>
      </c>
    </row>
    <row r="5337" spans="87:91" x14ac:dyDescent="0.25">
      <c r="CI5337">
        <f>'[3]TABLEAU DE BORD'!B5335</f>
        <v>0</v>
      </c>
      <c r="CJ5337">
        <f>'[3]TABLEAU DE BORD'!E5335-'[3]TABLEAU DE BORD'!C5335</f>
        <v>0</v>
      </c>
      <c r="CL5337">
        <f>'[3]TABLEAU DE BORD'!H5335</f>
        <v>0</v>
      </c>
      <c r="CM5337">
        <f>'[3]TABLEAU DE BORD'!K5335-'[3]TABLEAU DE BORD'!I5335</f>
        <v>0</v>
      </c>
    </row>
    <row r="5338" spans="87:91" x14ac:dyDescent="0.25">
      <c r="CI5338">
        <f>'[3]TABLEAU DE BORD'!B5336</f>
        <v>0</v>
      </c>
      <c r="CJ5338">
        <f>'[3]TABLEAU DE BORD'!E5336-'[3]TABLEAU DE BORD'!C5336</f>
        <v>0</v>
      </c>
      <c r="CL5338">
        <f>'[3]TABLEAU DE BORD'!H5336</f>
        <v>0</v>
      </c>
      <c r="CM5338">
        <f>'[3]TABLEAU DE BORD'!K5336-'[3]TABLEAU DE BORD'!I5336</f>
        <v>0</v>
      </c>
    </row>
    <row r="5339" spans="87:91" x14ac:dyDescent="0.25">
      <c r="CI5339">
        <f>'[3]TABLEAU DE BORD'!B5337</f>
        <v>0</v>
      </c>
      <c r="CJ5339">
        <f>'[3]TABLEAU DE BORD'!E5337-'[3]TABLEAU DE BORD'!C5337</f>
        <v>0</v>
      </c>
      <c r="CL5339">
        <f>'[3]TABLEAU DE BORD'!H5337</f>
        <v>0</v>
      </c>
      <c r="CM5339">
        <f>'[3]TABLEAU DE BORD'!K5337-'[3]TABLEAU DE BORD'!I5337</f>
        <v>0</v>
      </c>
    </row>
    <row r="5340" spans="87:91" x14ac:dyDescent="0.25">
      <c r="CI5340">
        <f>'[3]TABLEAU DE BORD'!B5338</f>
        <v>0</v>
      </c>
      <c r="CJ5340">
        <f>'[3]TABLEAU DE BORD'!E5338-'[3]TABLEAU DE BORD'!C5338</f>
        <v>0</v>
      </c>
      <c r="CL5340">
        <f>'[3]TABLEAU DE BORD'!H5338</f>
        <v>0</v>
      </c>
      <c r="CM5340">
        <f>'[3]TABLEAU DE BORD'!K5338-'[3]TABLEAU DE BORD'!I5338</f>
        <v>0</v>
      </c>
    </row>
    <row r="5341" spans="87:91" x14ac:dyDescent="0.25">
      <c r="CI5341">
        <f>'[3]TABLEAU DE BORD'!B5339</f>
        <v>0</v>
      </c>
      <c r="CJ5341">
        <f>'[3]TABLEAU DE BORD'!E5339-'[3]TABLEAU DE BORD'!C5339</f>
        <v>0</v>
      </c>
      <c r="CL5341">
        <f>'[3]TABLEAU DE BORD'!H5339</f>
        <v>0</v>
      </c>
      <c r="CM5341">
        <f>'[3]TABLEAU DE BORD'!K5339-'[3]TABLEAU DE BORD'!I5339</f>
        <v>0</v>
      </c>
    </row>
    <row r="5342" spans="87:91" x14ac:dyDescent="0.25">
      <c r="CI5342">
        <f>'[3]TABLEAU DE BORD'!B5340</f>
        <v>0</v>
      </c>
      <c r="CJ5342">
        <f>'[3]TABLEAU DE BORD'!E5340-'[3]TABLEAU DE BORD'!C5340</f>
        <v>0</v>
      </c>
      <c r="CL5342">
        <f>'[3]TABLEAU DE BORD'!H5340</f>
        <v>0</v>
      </c>
      <c r="CM5342">
        <f>'[3]TABLEAU DE BORD'!K5340-'[3]TABLEAU DE BORD'!I5340</f>
        <v>0</v>
      </c>
    </row>
    <row r="5343" spans="87:91" x14ac:dyDescent="0.25">
      <c r="CI5343">
        <f>'[3]TABLEAU DE BORD'!B5341</f>
        <v>0</v>
      </c>
      <c r="CJ5343">
        <f>'[3]TABLEAU DE BORD'!E5341-'[3]TABLEAU DE BORD'!C5341</f>
        <v>0</v>
      </c>
      <c r="CL5343">
        <f>'[3]TABLEAU DE BORD'!H5341</f>
        <v>0</v>
      </c>
      <c r="CM5343">
        <f>'[3]TABLEAU DE BORD'!K5341-'[3]TABLEAU DE BORD'!I5341</f>
        <v>0</v>
      </c>
    </row>
    <row r="5344" spans="87:91" x14ac:dyDescent="0.25">
      <c r="CI5344">
        <f>'[3]TABLEAU DE BORD'!B5342</f>
        <v>0</v>
      </c>
      <c r="CJ5344">
        <f>'[3]TABLEAU DE BORD'!E5342-'[3]TABLEAU DE BORD'!C5342</f>
        <v>0</v>
      </c>
      <c r="CL5344">
        <f>'[3]TABLEAU DE BORD'!H5342</f>
        <v>0</v>
      </c>
      <c r="CM5344">
        <f>'[3]TABLEAU DE BORD'!K5342-'[3]TABLEAU DE BORD'!I5342</f>
        <v>0</v>
      </c>
    </row>
    <row r="5345" spans="87:91" x14ac:dyDescent="0.25">
      <c r="CI5345">
        <f>'[3]TABLEAU DE BORD'!B5343</f>
        <v>0</v>
      </c>
      <c r="CJ5345">
        <f>'[3]TABLEAU DE BORD'!E5343-'[3]TABLEAU DE BORD'!C5343</f>
        <v>0</v>
      </c>
      <c r="CL5345">
        <f>'[3]TABLEAU DE BORD'!H5343</f>
        <v>0</v>
      </c>
      <c r="CM5345">
        <f>'[3]TABLEAU DE BORD'!K5343-'[3]TABLEAU DE BORD'!I5343</f>
        <v>0</v>
      </c>
    </row>
    <row r="5346" spans="87:91" x14ac:dyDescent="0.25">
      <c r="CI5346">
        <f>'[3]TABLEAU DE BORD'!B5344</f>
        <v>0</v>
      </c>
      <c r="CJ5346">
        <f>'[3]TABLEAU DE BORD'!E5344-'[3]TABLEAU DE BORD'!C5344</f>
        <v>0</v>
      </c>
      <c r="CL5346">
        <f>'[3]TABLEAU DE BORD'!H5344</f>
        <v>0</v>
      </c>
      <c r="CM5346">
        <f>'[3]TABLEAU DE BORD'!K5344-'[3]TABLEAU DE BORD'!I5344</f>
        <v>0</v>
      </c>
    </row>
    <row r="5347" spans="87:91" x14ac:dyDescent="0.25">
      <c r="CI5347">
        <f>'[3]TABLEAU DE BORD'!B5345</f>
        <v>0</v>
      </c>
      <c r="CJ5347">
        <f>'[3]TABLEAU DE BORD'!E5345-'[3]TABLEAU DE BORD'!C5345</f>
        <v>0</v>
      </c>
      <c r="CL5347">
        <f>'[3]TABLEAU DE BORD'!H5345</f>
        <v>0</v>
      </c>
      <c r="CM5347">
        <f>'[3]TABLEAU DE BORD'!K5345-'[3]TABLEAU DE BORD'!I5345</f>
        <v>0</v>
      </c>
    </row>
    <row r="5348" spans="87:91" x14ac:dyDescent="0.25">
      <c r="CI5348">
        <f>'[3]TABLEAU DE BORD'!B5346</f>
        <v>0</v>
      </c>
      <c r="CJ5348">
        <f>'[3]TABLEAU DE BORD'!E5346-'[3]TABLEAU DE BORD'!C5346</f>
        <v>0</v>
      </c>
      <c r="CL5348">
        <f>'[3]TABLEAU DE BORD'!H5346</f>
        <v>0</v>
      </c>
      <c r="CM5348">
        <f>'[3]TABLEAU DE BORD'!K5346-'[3]TABLEAU DE BORD'!I5346</f>
        <v>0</v>
      </c>
    </row>
    <row r="5349" spans="87:91" x14ac:dyDescent="0.25">
      <c r="CI5349">
        <f>'[3]TABLEAU DE BORD'!B5347</f>
        <v>0</v>
      </c>
      <c r="CJ5349">
        <f>'[3]TABLEAU DE BORD'!E5347-'[3]TABLEAU DE BORD'!C5347</f>
        <v>0</v>
      </c>
      <c r="CL5349">
        <f>'[3]TABLEAU DE BORD'!H5347</f>
        <v>0</v>
      </c>
      <c r="CM5349">
        <f>'[3]TABLEAU DE BORD'!K5347-'[3]TABLEAU DE BORD'!I5347</f>
        <v>0</v>
      </c>
    </row>
    <row r="5350" spans="87:91" x14ac:dyDescent="0.25">
      <c r="CI5350">
        <f>'[3]TABLEAU DE BORD'!B5348</f>
        <v>0</v>
      </c>
      <c r="CJ5350">
        <f>'[3]TABLEAU DE BORD'!E5348-'[3]TABLEAU DE BORD'!C5348</f>
        <v>0</v>
      </c>
      <c r="CL5350">
        <f>'[3]TABLEAU DE BORD'!H5348</f>
        <v>0</v>
      </c>
      <c r="CM5350">
        <f>'[3]TABLEAU DE BORD'!K5348-'[3]TABLEAU DE BORD'!I5348</f>
        <v>0</v>
      </c>
    </row>
    <row r="5351" spans="87:91" x14ac:dyDescent="0.25">
      <c r="CI5351">
        <f>'[3]TABLEAU DE BORD'!B5349</f>
        <v>0</v>
      </c>
      <c r="CJ5351">
        <f>'[3]TABLEAU DE BORD'!E5349-'[3]TABLEAU DE BORD'!C5349</f>
        <v>0</v>
      </c>
      <c r="CL5351">
        <f>'[3]TABLEAU DE BORD'!H5349</f>
        <v>0</v>
      </c>
      <c r="CM5351">
        <f>'[3]TABLEAU DE BORD'!K5349-'[3]TABLEAU DE BORD'!I5349</f>
        <v>0</v>
      </c>
    </row>
    <row r="5352" spans="87:91" x14ac:dyDescent="0.25">
      <c r="CI5352">
        <f>'[3]TABLEAU DE BORD'!B5350</f>
        <v>0</v>
      </c>
      <c r="CJ5352">
        <f>'[3]TABLEAU DE BORD'!E5350-'[3]TABLEAU DE BORD'!C5350</f>
        <v>0</v>
      </c>
      <c r="CL5352">
        <f>'[3]TABLEAU DE BORD'!H5350</f>
        <v>0</v>
      </c>
      <c r="CM5352">
        <f>'[3]TABLEAU DE BORD'!K5350-'[3]TABLEAU DE BORD'!I5350</f>
        <v>0</v>
      </c>
    </row>
    <row r="5353" spans="87:91" x14ac:dyDescent="0.25">
      <c r="CI5353">
        <f>'[3]TABLEAU DE BORD'!B5351</f>
        <v>0</v>
      </c>
      <c r="CJ5353">
        <f>'[3]TABLEAU DE BORD'!E5351-'[3]TABLEAU DE BORD'!C5351</f>
        <v>0</v>
      </c>
      <c r="CL5353">
        <f>'[3]TABLEAU DE BORD'!H5351</f>
        <v>0</v>
      </c>
      <c r="CM5353">
        <f>'[3]TABLEAU DE BORD'!K5351-'[3]TABLEAU DE BORD'!I5351</f>
        <v>0</v>
      </c>
    </row>
    <row r="5354" spans="87:91" x14ac:dyDescent="0.25">
      <c r="CI5354">
        <f>'[3]TABLEAU DE BORD'!B5352</f>
        <v>0</v>
      </c>
      <c r="CJ5354">
        <f>'[3]TABLEAU DE BORD'!E5352-'[3]TABLEAU DE BORD'!C5352</f>
        <v>0</v>
      </c>
      <c r="CL5354">
        <f>'[3]TABLEAU DE BORD'!H5352</f>
        <v>0</v>
      </c>
      <c r="CM5354">
        <f>'[3]TABLEAU DE BORD'!K5352-'[3]TABLEAU DE BORD'!I5352</f>
        <v>0</v>
      </c>
    </row>
    <row r="5355" spans="87:91" x14ac:dyDescent="0.25">
      <c r="CI5355">
        <f>'[3]TABLEAU DE BORD'!B5353</f>
        <v>0</v>
      </c>
      <c r="CJ5355">
        <f>'[3]TABLEAU DE BORD'!E5353-'[3]TABLEAU DE BORD'!C5353</f>
        <v>0</v>
      </c>
      <c r="CL5355">
        <f>'[3]TABLEAU DE BORD'!H5353</f>
        <v>0</v>
      </c>
      <c r="CM5355">
        <f>'[3]TABLEAU DE BORD'!K5353-'[3]TABLEAU DE BORD'!I5353</f>
        <v>0</v>
      </c>
    </row>
    <row r="5356" spans="87:91" x14ac:dyDescent="0.25">
      <c r="CI5356">
        <f>'[3]TABLEAU DE BORD'!B5354</f>
        <v>0</v>
      </c>
      <c r="CJ5356">
        <f>'[3]TABLEAU DE BORD'!E5354-'[3]TABLEAU DE BORD'!C5354</f>
        <v>0</v>
      </c>
      <c r="CL5356">
        <f>'[3]TABLEAU DE BORD'!H5354</f>
        <v>0</v>
      </c>
      <c r="CM5356">
        <f>'[3]TABLEAU DE BORD'!K5354-'[3]TABLEAU DE BORD'!I5354</f>
        <v>0</v>
      </c>
    </row>
    <row r="5357" spans="87:91" x14ac:dyDescent="0.25">
      <c r="CI5357">
        <f>'[3]TABLEAU DE BORD'!B5355</f>
        <v>0</v>
      </c>
      <c r="CJ5357">
        <f>'[3]TABLEAU DE BORD'!E5355-'[3]TABLEAU DE BORD'!C5355</f>
        <v>0</v>
      </c>
      <c r="CL5357">
        <f>'[3]TABLEAU DE BORD'!H5355</f>
        <v>0</v>
      </c>
      <c r="CM5357">
        <f>'[3]TABLEAU DE BORD'!K5355-'[3]TABLEAU DE BORD'!I5355</f>
        <v>0</v>
      </c>
    </row>
    <row r="5358" spans="87:91" x14ac:dyDescent="0.25">
      <c r="CI5358">
        <f>'[3]TABLEAU DE BORD'!B5356</f>
        <v>0</v>
      </c>
      <c r="CJ5358">
        <f>'[3]TABLEAU DE BORD'!E5356-'[3]TABLEAU DE BORD'!C5356</f>
        <v>0</v>
      </c>
      <c r="CL5358">
        <f>'[3]TABLEAU DE BORD'!H5356</f>
        <v>0</v>
      </c>
      <c r="CM5358">
        <f>'[3]TABLEAU DE BORD'!K5356-'[3]TABLEAU DE BORD'!I5356</f>
        <v>0</v>
      </c>
    </row>
    <row r="5359" spans="87:91" x14ac:dyDescent="0.25">
      <c r="CI5359">
        <f>'[3]TABLEAU DE BORD'!B5357</f>
        <v>0</v>
      </c>
      <c r="CJ5359">
        <f>'[3]TABLEAU DE BORD'!E5357-'[3]TABLEAU DE BORD'!C5357</f>
        <v>0</v>
      </c>
      <c r="CL5359">
        <f>'[3]TABLEAU DE BORD'!H5357</f>
        <v>0</v>
      </c>
      <c r="CM5359">
        <f>'[3]TABLEAU DE BORD'!K5357-'[3]TABLEAU DE BORD'!I5357</f>
        <v>0</v>
      </c>
    </row>
    <row r="5360" spans="87:91" x14ac:dyDescent="0.25">
      <c r="CI5360">
        <f>'[3]TABLEAU DE BORD'!B5358</f>
        <v>0</v>
      </c>
      <c r="CJ5360">
        <f>'[3]TABLEAU DE BORD'!E5358-'[3]TABLEAU DE BORD'!C5358</f>
        <v>0</v>
      </c>
      <c r="CL5360">
        <f>'[3]TABLEAU DE BORD'!H5358</f>
        <v>0</v>
      </c>
      <c r="CM5360">
        <f>'[3]TABLEAU DE BORD'!K5358-'[3]TABLEAU DE BORD'!I5358</f>
        <v>0</v>
      </c>
    </row>
    <row r="5361" spans="87:91" x14ac:dyDescent="0.25">
      <c r="CI5361">
        <f>'[3]TABLEAU DE BORD'!B5359</f>
        <v>0</v>
      </c>
      <c r="CJ5361">
        <f>'[3]TABLEAU DE BORD'!E5359-'[3]TABLEAU DE BORD'!C5359</f>
        <v>0</v>
      </c>
      <c r="CL5361">
        <f>'[3]TABLEAU DE BORD'!H5359</f>
        <v>0</v>
      </c>
      <c r="CM5361">
        <f>'[3]TABLEAU DE BORD'!K5359-'[3]TABLEAU DE BORD'!I5359</f>
        <v>0</v>
      </c>
    </row>
    <row r="5362" spans="87:91" x14ac:dyDescent="0.25">
      <c r="CI5362">
        <f>'[3]TABLEAU DE BORD'!B5360</f>
        <v>0</v>
      </c>
      <c r="CJ5362">
        <f>'[3]TABLEAU DE BORD'!E5360-'[3]TABLEAU DE BORD'!C5360</f>
        <v>0</v>
      </c>
      <c r="CL5362">
        <f>'[3]TABLEAU DE BORD'!H5360</f>
        <v>0</v>
      </c>
      <c r="CM5362">
        <f>'[3]TABLEAU DE BORD'!K5360-'[3]TABLEAU DE BORD'!I5360</f>
        <v>0</v>
      </c>
    </row>
    <row r="5363" spans="87:91" x14ac:dyDescent="0.25">
      <c r="CI5363">
        <f>'[3]TABLEAU DE BORD'!B5361</f>
        <v>0</v>
      </c>
      <c r="CJ5363">
        <f>'[3]TABLEAU DE BORD'!E5361-'[3]TABLEAU DE BORD'!C5361</f>
        <v>0</v>
      </c>
      <c r="CL5363">
        <f>'[3]TABLEAU DE BORD'!H5361</f>
        <v>0</v>
      </c>
      <c r="CM5363">
        <f>'[3]TABLEAU DE BORD'!K5361-'[3]TABLEAU DE BORD'!I5361</f>
        <v>0</v>
      </c>
    </row>
    <row r="5364" spans="87:91" x14ac:dyDescent="0.25">
      <c r="CI5364">
        <f>'[3]TABLEAU DE BORD'!B5362</f>
        <v>0</v>
      </c>
      <c r="CJ5364">
        <f>'[3]TABLEAU DE BORD'!E5362-'[3]TABLEAU DE BORD'!C5362</f>
        <v>0</v>
      </c>
      <c r="CL5364">
        <f>'[3]TABLEAU DE BORD'!H5362</f>
        <v>0</v>
      </c>
      <c r="CM5364">
        <f>'[3]TABLEAU DE BORD'!K5362-'[3]TABLEAU DE BORD'!I5362</f>
        <v>0</v>
      </c>
    </row>
    <row r="5365" spans="87:91" x14ac:dyDescent="0.25">
      <c r="CI5365">
        <f>'[3]TABLEAU DE BORD'!B5363</f>
        <v>0</v>
      </c>
      <c r="CJ5365">
        <f>'[3]TABLEAU DE BORD'!E5363-'[3]TABLEAU DE BORD'!C5363</f>
        <v>0</v>
      </c>
      <c r="CL5365">
        <f>'[3]TABLEAU DE BORD'!H5363</f>
        <v>0</v>
      </c>
      <c r="CM5365">
        <f>'[3]TABLEAU DE BORD'!K5363-'[3]TABLEAU DE BORD'!I5363</f>
        <v>0</v>
      </c>
    </row>
    <row r="5366" spans="87:91" x14ac:dyDescent="0.25">
      <c r="CI5366">
        <f>'[3]TABLEAU DE BORD'!B5364</f>
        <v>0</v>
      </c>
      <c r="CJ5366">
        <f>'[3]TABLEAU DE BORD'!E5364-'[3]TABLEAU DE BORD'!C5364</f>
        <v>0</v>
      </c>
      <c r="CL5366">
        <f>'[3]TABLEAU DE BORD'!H5364</f>
        <v>0</v>
      </c>
      <c r="CM5366">
        <f>'[3]TABLEAU DE BORD'!K5364-'[3]TABLEAU DE BORD'!I5364</f>
        <v>0</v>
      </c>
    </row>
    <row r="5367" spans="87:91" x14ac:dyDescent="0.25">
      <c r="CI5367">
        <f>'[3]TABLEAU DE BORD'!B5365</f>
        <v>0</v>
      </c>
      <c r="CJ5367">
        <f>'[3]TABLEAU DE BORD'!E5365-'[3]TABLEAU DE BORD'!C5365</f>
        <v>0</v>
      </c>
      <c r="CL5367">
        <f>'[3]TABLEAU DE BORD'!H5365</f>
        <v>0</v>
      </c>
      <c r="CM5367">
        <f>'[3]TABLEAU DE BORD'!K5365-'[3]TABLEAU DE BORD'!I5365</f>
        <v>0</v>
      </c>
    </row>
    <row r="5368" spans="87:91" x14ac:dyDescent="0.25">
      <c r="CI5368">
        <f>'[3]TABLEAU DE BORD'!B5366</f>
        <v>0</v>
      </c>
      <c r="CJ5368">
        <f>'[3]TABLEAU DE BORD'!E5366-'[3]TABLEAU DE BORD'!C5366</f>
        <v>0</v>
      </c>
      <c r="CL5368">
        <f>'[3]TABLEAU DE BORD'!H5366</f>
        <v>0</v>
      </c>
      <c r="CM5368">
        <f>'[3]TABLEAU DE BORD'!K5366-'[3]TABLEAU DE BORD'!I5366</f>
        <v>0</v>
      </c>
    </row>
    <row r="5369" spans="87:91" x14ac:dyDescent="0.25">
      <c r="CI5369">
        <f>'[3]TABLEAU DE BORD'!B5367</f>
        <v>0</v>
      </c>
      <c r="CJ5369">
        <f>'[3]TABLEAU DE BORD'!E5367-'[3]TABLEAU DE BORD'!C5367</f>
        <v>0</v>
      </c>
      <c r="CL5369">
        <f>'[3]TABLEAU DE BORD'!H5367</f>
        <v>0</v>
      </c>
      <c r="CM5369">
        <f>'[3]TABLEAU DE BORD'!K5367-'[3]TABLEAU DE BORD'!I5367</f>
        <v>0</v>
      </c>
    </row>
    <row r="5370" spans="87:91" x14ac:dyDescent="0.25">
      <c r="CI5370">
        <f>'[3]TABLEAU DE BORD'!B5368</f>
        <v>0</v>
      </c>
      <c r="CJ5370">
        <f>'[3]TABLEAU DE BORD'!E5368-'[3]TABLEAU DE BORD'!C5368</f>
        <v>0</v>
      </c>
      <c r="CL5370">
        <f>'[3]TABLEAU DE BORD'!H5368</f>
        <v>0</v>
      </c>
      <c r="CM5370">
        <f>'[3]TABLEAU DE BORD'!K5368-'[3]TABLEAU DE BORD'!I5368</f>
        <v>0</v>
      </c>
    </row>
    <row r="5371" spans="87:91" x14ac:dyDescent="0.25">
      <c r="CI5371">
        <f>'[3]TABLEAU DE BORD'!B5369</f>
        <v>0</v>
      </c>
      <c r="CJ5371">
        <f>'[3]TABLEAU DE BORD'!E5369-'[3]TABLEAU DE BORD'!C5369</f>
        <v>0</v>
      </c>
      <c r="CL5371">
        <f>'[3]TABLEAU DE BORD'!H5369</f>
        <v>0</v>
      </c>
      <c r="CM5371">
        <f>'[3]TABLEAU DE BORD'!K5369-'[3]TABLEAU DE BORD'!I5369</f>
        <v>0</v>
      </c>
    </row>
    <row r="5372" spans="87:91" x14ac:dyDescent="0.25">
      <c r="CI5372">
        <f>'[3]TABLEAU DE BORD'!B5370</f>
        <v>0</v>
      </c>
      <c r="CJ5372">
        <f>'[3]TABLEAU DE BORD'!E5370-'[3]TABLEAU DE BORD'!C5370</f>
        <v>0</v>
      </c>
      <c r="CL5372">
        <f>'[3]TABLEAU DE BORD'!H5370</f>
        <v>0</v>
      </c>
      <c r="CM5372">
        <f>'[3]TABLEAU DE BORD'!K5370-'[3]TABLEAU DE BORD'!I5370</f>
        <v>0</v>
      </c>
    </row>
    <row r="5373" spans="87:91" x14ac:dyDescent="0.25">
      <c r="CI5373">
        <f>'[3]TABLEAU DE BORD'!B5371</f>
        <v>0</v>
      </c>
      <c r="CJ5373">
        <f>'[3]TABLEAU DE BORD'!E5371-'[3]TABLEAU DE BORD'!C5371</f>
        <v>0</v>
      </c>
      <c r="CL5373">
        <f>'[3]TABLEAU DE BORD'!H5371</f>
        <v>0</v>
      </c>
      <c r="CM5373">
        <f>'[3]TABLEAU DE BORD'!K5371-'[3]TABLEAU DE BORD'!I5371</f>
        <v>0</v>
      </c>
    </row>
    <row r="5374" spans="87:91" x14ac:dyDescent="0.25">
      <c r="CI5374">
        <f>'[3]TABLEAU DE BORD'!B5372</f>
        <v>0</v>
      </c>
      <c r="CJ5374">
        <f>'[3]TABLEAU DE BORD'!E5372-'[3]TABLEAU DE BORD'!C5372</f>
        <v>0</v>
      </c>
      <c r="CL5374">
        <f>'[3]TABLEAU DE BORD'!H5372</f>
        <v>0</v>
      </c>
      <c r="CM5374">
        <f>'[3]TABLEAU DE BORD'!K5372-'[3]TABLEAU DE BORD'!I5372</f>
        <v>0</v>
      </c>
    </row>
    <row r="5375" spans="87:91" x14ac:dyDescent="0.25">
      <c r="CI5375">
        <f>'[3]TABLEAU DE BORD'!B5373</f>
        <v>0</v>
      </c>
      <c r="CJ5375">
        <f>'[3]TABLEAU DE BORD'!E5373-'[3]TABLEAU DE BORD'!C5373</f>
        <v>0</v>
      </c>
      <c r="CL5375">
        <f>'[3]TABLEAU DE BORD'!H5373</f>
        <v>0</v>
      </c>
      <c r="CM5375">
        <f>'[3]TABLEAU DE BORD'!K5373-'[3]TABLEAU DE BORD'!I5373</f>
        <v>0</v>
      </c>
    </row>
    <row r="5376" spans="87:91" x14ac:dyDescent="0.25">
      <c r="CI5376">
        <f>'[3]TABLEAU DE BORD'!B5374</f>
        <v>0</v>
      </c>
      <c r="CJ5376">
        <f>'[3]TABLEAU DE BORD'!E5374-'[3]TABLEAU DE BORD'!C5374</f>
        <v>0</v>
      </c>
      <c r="CL5376">
        <f>'[3]TABLEAU DE BORD'!H5374</f>
        <v>0</v>
      </c>
      <c r="CM5376">
        <f>'[3]TABLEAU DE BORD'!K5374-'[3]TABLEAU DE BORD'!I5374</f>
        <v>0</v>
      </c>
    </row>
    <row r="5377" spans="87:91" x14ac:dyDescent="0.25">
      <c r="CI5377">
        <f>'[3]TABLEAU DE BORD'!B5375</f>
        <v>0</v>
      </c>
      <c r="CJ5377">
        <f>'[3]TABLEAU DE BORD'!E5375-'[3]TABLEAU DE BORD'!C5375</f>
        <v>0</v>
      </c>
      <c r="CL5377">
        <f>'[3]TABLEAU DE BORD'!H5375</f>
        <v>0</v>
      </c>
      <c r="CM5377">
        <f>'[3]TABLEAU DE BORD'!K5375-'[3]TABLEAU DE BORD'!I5375</f>
        <v>0</v>
      </c>
    </row>
    <row r="5378" spans="87:91" x14ac:dyDescent="0.25">
      <c r="CI5378">
        <f>'[3]TABLEAU DE BORD'!B5376</f>
        <v>0</v>
      </c>
      <c r="CJ5378">
        <f>'[3]TABLEAU DE BORD'!E5376-'[3]TABLEAU DE BORD'!C5376</f>
        <v>0</v>
      </c>
      <c r="CL5378">
        <f>'[3]TABLEAU DE BORD'!H5376</f>
        <v>0</v>
      </c>
      <c r="CM5378">
        <f>'[3]TABLEAU DE BORD'!K5376-'[3]TABLEAU DE BORD'!I5376</f>
        <v>0</v>
      </c>
    </row>
    <row r="5379" spans="87:91" x14ac:dyDescent="0.25">
      <c r="CI5379">
        <f>'[3]TABLEAU DE BORD'!B5377</f>
        <v>0</v>
      </c>
      <c r="CJ5379">
        <f>'[3]TABLEAU DE BORD'!E5377-'[3]TABLEAU DE BORD'!C5377</f>
        <v>0</v>
      </c>
      <c r="CL5379">
        <f>'[3]TABLEAU DE BORD'!H5377</f>
        <v>0</v>
      </c>
      <c r="CM5379">
        <f>'[3]TABLEAU DE BORD'!K5377-'[3]TABLEAU DE BORD'!I5377</f>
        <v>0</v>
      </c>
    </row>
    <row r="5380" spans="87:91" x14ac:dyDescent="0.25">
      <c r="CI5380">
        <f>'[3]TABLEAU DE BORD'!B5378</f>
        <v>0</v>
      </c>
      <c r="CJ5380">
        <f>'[3]TABLEAU DE BORD'!E5378-'[3]TABLEAU DE BORD'!C5378</f>
        <v>0</v>
      </c>
      <c r="CL5380">
        <f>'[3]TABLEAU DE BORD'!H5378</f>
        <v>0</v>
      </c>
      <c r="CM5380">
        <f>'[3]TABLEAU DE BORD'!K5378-'[3]TABLEAU DE BORD'!I5378</f>
        <v>0</v>
      </c>
    </row>
    <row r="5381" spans="87:91" x14ac:dyDescent="0.25">
      <c r="CI5381">
        <f>'[3]TABLEAU DE BORD'!B5379</f>
        <v>0</v>
      </c>
      <c r="CJ5381">
        <f>'[3]TABLEAU DE BORD'!E5379-'[3]TABLEAU DE BORD'!C5379</f>
        <v>0</v>
      </c>
      <c r="CL5381">
        <f>'[3]TABLEAU DE BORD'!H5379</f>
        <v>0</v>
      </c>
      <c r="CM5381">
        <f>'[3]TABLEAU DE BORD'!K5379-'[3]TABLEAU DE BORD'!I5379</f>
        <v>0</v>
      </c>
    </row>
    <row r="5382" spans="87:91" x14ac:dyDescent="0.25">
      <c r="CI5382">
        <f>'[3]TABLEAU DE BORD'!B5380</f>
        <v>0</v>
      </c>
      <c r="CJ5382">
        <f>'[3]TABLEAU DE BORD'!E5380-'[3]TABLEAU DE BORD'!C5380</f>
        <v>0</v>
      </c>
      <c r="CL5382">
        <f>'[3]TABLEAU DE BORD'!H5380</f>
        <v>0</v>
      </c>
      <c r="CM5382">
        <f>'[3]TABLEAU DE BORD'!K5380-'[3]TABLEAU DE BORD'!I5380</f>
        <v>0</v>
      </c>
    </row>
    <row r="5383" spans="87:91" x14ac:dyDescent="0.25">
      <c r="CI5383">
        <f>'[3]TABLEAU DE BORD'!B5381</f>
        <v>0</v>
      </c>
      <c r="CJ5383">
        <f>'[3]TABLEAU DE BORD'!E5381-'[3]TABLEAU DE BORD'!C5381</f>
        <v>0</v>
      </c>
      <c r="CL5383">
        <f>'[3]TABLEAU DE BORD'!H5381</f>
        <v>0</v>
      </c>
      <c r="CM5383">
        <f>'[3]TABLEAU DE BORD'!K5381-'[3]TABLEAU DE BORD'!I5381</f>
        <v>0</v>
      </c>
    </row>
    <row r="5384" spans="87:91" x14ac:dyDescent="0.25">
      <c r="CI5384">
        <f>'[3]TABLEAU DE BORD'!B5382</f>
        <v>0</v>
      </c>
      <c r="CJ5384">
        <f>'[3]TABLEAU DE BORD'!E5382-'[3]TABLEAU DE BORD'!C5382</f>
        <v>0</v>
      </c>
      <c r="CL5384">
        <f>'[3]TABLEAU DE BORD'!H5382</f>
        <v>0</v>
      </c>
      <c r="CM5384">
        <f>'[3]TABLEAU DE BORD'!K5382-'[3]TABLEAU DE BORD'!I5382</f>
        <v>0</v>
      </c>
    </row>
    <row r="5385" spans="87:91" x14ac:dyDescent="0.25">
      <c r="CI5385">
        <f>'[3]TABLEAU DE BORD'!B5383</f>
        <v>0</v>
      </c>
      <c r="CJ5385">
        <f>'[3]TABLEAU DE BORD'!E5383-'[3]TABLEAU DE BORD'!C5383</f>
        <v>0</v>
      </c>
      <c r="CL5385">
        <f>'[3]TABLEAU DE BORD'!H5383</f>
        <v>0</v>
      </c>
      <c r="CM5385">
        <f>'[3]TABLEAU DE BORD'!K5383-'[3]TABLEAU DE BORD'!I5383</f>
        <v>0</v>
      </c>
    </row>
    <row r="5386" spans="87:91" x14ac:dyDescent="0.25">
      <c r="CI5386">
        <f>'[3]TABLEAU DE BORD'!B5384</f>
        <v>0</v>
      </c>
      <c r="CJ5386">
        <f>'[3]TABLEAU DE BORD'!E5384-'[3]TABLEAU DE BORD'!C5384</f>
        <v>0</v>
      </c>
      <c r="CL5386">
        <f>'[3]TABLEAU DE BORD'!H5384</f>
        <v>0</v>
      </c>
      <c r="CM5386">
        <f>'[3]TABLEAU DE BORD'!K5384-'[3]TABLEAU DE BORD'!I5384</f>
        <v>0</v>
      </c>
    </row>
    <row r="5387" spans="87:91" x14ac:dyDescent="0.25">
      <c r="CI5387">
        <f>'[3]TABLEAU DE BORD'!B5385</f>
        <v>0</v>
      </c>
      <c r="CJ5387">
        <f>'[3]TABLEAU DE BORD'!E5385-'[3]TABLEAU DE BORD'!C5385</f>
        <v>0</v>
      </c>
      <c r="CL5387">
        <f>'[3]TABLEAU DE BORD'!H5385</f>
        <v>0</v>
      </c>
      <c r="CM5387">
        <f>'[3]TABLEAU DE BORD'!K5385-'[3]TABLEAU DE BORD'!I5385</f>
        <v>0</v>
      </c>
    </row>
    <row r="5388" spans="87:91" x14ac:dyDescent="0.25">
      <c r="CI5388">
        <f>'[3]TABLEAU DE BORD'!B5386</f>
        <v>0</v>
      </c>
      <c r="CJ5388">
        <f>'[3]TABLEAU DE BORD'!E5386-'[3]TABLEAU DE BORD'!C5386</f>
        <v>0</v>
      </c>
      <c r="CL5388">
        <f>'[3]TABLEAU DE BORD'!H5386</f>
        <v>0</v>
      </c>
      <c r="CM5388">
        <f>'[3]TABLEAU DE BORD'!K5386-'[3]TABLEAU DE BORD'!I5386</f>
        <v>0</v>
      </c>
    </row>
    <row r="5389" spans="87:91" x14ac:dyDescent="0.25">
      <c r="CI5389">
        <f>'[3]TABLEAU DE BORD'!B5387</f>
        <v>0</v>
      </c>
      <c r="CJ5389">
        <f>'[3]TABLEAU DE BORD'!E5387-'[3]TABLEAU DE BORD'!C5387</f>
        <v>0</v>
      </c>
      <c r="CL5389">
        <f>'[3]TABLEAU DE BORD'!H5387</f>
        <v>0</v>
      </c>
      <c r="CM5389">
        <f>'[3]TABLEAU DE BORD'!K5387-'[3]TABLEAU DE BORD'!I5387</f>
        <v>0</v>
      </c>
    </row>
    <row r="5390" spans="87:91" x14ac:dyDescent="0.25">
      <c r="CI5390">
        <f>'[3]TABLEAU DE BORD'!B5388</f>
        <v>0</v>
      </c>
      <c r="CJ5390">
        <f>'[3]TABLEAU DE BORD'!E5388-'[3]TABLEAU DE BORD'!C5388</f>
        <v>0</v>
      </c>
      <c r="CL5390">
        <f>'[3]TABLEAU DE BORD'!H5388</f>
        <v>0</v>
      </c>
      <c r="CM5390">
        <f>'[3]TABLEAU DE BORD'!K5388-'[3]TABLEAU DE BORD'!I5388</f>
        <v>0</v>
      </c>
    </row>
    <row r="5391" spans="87:91" x14ac:dyDescent="0.25">
      <c r="CI5391">
        <f>'[3]TABLEAU DE BORD'!B5389</f>
        <v>0</v>
      </c>
      <c r="CJ5391">
        <f>'[3]TABLEAU DE BORD'!E5389-'[3]TABLEAU DE BORD'!C5389</f>
        <v>0</v>
      </c>
      <c r="CL5391">
        <f>'[3]TABLEAU DE BORD'!H5389</f>
        <v>0</v>
      </c>
      <c r="CM5391">
        <f>'[3]TABLEAU DE BORD'!K5389-'[3]TABLEAU DE BORD'!I5389</f>
        <v>0</v>
      </c>
    </row>
    <row r="5392" spans="87:91" x14ac:dyDescent="0.25">
      <c r="CI5392">
        <f>'[3]TABLEAU DE BORD'!B5390</f>
        <v>0</v>
      </c>
      <c r="CJ5392">
        <f>'[3]TABLEAU DE BORD'!E5390-'[3]TABLEAU DE BORD'!C5390</f>
        <v>0</v>
      </c>
      <c r="CL5392">
        <f>'[3]TABLEAU DE BORD'!H5390</f>
        <v>0</v>
      </c>
      <c r="CM5392">
        <f>'[3]TABLEAU DE BORD'!K5390-'[3]TABLEAU DE BORD'!I5390</f>
        <v>0</v>
      </c>
    </row>
    <row r="5393" spans="87:91" x14ac:dyDescent="0.25">
      <c r="CI5393">
        <f>'[3]TABLEAU DE BORD'!B5391</f>
        <v>0</v>
      </c>
      <c r="CJ5393">
        <f>'[3]TABLEAU DE BORD'!E5391-'[3]TABLEAU DE BORD'!C5391</f>
        <v>0</v>
      </c>
      <c r="CL5393">
        <f>'[3]TABLEAU DE BORD'!H5391</f>
        <v>0</v>
      </c>
      <c r="CM5393">
        <f>'[3]TABLEAU DE BORD'!K5391-'[3]TABLEAU DE BORD'!I5391</f>
        <v>0</v>
      </c>
    </row>
    <row r="5394" spans="87:91" x14ac:dyDescent="0.25">
      <c r="CI5394">
        <f>'[3]TABLEAU DE BORD'!B5392</f>
        <v>0</v>
      </c>
      <c r="CJ5394">
        <f>'[3]TABLEAU DE BORD'!E5392-'[3]TABLEAU DE BORD'!C5392</f>
        <v>0</v>
      </c>
      <c r="CL5394">
        <f>'[3]TABLEAU DE BORD'!H5392</f>
        <v>0</v>
      </c>
      <c r="CM5394">
        <f>'[3]TABLEAU DE BORD'!K5392-'[3]TABLEAU DE BORD'!I5392</f>
        <v>0</v>
      </c>
    </row>
    <row r="5395" spans="87:91" x14ac:dyDescent="0.25">
      <c r="CI5395">
        <f>'[3]TABLEAU DE BORD'!B5393</f>
        <v>0</v>
      </c>
      <c r="CJ5395">
        <f>'[3]TABLEAU DE BORD'!E5393-'[3]TABLEAU DE BORD'!C5393</f>
        <v>0</v>
      </c>
      <c r="CL5395">
        <f>'[3]TABLEAU DE BORD'!H5393</f>
        <v>0</v>
      </c>
      <c r="CM5395">
        <f>'[3]TABLEAU DE BORD'!K5393-'[3]TABLEAU DE BORD'!I5393</f>
        <v>0</v>
      </c>
    </row>
    <row r="5396" spans="87:91" x14ac:dyDescent="0.25">
      <c r="CI5396">
        <f>'[3]TABLEAU DE BORD'!B5394</f>
        <v>0</v>
      </c>
      <c r="CJ5396">
        <f>'[3]TABLEAU DE BORD'!E5394-'[3]TABLEAU DE BORD'!C5394</f>
        <v>0</v>
      </c>
      <c r="CL5396">
        <f>'[3]TABLEAU DE BORD'!H5394</f>
        <v>0</v>
      </c>
      <c r="CM5396">
        <f>'[3]TABLEAU DE BORD'!K5394-'[3]TABLEAU DE BORD'!I5394</f>
        <v>0</v>
      </c>
    </row>
    <row r="5397" spans="87:91" x14ac:dyDescent="0.25">
      <c r="CI5397">
        <f>'[3]TABLEAU DE BORD'!B5395</f>
        <v>0</v>
      </c>
      <c r="CJ5397">
        <f>'[3]TABLEAU DE BORD'!E5395-'[3]TABLEAU DE BORD'!C5395</f>
        <v>0</v>
      </c>
      <c r="CL5397">
        <f>'[3]TABLEAU DE BORD'!H5395</f>
        <v>0</v>
      </c>
      <c r="CM5397">
        <f>'[3]TABLEAU DE BORD'!K5395-'[3]TABLEAU DE BORD'!I5395</f>
        <v>0</v>
      </c>
    </row>
    <row r="5398" spans="87:91" x14ac:dyDescent="0.25">
      <c r="CI5398">
        <f>'[3]TABLEAU DE BORD'!B5396</f>
        <v>0</v>
      </c>
      <c r="CJ5398">
        <f>'[3]TABLEAU DE BORD'!E5396-'[3]TABLEAU DE BORD'!C5396</f>
        <v>0</v>
      </c>
      <c r="CL5398">
        <f>'[3]TABLEAU DE BORD'!H5396</f>
        <v>0</v>
      </c>
      <c r="CM5398">
        <f>'[3]TABLEAU DE BORD'!K5396-'[3]TABLEAU DE BORD'!I5396</f>
        <v>0</v>
      </c>
    </row>
    <row r="5399" spans="87:91" x14ac:dyDescent="0.25">
      <c r="CI5399">
        <f>'[3]TABLEAU DE BORD'!B5397</f>
        <v>0</v>
      </c>
      <c r="CJ5399">
        <f>'[3]TABLEAU DE BORD'!E5397-'[3]TABLEAU DE BORD'!C5397</f>
        <v>0</v>
      </c>
      <c r="CL5399">
        <f>'[3]TABLEAU DE BORD'!H5397</f>
        <v>0</v>
      </c>
      <c r="CM5399">
        <f>'[3]TABLEAU DE BORD'!K5397-'[3]TABLEAU DE BORD'!I5397</f>
        <v>0</v>
      </c>
    </row>
    <row r="5400" spans="87:91" x14ac:dyDescent="0.25">
      <c r="CI5400">
        <f>'[3]TABLEAU DE BORD'!B5398</f>
        <v>0</v>
      </c>
      <c r="CJ5400">
        <f>'[3]TABLEAU DE BORD'!E5398-'[3]TABLEAU DE BORD'!C5398</f>
        <v>0</v>
      </c>
      <c r="CL5400">
        <f>'[3]TABLEAU DE BORD'!H5398</f>
        <v>0</v>
      </c>
      <c r="CM5400">
        <f>'[3]TABLEAU DE BORD'!K5398-'[3]TABLEAU DE BORD'!I5398</f>
        <v>0</v>
      </c>
    </row>
    <row r="5401" spans="87:91" x14ac:dyDescent="0.25">
      <c r="CI5401">
        <f>'[3]TABLEAU DE BORD'!B5399</f>
        <v>0</v>
      </c>
      <c r="CJ5401">
        <f>'[3]TABLEAU DE BORD'!E5399-'[3]TABLEAU DE BORD'!C5399</f>
        <v>0</v>
      </c>
      <c r="CL5401">
        <f>'[3]TABLEAU DE BORD'!H5399</f>
        <v>0</v>
      </c>
      <c r="CM5401">
        <f>'[3]TABLEAU DE BORD'!K5399-'[3]TABLEAU DE BORD'!I5399</f>
        <v>0</v>
      </c>
    </row>
    <row r="5402" spans="87:91" x14ac:dyDescent="0.25">
      <c r="CI5402">
        <f>'[3]TABLEAU DE BORD'!B5400</f>
        <v>0</v>
      </c>
      <c r="CJ5402">
        <f>'[3]TABLEAU DE BORD'!E5400-'[3]TABLEAU DE BORD'!C5400</f>
        <v>0</v>
      </c>
      <c r="CL5402">
        <f>'[3]TABLEAU DE BORD'!H5400</f>
        <v>0</v>
      </c>
      <c r="CM5402">
        <f>'[3]TABLEAU DE BORD'!K5400-'[3]TABLEAU DE BORD'!I5400</f>
        <v>0</v>
      </c>
    </row>
    <row r="5403" spans="87:91" x14ac:dyDescent="0.25">
      <c r="CI5403">
        <f>'[3]TABLEAU DE BORD'!B5401</f>
        <v>0</v>
      </c>
      <c r="CJ5403">
        <f>'[3]TABLEAU DE BORD'!E5401-'[3]TABLEAU DE BORD'!C5401</f>
        <v>0</v>
      </c>
      <c r="CL5403">
        <f>'[3]TABLEAU DE BORD'!H5401</f>
        <v>0</v>
      </c>
      <c r="CM5403">
        <f>'[3]TABLEAU DE BORD'!K5401-'[3]TABLEAU DE BORD'!I5401</f>
        <v>0</v>
      </c>
    </row>
    <row r="5404" spans="87:91" x14ac:dyDescent="0.25">
      <c r="CI5404">
        <f>'[3]TABLEAU DE BORD'!B5402</f>
        <v>0</v>
      </c>
      <c r="CJ5404">
        <f>'[3]TABLEAU DE BORD'!E5402-'[3]TABLEAU DE BORD'!C5402</f>
        <v>0</v>
      </c>
      <c r="CL5404">
        <f>'[3]TABLEAU DE BORD'!H5402</f>
        <v>0</v>
      </c>
      <c r="CM5404">
        <f>'[3]TABLEAU DE BORD'!K5402-'[3]TABLEAU DE BORD'!I5402</f>
        <v>0</v>
      </c>
    </row>
    <row r="5405" spans="87:91" x14ac:dyDescent="0.25">
      <c r="CI5405">
        <f>'[3]TABLEAU DE BORD'!B5403</f>
        <v>0</v>
      </c>
      <c r="CJ5405">
        <f>'[3]TABLEAU DE BORD'!E5403-'[3]TABLEAU DE BORD'!C5403</f>
        <v>0</v>
      </c>
      <c r="CL5405">
        <f>'[3]TABLEAU DE BORD'!H5403</f>
        <v>0</v>
      </c>
      <c r="CM5405">
        <f>'[3]TABLEAU DE BORD'!K5403-'[3]TABLEAU DE BORD'!I5403</f>
        <v>0</v>
      </c>
    </row>
    <row r="5406" spans="87:91" x14ac:dyDescent="0.25">
      <c r="CI5406">
        <f>'[3]TABLEAU DE BORD'!B5404</f>
        <v>0</v>
      </c>
      <c r="CJ5406">
        <f>'[3]TABLEAU DE BORD'!E5404-'[3]TABLEAU DE BORD'!C5404</f>
        <v>0</v>
      </c>
      <c r="CL5406">
        <f>'[3]TABLEAU DE BORD'!H5404</f>
        <v>0</v>
      </c>
      <c r="CM5406">
        <f>'[3]TABLEAU DE BORD'!K5404-'[3]TABLEAU DE BORD'!I5404</f>
        <v>0</v>
      </c>
    </row>
    <row r="5407" spans="87:91" x14ac:dyDescent="0.25">
      <c r="CI5407">
        <f>'[3]TABLEAU DE BORD'!B5405</f>
        <v>0</v>
      </c>
      <c r="CJ5407">
        <f>'[3]TABLEAU DE BORD'!E5405-'[3]TABLEAU DE BORD'!C5405</f>
        <v>0</v>
      </c>
      <c r="CL5407">
        <f>'[3]TABLEAU DE BORD'!H5405</f>
        <v>0</v>
      </c>
      <c r="CM5407">
        <f>'[3]TABLEAU DE BORD'!K5405-'[3]TABLEAU DE BORD'!I5405</f>
        <v>0</v>
      </c>
    </row>
    <row r="5408" spans="87:91" x14ac:dyDescent="0.25">
      <c r="CI5408">
        <f>'[3]TABLEAU DE BORD'!B5406</f>
        <v>0</v>
      </c>
      <c r="CJ5408">
        <f>'[3]TABLEAU DE BORD'!E5406-'[3]TABLEAU DE BORD'!C5406</f>
        <v>0</v>
      </c>
      <c r="CL5408">
        <f>'[3]TABLEAU DE BORD'!H5406</f>
        <v>0</v>
      </c>
      <c r="CM5408">
        <f>'[3]TABLEAU DE BORD'!K5406-'[3]TABLEAU DE BORD'!I5406</f>
        <v>0</v>
      </c>
    </row>
    <row r="5409" spans="87:91" x14ac:dyDescent="0.25">
      <c r="CI5409">
        <f>'[3]TABLEAU DE BORD'!B5407</f>
        <v>0</v>
      </c>
      <c r="CJ5409">
        <f>'[3]TABLEAU DE BORD'!E5407-'[3]TABLEAU DE BORD'!C5407</f>
        <v>0</v>
      </c>
      <c r="CL5409">
        <f>'[3]TABLEAU DE BORD'!H5407</f>
        <v>0</v>
      </c>
      <c r="CM5409">
        <f>'[3]TABLEAU DE BORD'!K5407-'[3]TABLEAU DE BORD'!I5407</f>
        <v>0</v>
      </c>
    </row>
    <row r="5410" spans="87:91" x14ac:dyDescent="0.25">
      <c r="CI5410">
        <f>'[3]TABLEAU DE BORD'!B5408</f>
        <v>0</v>
      </c>
      <c r="CJ5410">
        <f>'[3]TABLEAU DE BORD'!E5408-'[3]TABLEAU DE BORD'!C5408</f>
        <v>0</v>
      </c>
      <c r="CL5410">
        <f>'[3]TABLEAU DE BORD'!H5408</f>
        <v>0</v>
      </c>
      <c r="CM5410">
        <f>'[3]TABLEAU DE BORD'!K5408-'[3]TABLEAU DE BORD'!I5408</f>
        <v>0</v>
      </c>
    </row>
    <row r="5411" spans="87:91" x14ac:dyDescent="0.25">
      <c r="CI5411">
        <f>'[3]TABLEAU DE BORD'!B5409</f>
        <v>0</v>
      </c>
      <c r="CJ5411">
        <f>'[3]TABLEAU DE BORD'!E5409-'[3]TABLEAU DE BORD'!C5409</f>
        <v>0</v>
      </c>
      <c r="CL5411">
        <f>'[3]TABLEAU DE BORD'!H5409</f>
        <v>0</v>
      </c>
      <c r="CM5411">
        <f>'[3]TABLEAU DE BORD'!K5409-'[3]TABLEAU DE BORD'!I5409</f>
        <v>0</v>
      </c>
    </row>
    <row r="5412" spans="87:91" x14ac:dyDescent="0.25">
      <c r="CI5412">
        <f>'[3]TABLEAU DE BORD'!B5410</f>
        <v>0</v>
      </c>
      <c r="CJ5412">
        <f>'[3]TABLEAU DE BORD'!E5410-'[3]TABLEAU DE BORD'!C5410</f>
        <v>0</v>
      </c>
      <c r="CL5412">
        <f>'[3]TABLEAU DE BORD'!H5410</f>
        <v>0</v>
      </c>
      <c r="CM5412">
        <f>'[3]TABLEAU DE BORD'!K5410-'[3]TABLEAU DE BORD'!I5410</f>
        <v>0</v>
      </c>
    </row>
    <row r="5413" spans="87:91" x14ac:dyDescent="0.25">
      <c r="CI5413">
        <f>'[3]TABLEAU DE BORD'!B5411</f>
        <v>0</v>
      </c>
      <c r="CJ5413">
        <f>'[3]TABLEAU DE BORD'!E5411-'[3]TABLEAU DE BORD'!C5411</f>
        <v>0</v>
      </c>
      <c r="CL5413">
        <f>'[3]TABLEAU DE BORD'!H5411</f>
        <v>0</v>
      </c>
      <c r="CM5413">
        <f>'[3]TABLEAU DE BORD'!K5411-'[3]TABLEAU DE BORD'!I5411</f>
        <v>0</v>
      </c>
    </row>
    <row r="5414" spans="87:91" x14ac:dyDescent="0.25">
      <c r="CI5414">
        <f>'[3]TABLEAU DE BORD'!B5412</f>
        <v>0</v>
      </c>
      <c r="CJ5414">
        <f>'[3]TABLEAU DE BORD'!E5412-'[3]TABLEAU DE BORD'!C5412</f>
        <v>0</v>
      </c>
      <c r="CL5414">
        <f>'[3]TABLEAU DE BORD'!H5412</f>
        <v>0</v>
      </c>
      <c r="CM5414">
        <f>'[3]TABLEAU DE BORD'!K5412-'[3]TABLEAU DE BORD'!I5412</f>
        <v>0</v>
      </c>
    </row>
    <row r="5415" spans="87:91" x14ac:dyDescent="0.25">
      <c r="CI5415">
        <f>'[3]TABLEAU DE BORD'!B5413</f>
        <v>0</v>
      </c>
      <c r="CJ5415">
        <f>'[3]TABLEAU DE BORD'!E5413-'[3]TABLEAU DE BORD'!C5413</f>
        <v>0</v>
      </c>
      <c r="CL5415">
        <f>'[3]TABLEAU DE BORD'!H5413</f>
        <v>0</v>
      </c>
      <c r="CM5415">
        <f>'[3]TABLEAU DE BORD'!K5413-'[3]TABLEAU DE BORD'!I5413</f>
        <v>0</v>
      </c>
    </row>
    <row r="5416" spans="87:91" x14ac:dyDescent="0.25">
      <c r="CI5416">
        <f>'[3]TABLEAU DE BORD'!B5414</f>
        <v>0</v>
      </c>
      <c r="CJ5416">
        <f>'[3]TABLEAU DE BORD'!E5414-'[3]TABLEAU DE BORD'!C5414</f>
        <v>0</v>
      </c>
      <c r="CL5416">
        <f>'[3]TABLEAU DE BORD'!H5414</f>
        <v>0</v>
      </c>
      <c r="CM5416">
        <f>'[3]TABLEAU DE BORD'!K5414-'[3]TABLEAU DE BORD'!I5414</f>
        <v>0</v>
      </c>
    </row>
    <row r="5417" spans="87:91" x14ac:dyDescent="0.25">
      <c r="CI5417">
        <f>'[3]TABLEAU DE BORD'!B5415</f>
        <v>0</v>
      </c>
      <c r="CJ5417">
        <f>'[3]TABLEAU DE BORD'!E5415-'[3]TABLEAU DE BORD'!C5415</f>
        <v>0</v>
      </c>
      <c r="CL5417">
        <f>'[3]TABLEAU DE BORD'!H5415</f>
        <v>0</v>
      </c>
      <c r="CM5417">
        <f>'[3]TABLEAU DE BORD'!K5415-'[3]TABLEAU DE BORD'!I5415</f>
        <v>0</v>
      </c>
    </row>
    <row r="5418" spans="87:91" x14ac:dyDescent="0.25">
      <c r="CI5418">
        <f>'[3]TABLEAU DE BORD'!B5416</f>
        <v>0</v>
      </c>
      <c r="CJ5418">
        <f>'[3]TABLEAU DE BORD'!E5416-'[3]TABLEAU DE BORD'!C5416</f>
        <v>0</v>
      </c>
      <c r="CL5418">
        <f>'[3]TABLEAU DE BORD'!H5416</f>
        <v>0</v>
      </c>
      <c r="CM5418">
        <f>'[3]TABLEAU DE BORD'!K5416-'[3]TABLEAU DE BORD'!I5416</f>
        <v>0</v>
      </c>
    </row>
    <row r="5419" spans="87:91" x14ac:dyDescent="0.25">
      <c r="CI5419">
        <f>'[3]TABLEAU DE BORD'!B5417</f>
        <v>0</v>
      </c>
      <c r="CJ5419">
        <f>'[3]TABLEAU DE BORD'!E5417-'[3]TABLEAU DE BORD'!C5417</f>
        <v>0</v>
      </c>
      <c r="CL5419">
        <f>'[3]TABLEAU DE BORD'!H5417</f>
        <v>0</v>
      </c>
      <c r="CM5419">
        <f>'[3]TABLEAU DE BORD'!K5417-'[3]TABLEAU DE BORD'!I5417</f>
        <v>0</v>
      </c>
    </row>
    <row r="5420" spans="87:91" x14ac:dyDescent="0.25">
      <c r="CI5420">
        <f>'[3]TABLEAU DE BORD'!B5418</f>
        <v>0</v>
      </c>
      <c r="CJ5420">
        <f>'[3]TABLEAU DE BORD'!E5418-'[3]TABLEAU DE BORD'!C5418</f>
        <v>0</v>
      </c>
      <c r="CL5420">
        <f>'[3]TABLEAU DE BORD'!H5418</f>
        <v>0</v>
      </c>
      <c r="CM5420">
        <f>'[3]TABLEAU DE BORD'!K5418-'[3]TABLEAU DE BORD'!I5418</f>
        <v>0</v>
      </c>
    </row>
    <row r="5421" spans="87:91" x14ac:dyDescent="0.25">
      <c r="CI5421">
        <f>'[3]TABLEAU DE BORD'!B5419</f>
        <v>0</v>
      </c>
      <c r="CJ5421">
        <f>'[3]TABLEAU DE BORD'!E5419-'[3]TABLEAU DE BORD'!C5419</f>
        <v>0</v>
      </c>
      <c r="CL5421">
        <f>'[3]TABLEAU DE BORD'!H5419</f>
        <v>0</v>
      </c>
      <c r="CM5421">
        <f>'[3]TABLEAU DE BORD'!K5419-'[3]TABLEAU DE BORD'!I5419</f>
        <v>0</v>
      </c>
    </row>
    <row r="5422" spans="87:91" x14ac:dyDescent="0.25">
      <c r="CI5422">
        <f>'[3]TABLEAU DE BORD'!B5420</f>
        <v>0</v>
      </c>
      <c r="CJ5422">
        <f>'[3]TABLEAU DE BORD'!E5420-'[3]TABLEAU DE BORD'!C5420</f>
        <v>0</v>
      </c>
      <c r="CL5422">
        <f>'[3]TABLEAU DE BORD'!H5420</f>
        <v>0</v>
      </c>
      <c r="CM5422">
        <f>'[3]TABLEAU DE BORD'!K5420-'[3]TABLEAU DE BORD'!I5420</f>
        <v>0</v>
      </c>
    </row>
    <row r="5423" spans="87:91" x14ac:dyDescent="0.25">
      <c r="CI5423">
        <f>'[3]TABLEAU DE BORD'!B5421</f>
        <v>0</v>
      </c>
      <c r="CJ5423">
        <f>'[3]TABLEAU DE BORD'!E5421-'[3]TABLEAU DE BORD'!C5421</f>
        <v>0</v>
      </c>
      <c r="CL5423">
        <f>'[3]TABLEAU DE BORD'!H5421</f>
        <v>0</v>
      </c>
      <c r="CM5423">
        <f>'[3]TABLEAU DE BORD'!K5421-'[3]TABLEAU DE BORD'!I5421</f>
        <v>0</v>
      </c>
    </row>
    <row r="5424" spans="87:91" x14ac:dyDescent="0.25">
      <c r="CI5424">
        <f>'[3]TABLEAU DE BORD'!B5422</f>
        <v>0</v>
      </c>
      <c r="CJ5424">
        <f>'[3]TABLEAU DE BORD'!E5422-'[3]TABLEAU DE BORD'!C5422</f>
        <v>0</v>
      </c>
      <c r="CL5424">
        <f>'[3]TABLEAU DE BORD'!H5422</f>
        <v>0</v>
      </c>
      <c r="CM5424">
        <f>'[3]TABLEAU DE BORD'!K5422-'[3]TABLEAU DE BORD'!I5422</f>
        <v>0</v>
      </c>
    </row>
    <row r="5425" spans="87:91" x14ac:dyDescent="0.25">
      <c r="CI5425">
        <f>'[3]TABLEAU DE BORD'!B5423</f>
        <v>0</v>
      </c>
      <c r="CJ5425">
        <f>'[3]TABLEAU DE BORD'!E5423-'[3]TABLEAU DE BORD'!C5423</f>
        <v>0</v>
      </c>
      <c r="CL5425">
        <f>'[3]TABLEAU DE BORD'!H5423</f>
        <v>0</v>
      </c>
      <c r="CM5425">
        <f>'[3]TABLEAU DE BORD'!K5423-'[3]TABLEAU DE BORD'!I5423</f>
        <v>0</v>
      </c>
    </row>
    <row r="5426" spans="87:91" x14ac:dyDescent="0.25">
      <c r="CI5426">
        <f>'[3]TABLEAU DE BORD'!B5424</f>
        <v>0</v>
      </c>
      <c r="CJ5426">
        <f>'[3]TABLEAU DE BORD'!E5424-'[3]TABLEAU DE BORD'!C5424</f>
        <v>0</v>
      </c>
      <c r="CL5426">
        <f>'[3]TABLEAU DE BORD'!H5424</f>
        <v>0</v>
      </c>
      <c r="CM5426">
        <f>'[3]TABLEAU DE BORD'!K5424-'[3]TABLEAU DE BORD'!I5424</f>
        <v>0</v>
      </c>
    </row>
    <row r="5427" spans="87:91" x14ac:dyDescent="0.25">
      <c r="CI5427">
        <f>'[3]TABLEAU DE BORD'!B5425</f>
        <v>0</v>
      </c>
      <c r="CJ5427">
        <f>'[3]TABLEAU DE BORD'!E5425-'[3]TABLEAU DE BORD'!C5425</f>
        <v>0</v>
      </c>
      <c r="CL5427">
        <f>'[3]TABLEAU DE BORD'!H5425</f>
        <v>0</v>
      </c>
      <c r="CM5427">
        <f>'[3]TABLEAU DE BORD'!K5425-'[3]TABLEAU DE BORD'!I5425</f>
        <v>0</v>
      </c>
    </row>
    <row r="5428" spans="87:91" x14ac:dyDescent="0.25">
      <c r="CI5428">
        <f>'[3]TABLEAU DE BORD'!B5426</f>
        <v>0</v>
      </c>
      <c r="CJ5428">
        <f>'[3]TABLEAU DE BORD'!E5426-'[3]TABLEAU DE BORD'!C5426</f>
        <v>0</v>
      </c>
      <c r="CL5428">
        <f>'[3]TABLEAU DE BORD'!H5426</f>
        <v>0</v>
      </c>
      <c r="CM5428">
        <f>'[3]TABLEAU DE BORD'!K5426-'[3]TABLEAU DE BORD'!I5426</f>
        <v>0</v>
      </c>
    </row>
    <row r="5429" spans="87:91" x14ac:dyDescent="0.25">
      <c r="CI5429">
        <f>'[3]TABLEAU DE BORD'!B5427</f>
        <v>0</v>
      </c>
      <c r="CJ5429">
        <f>'[3]TABLEAU DE BORD'!E5427-'[3]TABLEAU DE BORD'!C5427</f>
        <v>0</v>
      </c>
      <c r="CL5429">
        <f>'[3]TABLEAU DE BORD'!H5427</f>
        <v>0</v>
      </c>
      <c r="CM5429">
        <f>'[3]TABLEAU DE BORD'!K5427-'[3]TABLEAU DE BORD'!I5427</f>
        <v>0</v>
      </c>
    </row>
    <row r="5430" spans="87:91" x14ac:dyDescent="0.25">
      <c r="CI5430">
        <f>'[3]TABLEAU DE BORD'!B5428</f>
        <v>0</v>
      </c>
      <c r="CJ5430">
        <f>'[3]TABLEAU DE BORD'!E5428-'[3]TABLEAU DE BORD'!C5428</f>
        <v>0</v>
      </c>
      <c r="CL5430">
        <f>'[3]TABLEAU DE BORD'!H5428</f>
        <v>0</v>
      </c>
      <c r="CM5430">
        <f>'[3]TABLEAU DE BORD'!K5428-'[3]TABLEAU DE BORD'!I5428</f>
        <v>0</v>
      </c>
    </row>
    <row r="5431" spans="87:91" x14ac:dyDescent="0.25">
      <c r="CI5431">
        <f>'[3]TABLEAU DE BORD'!B5429</f>
        <v>0</v>
      </c>
      <c r="CJ5431">
        <f>'[3]TABLEAU DE BORD'!E5429-'[3]TABLEAU DE BORD'!C5429</f>
        <v>0</v>
      </c>
      <c r="CL5431">
        <f>'[3]TABLEAU DE BORD'!H5429</f>
        <v>0</v>
      </c>
      <c r="CM5431">
        <f>'[3]TABLEAU DE BORD'!K5429-'[3]TABLEAU DE BORD'!I5429</f>
        <v>0</v>
      </c>
    </row>
    <row r="5432" spans="87:91" x14ac:dyDescent="0.25">
      <c r="CI5432">
        <f>'[3]TABLEAU DE BORD'!B5430</f>
        <v>0</v>
      </c>
      <c r="CJ5432">
        <f>'[3]TABLEAU DE BORD'!E5430-'[3]TABLEAU DE BORD'!C5430</f>
        <v>0</v>
      </c>
      <c r="CL5432">
        <f>'[3]TABLEAU DE BORD'!H5430</f>
        <v>0</v>
      </c>
      <c r="CM5432">
        <f>'[3]TABLEAU DE BORD'!K5430-'[3]TABLEAU DE BORD'!I5430</f>
        <v>0</v>
      </c>
    </row>
    <row r="5433" spans="87:91" x14ac:dyDescent="0.25">
      <c r="CI5433">
        <f>'[3]TABLEAU DE BORD'!B5431</f>
        <v>0</v>
      </c>
      <c r="CJ5433">
        <f>'[3]TABLEAU DE BORD'!E5431-'[3]TABLEAU DE BORD'!C5431</f>
        <v>0</v>
      </c>
      <c r="CL5433">
        <f>'[3]TABLEAU DE BORD'!H5431</f>
        <v>0</v>
      </c>
      <c r="CM5433">
        <f>'[3]TABLEAU DE BORD'!K5431-'[3]TABLEAU DE BORD'!I5431</f>
        <v>0</v>
      </c>
    </row>
    <row r="5434" spans="87:91" x14ac:dyDescent="0.25">
      <c r="CI5434">
        <f>'[3]TABLEAU DE BORD'!B5432</f>
        <v>0</v>
      </c>
      <c r="CJ5434">
        <f>'[3]TABLEAU DE BORD'!E5432-'[3]TABLEAU DE BORD'!C5432</f>
        <v>0</v>
      </c>
      <c r="CL5434">
        <f>'[3]TABLEAU DE BORD'!H5432</f>
        <v>0</v>
      </c>
      <c r="CM5434">
        <f>'[3]TABLEAU DE BORD'!K5432-'[3]TABLEAU DE BORD'!I5432</f>
        <v>0</v>
      </c>
    </row>
    <row r="5435" spans="87:91" x14ac:dyDescent="0.25">
      <c r="CI5435">
        <f>'[3]TABLEAU DE BORD'!B5433</f>
        <v>0</v>
      </c>
      <c r="CJ5435">
        <f>'[3]TABLEAU DE BORD'!E5433-'[3]TABLEAU DE BORD'!C5433</f>
        <v>0</v>
      </c>
      <c r="CL5435">
        <f>'[3]TABLEAU DE BORD'!H5433</f>
        <v>0</v>
      </c>
      <c r="CM5435">
        <f>'[3]TABLEAU DE BORD'!K5433-'[3]TABLEAU DE BORD'!I5433</f>
        <v>0</v>
      </c>
    </row>
    <row r="5436" spans="87:91" x14ac:dyDescent="0.25">
      <c r="CI5436">
        <f>'[3]TABLEAU DE BORD'!B5434</f>
        <v>0</v>
      </c>
      <c r="CJ5436">
        <f>'[3]TABLEAU DE BORD'!E5434-'[3]TABLEAU DE BORD'!C5434</f>
        <v>0</v>
      </c>
      <c r="CL5436">
        <f>'[3]TABLEAU DE BORD'!H5434</f>
        <v>0</v>
      </c>
      <c r="CM5436">
        <f>'[3]TABLEAU DE BORD'!K5434-'[3]TABLEAU DE BORD'!I5434</f>
        <v>0</v>
      </c>
    </row>
    <row r="5437" spans="87:91" x14ac:dyDescent="0.25">
      <c r="CI5437">
        <f>'[3]TABLEAU DE BORD'!B5435</f>
        <v>0</v>
      </c>
      <c r="CJ5437">
        <f>'[3]TABLEAU DE BORD'!E5435-'[3]TABLEAU DE BORD'!C5435</f>
        <v>0</v>
      </c>
      <c r="CL5437">
        <f>'[3]TABLEAU DE BORD'!H5435</f>
        <v>0</v>
      </c>
      <c r="CM5437">
        <f>'[3]TABLEAU DE BORD'!K5435-'[3]TABLEAU DE BORD'!I5435</f>
        <v>0</v>
      </c>
    </row>
    <row r="5438" spans="87:91" x14ac:dyDescent="0.25">
      <c r="CI5438">
        <f>'[3]TABLEAU DE BORD'!B5436</f>
        <v>0</v>
      </c>
      <c r="CJ5438">
        <f>'[3]TABLEAU DE BORD'!E5436-'[3]TABLEAU DE BORD'!C5436</f>
        <v>0</v>
      </c>
      <c r="CL5438">
        <f>'[3]TABLEAU DE BORD'!H5436</f>
        <v>0</v>
      </c>
      <c r="CM5438">
        <f>'[3]TABLEAU DE BORD'!K5436-'[3]TABLEAU DE BORD'!I5436</f>
        <v>0</v>
      </c>
    </row>
    <row r="5439" spans="87:91" x14ac:dyDescent="0.25">
      <c r="CI5439">
        <f>'[3]TABLEAU DE BORD'!B5437</f>
        <v>0</v>
      </c>
      <c r="CJ5439">
        <f>'[3]TABLEAU DE BORD'!E5437-'[3]TABLEAU DE BORD'!C5437</f>
        <v>0</v>
      </c>
      <c r="CL5439">
        <f>'[3]TABLEAU DE BORD'!H5437</f>
        <v>0</v>
      </c>
      <c r="CM5439">
        <f>'[3]TABLEAU DE BORD'!K5437-'[3]TABLEAU DE BORD'!I5437</f>
        <v>0</v>
      </c>
    </row>
    <row r="5440" spans="87:91" x14ac:dyDescent="0.25">
      <c r="CI5440">
        <f>'[3]TABLEAU DE BORD'!B5438</f>
        <v>0</v>
      </c>
      <c r="CJ5440">
        <f>'[3]TABLEAU DE BORD'!E5438-'[3]TABLEAU DE BORD'!C5438</f>
        <v>0</v>
      </c>
      <c r="CL5440">
        <f>'[3]TABLEAU DE BORD'!H5438</f>
        <v>0</v>
      </c>
      <c r="CM5440">
        <f>'[3]TABLEAU DE BORD'!K5438-'[3]TABLEAU DE BORD'!I5438</f>
        <v>0</v>
      </c>
    </row>
    <row r="5441" spans="87:91" x14ac:dyDescent="0.25">
      <c r="CI5441">
        <f>'[3]TABLEAU DE BORD'!B5439</f>
        <v>0</v>
      </c>
      <c r="CJ5441">
        <f>'[3]TABLEAU DE BORD'!E5439-'[3]TABLEAU DE BORD'!C5439</f>
        <v>0</v>
      </c>
      <c r="CL5441">
        <f>'[3]TABLEAU DE BORD'!H5439</f>
        <v>0</v>
      </c>
      <c r="CM5441">
        <f>'[3]TABLEAU DE BORD'!K5439-'[3]TABLEAU DE BORD'!I5439</f>
        <v>0</v>
      </c>
    </row>
    <row r="5442" spans="87:91" x14ac:dyDescent="0.25">
      <c r="CI5442">
        <f>'[3]TABLEAU DE BORD'!B5440</f>
        <v>0</v>
      </c>
      <c r="CJ5442">
        <f>'[3]TABLEAU DE BORD'!E5440-'[3]TABLEAU DE BORD'!C5440</f>
        <v>0</v>
      </c>
      <c r="CL5442">
        <f>'[3]TABLEAU DE BORD'!H5440</f>
        <v>0</v>
      </c>
      <c r="CM5442">
        <f>'[3]TABLEAU DE BORD'!K5440-'[3]TABLEAU DE BORD'!I5440</f>
        <v>0</v>
      </c>
    </row>
    <row r="5443" spans="87:91" x14ac:dyDescent="0.25">
      <c r="CI5443">
        <f>'[3]TABLEAU DE BORD'!B5441</f>
        <v>0</v>
      </c>
      <c r="CJ5443">
        <f>'[3]TABLEAU DE BORD'!E5441-'[3]TABLEAU DE BORD'!C5441</f>
        <v>0</v>
      </c>
      <c r="CL5443">
        <f>'[3]TABLEAU DE BORD'!H5441</f>
        <v>0</v>
      </c>
      <c r="CM5443">
        <f>'[3]TABLEAU DE BORD'!K5441-'[3]TABLEAU DE BORD'!I5441</f>
        <v>0</v>
      </c>
    </row>
    <row r="5444" spans="87:91" x14ac:dyDescent="0.25">
      <c r="CI5444">
        <f>'[3]TABLEAU DE BORD'!B5442</f>
        <v>0</v>
      </c>
      <c r="CJ5444">
        <f>'[3]TABLEAU DE BORD'!E5442-'[3]TABLEAU DE BORD'!C5442</f>
        <v>0</v>
      </c>
      <c r="CL5444">
        <f>'[3]TABLEAU DE BORD'!H5442</f>
        <v>0</v>
      </c>
      <c r="CM5444">
        <f>'[3]TABLEAU DE BORD'!K5442-'[3]TABLEAU DE BORD'!I5442</f>
        <v>0</v>
      </c>
    </row>
    <row r="5445" spans="87:91" x14ac:dyDescent="0.25">
      <c r="CI5445">
        <f>'[3]TABLEAU DE BORD'!B5443</f>
        <v>0</v>
      </c>
      <c r="CJ5445">
        <f>'[3]TABLEAU DE BORD'!E5443-'[3]TABLEAU DE BORD'!C5443</f>
        <v>0</v>
      </c>
      <c r="CL5445">
        <f>'[3]TABLEAU DE BORD'!H5443</f>
        <v>0</v>
      </c>
      <c r="CM5445">
        <f>'[3]TABLEAU DE BORD'!K5443-'[3]TABLEAU DE BORD'!I5443</f>
        <v>0</v>
      </c>
    </row>
    <row r="5446" spans="87:91" x14ac:dyDescent="0.25">
      <c r="CI5446">
        <f>'[3]TABLEAU DE BORD'!B5444</f>
        <v>0</v>
      </c>
      <c r="CJ5446">
        <f>'[3]TABLEAU DE BORD'!E5444-'[3]TABLEAU DE BORD'!C5444</f>
        <v>0</v>
      </c>
      <c r="CL5446">
        <f>'[3]TABLEAU DE BORD'!H5444</f>
        <v>0</v>
      </c>
      <c r="CM5446">
        <f>'[3]TABLEAU DE BORD'!K5444-'[3]TABLEAU DE BORD'!I5444</f>
        <v>0</v>
      </c>
    </row>
    <row r="5447" spans="87:91" x14ac:dyDescent="0.25">
      <c r="CI5447">
        <f>'[3]TABLEAU DE BORD'!B5445</f>
        <v>0</v>
      </c>
      <c r="CJ5447">
        <f>'[3]TABLEAU DE BORD'!E5445-'[3]TABLEAU DE BORD'!C5445</f>
        <v>0</v>
      </c>
      <c r="CL5447">
        <f>'[3]TABLEAU DE BORD'!H5445</f>
        <v>0</v>
      </c>
      <c r="CM5447">
        <f>'[3]TABLEAU DE BORD'!K5445-'[3]TABLEAU DE BORD'!I5445</f>
        <v>0</v>
      </c>
    </row>
    <row r="5448" spans="87:91" x14ac:dyDescent="0.25">
      <c r="CI5448">
        <f>'[3]TABLEAU DE BORD'!B5446</f>
        <v>0</v>
      </c>
      <c r="CJ5448">
        <f>'[3]TABLEAU DE BORD'!E5446-'[3]TABLEAU DE BORD'!C5446</f>
        <v>0</v>
      </c>
      <c r="CL5448">
        <f>'[3]TABLEAU DE BORD'!H5446</f>
        <v>0</v>
      </c>
      <c r="CM5448">
        <f>'[3]TABLEAU DE BORD'!K5446-'[3]TABLEAU DE BORD'!I5446</f>
        <v>0</v>
      </c>
    </row>
    <row r="5449" spans="87:91" x14ac:dyDescent="0.25">
      <c r="CI5449">
        <f>'[3]TABLEAU DE BORD'!B5447</f>
        <v>0</v>
      </c>
      <c r="CJ5449">
        <f>'[3]TABLEAU DE BORD'!E5447-'[3]TABLEAU DE BORD'!C5447</f>
        <v>0</v>
      </c>
      <c r="CL5449">
        <f>'[3]TABLEAU DE BORD'!H5447</f>
        <v>0</v>
      </c>
      <c r="CM5449">
        <f>'[3]TABLEAU DE BORD'!K5447-'[3]TABLEAU DE BORD'!I5447</f>
        <v>0</v>
      </c>
    </row>
    <row r="5450" spans="87:91" x14ac:dyDescent="0.25">
      <c r="CI5450">
        <f>'[3]TABLEAU DE BORD'!B5448</f>
        <v>0</v>
      </c>
      <c r="CJ5450">
        <f>'[3]TABLEAU DE BORD'!E5448-'[3]TABLEAU DE BORD'!C5448</f>
        <v>0</v>
      </c>
      <c r="CL5450">
        <f>'[3]TABLEAU DE BORD'!H5448</f>
        <v>0</v>
      </c>
      <c r="CM5450">
        <f>'[3]TABLEAU DE BORD'!K5448-'[3]TABLEAU DE BORD'!I5448</f>
        <v>0</v>
      </c>
    </row>
    <row r="5451" spans="87:91" x14ac:dyDescent="0.25">
      <c r="CI5451">
        <f>'[3]TABLEAU DE BORD'!B5449</f>
        <v>0</v>
      </c>
      <c r="CJ5451">
        <f>'[3]TABLEAU DE BORD'!E5449-'[3]TABLEAU DE BORD'!C5449</f>
        <v>0</v>
      </c>
      <c r="CL5451">
        <f>'[3]TABLEAU DE BORD'!H5449</f>
        <v>0</v>
      </c>
      <c r="CM5451">
        <f>'[3]TABLEAU DE BORD'!K5449-'[3]TABLEAU DE BORD'!I5449</f>
        <v>0</v>
      </c>
    </row>
    <row r="5452" spans="87:91" x14ac:dyDescent="0.25">
      <c r="CI5452">
        <f>'[3]TABLEAU DE BORD'!B5450</f>
        <v>0</v>
      </c>
      <c r="CJ5452">
        <f>'[3]TABLEAU DE BORD'!E5450-'[3]TABLEAU DE BORD'!C5450</f>
        <v>0</v>
      </c>
      <c r="CL5452">
        <f>'[3]TABLEAU DE BORD'!H5450</f>
        <v>0</v>
      </c>
      <c r="CM5452">
        <f>'[3]TABLEAU DE BORD'!K5450-'[3]TABLEAU DE BORD'!I5450</f>
        <v>0</v>
      </c>
    </row>
    <row r="5453" spans="87:91" x14ac:dyDescent="0.25">
      <c r="CI5453">
        <f>'[3]TABLEAU DE BORD'!B5451</f>
        <v>0</v>
      </c>
      <c r="CJ5453">
        <f>'[3]TABLEAU DE BORD'!E5451-'[3]TABLEAU DE BORD'!C5451</f>
        <v>0</v>
      </c>
      <c r="CL5453">
        <f>'[3]TABLEAU DE BORD'!H5451</f>
        <v>0</v>
      </c>
      <c r="CM5453">
        <f>'[3]TABLEAU DE BORD'!K5451-'[3]TABLEAU DE BORD'!I5451</f>
        <v>0</v>
      </c>
    </row>
    <row r="5454" spans="87:91" x14ac:dyDescent="0.25">
      <c r="CI5454">
        <f>'[3]TABLEAU DE BORD'!B5452</f>
        <v>0</v>
      </c>
      <c r="CJ5454">
        <f>'[3]TABLEAU DE BORD'!E5452-'[3]TABLEAU DE BORD'!C5452</f>
        <v>0</v>
      </c>
      <c r="CL5454">
        <f>'[3]TABLEAU DE BORD'!H5452</f>
        <v>0</v>
      </c>
      <c r="CM5454">
        <f>'[3]TABLEAU DE BORD'!K5452-'[3]TABLEAU DE BORD'!I5452</f>
        <v>0</v>
      </c>
    </row>
    <row r="5455" spans="87:91" x14ac:dyDescent="0.25">
      <c r="CI5455">
        <f>'[3]TABLEAU DE BORD'!B5453</f>
        <v>0</v>
      </c>
      <c r="CJ5455">
        <f>'[3]TABLEAU DE BORD'!E5453-'[3]TABLEAU DE BORD'!C5453</f>
        <v>0</v>
      </c>
      <c r="CL5455">
        <f>'[3]TABLEAU DE BORD'!H5453</f>
        <v>0</v>
      </c>
      <c r="CM5455">
        <f>'[3]TABLEAU DE BORD'!K5453-'[3]TABLEAU DE BORD'!I5453</f>
        <v>0</v>
      </c>
    </row>
    <row r="5456" spans="87:91" x14ac:dyDescent="0.25">
      <c r="CI5456">
        <f>'[3]TABLEAU DE BORD'!B5454</f>
        <v>0</v>
      </c>
      <c r="CJ5456">
        <f>'[3]TABLEAU DE BORD'!E5454-'[3]TABLEAU DE BORD'!C5454</f>
        <v>0</v>
      </c>
      <c r="CL5456">
        <f>'[3]TABLEAU DE BORD'!H5454</f>
        <v>0</v>
      </c>
      <c r="CM5456">
        <f>'[3]TABLEAU DE BORD'!K5454-'[3]TABLEAU DE BORD'!I5454</f>
        <v>0</v>
      </c>
    </row>
    <row r="5457" spans="87:91" x14ac:dyDescent="0.25">
      <c r="CI5457">
        <f>'[3]TABLEAU DE BORD'!B5455</f>
        <v>0</v>
      </c>
      <c r="CJ5457">
        <f>'[3]TABLEAU DE BORD'!E5455-'[3]TABLEAU DE BORD'!C5455</f>
        <v>0</v>
      </c>
      <c r="CL5457">
        <f>'[3]TABLEAU DE BORD'!H5455</f>
        <v>0</v>
      </c>
      <c r="CM5457">
        <f>'[3]TABLEAU DE BORD'!K5455-'[3]TABLEAU DE BORD'!I5455</f>
        <v>0</v>
      </c>
    </row>
    <row r="5458" spans="87:91" x14ac:dyDescent="0.25">
      <c r="CI5458">
        <f>'[3]TABLEAU DE BORD'!B5456</f>
        <v>0</v>
      </c>
      <c r="CJ5458">
        <f>'[3]TABLEAU DE BORD'!E5456-'[3]TABLEAU DE BORD'!C5456</f>
        <v>0</v>
      </c>
      <c r="CL5458">
        <f>'[3]TABLEAU DE BORD'!H5456</f>
        <v>0</v>
      </c>
      <c r="CM5458">
        <f>'[3]TABLEAU DE BORD'!K5456-'[3]TABLEAU DE BORD'!I5456</f>
        <v>0</v>
      </c>
    </row>
    <row r="5459" spans="87:91" x14ac:dyDescent="0.25">
      <c r="CI5459">
        <f>'[3]TABLEAU DE BORD'!B5457</f>
        <v>0</v>
      </c>
      <c r="CJ5459">
        <f>'[3]TABLEAU DE BORD'!E5457-'[3]TABLEAU DE BORD'!C5457</f>
        <v>0</v>
      </c>
      <c r="CL5459">
        <f>'[3]TABLEAU DE BORD'!H5457</f>
        <v>0</v>
      </c>
      <c r="CM5459">
        <f>'[3]TABLEAU DE BORD'!K5457-'[3]TABLEAU DE BORD'!I5457</f>
        <v>0</v>
      </c>
    </row>
    <row r="5460" spans="87:91" x14ac:dyDescent="0.25">
      <c r="CI5460">
        <f>'[3]TABLEAU DE BORD'!B5458</f>
        <v>0</v>
      </c>
      <c r="CJ5460">
        <f>'[3]TABLEAU DE BORD'!E5458-'[3]TABLEAU DE BORD'!C5458</f>
        <v>0</v>
      </c>
      <c r="CL5460">
        <f>'[3]TABLEAU DE BORD'!H5458</f>
        <v>0</v>
      </c>
      <c r="CM5460">
        <f>'[3]TABLEAU DE BORD'!K5458-'[3]TABLEAU DE BORD'!I5458</f>
        <v>0</v>
      </c>
    </row>
    <row r="5461" spans="87:91" x14ac:dyDescent="0.25">
      <c r="CI5461">
        <f>'[3]TABLEAU DE BORD'!B5459</f>
        <v>0</v>
      </c>
      <c r="CJ5461">
        <f>'[3]TABLEAU DE BORD'!E5459-'[3]TABLEAU DE BORD'!C5459</f>
        <v>0</v>
      </c>
      <c r="CL5461">
        <f>'[3]TABLEAU DE BORD'!H5459</f>
        <v>0</v>
      </c>
      <c r="CM5461">
        <f>'[3]TABLEAU DE BORD'!K5459-'[3]TABLEAU DE BORD'!I5459</f>
        <v>0</v>
      </c>
    </row>
    <row r="5462" spans="87:91" x14ac:dyDescent="0.25">
      <c r="CI5462">
        <f>'[3]TABLEAU DE BORD'!B5460</f>
        <v>0</v>
      </c>
      <c r="CJ5462">
        <f>'[3]TABLEAU DE BORD'!E5460-'[3]TABLEAU DE BORD'!C5460</f>
        <v>0</v>
      </c>
      <c r="CL5462">
        <f>'[3]TABLEAU DE BORD'!H5460</f>
        <v>0</v>
      </c>
      <c r="CM5462">
        <f>'[3]TABLEAU DE BORD'!K5460-'[3]TABLEAU DE BORD'!I5460</f>
        <v>0</v>
      </c>
    </row>
    <row r="5463" spans="87:91" x14ac:dyDescent="0.25">
      <c r="CI5463">
        <f>'[3]TABLEAU DE BORD'!B5461</f>
        <v>0</v>
      </c>
      <c r="CJ5463">
        <f>'[3]TABLEAU DE BORD'!E5461-'[3]TABLEAU DE BORD'!C5461</f>
        <v>0</v>
      </c>
      <c r="CL5463">
        <f>'[3]TABLEAU DE BORD'!H5461</f>
        <v>0</v>
      </c>
      <c r="CM5463">
        <f>'[3]TABLEAU DE BORD'!K5461-'[3]TABLEAU DE BORD'!I5461</f>
        <v>0</v>
      </c>
    </row>
    <row r="5464" spans="87:91" x14ac:dyDescent="0.25">
      <c r="CI5464">
        <f>'[3]TABLEAU DE BORD'!B5462</f>
        <v>0</v>
      </c>
      <c r="CJ5464">
        <f>'[3]TABLEAU DE BORD'!E5462-'[3]TABLEAU DE BORD'!C5462</f>
        <v>0</v>
      </c>
      <c r="CL5464">
        <f>'[3]TABLEAU DE BORD'!H5462</f>
        <v>0</v>
      </c>
      <c r="CM5464">
        <f>'[3]TABLEAU DE BORD'!K5462-'[3]TABLEAU DE BORD'!I5462</f>
        <v>0</v>
      </c>
    </row>
    <row r="5465" spans="87:91" x14ac:dyDescent="0.25">
      <c r="CI5465">
        <f>'[3]TABLEAU DE BORD'!B5463</f>
        <v>0</v>
      </c>
      <c r="CJ5465">
        <f>'[3]TABLEAU DE BORD'!E5463-'[3]TABLEAU DE BORD'!C5463</f>
        <v>0</v>
      </c>
      <c r="CL5465">
        <f>'[3]TABLEAU DE BORD'!H5463</f>
        <v>0</v>
      </c>
      <c r="CM5465">
        <f>'[3]TABLEAU DE BORD'!K5463-'[3]TABLEAU DE BORD'!I5463</f>
        <v>0</v>
      </c>
    </row>
    <row r="5466" spans="87:91" x14ac:dyDescent="0.25">
      <c r="CI5466">
        <f>'[3]TABLEAU DE BORD'!B5464</f>
        <v>0</v>
      </c>
      <c r="CJ5466">
        <f>'[3]TABLEAU DE BORD'!E5464-'[3]TABLEAU DE BORD'!C5464</f>
        <v>0</v>
      </c>
      <c r="CL5466">
        <f>'[3]TABLEAU DE BORD'!H5464</f>
        <v>0</v>
      </c>
      <c r="CM5466">
        <f>'[3]TABLEAU DE BORD'!K5464-'[3]TABLEAU DE BORD'!I5464</f>
        <v>0</v>
      </c>
    </row>
    <row r="5467" spans="87:91" x14ac:dyDescent="0.25">
      <c r="CI5467">
        <f>'[3]TABLEAU DE BORD'!B5465</f>
        <v>0</v>
      </c>
      <c r="CJ5467">
        <f>'[3]TABLEAU DE BORD'!E5465-'[3]TABLEAU DE BORD'!C5465</f>
        <v>0</v>
      </c>
      <c r="CL5467">
        <f>'[3]TABLEAU DE BORD'!H5465</f>
        <v>0</v>
      </c>
      <c r="CM5467">
        <f>'[3]TABLEAU DE BORD'!K5465-'[3]TABLEAU DE BORD'!I5465</f>
        <v>0</v>
      </c>
    </row>
    <row r="5468" spans="87:91" x14ac:dyDescent="0.25">
      <c r="CI5468">
        <f>'[3]TABLEAU DE BORD'!B5466</f>
        <v>0</v>
      </c>
      <c r="CJ5468">
        <f>'[3]TABLEAU DE BORD'!E5466-'[3]TABLEAU DE BORD'!C5466</f>
        <v>0</v>
      </c>
      <c r="CL5468">
        <f>'[3]TABLEAU DE BORD'!H5466</f>
        <v>0</v>
      </c>
      <c r="CM5468">
        <f>'[3]TABLEAU DE BORD'!K5466-'[3]TABLEAU DE BORD'!I5466</f>
        <v>0</v>
      </c>
    </row>
    <row r="5469" spans="87:91" x14ac:dyDescent="0.25">
      <c r="CI5469">
        <f>'[3]TABLEAU DE BORD'!B5467</f>
        <v>0</v>
      </c>
      <c r="CJ5469">
        <f>'[3]TABLEAU DE BORD'!E5467-'[3]TABLEAU DE BORD'!C5467</f>
        <v>0</v>
      </c>
      <c r="CL5469">
        <f>'[3]TABLEAU DE BORD'!H5467</f>
        <v>0</v>
      </c>
      <c r="CM5469">
        <f>'[3]TABLEAU DE BORD'!K5467-'[3]TABLEAU DE BORD'!I5467</f>
        <v>0</v>
      </c>
    </row>
    <row r="5470" spans="87:91" x14ac:dyDescent="0.25">
      <c r="CI5470">
        <f>'[3]TABLEAU DE BORD'!B5468</f>
        <v>0</v>
      </c>
      <c r="CJ5470">
        <f>'[3]TABLEAU DE BORD'!E5468-'[3]TABLEAU DE BORD'!C5468</f>
        <v>0</v>
      </c>
      <c r="CL5470">
        <f>'[3]TABLEAU DE BORD'!H5468</f>
        <v>0</v>
      </c>
      <c r="CM5470">
        <f>'[3]TABLEAU DE BORD'!K5468-'[3]TABLEAU DE BORD'!I5468</f>
        <v>0</v>
      </c>
    </row>
    <row r="5471" spans="87:91" x14ac:dyDescent="0.25">
      <c r="CI5471">
        <f>'[3]TABLEAU DE BORD'!B5469</f>
        <v>0</v>
      </c>
      <c r="CJ5471">
        <f>'[3]TABLEAU DE BORD'!E5469-'[3]TABLEAU DE BORD'!C5469</f>
        <v>0</v>
      </c>
      <c r="CL5471">
        <f>'[3]TABLEAU DE BORD'!H5469</f>
        <v>0</v>
      </c>
      <c r="CM5471">
        <f>'[3]TABLEAU DE BORD'!K5469-'[3]TABLEAU DE BORD'!I5469</f>
        <v>0</v>
      </c>
    </row>
    <row r="5472" spans="87:91" x14ac:dyDescent="0.25">
      <c r="CI5472">
        <f>'[3]TABLEAU DE BORD'!B5470</f>
        <v>0</v>
      </c>
      <c r="CJ5472">
        <f>'[3]TABLEAU DE BORD'!E5470-'[3]TABLEAU DE BORD'!C5470</f>
        <v>0</v>
      </c>
      <c r="CL5472">
        <f>'[3]TABLEAU DE BORD'!H5470</f>
        <v>0</v>
      </c>
      <c r="CM5472">
        <f>'[3]TABLEAU DE BORD'!K5470-'[3]TABLEAU DE BORD'!I5470</f>
        <v>0</v>
      </c>
    </row>
    <row r="5473" spans="87:91" x14ac:dyDescent="0.25">
      <c r="CI5473">
        <f>'[3]TABLEAU DE BORD'!B5471</f>
        <v>0</v>
      </c>
      <c r="CJ5473">
        <f>'[3]TABLEAU DE BORD'!E5471-'[3]TABLEAU DE BORD'!C5471</f>
        <v>0</v>
      </c>
      <c r="CL5473">
        <f>'[3]TABLEAU DE BORD'!H5471</f>
        <v>0</v>
      </c>
      <c r="CM5473">
        <f>'[3]TABLEAU DE BORD'!K5471-'[3]TABLEAU DE BORD'!I5471</f>
        <v>0</v>
      </c>
    </row>
    <row r="5474" spans="87:91" x14ac:dyDescent="0.25">
      <c r="CI5474">
        <f>'[3]TABLEAU DE BORD'!B5472</f>
        <v>0</v>
      </c>
      <c r="CJ5474">
        <f>'[3]TABLEAU DE BORD'!E5472-'[3]TABLEAU DE BORD'!C5472</f>
        <v>0</v>
      </c>
      <c r="CL5474">
        <f>'[3]TABLEAU DE BORD'!H5472</f>
        <v>0</v>
      </c>
      <c r="CM5474">
        <f>'[3]TABLEAU DE BORD'!K5472-'[3]TABLEAU DE BORD'!I5472</f>
        <v>0</v>
      </c>
    </row>
    <row r="5475" spans="87:91" x14ac:dyDescent="0.25">
      <c r="CI5475">
        <f>'[3]TABLEAU DE BORD'!B5473</f>
        <v>0</v>
      </c>
      <c r="CJ5475">
        <f>'[3]TABLEAU DE BORD'!E5473-'[3]TABLEAU DE BORD'!C5473</f>
        <v>0</v>
      </c>
      <c r="CL5475">
        <f>'[3]TABLEAU DE BORD'!H5473</f>
        <v>0</v>
      </c>
      <c r="CM5475">
        <f>'[3]TABLEAU DE BORD'!K5473-'[3]TABLEAU DE BORD'!I5473</f>
        <v>0</v>
      </c>
    </row>
    <row r="5476" spans="87:91" x14ac:dyDescent="0.25">
      <c r="CI5476">
        <f>'[3]TABLEAU DE BORD'!B5474</f>
        <v>0</v>
      </c>
      <c r="CJ5476">
        <f>'[3]TABLEAU DE BORD'!E5474-'[3]TABLEAU DE BORD'!C5474</f>
        <v>0</v>
      </c>
      <c r="CL5476">
        <f>'[3]TABLEAU DE BORD'!H5474</f>
        <v>0</v>
      </c>
      <c r="CM5476">
        <f>'[3]TABLEAU DE BORD'!K5474-'[3]TABLEAU DE BORD'!I5474</f>
        <v>0</v>
      </c>
    </row>
    <row r="5477" spans="87:91" x14ac:dyDescent="0.25">
      <c r="CI5477">
        <f>'[3]TABLEAU DE BORD'!B5475</f>
        <v>0</v>
      </c>
      <c r="CJ5477">
        <f>'[3]TABLEAU DE BORD'!E5475-'[3]TABLEAU DE BORD'!C5475</f>
        <v>0</v>
      </c>
      <c r="CL5477">
        <f>'[3]TABLEAU DE BORD'!H5475</f>
        <v>0</v>
      </c>
      <c r="CM5477">
        <f>'[3]TABLEAU DE BORD'!K5475-'[3]TABLEAU DE BORD'!I5475</f>
        <v>0</v>
      </c>
    </row>
    <row r="5478" spans="87:91" x14ac:dyDescent="0.25">
      <c r="CI5478">
        <f>'[3]TABLEAU DE BORD'!B5476</f>
        <v>0</v>
      </c>
      <c r="CJ5478">
        <f>'[3]TABLEAU DE BORD'!E5476-'[3]TABLEAU DE BORD'!C5476</f>
        <v>0</v>
      </c>
      <c r="CL5478">
        <f>'[3]TABLEAU DE BORD'!H5476</f>
        <v>0</v>
      </c>
      <c r="CM5478">
        <f>'[3]TABLEAU DE BORD'!K5476-'[3]TABLEAU DE BORD'!I5476</f>
        <v>0</v>
      </c>
    </row>
    <row r="5479" spans="87:91" x14ac:dyDescent="0.25">
      <c r="CI5479">
        <f>'[3]TABLEAU DE BORD'!B5477</f>
        <v>0</v>
      </c>
      <c r="CJ5479">
        <f>'[3]TABLEAU DE BORD'!E5477-'[3]TABLEAU DE BORD'!C5477</f>
        <v>0</v>
      </c>
      <c r="CL5479">
        <f>'[3]TABLEAU DE BORD'!H5477</f>
        <v>0</v>
      </c>
      <c r="CM5479">
        <f>'[3]TABLEAU DE BORD'!K5477-'[3]TABLEAU DE BORD'!I5477</f>
        <v>0</v>
      </c>
    </row>
    <row r="5480" spans="87:91" x14ac:dyDescent="0.25">
      <c r="CI5480">
        <f>'[3]TABLEAU DE BORD'!B5478</f>
        <v>0</v>
      </c>
      <c r="CJ5480">
        <f>'[3]TABLEAU DE BORD'!E5478-'[3]TABLEAU DE BORD'!C5478</f>
        <v>0</v>
      </c>
      <c r="CL5480">
        <f>'[3]TABLEAU DE BORD'!H5478</f>
        <v>0</v>
      </c>
      <c r="CM5480">
        <f>'[3]TABLEAU DE BORD'!K5478-'[3]TABLEAU DE BORD'!I5478</f>
        <v>0</v>
      </c>
    </row>
    <row r="5481" spans="87:91" x14ac:dyDescent="0.25">
      <c r="CI5481">
        <f>'[3]TABLEAU DE BORD'!B5479</f>
        <v>0</v>
      </c>
      <c r="CJ5481">
        <f>'[3]TABLEAU DE BORD'!E5479-'[3]TABLEAU DE BORD'!C5479</f>
        <v>0</v>
      </c>
      <c r="CL5481">
        <f>'[3]TABLEAU DE BORD'!H5479</f>
        <v>0</v>
      </c>
      <c r="CM5481">
        <f>'[3]TABLEAU DE BORD'!K5479-'[3]TABLEAU DE BORD'!I5479</f>
        <v>0</v>
      </c>
    </row>
    <row r="5482" spans="87:91" x14ac:dyDescent="0.25">
      <c r="CI5482">
        <f>'[3]TABLEAU DE BORD'!B5480</f>
        <v>0</v>
      </c>
      <c r="CJ5482">
        <f>'[3]TABLEAU DE BORD'!E5480-'[3]TABLEAU DE BORD'!C5480</f>
        <v>0</v>
      </c>
      <c r="CL5482">
        <f>'[3]TABLEAU DE BORD'!H5480</f>
        <v>0</v>
      </c>
      <c r="CM5482">
        <f>'[3]TABLEAU DE BORD'!K5480-'[3]TABLEAU DE BORD'!I5480</f>
        <v>0</v>
      </c>
    </row>
    <row r="5483" spans="87:91" x14ac:dyDescent="0.25">
      <c r="CI5483">
        <f>'[3]TABLEAU DE BORD'!B5481</f>
        <v>0</v>
      </c>
      <c r="CJ5483">
        <f>'[3]TABLEAU DE BORD'!E5481-'[3]TABLEAU DE BORD'!C5481</f>
        <v>0</v>
      </c>
      <c r="CL5483">
        <f>'[3]TABLEAU DE BORD'!H5481</f>
        <v>0</v>
      </c>
      <c r="CM5483">
        <f>'[3]TABLEAU DE BORD'!K5481-'[3]TABLEAU DE BORD'!I5481</f>
        <v>0</v>
      </c>
    </row>
    <row r="5484" spans="87:91" x14ac:dyDescent="0.25">
      <c r="CI5484">
        <f>'[3]TABLEAU DE BORD'!B5482</f>
        <v>0</v>
      </c>
      <c r="CJ5484">
        <f>'[3]TABLEAU DE BORD'!E5482-'[3]TABLEAU DE BORD'!C5482</f>
        <v>0</v>
      </c>
      <c r="CL5484">
        <f>'[3]TABLEAU DE BORD'!H5482</f>
        <v>0</v>
      </c>
      <c r="CM5484">
        <f>'[3]TABLEAU DE BORD'!K5482-'[3]TABLEAU DE BORD'!I5482</f>
        <v>0</v>
      </c>
    </row>
    <row r="5485" spans="87:91" x14ac:dyDescent="0.25">
      <c r="CI5485">
        <f>'[3]TABLEAU DE BORD'!B5483</f>
        <v>0</v>
      </c>
      <c r="CJ5485">
        <f>'[3]TABLEAU DE BORD'!E5483-'[3]TABLEAU DE BORD'!C5483</f>
        <v>0</v>
      </c>
      <c r="CL5485">
        <f>'[3]TABLEAU DE BORD'!H5483</f>
        <v>0</v>
      </c>
      <c r="CM5485">
        <f>'[3]TABLEAU DE BORD'!K5483-'[3]TABLEAU DE BORD'!I5483</f>
        <v>0</v>
      </c>
    </row>
    <row r="5486" spans="87:91" x14ac:dyDescent="0.25">
      <c r="CI5486">
        <f>'[3]TABLEAU DE BORD'!B5484</f>
        <v>0</v>
      </c>
      <c r="CJ5486">
        <f>'[3]TABLEAU DE BORD'!E5484-'[3]TABLEAU DE BORD'!C5484</f>
        <v>0</v>
      </c>
      <c r="CL5486">
        <f>'[3]TABLEAU DE BORD'!H5484</f>
        <v>0</v>
      </c>
      <c r="CM5486">
        <f>'[3]TABLEAU DE BORD'!K5484-'[3]TABLEAU DE BORD'!I5484</f>
        <v>0</v>
      </c>
    </row>
    <row r="5487" spans="87:91" x14ac:dyDescent="0.25">
      <c r="CI5487">
        <f>'[3]TABLEAU DE BORD'!B5485</f>
        <v>0</v>
      </c>
      <c r="CJ5487">
        <f>'[3]TABLEAU DE BORD'!E5485-'[3]TABLEAU DE BORD'!C5485</f>
        <v>0</v>
      </c>
      <c r="CL5487">
        <f>'[3]TABLEAU DE BORD'!H5485</f>
        <v>0</v>
      </c>
      <c r="CM5487">
        <f>'[3]TABLEAU DE BORD'!K5485-'[3]TABLEAU DE BORD'!I5485</f>
        <v>0</v>
      </c>
    </row>
    <row r="5488" spans="87:91" x14ac:dyDescent="0.25">
      <c r="CI5488">
        <f>'[3]TABLEAU DE BORD'!B5486</f>
        <v>0</v>
      </c>
      <c r="CJ5488">
        <f>'[3]TABLEAU DE BORD'!E5486-'[3]TABLEAU DE BORD'!C5486</f>
        <v>0</v>
      </c>
      <c r="CL5488">
        <f>'[3]TABLEAU DE BORD'!H5486</f>
        <v>0</v>
      </c>
      <c r="CM5488">
        <f>'[3]TABLEAU DE BORD'!K5486-'[3]TABLEAU DE BORD'!I5486</f>
        <v>0</v>
      </c>
    </row>
    <row r="5489" spans="87:91" x14ac:dyDescent="0.25">
      <c r="CI5489">
        <f>'[3]TABLEAU DE BORD'!B5487</f>
        <v>0</v>
      </c>
      <c r="CJ5489">
        <f>'[3]TABLEAU DE BORD'!E5487-'[3]TABLEAU DE BORD'!C5487</f>
        <v>0</v>
      </c>
      <c r="CL5489">
        <f>'[3]TABLEAU DE BORD'!H5487</f>
        <v>0</v>
      </c>
      <c r="CM5489">
        <f>'[3]TABLEAU DE BORD'!K5487-'[3]TABLEAU DE BORD'!I5487</f>
        <v>0</v>
      </c>
    </row>
    <row r="5490" spans="87:91" x14ac:dyDescent="0.25">
      <c r="CI5490">
        <f>'[3]TABLEAU DE BORD'!B5488</f>
        <v>0</v>
      </c>
      <c r="CJ5490">
        <f>'[3]TABLEAU DE BORD'!E5488-'[3]TABLEAU DE BORD'!C5488</f>
        <v>0</v>
      </c>
      <c r="CL5490">
        <f>'[3]TABLEAU DE BORD'!H5488</f>
        <v>0</v>
      </c>
      <c r="CM5490">
        <f>'[3]TABLEAU DE BORD'!K5488-'[3]TABLEAU DE BORD'!I5488</f>
        <v>0</v>
      </c>
    </row>
    <row r="5491" spans="87:91" x14ac:dyDescent="0.25">
      <c r="CI5491">
        <f>'[3]TABLEAU DE BORD'!B5489</f>
        <v>0</v>
      </c>
      <c r="CJ5491">
        <f>'[3]TABLEAU DE BORD'!E5489-'[3]TABLEAU DE BORD'!C5489</f>
        <v>0</v>
      </c>
      <c r="CL5491">
        <f>'[3]TABLEAU DE BORD'!H5489</f>
        <v>0</v>
      </c>
      <c r="CM5491">
        <f>'[3]TABLEAU DE BORD'!K5489-'[3]TABLEAU DE BORD'!I5489</f>
        <v>0</v>
      </c>
    </row>
    <row r="5492" spans="87:91" x14ac:dyDescent="0.25">
      <c r="CI5492">
        <f>'[3]TABLEAU DE BORD'!B5490</f>
        <v>0</v>
      </c>
      <c r="CJ5492">
        <f>'[3]TABLEAU DE BORD'!E5490-'[3]TABLEAU DE BORD'!C5490</f>
        <v>0</v>
      </c>
      <c r="CL5492">
        <f>'[3]TABLEAU DE BORD'!H5490</f>
        <v>0</v>
      </c>
      <c r="CM5492">
        <f>'[3]TABLEAU DE BORD'!K5490-'[3]TABLEAU DE BORD'!I5490</f>
        <v>0</v>
      </c>
    </row>
    <row r="5493" spans="87:91" x14ac:dyDescent="0.25">
      <c r="CI5493">
        <f>'[3]TABLEAU DE BORD'!B5491</f>
        <v>0</v>
      </c>
      <c r="CJ5493">
        <f>'[3]TABLEAU DE BORD'!E5491-'[3]TABLEAU DE BORD'!C5491</f>
        <v>0</v>
      </c>
      <c r="CL5493">
        <f>'[3]TABLEAU DE BORD'!H5491</f>
        <v>0</v>
      </c>
      <c r="CM5493">
        <f>'[3]TABLEAU DE BORD'!K5491-'[3]TABLEAU DE BORD'!I5491</f>
        <v>0</v>
      </c>
    </row>
    <row r="5494" spans="87:91" x14ac:dyDescent="0.25">
      <c r="CI5494">
        <f>'[3]TABLEAU DE BORD'!B5492</f>
        <v>0</v>
      </c>
      <c r="CJ5494">
        <f>'[3]TABLEAU DE BORD'!E5492-'[3]TABLEAU DE BORD'!C5492</f>
        <v>0</v>
      </c>
      <c r="CL5494">
        <f>'[3]TABLEAU DE BORD'!H5492</f>
        <v>0</v>
      </c>
      <c r="CM5494">
        <f>'[3]TABLEAU DE BORD'!K5492-'[3]TABLEAU DE BORD'!I5492</f>
        <v>0</v>
      </c>
    </row>
    <row r="5495" spans="87:91" x14ac:dyDescent="0.25">
      <c r="CI5495">
        <f>'[3]TABLEAU DE BORD'!B5493</f>
        <v>0</v>
      </c>
      <c r="CJ5495">
        <f>'[3]TABLEAU DE BORD'!E5493-'[3]TABLEAU DE BORD'!C5493</f>
        <v>0</v>
      </c>
      <c r="CL5495">
        <f>'[3]TABLEAU DE BORD'!H5493</f>
        <v>0</v>
      </c>
      <c r="CM5495">
        <f>'[3]TABLEAU DE BORD'!K5493-'[3]TABLEAU DE BORD'!I5493</f>
        <v>0</v>
      </c>
    </row>
    <row r="5496" spans="87:91" x14ac:dyDescent="0.25">
      <c r="CI5496">
        <f>'[3]TABLEAU DE BORD'!B5494</f>
        <v>0</v>
      </c>
      <c r="CJ5496">
        <f>'[3]TABLEAU DE BORD'!E5494-'[3]TABLEAU DE BORD'!C5494</f>
        <v>0</v>
      </c>
      <c r="CL5496">
        <f>'[3]TABLEAU DE BORD'!H5494</f>
        <v>0</v>
      </c>
      <c r="CM5496">
        <f>'[3]TABLEAU DE BORD'!K5494-'[3]TABLEAU DE BORD'!I5494</f>
        <v>0</v>
      </c>
    </row>
    <row r="5497" spans="87:91" x14ac:dyDescent="0.25">
      <c r="CI5497">
        <f>'[3]TABLEAU DE BORD'!B5495</f>
        <v>0</v>
      </c>
      <c r="CJ5497">
        <f>'[3]TABLEAU DE BORD'!E5495-'[3]TABLEAU DE BORD'!C5495</f>
        <v>0</v>
      </c>
      <c r="CL5497">
        <f>'[3]TABLEAU DE BORD'!H5495</f>
        <v>0</v>
      </c>
      <c r="CM5497">
        <f>'[3]TABLEAU DE BORD'!K5495-'[3]TABLEAU DE BORD'!I5495</f>
        <v>0</v>
      </c>
    </row>
    <row r="5498" spans="87:91" x14ac:dyDescent="0.25">
      <c r="CI5498">
        <f>'[3]TABLEAU DE BORD'!B5496</f>
        <v>0</v>
      </c>
      <c r="CJ5498">
        <f>'[3]TABLEAU DE BORD'!E5496-'[3]TABLEAU DE BORD'!C5496</f>
        <v>0</v>
      </c>
      <c r="CL5498">
        <f>'[3]TABLEAU DE BORD'!H5496</f>
        <v>0</v>
      </c>
      <c r="CM5498">
        <f>'[3]TABLEAU DE BORD'!K5496-'[3]TABLEAU DE BORD'!I5496</f>
        <v>0</v>
      </c>
    </row>
    <row r="5499" spans="87:91" x14ac:dyDescent="0.25">
      <c r="CI5499">
        <f>'[3]TABLEAU DE BORD'!B5497</f>
        <v>0</v>
      </c>
      <c r="CJ5499">
        <f>'[3]TABLEAU DE BORD'!E5497-'[3]TABLEAU DE BORD'!C5497</f>
        <v>0</v>
      </c>
      <c r="CL5499">
        <f>'[3]TABLEAU DE BORD'!H5497</f>
        <v>0</v>
      </c>
      <c r="CM5499">
        <f>'[3]TABLEAU DE BORD'!K5497-'[3]TABLEAU DE BORD'!I5497</f>
        <v>0</v>
      </c>
    </row>
    <row r="5500" spans="87:91" x14ac:dyDescent="0.25">
      <c r="CI5500">
        <f>'[3]TABLEAU DE BORD'!B5498</f>
        <v>0</v>
      </c>
      <c r="CJ5500">
        <f>'[3]TABLEAU DE BORD'!E5498-'[3]TABLEAU DE BORD'!C5498</f>
        <v>0</v>
      </c>
      <c r="CL5500">
        <f>'[3]TABLEAU DE BORD'!H5498</f>
        <v>0</v>
      </c>
      <c r="CM5500">
        <f>'[3]TABLEAU DE BORD'!K5498-'[3]TABLEAU DE BORD'!I5498</f>
        <v>0</v>
      </c>
    </row>
    <row r="5501" spans="87:91" x14ac:dyDescent="0.25">
      <c r="CI5501">
        <f>'[3]TABLEAU DE BORD'!B5499</f>
        <v>0</v>
      </c>
      <c r="CJ5501">
        <f>'[3]TABLEAU DE BORD'!E5499-'[3]TABLEAU DE BORD'!C5499</f>
        <v>0</v>
      </c>
      <c r="CL5501">
        <f>'[3]TABLEAU DE BORD'!H5499</f>
        <v>0</v>
      </c>
      <c r="CM5501">
        <f>'[3]TABLEAU DE BORD'!K5499-'[3]TABLEAU DE BORD'!I5499</f>
        <v>0</v>
      </c>
    </row>
    <row r="5502" spans="87:91" x14ac:dyDescent="0.25">
      <c r="CI5502">
        <f>'[3]TABLEAU DE BORD'!B5500</f>
        <v>0</v>
      </c>
      <c r="CJ5502">
        <f>'[3]TABLEAU DE BORD'!E5500-'[3]TABLEAU DE BORD'!C5500</f>
        <v>0</v>
      </c>
      <c r="CL5502">
        <f>'[3]TABLEAU DE BORD'!H5500</f>
        <v>0</v>
      </c>
      <c r="CM5502">
        <f>'[3]TABLEAU DE BORD'!K5500-'[3]TABLEAU DE BORD'!I5500</f>
        <v>0</v>
      </c>
    </row>
    <row r="5503" spans="87:91" x14ac:dyDescent="0.25">
      <c r="CI5503">
        <f>'[3]TABLEAU DE BORD'!B5501</f>
        <v>0</v>
      </c>
      <c r="CJ5503">
        <f>'[3]TABLEAU DE BORD'!E5501-'[3]TABLEAU DE BORD'!C5501</f>
        <v>0</v>
      </c>
      <c r="CL5503">
        <f>'[3]TABLEAU DE BORD'!H5501</f>
        <v>0</v>
      </c>
      <c r="CM5503">
        <f>'[3]TABLEAU DE BORD'!K5501-'[3]TABLEAU DE BORD'!I5501</f>
        <v>0</v>
      </c>
    </row>
    <row r="5504" spans="87:91" x14ac:dyDescent="0.25">
      <c r="CI5504">
        <f>'[3]TABLEAU DE BORD'!B5502</f>
        <v>0</v>
      </c>
      <c r="CJ5504">
        <f>'[3]TABLEAU DE BORD'!E5502-'[3]TABLEAU DE BORD'!C5502</f>
        <v>0</v>
      </c>
      <c r="CL5504">
        <f>'[3]TABLEAU DE BORD'!H5502</f>
        <v>0</v>
      </c>
      <c r="CM5504">
        <f>'[3]TABLEAU DE BORD'!K5502-'[3]TABLEAU DE BORD'!I5502</f>
        <v>0</v>
      </c>
    </row>
    <row r="5505" spans="87:91" x14ac:dyDescent="0.25">
      <c r="CI5505">
        <f>'[3]TABLEAU DE BORD'!B5503</f>
        <v>0</v>
      </c>
      <c r="CJ5505">
        <f>'[3]TABLEAU DE BORD'!E5503-'[3]TABLEAU DE BORD'!C5503</f>
        <v>0</v>
      </c>
      <c r="CL5505">
        <f>'[3]TABLEAU DE BORD'!H5503</f>
        <v>0</v>
      </c>
      <c r="CM5505">
        <f>'[3]TABLEAU DE BORD'!K5503-'[3]TABLEAU DE BORD'!I5503</f>
        <v>0</v>
      </c>
    </row>
    <row r="5506" spans="87:91" x14ac:dyDescent="0.25">
      <c r="CI5506">
        <f>'[3]TABLEAU DE BORD'!B5504</f>
        <v>0</v>
      </c>
      <c r="CJ5506">
        <f>'[3]TABLEAU DE BORD'!E5504-'[3]TABLEAU DE BORD'!C5504</f>
        <v>0</v>
      </c>
      <c r="CL5506">
        <f>'[3]TABLEAU DE BORD'!H5504</f>
        <v>0</v>
      </c>
      <c r="CM5506">
        <f>'[3]TABLEAU DE BORD'!K5504-'[3]TABLEAU DE BORD'!I5504</f>
        <v>0</v>
      </c>
    </row>
    <row r="5507" spans="87:91" x14ac:dyDescent="0.25">
      <c r="CI5507">
        <f>'[3]TABLEAU DE BORD'!B5505</f>
        <v>0</v>
      </c>
      <c r="CJ5507">
        <f>'[3]TABLEAU DE BORD'!E5505-'[3]TABLEAU DE BORD'!C5505</f>
        <v>0</v>
      </c>
      <c r="CL5507">
        <f>'[3]TABLEAU DE BORD'!H5505</f>
        <v>0</v>
      </c>
      <c r="CM5507">
        <f>'[3]TABLEAU DE BORD'!K5505-'[3]TABLEAU DE BORD'!I5505</f>
        <v>0</v>
      </c>
    </row>
    <row r="5508" spans="87:91" x14ac:dyDescent="0.25">
      <c r="CI5508">
        <f>'[3]TABLEAU DE BORD'!B5506</f>
        <v>0</v>
      </c>
      <c r="CJ5508">
        <f>'[3]TABLEAU DE BORD'!E5506-'[3]TABLEAU DE BORD'!C5506</f>
        <v>0</v>
      </c>
      <c r="CL5508">
        <f>'[3]TABLEAU DE BORD'!H5506</f>
        <v>0</v>
      </c>
      <c r="CM5508">
        <f>'[3]TABLEAU DE BORD'!K5506-'[3]TABLEAU DE BORD'!I5506</f>
        <v>0</v>
      </c>
    </row>
    <row r="5509" spans="87:91" x14ac:dyDescent="0.25">
      <c r="CI5509">
        <f>'[3]TABLEAU DE BORD'!B5507</f>
        <v>0</v>
      </c>
      <c r="CJ5509">
        <f>'[3]TABLEAU DE BORD'!E5507-'[3]TABLEAU DE BORD'!C5507</f>
        <v>0</v>
      </c>
      <c r="CL5509">
        <f>'[3]TABLEAU DE BORD'!H5507</f>
        <v>0</v>
      </c>
      <c r="CM5509">
        <f>'[3]TABLEAU DE BORD'!K5507-'[3]TABLEAU DE BORD'!I5507</f>
        <v>0</v>
      </c>
    </row>
    <row r="5510" spans="87:91" x14ac:dyDescent="0.25">
      <c r="CI5510">
        <f>'[3]TABLEAU DE BORD'!B5508</f>
        <v>0</v>
      </c>
      <c r="CJ5510">
        <f>'[3]TABLEAU DE BORD'!E5508-'[3]TABLEAU DE BORD'!C5508</f>
        <v>0</v>
      </c>
      <c r="CL5510">
        <f>'[3]TABLEAU DE BORD'!H5508</f>
        <v>0</v>
      </c>
      <c r="CM5510">
        <f>'[3]TABLEAU DE BORD'!K5508-'[3]TABLEAU DE BORD'!I5508</f>
        <v>0</v>
      </c>
    </row>
    <row r="5511" spans="87:91" x14ac:dyDescent="0.25">
      <c r="CI5511">
        <f>'[3]TABLEAU DE BORD'!B5509</f>
        <v>0</v>
      </c>
      <c r="CJ5511">
        <f>'[3]TABLEAU DE BORD'!E5509-'[3]TABLEAU DE BORD'!C5509</f>
        <v>0</v>
      </c>
      <c r="CL5511">
        <f>'[3]TABLEAU DE BORD'!H5509</f>
        <v>0</v>
      </c>
      <c r="CM5511">
        <f>'[3]TABLEAU DE BORD'!K5509-'[3]TABLEAU DE BORD'!I5509</f>
        <v>0</v>
      </c>
    </row>
    <row r="5512" spans="87:91" x14ac:dyDescent="0.25">
      <c r="CI5512">
        <f>'[3]TABLEAU DE BORD'!B5510</f>
        <v>0</v>
      </c>
      <c r="CJ5512">
        <f>'[3]TABLEAU DE BORD'!E5510-'[3]TABLEAU DE BORD'!C5510</f>
        <v>0</v>
      </c>
      <c r="CL5512">
        <f>'[3]TABLEAU DE BORD'!H5510</f>
        <v>0</v>
      </c>
      <c r="CM5512">
        <f>'[3]TABLEAU DE BORD'!K5510-'[3]TABLEAU DE BORD'!I5510</f>
        <v>0</v>
      </c>
    </row>
    <row r="5513" spans="87:91" x14ac:dyDescent="0.25">
      <c r="CI5513">
        <f>'[3]TABLEAU DE BORD'!B5511</f>
        <v>0</v>
      </c>
      <c r="CJ5513">
        <f>'[3]TABLEAU DE BORD'!E5511-'[3]TABLEAU DE BORD'!C5511</f>
        <v>0</v>
      </c>
      <c r="CL5513">
        <f>'[3]TABLEAU DE BORD'!H5511</f>
        <v>0</v>
      </c>
      <c r="CM5513">
        <f>'[3]TABLEAU DE BORD'!K5511-'[3]TABLEAU DE BORD'!I5511</f>
        <v>0</v>
      </c>
    </row>
    <row r="5514" spans="87:91" x14ac:dyDescent="0.25">
      <c r="CI5514">
        <f>'[3]TABLEAU DE BORD'!B5512</f>
        <v>0</v>
      </c>
      <c r="CJ5514">
        <f>'[3]TABLEAU DE BORD'!E5512-'[3]TABLEAU DE BORD'!C5512</f>
        <v>0</v>
      </c>
      <c r="CL5514">
        <f>'[3]TABLEAU DE BORD'!H5512</f>
        <v>0</v>
      </c>
      <c r="CM5514">
        <f>'[3]TABLEAU DE BORD'!K5512-'[3]TABLEAU DE BORD'!I5512</f>
        <v>0</v>
      </c>
    </row>
    <row r="5515" spans="87:91" x14ac:dyDescent="0.25">
      <c r="CI5515">
        <f>'[3]TABLEAU DE BORD'!B5513</f>
        <v>0</v>
      </c>
      <c r="CJ5515">
        <f>'[3]TABLEAU DE BORD'!E5513-'[3]TABLEAU DE BORD'!C5513</f>
        <v>0</v>
      </c>
      <c r="CL5515">
        <f>'[3]TABLEAU DE BORD'!H5513</f>
        <v>0</v>
      </c>
      <c r="CM5515">
        <f>'[3]TABLEAU DE BORD'!K5513-'[3]TABLEAU DE BORD'!I5513</f>
        <v>0</v>
      </c>
    </row>
    <row r="5516" spans="87:91" x14ac:dyDescent="0.25">
      <c r="CI5516">
        <f>'[3]TABLEAU DE BORD'!B5514</f>
        <v>0</v>
      </c>
      <c r="CJ5516">
        <f>'[3]TABLEAU DE BORD'!E5514-'[3]TABLEAU DE BORD'!C5514</f>
        <v>0</v>
      </c>
      <c r="CL5516">
        <f>'[3]TABLEAU DE BORD'!H5514</f>
        <v>0</v>
      </c>
      <c r="CM5516">
        <f>'[3]TABLEAU DE BORD'!K5514-'[3]TABLEAU DE BORD'!I5514</f>
        <v>0</v>
      </c>
    </row>
    <row r="5517" spans="87:91" x14ac:dyDescent="0.25">
      <c r="CI5517">
        <f>'[3]TABLEAU DE BORD'!B5515</f>
        <v>0</v>
      </c>
      <c r="CJ5517">
        <f>'[3]TABLEAU DE BORD'!E5515-'[3]TABLEAU DE BORD'!C5515</f>
        <v>0</v>
      </c>
      <c r="CL5517">
        <f>'[3]TABLEAU DE BORD'!H5515</f>
        <v>0</v>
      </c>
      <c r="CM5517">
        <f>'[3]TABLEAU DE BORD'!K5515-'[3]TABLEAU DE BORD'!I5515</f>
        <v>0</v>
      </c>
    </row>
    <row r="5518" spans="87:91" x14ac:dyDescent="0.25">
      <c r="CI5518">
        <f>'[3]TABLEAU DE BORD'!B5516</f>
        <v>0</v>
      </c>
      <c r="CJ5518">
        <f>'[3]TABLEAU DE BORD'!E5516-'[3]TABLEAU DE BORD'!C5516</f>
        <v>0</v>
      </c>
      <c r="CL5518">
        <f>'[3]TABLEAU DE BORD'!H5516</f>
        <v>0</v>
      </c>
      <c r="CM5518">
        <f>'[3]TABLEAU DE BORD'!K5516-'[3]TABLEAU DE BORD'!I5516</f>
        <v>0</v>
      </c>
    </row>
    <row r="5519" spans="87:91" x14ac:dyDescent="0.25">
      <c r="CI5519">
        <f>'[3]TABLEAU DE BORD'!B5517</f>
        <v>0</v>
      </c>
      <c r="CJ5519">
        <f>'[3]TABLEAU DE BORD'!E5517-'[3]TABLEAU DE BORD'!C5517</f>
        <v>0</v>
      </c>
      <c r="CL5519">
        <f>'[3]TABLEAU DE BORD'!H5517</f>
        <v>0</v>
      </c>
      <c r="CM5519">
        <f>'[3]TABLEAU DE BORD'!K5517-'[3]TABLEAU DE BORD'!I5517</f>
        <v>0</v>
      </c>
    </row>
    <row r="5520" spans="87:91" x14ac:dyDescent="0.25">
      <c r="CI5520">
        <f>'[3]TABLEAU DE BORD'!B5518</f>
        <v>0</v>
      </c>
      <c r="CJ5520">
        <f>'[3]TABLEAU DE BORD'!E5518-'[3]TABLEAU DE BORD'!C5518</f>
        <v>0</v>
      </c>
      <c r="CL5520">
        <f>'[3]TABLEAU DE BORD'!H5518</f>
        <v>0</v>
      </c>
      <c r="CM5520">
        <f>'[3]TABLEAU DE BORD'!K5518-'[3]TABLEAU DE BORD'!I5518</f>
        <v>0</v>
      </c>
    </row>
    <row r="5521" spans="87:91" x14ac:dyDescent="0.25">
      <c r="CI5521">
        <f>'[3]TABLEAU DE BORD'!B5519</f>
        <v>0</v>
      </c>
      <c r="CJ5521">
        <f>'[3]TABLEAU DE BORD'!E5519-'[3]TABLEAU DE BORD'!C5519</f>
        <v>0</v>
      </c>
      <c r="CL5521">
        <f>'[3]TABLEAU DE BORD'!H5519</f>
        <v>0</v>
      </c>
      <c r="CM5521">
        <f>'[3]TABLEAU DE BORD'!K5519-'[3]TABLEAU DE BORD'!I5519</f>
        <v>0</v>
      </c>
    </row>
    <row r="5522" spans="87:91" x14ac:dyDescent="0.25">
      <c r="CI5522">
        <f>'[3]TABLEAU DE BORD'!B5520</f>
        <v>0</v>
      </c>
      <c r="CJ5522">
        <f>'[3]TABLEAU DE BORD'!E5520-'[3]TABLEAU DE BORD'!C5520</f>
        <v>0</v>
      </c>
      <c r="CL5522">
        <f>'[3]TABLEAU DE BORD'!H5520</f>
        <v>0</v>
      </c>
      <c r="CM5522">
        <f>'[3]TABLEAU DE BORD'!K5520-'[3]TABLEAU DE BORD'!I5520</f>
        <v>0</v>
      </c>
    </row>
    <row r="5523" spans="87:91" x14ac:dyDescent="0.25">
      <c r="CI5523">
        <f>'[3]TABLEAU DE BORD'!B5521</f>
        <v>0</v>
      </c>
      <c r="CJ5523">
        <f>'[3]TABLEAU DE BORD'!E5521-'[3]TABLEAU DE BORD'!C5521</f>
        <v>0</v>
      </c>
      <c r="CL5523">
        <f>'[3]TABLEAU DE BORD'!H5521</f>
        <v>0</v>
      </c>
      <c r="CM5523">
        <f>'[3]TABLEAU DE BORD'!K5521-'[3]TABLEAU DE BORD'!I5521</f>
        <v>0</v>
      </c>
    </row>
    <row r="5524" spans="87:91" x14ac:dyDescent="0.25">
      <c r="CI5524">
        <f>'[3]TABLEAU DE BORD'!B5522</f>
        <v>0</v>
      </c>
      <c r="CJ5524">
        <f>'[3]TABLEAU DE BORD'!E5522-'[3]TABLEAU DE BORD'!C5522</f>
        <v>0</v>
      </c>
      <c r="CL5524">
        <f>'[3]TABLEAU DE BORD'!H5522</f>
        <v>0</v>
      </c>
      <c r="CM5524">
        <f>'[3]TABLEAU DE BORD'!K5522-'[3]TABLEAU DE BORD'!I5522</f>
        <v>0</v>
      </c>
    </row>
    <row r="5525" spans="87:91" x14ac:dyDescent="0.25">
      <c r="CI5525">
        <f>'[3]TABLEAU DE BORD'!B5523</f>
        <v>0</v>
      </c>
      <c r="CJ5525">
        <f>'[3]TABLEAU DE BORD'!E5523-'[3]TABLEAU DE BORD'!C5523</f>
        <v>0</v>
      </c>
      <c r="CL5525">
        <f>'[3]TABLEAU DE BORD'!H5523</f>
        <v>0</v>
      </c>
      <c r="CM5525">
        <f>'[3]TABLEAU DE BORD'!K5523-'[3]TABLEAU DE BORD'!I5523</f>
        <v>0</v>
      </c>
    </row>
    <row r="5526" spans="87:91" x14ac:dyDescent="0.25">
      <c r="CI5526">
        <f>'[3]TABLEAU DE BORD'!B5524</f>
        <v>0</v>
      </c>
      <c r="CJ5526">
        <f>'[3]TABLEAU DE BORD'!E5524-'[3]TABLEAU DE BORD'!C5524</f>
        <v>0</v>
      </c>
      <c r="CL5526">
        <f>'[3]TABLEAU DE BORD'!H5524</f>
        <v>0</v>
      </c>
      <c r="CM5526">
        <f>'[3]TABLEAU DE BORD'!K5524-'[3]TABLEAU DE BORD'!I5524</f>
        <v>0</v>
      </c>
    </row>
    <row r="5527" spans="87:91" x14ac:dyDescent="0.25">
      <c r="CI5527">
        <f>'[3]TABLEAU DE BORD'!B5525</f>
        <v>0</v>
      </c>
      <c r="CJ5527">
        <f>'[3]TABLEAU DE BORD'!E5525-'[3]TABLEAU DE BORD'!C5525</f>
        <v>0</v>
      </c>
      <c r="CL5527">
        <f>'[3]TABLEAU DE BORD'!H5525</f>
        <v>0</v>
      </c>
      <c r="CM5527">
        <f>'[3]TABLEAU DE BORD'!K5525-'[3]TABLEAU DE BORD'!I5525</f>
        <v>0</v>
      </c>
    </row>
    <row r="5528" spans="87:91" x14ac:dyDescent="0.25">
      <c r="CI5528">
        <f>'[3]TABLEAU DE BORD'!B5526</f>
        <v>0</v>
      </c>
      <c r="CJ5528">
        <f>'[3]TABLEAU DE BORD'!E5526-'[3]TABLEAU DE BORD'!C5526</f>
        <v>0</v>
      </c>
      <c r="CL5528">
        <f>'[3]TABLEAU DE BORD'!H5526</f>
        <v>0</v>
      </c>
      <c r="CM5528">
        <f>'[3]TABLEAU DE BORD'!K5526-'[3]TABLEAU DE BORD'!I5526</f>
        <v>0</v>
      </c>
    </row>
    <row r="5529" spans="87:91" x14ac:dyDescent="0.25">
      <c r="CI5529">
        <f>'[3]TABLEAU DE BORD'!B5527</f>
        <v>0</v>
      </c>
      <c r="CJ5529">
        <f>'[3]TABLEAU DE BORD'!E5527-'[3]TABLEAU DE BORD'!C5527</f>
        <v>0</v>
      </c>
      <c r="CL5529">
        <f>'[3]TABLEAU DE BORD'!H5527</f>
        <v>0</v>
      </c>
      <c r="CM5529">
        <f>'[3]TABLEAU DE BORD'!K5527-'[3]TABLEAU DE BORD'!I5527</f>
        <v>0</v>
      </c>
    </row>
    <row r="5530" spans="87:91" x14ac:dyDescent="0.25">
      <c r="CI5530">
        <f>'[3]TABLEAU DE BORD'!B5528</f>
        <v>0</v>
      </c>
      <c r="CJ5530">
        <f>'[3]TABLEAU DE BORD'!E5528-'[3]TABLEAU DE BORD'!C5528</f>
        <v>0</v>
      </c>
      <c r="CL5530">
        <f>'[3]TABLEAU DE BORD'!H5528</f>
        <v>0</v>
      </c>
      <c r="CM5530">
        <f>'[3]TABLEAU DE BORD'!K5528-'[3]TABLEAU DE BORD'!I5528</f>
        <v>0</v>
      </c>
    </row>
    <row r="5531" spans="87:91" x14ac:dyDescent="0.25">
      <c r="CI5531">
        <f>'[3]TABLEAU DE BORD'!B5529</f>
        <v>0</v>
      </c>
      <c r="CJ5531">
        <f>'[3]TABLEAU DE BORD'!E5529-'[3]TABLEAU DE BORD'!C5529</f>
        <v>0</v>
      </c>
      <c r="CL5531">
        <f>'[3]TABLEAU DE BORD'!H5529</f>
        <v>0</v>
      </c>
      <c r="CM5531">
        <f>'[3]TABLEAU DE BORD'!K5529-'[3]TABLEAU DE BORD'!I5529</f>
        <v>0</v>
      </c>
    </row>
    <row r="5532" spans="87:91" x14ac:dyDescent="0.25">
      <c r="CI5532">
        <f>'[3]TABLEAU DE BORD'!B5530</f>
        <v>0</v>
      </c>
      <c r="CJ5532">
        <f>'[3]TABLEAU DE BORD'!E5530-'[3]TABLEAU DE BORD'!C5530</f>
        <v>0</v>
      </c>
      <c r="CL5532">
        <f>'[3]TABLEAU DE BORD'!H5530</f>
        <v>0</v>
      </c>
      <c r="CM5532">
        <f>'[3]TABLEAU DE BORD'!K5530-'[3]TABLEAU DE BORD'!I5530</f>
        <v>0</v>
      </c>
    </row>
    <row r="5533" spans="87:91" x14ac:dyDescent="0.25">
      <c r="CI5533">
        <f>'[3]TABLEAU DE BORD'!B5531</f>
        <v>0</v>
      </c>
      <c r="CJ5533">
        <f>'[3]TABLEAU DE BORD'!E5531-'[3]TABLEAU DE BORD'!C5531</f>
        <v>0</v>
      </c>
      <c r="CL5533">
        <f>'[3]TABLEAU DE BORD'!H5531</f>
        <v>0</v>
      </c>
      <c r="CM5533">
        <f>'[3]TABLEAU DE BORD'!K5531-'[3]TABLEAU DE BORD'!I5531</f>
        <v>0</v>
      </c>
    </row>
    <row r="5534" spans="87:91" x14ac:dyDescent="0.25">
      <c r="CI5534">
        <f>'[3]TABLEAU DE BORD'!B5532</f>
        <v>0</v>
      </c>
      <c r="CJ5534">
        <f>'[3]TABLEAU DE BORD'!E5532-'[3]TABLEAU DE BORD'!C5532</f>
        <v>0</v>
      </c>
      <c r="CL5534">
        <f>'[3]TABLEAU DE BORD'!H5532</f>
        <v>0</v>
      </c>
      <c r="CM5534">
        <f>'[3]TABLEAU DE BORD'!K5532-'[3]TABLEAU DE BORD'!I5532</f>
        <v>0</v>
      </c>
    </row>
    <row r="5535" spans="87:91" x14ac:dyDescent="0.25">
      <c r="CI5535">
        <f>'[3]TABLEAU DE BORD'!B5533</f>
        <v>0</v>
      </c>
      <c r="CJ5535">
        <f>'[3]TABLEAU DE BORD'!E5533-'[3]TABLEAU DE BORD'!C5533</f>
        <v>0</v>
      </c>
      <c r="CL5535">
        <f>'[3]TABLEAU DE BORD'!H5533</f>
        <v>0</v>
      </c>
      <c r="CM5535">
        <f>'[3]TABLEAU DE BORD'!K5533-'[3]TABLEAU DE BORD'!I5533</f>
        <v>0</v>
      </c>
    </row>
    <row r="5536" spans="87:91" x14ac:dyDescent="0.25">
      <c r="CI5536">
        <f>'[3]TABLEAU DE BORD'!B5534</f>
        <v>0</v>
      </c>
      <c r="CJ5536">
        <f>'[3]TABLEAU DE BORD'!E5534-'[3]TABLEAU DE BORD'!C5534</f>
        <v>0</v>
      </c>
      <c r="CL5536">
        <f>'[3]TABLEAU DE BORD'!H5534</f>
        <v>0</v>
      </c>
      <c r="CM5536">
        <f>'[3]TABLEAU DE BORD'!K5534-'[3]TABLEAU DE BORD'!I5534</f>
        <v>0</v>
      </c>
    </row>
    <row r="5537" spans="87:91" x14ac:dyDescent="0.25">
      <c r="CI5537">
        <f>'[3]TABLEAU DE BORD'!B5535</f>
        <v>0</v>
      </c>
      <c r="CJ5537">
        <f>'[3]TABLEAU DE BORD'!E5535-'[3]TABLEAU DE BORD'!C5535</f>
        <v>0</v>
      </c>
      <c r="CL5537">
        <f>'[3]TABLEAU DE BORD'!H5535</f>
        <v>0</v>
      </c>
      <c r="CM5537">
        <f>'[3]TABLEAU DE BORD'!K5535-'[3]TABLEAU DE BORD'!I5535</f>
        <v>0</v>
      </c>
    </row>
    <row r="5538" spans="87:91" x14ac:dyDescent="0.25">
      <c r="CI5538">
        <f>'[3]TABLEAU DE BORD'!B5536</f>
        <v>0</v>
      </c>
      <c r="CJ5538">
        <f>'[3]TABLEAU DE BORD'!E5536-'[3]TABLEAU DE BORD'!C5536</f>
        <v>0</v>
      </c>
      <c r="CL5538">
        <f>'[3]TABLEAU DE BORD'!H5536</f>
        <v>0</v>
      </c>
      <c r="CM5538">
        <f>'[3]TABLEAU DE BORD'!K5536-'[3]TABLEAU DE BORD'!I5536</f>
        <v>0</v>
      </c>
    </row>
    <row r="5539" spans="87:91" x14ac:dyDescent="0.25">
      <c r="CI5539">
        <f>'[3]TABLEAU DE BORD'!B5537</f>
        <v>0</v>
      </c>
      <c r="CJ5539">
        <f>'[3]TABLEAU DE BORD'!E5537-'[3]TABLEAU DE BORD'!C5537</f>
        <v>0</v>
      </c>
      <c r="CL5539">
        <f>'[3]TABLEAU DE BORD'!H5537</f>
        <v>0</v>
      </c>
      <c r="CM5539">
        <f>'[3]TABLEAU DE BORD'!K5537-'[3]TABLEAU DE BORD'!I5537</f>
        <v>0</v>
      </c>
    </row>
    <row r="5540" spans="87:91" x14ac:dyDescent="0.25">
      <c r="CI5540">
        <f>'[3]TABLEAU DE BORD'!B5538</f>
        <v>0</v>
      </c>
      <c r="CJ5540">
        <f>'[3]TABLEAU DE BORD'!E5538-'[3]TABLEAU DE BORD'!C5538</f>
        <v>0</v>
      </c>
      <c r="CL5540">
        <f>'[3]TABLEAU DE BORD'!H5538</f>
        <v>0</v>
      </c>
      <c r="CM5540">
        <f>'[3]TABLEAU DE BORD'!K5538-'[3]TABLEAU DE BORD'!I5538</f>
        <v>0</v>
      </c>
    </row>
    <row r="5541" spans="87:91" x14ac:dyDescent="0.25">
      <c r="CI5541">
        <f>'[3]TABLEAU DE BORD'!B5539</f>
        <v>0</v>
      </c>
      <c r="CJ5541">
        <f>'[3]TABLEAU DE BORD'!E5539-'[3]TABLEAU DE BORD'!C5539</f>
        <v>0</v>
      </c>
      <c r="CL5541">
        <f>'[3]TABLEAU DE BORD'!H5539</f>
        <v>0</v>
      </c>
      <c r="CM5541">
        <f>'[3]TABLEAU DE BORD'!K5539-'[3]TABLEAU DE BORD'!I5539</f>
        <v>0</v>
      </c>
    </row>
    <row r="5542" spans="87:91" x14ac:dyDescent="0.25">
      <c r="CI5542">
        <f>'[3]TABLEAU DE BORD'!B5540</f>
        <v>0</v>
      </c>
      <c r="CJ5542">
        <f>'[3]TABLEAU DE BORD'!E5540-'[3]TABLEAU DE BORD'!C5540</f>
        <v>0</v>
      </c>
      <c r="CL5542">
        <f>'[3]TABLEAU DE BORD'!H5540</f>
        <v>0</v>
      </c>
      <c r="CM5542">
        <f>'[3]TABLEAU DE BORD'!K5540-'[3]TABLEAU DE BORD'!I5540</f>
        <v>0</v>
      </c>
    </row>
    <row r="5543" spans="87:91" x14ac:dyDescent="0.25">
      <c r="CI5543">
        <f>'[3]TABLEAU DE BORD'!B5541</f>
        <v>0</v>
      </c>
      <c r="CJ5543">
        <f>'[3]TABLEAU DE BORD'!E5541-'[3]TABLEAU DE BORD'!C5541</f>
        <v>0</v>
      </c>
      <c r="CL5543">
        <f>'[3]TABLEAU DE BORD'!H5541</f>
        <v>0</v>
      </c>
      <c r="CM5543">
        <f>'[3]TABLEAU DE BORD'!K5541-'[3]TABLEAU DE BORD'!I5541</f>
        <v>0</v>
      </c>
    </row>
    <row r="5544" spans="87:91" x14ac:dyDescent="0.25">
      <c r="CI5544">
        <f>'[3]TABLEAU DE BORD'!B5542</f>
        <v>0</v>
      </c>
      <c r="CJ5544">
        <f>'[3]TABLEAU DE BORD'!E5542-'[3]TABLEAU DE BORD'!C5542</f>
        <v>0</v>
      </c>
      <c r="CL5544">
        <f>'[3]TABLEAU DE BORD'!H5542</f>
        <v>0</v>
      </c>
      <c r="CM5544">
        <f>'[3]TABLEAU DE BORD'!K5542-'[3]TABLEAU DE BORD'!I5542</f>
        <v>0</v>
      </c>
    </row>
    <row r="5545" spans="87:91" x14ac:dyDescent="0.25">
      <c r="CI5545">
        <f>'[3]TABLEAU DE BORD'!B5543</f>
        <v>0</v>
      </c>
      <c r="CJ5545">
        <f>'[3]TABLEAU DE BORD'!E5543-'[3]TABLEAU DE BORD'!C5543</f>
        <v>0</v>
      </c>
      <c r="CL5545">
        <f>'[3]TABLEAU DE BORD'!H5543</f>
        <v>0</v>
      </c>
      <c r="CM5545">
        <f>'[3]TABLEAU DE BORD'!K5543-'[3]TABLEAU DE BORD'!I5543</f>
        <v>0</v>
      </c>
    </row>
    <row r="5546" spans="87:91" x14ac:dyDescent="0.25">
      <c r="CI5546">
        <f>'[3]TABLEAU DE BORD'!B5544</f>
        <v>0</v>
      </c>
      <c r="CJ5546">
        <f>'[3]TABLEAU DE BORD'!E5544-'[3]TABLEAU DE BORD'!C5544</f>
        <v>0</v>
      </c>
      <c r="CL5546">
        <f>'[3]TABLEAU DE BORD'!H5544</f>
        <v>0</v>
      </c>
      <c r="CM5546">
        <f>'[3]TABLEAU DE BORD'!K5544-'[3]TABLEAU DE BORD'!I5544</f>
        <v>0</v>
      </c>
    </row>
    <row r="5547" spans="87:91" x14ac:dyDescent="0.25">
      <c r="CI5547">
        <f>'[3]TABLEAU DE BORD'!B5545</f>
        <v>0</v>
      </c>
      <c r="CJ5547">
        <f>'[3]TABLEAU DE BORD'!E5545-'[3]TABLEAU DE BORD'!C5545</f>
        <v>0</v>
      </c>
      <c r="CL5547">
        <f>'[3]TABLEAU DE BORD'!H5545</f>
        <v>0</v>
      </c>
      <c r="CM5547">
        <f>'[3]TABLEAU DE BORD'!K5545-'[3]TABLEAU DE BORD'!I5545</f>
        <v>0</v>
      </c>
    </row>
    <row r="5548" spans="87:91" x14ac:dyDescent="0.25">
      <c r="CI5548">
        <f>'[3]TABLEAU DE BORD'!B5546</f>
        <v>0</v>
      </c>
      <c r="CJ5548">
        <f>'[3]TABLEAU DE BORD'!E5546-'[3]TABLEAU DE BORD'!C5546</f>
        <v>0</v>
      </c>
      <c r="CL5548">
        <f>'[3]TABLEAU DE BORD'!H5546</f>
        <v>0</v>
      </c>
      <c r="CM5548">
        <f>'[3]TABLEAU DE BORD'!K5546-'[3]TABLEAU DE BORD'!I5546</f>
        <v>0</v>
      </c>
    </row>
    <row r="5549" spans="87:91" x14ac:dyDescent="0.25">
      <c r="CI5549">
        <f>'[3]TABLEAU DE BORD'!B5547</f>
        <v>0</v>
      </c>
      <c r="CJ5549">
        <f>'[3]TABLEAU DE BORD'!E5547-'[3]TABLEAU DE BORD'!C5547</f>
        <v>0</v>
      </c>
      <c r="CL5549">
        <f>'[3]TABLEAU DE BORD'!H5547</f>
        <v>0</v>
      </c>
      <c r="CM5549">
        <f>'[3]TABLEAU DE BORD'!K5547-'[3]TABLEAU DE BORD'!I5547</f>
        <v>0</v>
      </c>
    </row>
    <row r="5550" spans="87:91" x14ac:dyDescent="0.25">
      <c r="CI5550">
        <f>'[3]TABLEAU DE BORD'!B5548</f>
        <v>0</v>
      </c>
      <c r="CJ5550">
        <f>'[3]TABLEAU DE BORD'!E5548-'[3]TABLEAU DE BORD'!C5548</f>
        <v>0</v>
      </c>
      <c r="CL5550">
        <f>'[3]TABLEAU DE BORD'!H5548</f>
        <v>0</v>
      </c>
      <c r="CM5550">
        <f>'[3]TABLEAU DE BORD'!K5548-'[3]TABLEAU DE BORD'!I5548</f>
        <v>0</v>
      </c>
    </row>
    <row r="5551" spans="87:91" x14ac:dyDescent="0.25">
      <c r="CI5551">
        <f>'[3]TABLEAU DE BORD'!B5549</f>
        <v>0</v>
      </c>
      <c r="CJ5551">
        <f>'[3]TABLEAU DE BORD'!E5549-'[3]TABLEAU DE BORD'!C5549</f>
        <v>0</v>
      </c>
      <c r="CL5551">
        <f>'[3]TABLEAU DE BORD'!H5549</f>
        <v>0</v>
      </c>
      <c r="CM5551">
        <f>'[3]TABLEAU DE BORD'!K5549-'[3]TABLEAU DE BORD'!I5549</f>
        <v>0</v>
      </c>
    </row>
    <row r="5552" spans="87:91" x14ac:dyDescent="0.25">
      <c r="CI5552">
        <f>'[3]TABLEAU DE BORD'!B5550</f>
        <v>0</v>
      </c>
      <c r="CJ5552">
        <f>'[3]TABLEAU DE BORD'!E5550-'[3]TABLEAU DE BORD'!C5550</f>
        <v>0</v>
      </c>
      <c r="CL5552">
        <f>'[3]TABLEAU DE BORD'!H5550</f>
        <v>0</v>
      </c>
      <c r="CM5552">
        <f>'[3]TABLEAU DE BORD'!K5550-'[3]TABLEAU DE BORD'!I5550</f>
        <v>0</v>
      </c>
    </row>
    <row r="5553" spans="87:91" x14ac:dyDescent="0.25">
      <c r="CI5553">
        <f>'[3]TABLEAU DE BORD'!B5551</f>
        <v>0</v>
      </c>
      <c r="CJ5553">
        <f>'[3]TABLEAU DE BORD'!E5551-'[3]TABLEAU DE BORD'!C5551</f>
        <v>0</v>
      </c>
      <c r="CL5553">
        <f>'[3]TABLEAU DE BORD'!H5551</f>
        <v>0</v>
      </c>
      <c r="CM5553">
        <f>'[3]TABLEAU DE BORD'!K5551-'[3]TABLEAU DE BORD'!I5551</f>
        <v>0</v>
      </c>
    </row>
    <row r="5554" spans="87:91" x14ac:dyDescent="0.25">
      <c r="CI5554">
        <f>'[3]TABLEAU DE BORD'!B5552</f>
        <v>0</v>
      </c>
      <c r="CJ5554">
        <f>'[3]TABLEAU DE BORD'!E5552-'[3]TABLEAU DE BORD'!C5552</f>
        <v>0</v>
      </c>
      <c r="CL5554">
        <f>'[3]TABLEAU DE BORD'!H5552</f>
        <v>0</v>
      </c>
      <c r="CM5554">
        <f>'[3]TABLEAU DE BORD'!K5552-'[3]TABLEAU DE BORD'!I5552</f>
        <v>0</v>
      </c>
    </row>
    <row r="5555" spans="87:91" x14ac:dyDescent="0.25">
      <c r="CI5555">
        <f>'[3]TABLEAU DE BORD'!B5553</f>
        <v>0</v>
      </c>
      <c r="CJ5555">
        <f>'[3]TABLEAU DE BORD'!E5553-'[3]TABLEAU DE BORD'!C5553</f>
        <v>0</v>
      </c>
      <c r="CL5555">
        <f>'[3]TABLEAU DE BORD'!H5553</f>
        <v>0</v>
      </c>
      <c r="CM5555">
        <f>'[3]TABLEAU DE BORD'!K5553-'[3]TABLEAU DE BORD'!I5553</f>
        <v>0</v>
      </c>
    </row>
    <row r="5556" spans="87:91" x14ac:dyDescent="0.25">
      <c r="CI5556">
        <f>'[3]TABLEAU DE BORD'!B5554</f>
        <v>0</v>
      </c>
      <c r="CJ5556">
        <f>'[3]TABLEAU DE BORD'!E5554-'[3]TABLEAU DE BORD'!C5554</f>
        <v>0</v>
      </c>
      <c r="CL5556">
        <f>'[3]TABLEAU DE BORD'!H5554</f>
        <v>0</v>
      </c>
      <c r="CM5556">
        <f>'[3]TABLEAU DE BORD'!K5554-'[3]TABLEAU DE BORD'!I5554</f>
        <v>0</v>
      </c>
    </row>
    <row r="5557" spans="87:91" x14ac:dyDescent="0.25">
      <c r="CI5557">
        <f>'[3]TABLEAU DE BORD'!B5555</f>
        <v>0</v>
      </c>
      <c r="CJ5557">
        <f>'[3]TABLEAU DE BORD'!E5555-'[3]TABLEAU DE BORD'!C5555</f>
        <v>0</v>
      </c>
      <c r="CL5557">
        <f>'[3]TABLEAU DE BORD'!H5555</f>
        <v>0</v>
      </c>
      <c r="CM5557">
        <f>'[3]TABLEAU DE BORD'!K5555-'[3]TABLEAU DE BORD'!I5555</f>
        <v>0</v>
      </c>
    </row>
    <row r="5558" spans="87:91" x14ac:dyDescent="0.25">
      <c r="CI5558">
        <f>'[3]TABLEAU DE BORD'!B5556</f>
        <v>0</v>
      </c>
      <c r="CJ5558">
        <f>'[3]TABLEAU DE BORD'!E5556-'[3]TABLEAU DE BORD'!C5556</f>
        <v>0</v>
      </c>
      <c r="CL5558">
        <f>'[3]TABLEAU DE BORD'!H5556</f>
        <v>0</v>
      </c>
      <c r="CM5558">
        <f>'[3]TABLEAU DE BORD'!K5556-'[3]TABLEAU DE BORD'!I5556</f>
        <v>0</v>
      </c>
    </row>
    <row r="5559" spans="87:91" x14ac:dyDescent="0.25">
      <c r="CI5559">
        <f>'[3]TABLEAU DE BORD'!B5557</f>
        <v>0</v>
      </c>
      <c r="CJ5559">
        <f>'[3]TABLEAU DE BORD'!E5557-'[3]TABLEAU DE BORD'!C5557</f>
        <v>0</v>
      </c>
      <c r="CL5559">
        <f>'[3]TABLEAU DE BORD'!H5557</f>
        <v>0</v>
      </c>
      <c r="CM5559">
        <f>'[3]TABLEAU DE BORD'!K5557-'[3]TABLEAU DE BORD'!I5557</f>
        <v>0</v>
      </c>
    </row>
    <row r="5560" spans="87:91" x14ac:dyDescent="0.25">
      <c r="CI5560">
        <f>'[3]TABLEAU DE BORD'!B5558</f>
        <v>0</v>
      </c>
      <c r="CJ5560">
        <f>'[3]TABLEAU DE BORD'!E5558-'[3]TABLEAU DE BORD'!C5558</f>
        <v>0</v>
      </c>
      <c r="CL5560">
        <f>'[3]TABLEAU DE BORD'!H5558</f>
        <v>0</v>
      </c>
      <c r="CM5560">
        <f>'[3]TABLEAU DE BORD'!K5558-'[3]TABLEAU DE BORD'!I5558</f>
        <v>0</v>
      </c>
    </row>
    <row r="5561" spans="87:91" x14ac:dyDescent="0.25">
      <c r="CI5561">
        <f>'[3]TABLEAU DE BORD'!B5559</f>
        <v>0</v>
      </c>
      <c r="CJ5561">
        <f>'[3]TABLEAU DE BORD'!E5559-'[3]TABLEAU DE BORD'!C5559</f>
        <v>0</v>
      </c>
      <c r="CL5561">
        <f>'[3]TABLEAU DE BORD'!H5559</f>
        <v>0</v>
      </c>
      <c r="CM5561">
        <f>'[3]TABLEAU DE BORD'!K5559-'[3]TABLEAU DE BORD'!I5559</f>
        <v>0</v>
      </c>
    </row>
    <row r="5562" spans="87:91" x14ac:dyDescent="0.25">
      <c r="CI5562">
        <f>'[3]TABLEAU DE BORD'!B5560</f>
        <v>0</v>
      </c>
      <c r="CJ5562">
        <f>'[3]TABLEAU DE BORD'!E5560-'[3]TABLEAU DE BORD'!C5560</f>
        <v>0</v>
      </c>
      <c r="CL5562">
        <f>'[3]TABLEAU DE BORD'!H5560</f>
        <v>0</v>
      </c>
      <c r="CM5562">
        <f>'[3]TABLEAU DE BORD'!K5560-'[3]TABLEAU DE BORD'!I5560</f>
        <v>0</v>
      </c>
    </row>
    <row r="5563" spans="87:91" x14ac:dyDescent="0.25">
      <c r="CI5563">
        <f>'[3]TABLEAU DE BORD'!B5561</f>
        <v>0</v>
      </c>
      <c r="CJ5563">
        <f>'[3]TABLEAU DE BORD'!E5561-'[3]TABLEAU DE BORD'!C5561</f>
        <v>0</v>
      </c>
      <c r="CL5563">
        <f>'[3]TABLEAU DE BORD'!H5561</f>
        <v>0</v>
      </c>
      <c r="CM5563">
        <f>'[3]TABLEAU DE BORD'!K5561-'[3]TABLEAU DE BORD'!I5561</f>
        <v>0</v>
      </c>
    </row>
    <row r="5564" spans="87:91" x14ac:dyDescent="0.25">
      <c r="CI5564">
        <f>'[3]TABLEAU DE BORD'!B5562</f>
        <v>0</v>
      </c>
      <c r="CJ5564">
        <f>'[3]TABLEAU DE BORD'!E5562-'[3]TABLEAU DE BORD'!C5562</f>
        <v>0</v>
      </c>
      <c r="CL5564">
        <f>'[3]TABLEAU DE BORD'!H5562</f>
        <v>0</v>
      </c>
      <c r="CM5564">
        <f>'[3]TABLEAU DE BORD'!K5562-'[3]TABLEAU DE BORD'!I5562</f>
        <v>0</v>
      </c>
    </row>
    <row r="5565" spans="87:91" x14ac:dyDescent="0.25">
      <c r="CI5565">
        <f>'[3]TABLEAU DE BORD'!B5563</f>
        <v>0</v>
      </c>
      <c r="CJ5565">
        <f>'[3]TABLEAU DE BORD'!E5563-'[3]TABLEAU DE BORD'!C5563</f>
        <v>0</v>
      </c>
      <c r="CL5565">
        <f>'[3]TABLEAU DE BORD'!H5563</f>
        <v>0</v>
      </c>
      <c r="CM5565">
        <f>'[3]TABLEAU DE BORD'!K5563-'[3]TABLEAU DE BORD'!I5563</f>
        <v>0</v>
      </c>
    </row>
    <row r="5566" spans="87:91" x14ac:dyDescent="0.25">
      <c r="CI5566">
        <f>'[3]TABLEAU DE BORD'!B5564</f>
        <v>0</v>
      </c>
      <c r="CJ5566">
        <f>'[3]TABLEAU DE BORD'!E5564-'[3]TABLEAU DE BORD'!C5564</f>
        <v>0</v>
      </c>
      <c r="CL5566">
        <f>'[3]TABLEAU DE BORD'!H5564</f>
        <v>0</v>
      </c>
      <c r="CM5566">
        <f>'[3]TABLEAU DE BORD'!K5564-'[3]TABLEAU DE BORD'!I5564</f>
        <v>0</v>
      </c>
    </row>
    <row r="5567" spans="87:91" x14ac:dyDescent="0.25">
      <c r="CI5567">
        <f>'[3]TABLEAU DE BORD'!B5565</f>
        <v>0</v>
      </c>
      <c r="CJ5567">
        <f>'[3]TABLEAU DE BORD'!E5565-'[3]TABLEAU DE BORD'!C5565</f>
        <v>0</v>
      </c>
      <c r="CL5567">
        <f>'[3]TABLEAU DE BORD'!H5565</f>
        <v>0</v>
      </c>
      <c r="CM5567">
        <f>'[3]TABLEAU DE BORD'!K5565-'[3]TABLEAU DE BORD'!I5565</f>
        <v>0</v>
      </c>
    </row>
    <row r="5568" spans="87:91" x14ac:dyDescent="0.25">
      <c r="CI5568">
        <f>'[3]TABLEAU DE BORD'!B5566</f>
        <v>0</v>
      </c>
      <c r="CJ5568">
        <f>'[3]TABLEAU DE BORD'!E5566-'[3]TABLEAU DE BORD'!C5566</f>
        <v>0</v>
      </c>
      <c r="CL5568">
        <f>'[3]TABLEAU DE BORD'!H5566</f>
        <v>0</v>
      </c>
      <c r="CM5568">
        <f>'[3]TABLEAU DE BORD'!K5566-'[3]TABLEAU DE BORD'!I5566</f>
        <v>0</v>
      </c>
    </row>
    <row r="5569" spans="87:91" x14ac:dyDescent="0.25">
      <c r="CI5569">
        <f>'[3]TABLEAU DE BORD'!B5567</f>
        <v>0</v>
      </c>
      <c r="CJ5569">
        <f>'[3]TABLEAU DE BORD'!E5567-'[3]TABLEAU DE BORD'!C5567</f>
        <v>0</v>
      </c>
      <c r="CL5569">
        <f>'[3]TABLEAU DE BORD'!H5567</f>
        <v>0</v>
      </c>
      <c r="CM5569">
        <f>'[3]TABLEAU DE BORD'!K5567-'[3]TABLEAU DE BORD'!I5567</f>
        <v>0</v>
      </c>
    </row>
    <row r="5570" spans="87:91" x14ac:dyDescent="0.25">
      <c r="CI5570">
        <f>'[3]TABLEAU DE BORD'!B5568</f>
        <v>0</v>
      </c>
      <c r="CJ5570">
        <f>'[3]TABLEAU DE BORD'!E5568-'[3]TABLEAU DE BORD'!C5568</f>
        <v>0</v>
      </c>
      <c r="CL5570">
        <f>'[3]TABLEAU DE BORD'!H5568</f>
        <v>0</v>
      </c>
      <c r="CM5570">
        <f>'[3]TABLEAU DE BORD'!K5568-'[3]TABLEAU DE BORD'!I5568</f>
        <v>0</v>
      </c>
    </row>
    <row r="5571" spans="87:91" x14ac:dyDescent="0.25">
      <c r="CI5571">
        <f>'[3]TABLEAU DE BORD'!B5569</f>
        <v>0</v>
      </c>
      <c r="CJ5571">
        <f>'[3]TABLEAU DE BORD'!E5569-'[3]TABLEAU DE BORD'!C5569</f>
        <v>0</v>
      </c>
      <c r="CL5571">
        <f>'[3]TABLEAU DE BORD'!H5569</f>
        <v>0</v>
      </c>
      <c r="CM5571">
        <f>'[3]TABLEAU DE BORD'!K5569-'[3]TABLEAU DE BORD'!I5569</f>
        <v>0</v>
      </c>
    </row>
    <row r="5572" spans="87:91" x14ac:dyDescent="0.25">
      <c r="CI5572">
        <f>'[3]TABLEAU DE BORD'!B5570</f>
        <v>0</v>
      </c>
      <c r="CJ5572">
        <f>'[3]TABLEAU DE BORD'!E5570-'[3]TABLEAU DE BORD'!C5570</f>
        <v>0</v>
      </c>
      <c r="CL5572">
        <f>'[3]TABLEAU DE BORD'!H5570</f>
        <v>0</v>
      </c>
      <c r="CM5572">
        <f>'[3]TABLEAU DE BORD'!K5570-'[3]TABLEAU DE BORD'!I5570</f>
        <v>0</v>
      </c>
    </row>
    <row r="5573" spans="87:91" x14ac:dyDescent="0.25">
      <c r="CI5573">
        <f>'[3]TABLEAU DE BORD'!B5571</f>
        <v>0</v>
      </c>
      <c r="CJ5573">
        <f>'[3]TABLEAU DE BORD'!E5571-'[3]TABLEAU DE BORD'!C5571</f>
        <v>0</v>
      </c>
      <c r="CL5573">
        <f>'[3]TABLEAU DE BORD'!H5571</f>
        <v>0</v>
      </c>
      <c r="CM5573">
        <f>'[3]TABLEAU DE BORD'!K5571-'[3]TABLEAU DE BORD'!I5571</f>
        <v>0</v>
      </c>
    </row>
    <row r="5574" spans="87:91" x14ac:dyDescent="0.25">
      <c r="CI5574">
        <f>'[3]TABLEAU DE BORD'!B5572</f>
        <v>0</v>
      </c>
      <c r="CJ5574">
        <f>'[3]TABLEAU DE BORD'!E5572-'[3]TABLEAU DE BORD'!C5572</f>
        <v>0</v>
      </c>
      <c r="CL5574">
        <f>'[3]TABLEAU DE BORD'!H5572</f>
        <v>0</v>
      </c>
      <c r="CM5574">
        <f>'[3]TABLEAU DE BORD'!K5572-'[3]TABLEAU DE BORD'!I5572</f>
        <v>0</v>
      </c>
    </row>
    <row r="5575" spans="87:91" x14ac:dyDescent="0.25">
      <c r="CI5575">
        <f>'[3]TABLEAU DE BORD'!B5573</f>
        <v>0</v>
      </c>
      <c r="CJ5575">
        <f>'[3]TABLEAU DE BORD'!E5573-'[3]TABLEAU DE BORD'!C5573</f>
        <v>0</v>
      </c>
      <c r="CL5575">
        <f>'[3]TABLEAU DE BORD'!H5573</f>
        <v>0</v>
      </c>
      <c r="CM5575">
        <f>'[3]TABLEAU DE BORD'!K5573-'[3]TABLEAU DE BORD'!I5573</f>
        <v>0</v>
      </c>
    </row>
    <row r="5576" spans="87:91" x14ac:dyDescent="0.25">
      <c r="CI5576">
        <f>'[3]TABLEAU DE BORD'!B5574</f>
        <v>0</v>
      </c>
      <c r="CJ5576">
        <f>'[3]TABLEAU DE BORD'!E5574-'[3]TABLEAU DE BORD'!C5574</f>
        <v>0</v>
      </c>
      <c r="CL5576">
        <f>'[3]TABLEAU DE BORD'!H5574</f>
        <v>0</v>
      </c>
      <c r="CM5576">
        <f>'[3]TABLEAU DE BORD'!K5574-'[3]TABLEAU DE BORD'!I5574</f>
        <v>0</v>
      </c>
    </row>
    <row r="5577" spans="87:91" x14ac:dyDescent="0.25">
      <c r="CI5577">
        <f>'[3]TABLEAU DE BORD'!B5575</f>
        <v>0</v>
      </c>
      <c r="CJ5577">
        <f>'[3]TABLEAU DE BORD'!E5575-'[3]TABLEAU DE BORD'!C5575</f>
        <v>0</v>
      </c>
      <c r="CL5577">
        <f>'[3]TABLEAU DE BORD'!H5575</f>
        <v>0</v>
      </c>
      <c r="CM5577">
        <f>'[3]TABLEAU DE BORD'!K5575-'[3]TABLEAU DE BORD'!I5575</f>
        <v>0</v>
      </c>
    </row>
    <row r="5578" spans="87:91" x14ac:dyDescent="0.25">
      <c r="CI5578">
        <f>'[3]TABLEAU DE BORD'!B5576</f>
        <v>0</v>
      </c>
      <c r="CJ5578">
        <f>'[3]TABLEAU DE BORD'!E5576-'[3]TABLEAU DE BORD'!C5576</f>
        <v>0</v>
      </c>
      <c r="CL5578">
        <f>'[3]TABLEAU DE BORD'!H5576</f>
        <v>0</v>
      </c>
      <c r="CM5578">
        <f>'[3]TABLEAU DE BORD'!K5576-'[3]TABLEAU DE BORD'!I5576</f>
        <v>0</v>
      </c>
    </row>
    <row r="5579" spans="87:91" x14ac:dyDescent="0.25">
      <c r="CI5579">
        <f>'[3]TABLEAU DE BORD'!B5577</f>
        <v>0</v>
      </c>
      <c r="CJ5579">
        <f>'[3]TABLEAU DE BORD'!E5577-'[3]TABLEAU DE BORD'!C5577</f>
        <v>0</v>
      </c>
      <c r="CL5579">
        <f>'[3]TABLEAU DE BORD'!H5577</f>
        <v>0</v>
      </c>
      <c r="CM5579">
        <f>'[3]TABLEAU DE BORD'!K5577-'[3]TABLEAU DE BORD'!I5577</f>
        <v>0</v>
      </c>
    </row>
    <row r="5580" spans="87:91" x14ac:dyDescent="0.25">
      <c r="CI5580">
        <f>'[3]TABLEAU DE BORD'!B5578</f>
        <v>0</v>
      </c>
      <c r="CJ5580">
        <f>'[3]TABLEAU DE BORD'!E5578-'[3]TABLEAU DE BORD'!C5578</f>
        <v>0</v>
      </c>
      <c r="CL5580">
        <f>'[3]TABLEAU DE BORD'!H5578</f>
        <v>0</v>
      </c>
      <c r="CM5580">
        <f>'[3]TABLEAU DE BORD'!K5578-'[3]TABLEAU DE BORD'!I5578</f>
        <v>0</v>
      </c>
    </row>
    <row r="5581" spans="87:91" x14ac:dyDescent="0.25">
      <c r="CI5581">
        <f>'[3]TABLEAU DE BORD'!B5579</f>
        <v>0</v>
      </c>
      <c r="CJ5581">
        <f>'[3]TABLEAU DE BORD'!E5579-'[3]TABLEAU DE BORD'!C5579</f>
        <v>0</v>
      </c>
      <c r="CL5581">
        <f>'[3]TABLEAU DE BORD'!H5579</f>
        <v>0</v>
      </c>
      <c r="CM5581">
        <f>'[3]TABLEAU DE BORD'!K5579-'[3]TABLEAU DE BORD'!I5579</f>
        <v>0</v>
      </c>
    </row>
    <row r="5582" spans="87:91" x14ac:dyDescent="0.25">
      <c r="CI5582">
        <f>'[3]TABLEAU DE BORD'!B5580</f>
        <v>0</v>
      </c>
      <c r="CJ5582">
        <f>'[3]TABLEAU DE BORD'!E5580-'[3]TABLEAU DE BORD'!C5580</f>
        <v>0</v>
      </c>
      <c r="CL5582">
        <f>'[3]TABLEAU DE BORD'!H5580</f>
        <v>0</v>
      </c>
      <c r="CM5582">
        <f>'[3]TABLEAU DE BORD'!K5580-'[3]TABLEAU DE BORD'!I5580</f>
        <v>0</v>
      </c>
    </row>
    <row r="5583" spans="87:91" x14ac:dyDescent="0.25">
      <c r="CI5583">
        <f>'[3]TABLEAU DE BORD'!B5581</f>
        <v>0</v>
      </c>
      <c r="CJ5583">
        <f>'[3]TABLEAU DE BORD'!E5581-'[3]TABLEAU DE BORD'!C5581</f>
        <v>0</v>
      </c>
      <c r="CL5583">
        <f>'[3]TABLEAU DE BORD'!H5581</f>
        <v>0</v>
      </c>
      <c r="CM5583">
        <f>'[3]TABLEAU DE BORD'!K5581-'[3]TABLEAU DE BORD'!I5581</f>
        <v>0</v>
      </c>
    </row>
    <row r="5584" spans="87:91" x14ac:dyDescent="0.25">
      <c r="CI5584">
        <f>'[3]TABLEAU DE BORD'!B5582</f>
        <v>0</v>
      </c>
      <c r="CJ5584">
        <f>'[3]TABLEAU DE BORD'!E5582-'[3]TABLEAU DE BORD'!C5582</f>
        <v>0</v>
      </c>
      <c r="CL5584">
        <f>'[3]TABLEAU DE BORD'!H5582</f>
        <v>0</v>
      </c>
      <c r="CM5584">
        <f>'[3]TABLEAU DE BORD'!K5582-'[3]TABLEAU DE BORD'!I5582</f>
        <v>0</v>
      </c>
    </row>
    <row r="5585" spans="87:91" x14ac:dyDescent="0.25">
      <c r="CI5585">
        <f>'[3]TABLEAU DE BORD'!B5583</f>
        <v>0</v>
      </c>
      <c r="CJ5585">
        <f>'[3]TABLEAU DE BORD'!E5583-'[3]TABLEAU DE BORD'!C5583</f>
        <v>0</v>
      </c>
      <c r="CL5585">
        <f>'[3]TABLEAU DE BORD'!H5583</f>
        <v>0</v>
      </c>
      <c r="CM5585">
        <f>'[3]TABLEAU DE BORD'!K5583-'[3]TABLEAU DE BORD'!I5583</f>
        <v>0</v>
      </c>
    </row>
    <row r="5586" spans="87:91" x14ac:dyDescent="0.25">
      <c r="CI5586">
        <f>'[3]TABLEAU DE BORD'!B5584</f>
        <v>0</v>
      </c>
      <c r="CJ5586">
        <f>'[3]TABLEAU DE BORD'!E5584-'[3]TABLEAU DE BORD'!C5584</f>
        <v>0</v>
      </c>
      <c r="CL5586">
        <f>'[3]TABLEAU DE BORD'!H5584</f>
        <v>0</v>
      </c>
      <c r="CM5586">
        <f>'[3]TABLEAU DE BORD'!K5584-'[3]TABLEAU DE BORD'!I5584</f>
        <v>0</v>
      </c>
    </row>
    <row r="5587" spans="87:91" x14ac:dyDescent="0.25">
      <c r="CI5587">
        <f>'[3]TABLEAU DE BORD'!B5585</f>
        <v>0</v>
      </c>
      <c r="CJ5587">
        <f>'[3]TABLEAU DE BORD'!E5585-'[3]TABLEAU DE BORD'!C5585</f>
        <v>0</v>
      </c>
      <c r="CL5587">
        <f>'[3]TABLEAU DE BORD'!H5585</f>
        <v>0</v>
      </c>
      <c r="CM5587">
        <f>'[3]TABLEAU DE BORD'!K5585-'[3]TABLEAU DE BORD'!I5585</f>
        <v>0</v>
      </c>
    </row>
    <row r="5588" spans="87:91" x14ac:dyDescent="0.25">
      <c r="CI5588">
        <f>'[3]TABLEAU DE BORD'!B5586</f>
        <v>0</v>
      </c>
      <c r="CJ5588">
        <f>'[3]TABLEAU DE BORD'!E5586-'[3]TABLEAU DE BORD'!C5586</f>
        <v>0</v>
      </c>
      <c r="CL5588">
        <f>'[3]TABLEAU DE BORD'!H5586</f>
        <v>0</v>
      </c>
      <c r="CM5588">
        <f>'[3]TABLEAU DE BORD'!K5586-'[3]TABLEAU DE BORD'!I5586</f>
        <v>0</v>
      </c>
    </row>
    <row r="5589" spans="87:91" x14ac:dyDescent="0.25">
      <c r="CI5589">
        <f>'[3]TABLEAU DE BORD'!B5587</f>
        <v>0</v>
      </c>
      <c r="CJ5589">
        <f>'[3]TABLEAU DE BORD'!E5587-'[3]TABLEAU DE BORD'!C5587</f>
        <v>0</v>
      </c>
      <c r="CL5589">
        <f>'[3]TABLEAU DE BORD'!H5587</f>
        <v>0</v>
      </c>
      <c r="CM5589">
        <f>'[3]TABLEAU DE BORD'!K5587-'[3]TABLEAU DE BORD'!I5587</f>
        <v>0</v>
      </c>
    </row>
    <row r="5590" spans="87:91" x14ac:dyDescent="0.25">
      <c r="CI5590">
        <f>'[3]TABLEAU DE BORD'!B5588</f>
        <v>0</v>
      </c>
      <c r="CJ5590">
        <f>'[3]TABLEAU DE BORD'!E5588-'[3]TABLEAU DE BORD'!C5588</f>
        <v>0</v>
      </c>
      <c r="CL5590">
        <f>'[3]TABLEAU DE BORD'!H5588</f>
        <v>0</v>
      </c>
      <c r="CM5590">
        <f>'[3]TABLEAU DE BORD'!K5588-'[3]TABLEAU DE BORD'!I5588</f>
        <v>0</v>
      </c>
    </row>
    <row r="5591" spans="87:91" x14ac:dyDescent="0.25">
      <c r="CI5591">
        <f>'[3]TABLEAU DE BORD'!B5589</f>
        <v>0</v>
      </c>
      <c r="CJ5591">
        <f>'[3]TABLEAU DE BORD'!E5589-'[3]TABLEAU DE BORD'!C5589</f>
        <v>0</v>
      </c>
      <c r="CL5591">
        <f>'[3]TABLEAU DE BORD'!H5589</f>
        <v>0</v>
      </c>
      <c r="CM5591">
        <f>'[3]TABLEAU DE BORD'!K5589-'[3]TABLEAU DE BORD'!I5589</f>
        <v>0</v>
      </c>
    </row>
    <row r="5592" spans="87:91" x14ac:dyDescent="0.25">
      <c r="CI5592">
        <f>'[3]TABLEAU DE BORD'!B5590</f>
        <v>0</v>
      </c>
      <c r="CJ5592">
        <f>'[3]TABLEAU DE BORD'!E5590-'[3]TABLEAU DE BORD'!C5590</f>
        <v>0</v>
      </c>
      <c r="CL5592">
        <f>'[3]TABLEAU DE BORD'!H5590</f>
        <v>0</v>
      </c>
      <c r="CM5592">
        <f>'[3]TABLEAU DE BORD'!K5590-'[3]TABLEAU DE BORD'!I5590</f>
        <v>0</v>
      </c>
    </row>
    <row r="5593" spans="87:91" x14ac:dyDescent="0.25">
      <c r="CI5593">
        <f>'[3]TABLEAU DE BORD'!B5591</f>
        <v>0</v>
      </c>
      <c r="CJ5593">
        <f>'[3]TABLEAU DE BORD'!E5591-'[3]TABLEAU DE BORD'!C5591</f>
        <v>0</v>
      </c>
      <c r="CL5593">
        <f>'[3]TABLEAU DE BORD'!H5591</f>
        <v>0</v>
      </c>
      <c r="CM5593">
        <f>'[3]TABLEAU DE BORD'!K5591-'[3]TABLEAU DE BORD'!I5591</f>
        <v>0</v>
      </c>
    </row>
    <row r="5594" spans="87:91" x14ac:dyDescent="0.25">
      <c r="CI5594">
        <f>'[3]TABLEAU DE BORD'!B5592</f>
        <v>0</v>
      </c>
      <c r="CJ5594">
        <f>'[3]TABLEAU DE BORD'!E5592-'[3]TABLEAU DE BORD'!C5592</f>
        <v>0</v>
      </c>
      <c r="CL5594">
        <f>'[3]TABLEAU DE BORD'!H5592</f>
        <v>0</v>
      </c>
      <c r="CM5594">
        <f>'[3]TABLEAU DE BORD'!K5592-'[3]TABLEAU DE BORD'!I5592</f>
        <v>0</v>
      </c>
    </row>
    <row r="5595" spans="87:91" x14ac:dyDescent="0.25">
      <c r="CI5595">
        <f>'[3]TABLEAU DE BORD'!B5593</f>
        <v>0</v>
      </c>
      <c r="CJ5595">
        <f>'[3]TABLEAU DE BORD'!E5593-'[3]TABLEAU DE BORD'!C5593</f>
        <v>0</v>
      </c>
      <c r="CL5595">
        <f>'[3]TABLEAU DE BORD'!H5593</f>
        <v>0</v>
      </c>
      <c r="CM5595">
        <f>'[3]TABLEAU DE BORD'!K5593-'[3]TABLEAU DE BORD'!I5593</f>
        <v>0</v>
      </c>
    </row>
    <row r="5596" spans="87:91" x14ac:dyDescent="0.25">
      <c r="CI5596">
        <f>'[3]TABLEAU DE BORD'!B5594</f>
        <v>0</v>
      </c>
      <c r="CJ5596">
        <f>'[3]TABLEAU DE BORD'!E5594-'[3]TABLEAU DE BORD'!C5594</f>
        <v>0</v>
      </c>
      <c r="CL5596">
        <f>'[3]TABLEAU DE BORD'!H5594</f>
        <v>0</v>
      </c>
      <c r="CM5596">
        <f>'[3]TABLEAU DE BORD'!K5594-'[3]TABLEAU DE BORD'!I5594</f>
        <v>0</v>
      </c>
    </row>
    <row r="5597" spans="87:91" x14ac:dyDescent="0.25">
      <c r="CI5597">
        <f>'[3]TABLEAU DE BORD'!B5595</f>
        <v>0</v>
      </c>
      <c r="CJ5597">
        <f>'[3]TABLEAU DE BORD'!E5595-'[3]TABLEAU DE BORD'!C5595</f>
        <v>0</v>
      </c>
      <c r="CL5597">
        <f>'[3]TABLEAU DE BORD'!H5595</f>
        <v>0</v>
      </c>
      <c r="CM5597">
        <f>'[3]TABLEAU DE BORD'!K5595-'[3]TABLEAU DE BORD'!I5595</f>
        <v>0</v>
      </c>
    </row>
    <row r="5598" spans="87:91" x14ac:dyDescent="0.25">
      <c r="CI5598">
        <f>'[3]TABLEAU DE BORD'!B5596</f>
        <v>0</v>
      </c>
      <c r="CJ5598">
        <f>'[3]TABLEAU DE BORD'!E5596-'[3]TABLEAU DE BORD'!C5596</f>
        <v>0</v>
      </c>
      <c r="CL5598">
        <f>'[3]TABLEAU DE BORD'!H5596</f>
        <v>0</v>
      </c>
      <c r="CM5598">
        <f>'[3]TABLEAU DE BORD'!K5596-'[3]TABLEAU DE BORD'!I5596</f>
        <v>0</v>
      </c>
    </row>
    <row r="5599" spans="87:91" x14ac:dyDescent="0.25">
      <c r="CI5599">
        <f>'[3]TABLEAU DE BORD'!B5597</f>
        <v>0</v>
      </c>
      <c r="CJ5599">
        <f>'[3]TABLEAU DE BORD'!E5597-'[3]TABLEAU DE BORD'!C5597</f>
        <v>0</v>
      </c>
      <c r="CL5599">
        <f>'[3]TABLEAU DE BORD'!H5597</f>
        <v>0</v>
      </c>
      <c r="CM5599">
        <f>'[3]TABLEAU DE BORD'!K5597-'[3]TABLEAU DE BORD'!I5597</f>
        <v>0</v>
      </c>
    </row>
    <row r="5600" spans="87:91" x14ac:dyDescent="0.25">
      <c r="CI5600">
        <f>'[3]TABLEAU DE BORD'!B5598</f>
        <v>0</v>
      </c>
      <c r="CJ5600">
        <f>'[3]TABLEAU DE BORD'!E5598-'[3]TABLEAU DE BORD'!C5598</f>
        <v>0</v>
      </c>
      <c r="CL5600">
        <f>'[3]TABLEAU DE BORD'!H5598</f>
        <v>0</v>
      </c>
      <c r="CM5600">
        <f>'[3]TABLEAU DE BORD'!K5598-'[3]TABLEAU DE BORD'!I5598</f>
        <v>0</v>
      </c>
    </row>
    <row r="5601" spans="87:91" x14ac:dyDescent="0.25">
      <c r="CI5601">
        <f>'[3]TABLEAU DE BORD'!B5599</f>
        <v>0</v>
      </c>
      <c r="CJ5601">
        <f>'[3]TABLEAU DE BORD'!E5599-'[3]TABLEAU DE BORD'!C5599</f>
        <v>0</v>
      </c>
      <c r="CL5601">
        <f>'[3]TABLEAU DE BORD'!H5599</f>
        <v>0</v>
      </c>
      <c r="CM5601">
        <f>'[3]TABLEAU DE BORD'!K5599-'[3]TABLEAU DE BORD'!I5599</f>
        <v>0</v>
      </c>
    </row>
    <row r="5602" spans="87:91" x14ac:dyDescent="0.25">
      <c r="CI5602">
        <f>'[3]TABLEAU DE BORD'!B5600</f>
        <v>0</v>
      </c>
      <c r="CJ5602">
        <f>'[3]TABLEAU DE BORD'!E5600-'[3]TABLEAU DE BORD'!C5600</f>
        <v>0</v>
      </c>
      <c r="CL5602">
        <f>'[3]TABLEAU DE BORD'!H5600</f>
        <v>0</v>
      </c>
      <c r="CM5602">
        <f>'[3]TABLEAU DE BORD'!K5600-'[3]TABLEAU DE BORD'!I5600</f>
        <v>0</v>
      </c>
    </row>
    <row r="5603" spans="87:91" x14ac:dyDescent="0.25">
      <c r="CI5603">
        <f>'[3]TABLEAU DE BORD'!B5601</f>
        <v>0</v>
      </c>
      <c r="CJ5603">
        <f>'[3]TABLEAU DE BORD'!E5601-'[3]TABLEAU DE BORD'!C5601</f>
        <v>0</v>
      </c>
      <c r="CL5603">
        <f>'[3]TABLEAU DE BORD'!H5601</f>
        <v>0</v>
      </c>
      <c r="CM5603">
        <f>'[3]TABLEAU DE BORD'!K5601-'[3]TABLEAU DE BORD'!I5601</f>
        <v>0</v>
      </c>
    </row>
    <row r="5604" spans="87:91" x14ac:dyDescent="0.25">
      <c r="CI5604">
        <f>'[3]TABLEAU DE BORD'!B5602</f>
        <v>0</v>
      </c>
      <c r="CJ5604">
        <f>'[3]TABLEAU DE BORD'!E5602-'[3]TABLEAU DE BORD'!C5602</f>
        <v>0</v>
      </c>
      <c r="CL5604">
        <f>'[3]TABLEAU DE BORD'!H5602</f>
        <v>0</v>
      </c>
      <c r="CM5604">
        <f>'[3]TABLEAU DE BORD'!K5602-'[3]TABLEAU DE BORD'!I5602</f>
        <v>0</v>
      </c>
    </row>
    <row r="5605" spans="87:91" x14ac:dyDescent="0.25">
      <c r="CI5605">
        <f>'[3]TABLEAU DE BORD'!B5603</f>
        <v>0</v>
      </c>
      <c r="CJ5605">
        <f>'[3]TABLEAU DE BORD'!E5603-'[3]TABLEAU DE BORD'!C5603</f>
        <v>0</v>
      </c>
      <c r="CL5605">
        <f>'[3]TABLEAU DE BORD'!H5603</f>
        <v>0</v>
      </c>
      <c r="CM5605">
        <f>'[3]TABLEAU DE BORD'!K5603-'[3]TABLEAU DE BORD'!I5603</f>
        <v>0</v>
      </c>
    </row>
    <row r="5606" spans="87:91" x14ac:dyDescent="0.25">
      <c r="CI5606">
        <f>'[3]TABLEAU DE BORD'!B5604</f>
        <v>0</v>
      </c>
      <c r="CJ5606">
        <f>'[3]TABLEAU DE BORD'!E5604-'[3]TABLEAU DE BORD'!C5604</f>
        <v>0</v>
      </c>
      <c r="CL5606">
        <f>'[3]TABLEAU DE BORD'!H5604</f>
        <v>0</v>
      </c>
      <c r="CM5606">
        <f>'[3]TABLEAU DE BORD'!K5604-'[3]TABLEAU DE BORD'!I5604</f>
        <v>0</v>
      </c>
    </row>
    <row r="5607" spans="87:91" x14ac:dyDescent="0.25">
      <c r="CI5607">
        <f>'[3]TABLEAU DE BORD'!B5605</f>
        <v>0</v>
      </c>
      <c r="CJ5607">
        <f>'[3]TABLEAU DE BORD'!E5605-'[3]TABLEAU DE BORD'!C5605</f>
        <v>0</v>
      </c>
      <c r="CL5607">
        <f>'[3]TABLEAU DE BORD'!H5605</f>
        <v>0</v>
      </c>
      <c r="CM5607">
        <f>'[3]TABLEAU DE BORD'!K5605-'[3]TABLEAU DE BORD'!I5605</f>
        <v>0</v>
      </c>
    </row>
    <row r="5608" spans="87:91" x14ac:dyDescent="0.25">
      <c r="CI5608">
        <f>'[3]TABLEAU DE BORD'!B5606</f>
        <v>0</v>
      </c>
      <c r="CJ5608">
        <f>'[3]TABLEAU DE BORD'!E5606-'[3]TABLEAU DE BORD'!C5606</f>
        <v>0</v>
      </c>
      <c r="CL5608">
        <f>'[3]TABLEAU DE BORD'!H5606</f>
        <v>0</v>
      </c>
      <c r="CM5608">
        <f>'[3]TABLEAU DE BORD'!K5606-'[3]TABLEAU DE BORD'!I5606</f>
        <v>0</v>
      </c>
    </row>
    <row r="5609" spans="87:91" x14ac:dyDescent="0.25">
      <c r="CI5609">
        <f>'[3]TABLEAU DE BORD'!B5607</f>
        <v>0</v>
      </c>
      <c r="CJ5609">
        <f>'[3]TABLEAU DE BORD'!E5607-'[3]TABLEAU DE BORD'!C5607</f>
        <v>0</v>
      </c>
      <c r="CL5609">
        <f>'[3]TABLEAU DE BORD'!H5607</f>
        <v>0</v>
      </c>
      <c r="CM5609">
        <f>'[3]TABLEAU DE BORD'!K5607-'[3]TABLEAU DE BORD'!I5607</f>
        <v>0</v>
      </c>
    </row>
    <row r="5610" spans="87:91" x14ac:dyDescent="0.25">
      <c r="CI5610">
        <f>'[3]TABLEAU DE BORD'!B5608</f>
        <v>0</v>
      </c>
      <c r="CJ5610">
        <f>'[3]TABLEAU DE BORD'!E5608-'[3]TABLEAU DE BORD'!C5608</f>
        <v>0</v>
      </c>
      <c r="CL5610">
        <f>'[3]TABLEAU DE BORD'!H5608</f>
        <v>0</v>
      </c>
      <c r="CM5610">
        <f>'[3]TABLEAU DE BORD'!K5608-'[3]TABLEAU DE BORD'!I5608</f>
        <v>0</v>
      </c>
    </row>
    <row r="5611" spans="87:91" x14ac:dyDescent="0.25">
      <c r="CI5611">
        <f>'[3]TABLEAU DE BORD'!B5609</f>
        <v>0</v>
      </c>
      <c r="CJ5611">
        <f>'[3]TABLEAU DE BORD'!E5609-'[3]TABLEAU DE BORD'!C5609</f>
        <v>0</v>
      </c>
      <c r="CL5611">
        <f>'[3]TABLEAU DE BORD'!H5609</f>
        <v>0</v>
      </c>
      <c r="CM5611">
        <f>'[3]TABLEAU DE BORD'!K5609-'[3]TABLEAU DE BORD'!I5609</f>
        <v>0</v>
      </c>
    </row>
    <row r="5612" spans="87:91" x14ac:dyDescent="0.25">
      <c r="CI5612">
        <f>'[3]TABLEAU DE BORD'!B5610</f>
        <v>0</v>
      </c>
      <c r="CJ5612">
        <f>'[3]TABLEAU DE BORD'!E5610-'[3]TABLEAU DE BORD'!C5610</f>
        <v>0</v>
      </c>
      <c r="CL5612">
        <f>'[3]TABLEAU DE BORD'!H5610</f>
        <v>0</v>
      </c>
      <c r="CM5612">
        <f>'[3]TABLEAU DE BORD'!K5610-'[3]TABLEAU DE BORD'!I5610</f>
        <v>0</v>
      </c>
    </row>
    <row r="5613" spans="87:91" x14ac:dyDescent="0.25">
      <c r="CI5613">
        <f>'[3]TABLEAU DE BORD'!B5611</f>
        <v>0</v>
      </c>
      <c r="CJ5613">
        <f>'[3]TABLEAU DE BORD'!E5611-'[3]TABLEAU DE BORD'!C5611</f>
        <v>0</v>
      </c>
      <c r="CL5613">
        <f>'[3]TABLEAU DE BORD'!H5611</f>
        <v>0</v>
      </c>
      <c r="CM5613">
        <f>'[3]TABLEAU DE BORD'!K5611-'[3]TABLEAU DE BORD'!I5611</f>
        <v>0</v>
      </c>
    </row>
    <row r="5614" spans="87:91" x14ac:dyDescent="0.25">
      <c r="CI5614">
        <f>'[3]TABLEAU DE BORD'!B5612</f>
        <v>0</v>
      </c>
      <c r="CJ5614">
        <f>'[3]TABLEAU DE BORD'!E5612-'[3]TABLEAU DE BORD'!C5612</f>
        <v>0</v>
      </c>
      <c r="CL5614">
        <f>'[3]TABLEAU DE BORD'!H5612</f>
        <v>0</v>
      </c>
      <c r="CM5614">
        <f>'[3]TABLEAU DE BORD'!K5612-'[3]TABLEAU DE BORD'!I5612</f>
        <v>0</v>
      </c>
    </row>
    <row r="5615" spans="87:91" x14ac:dyDescent="0.25">
      <c r="CI5615">
        <f>'[3]TABLEAU DE BORD'!B5613</f>
        <v>0</v>
      </c>
      <c r="CJ5615">
        <f>'[3]TABLEAU DE BORD'!E5613-'[3]TABLEAU DE BORD'!C5613</f>
        <v>0</v>
      </c>
      <c r="CL5615">
        <f>'[3]TABLEAU DE BORD'!H5613</f>
        <v>0</v>
      </c>
      <c r="CM5615">
        <f>'[3]TABLEAU DE BORD'!K5613-'[3]TABLEAU DE BORD'!I5613</f>
        <v>0</v>
      </c>
    </row>
    <row r="5616" spans="87:91" x14ac:dyDescent="0.25">
      <c r="CI5616">
        <f>'[3]TABLEAU DE BORD'!B5614</f>
        <v>0</v>
      </c>
      <c r="CJ5616">
        <f>'[3]TABLEAU DE BORD'!E5614-'[3]TABLEAU DE BORD'!C5614</f>
        <v>0</v>
      </c>
      <c r="CL5616">
        <f>'[3]TABLEAU DE BORD'!H5614</f>
        <v>0</v>
      </c>
      <c r="CM5616">
        <f>'[3]TABLEAU DE BORD'!K5614-'[3]TABLEAU DE BORD'!I5614</f>
        <v>0</v>
      </c>
    </row>
    <row r="5617" spans="87:91" x14ac:dyDescent="0.25">
      <c r="CI5617">
        <f>'[3]TABLEAU DE BORD'!B5615</f>
        <v>0</v>
      </c>
      <c r="CJ5617">
        <f>'[3]TABLEAU DE BORD'!E5615-'[3]TABLEAU DE BORD'!C5615</f>
        <v>0</v>
      </c>
      <c r="CL5617">
        <f>'[3]TABLEAU DE BORD'!H5615</f>
        <v>0</v>
      </c>
      <c r="CM5617">
        <f>'[3]TABLEAU DE BORD'!K5615-'[3]TABLEAU DE BORD'!I5615</f>
        <v>0</v>
      </c>
    </row>
    <row r="5618" spans="87:91" x14ac:dyDescent="0.25">
      <c r="CI5618">
        <f>'[3]TABLEAU DE BORD'!B5616</f>
        <v>0</v>
      </c>
      <c r="CJ5618">
        <f>'[3]TABLEAU DE BORD'!E5616-'[3]TABLEAU DE BORD'!C5616</f>
        <v>0</v>
      </c>
      <c r="CL5618">
        <f>'[3]TABLEAU DE BORD'!H5616</f>
        <v>0</v>
      </c>
      <c r="CM5618">
        <f>'[3]TABLEAU DE BORD'!K5616-'[3]TABLEAU DE BORD'!I5616</f>
        <v>0</v>
      </c>
    </row>
    <row r="5619" spans="87:91" x14ac:dyDescent="0.25">
      <c r="CI5619">
        <f>'[3]TABLEAU DE BORD'!B5617</f>
        <v>0</v>
      </c>
      <c r="CJ5619">
        <f>'[3]TABLEAU DE BORD'!E5617-'[3]TABLEAU DE BORD'!C5617</f>
        <v>0</v>
      </c>
      <c r="CL5619">
        <f>'[3]TABLEAU DE BORD'!H5617</f>
        <v>0</v>
      </c>
      <c r="CM5619">
        <f>'[3]TABLEAU DE BORD'!K5617-'[3]TABLEAU DE BORD'!I5617</f>
        <v>0</v>
      </c>
    </row>
    <row r="5620" spans="87:91" x14ac:dyDescent="0.25">
      <c r="CI5620">
        <f>'[3]TABLEAU DE BORD'!B5618</f>
        <v>0</v>
      </c>
      <c r="CJ5620">
        <f>'[3]TABLEAU DE BORD'!E5618-'[3]TABLEAU DE BORD'!C5618</f>
        <v>0</v>
      </c>
      <c r="CL5620">
        <f>'[3]TABLEAU DE BORD'!H5618</f>
        <v>0</v>
      </c>
      <c r="CM5620">
        <f>'[3]TABLEAU DE BORD'!K5618-'[3]TABLEAU DE BORD'!I5618</f>
        <v>0</v>
      </c>
    </row>
    <row r="5621" spans="87:91" x14ac:dyDescent="0.25">
      <c r="CI5621">
        <f>'[3]TABLEAU DE BORD'!B5619</f>
        <v>0</v>
      </c>
      <c r="CJ5621">
        <f>'[3]TABLEAU DE BORD'!E5619-'[3]TABLEAU DE BORD'!C5619</f>
        <v>0</v>
      </c>
      <c r="CL5621">
        <f>'[3]TABLEAU DE BORD'!H5619</f>
        <v>0</v>
      </c>
      <c r="CM5621">
        <f>'[3]TABLEAU DE BORD'!K5619-'[3]TABLEAU DE BORD'!I5619</f>
        <v>0</v>
      </c>
    </row>
    <row r="5622" spans="87:91" x14ac:dyDescent="0.25">
      <c r="CI5622">
        <f>'[3]TABLEAU DE BORD'!B5620</f>
        <v>0</v>
      </c>
      <c r="CJ5622">
        <f>'[3]TABLEAU DE BORD'!E5620-'[3]TABLEAU DE BORD'!C5620</f>
        <v>0</v>
      </c>
      <c r="CL5622">
        <f>'[3]TABLEAU DE BORD'!H5620</f>
        <v>0</v>
      </c>
      <c r="CM5622">
        <f>'[3]TABLEAU DE BORD'!K5620-'[3]TABLEAU DE BORD'!I5620</f>
        <v>0</v>
      </c>
    </row>
    <row r="5623" spans="87:91" x14ac:dyDescent="0.25">
      <c r="CI5623">
        <f>'[3]TABLEAU DE BORD'!B5621</f>
        <v>0</v>
      </c>
      <c r="CJ5623">
        <f>'[3]TABLEAU DE BORD'!E5621-'[3]TABLEAU DE BORD'!C5621</f>
        <v>0</v>
      </c>
      <c r="CL5623">
        <f>'[3]TABLEAU DE BORD'!H5621</f>
        <v>0</v>
      </c>
      <c r="CM5623">
        <f>'[3]TABLEAU DE BORD'!K5621-'[3]TABLEAU DE BORD'!I5621</f>
        <v>0</v>
      </c>
    </row>
    <row r="5624" spans="87:91" x14ac:dyDescent="0.25">
      <c r="CI5624">
        <f>'[3]TABLEAU DE BORD'!B5622</f>
        <v>0</v>
      </c>
      <c r="CJ5624">
        <f>'[3]TABLEAU DE BORD'!E5622-'[3]TABLEAU DE BORD'!C5622</f>
        <v>0</v>
      </c>
      <c r="CL5624">
        <f>'[3]TABLEAU DE BORD'!H5622</f>
        <v>0</v>
      </c>
      <c r="CM5624">
        <f>'[3]TABLEAU DE BORD'!K5622-'[3]TABLEAU DE BORD'!I5622</f>
        <v>0</v>
      </c>
    </row>
    <row r="5625" spans="87:91" x14ac:dyDescent="0.25">
      <c r="CI5625">
        <f>'[3]TABLEAU DE BORD'!B5623</f>
        <v>0</v>
      </c>
      <c r="CJ5625">
        <f>'[3]TABLEAU DE BORD'!E5623-'[3]TABLEAU DE BORD'!C5623</f>
        <v>0</v>
      </c>
      <c r="CL5625">
        <f>'[3]TABLEAU DE BORD'!H5623</f>
        <v>0</v>
      </c>
      <c r="CM5625">
        <f>'[3]TABLEAU DE BORD'!K5623-'[3]TABLEAU DE BORD'!I5623</f>
        <v>0</v>
      </c>
    </row>
    <row r="5626" spans="87:91" x14ac:dyDescent="0.25">
      <c r="CI5626">
        <f>'[3]TABLEAU DE BORD'!B5624</f>
        <v>0</v>
      </c>
      <c r="CJ5626">
        <f>'[3]TABLEAU DE BORD'!E5624-'[3]TABLEAU DE BORD'!C5624</f>
        <v>0</v>
      </c>
      <c r="CL5626">
        <f>'[3]TABLEAU DE BORD'!H5624</f>
        <v>0</v>
      </c>
      <c r="CM5626">
        <f>'[3]TABLEAU DE BORD'!K5624-'[3]TABLEAU DE BORD'!I5624</f>
        <v>0</v>
      </c>
    </row>
    <row r="5627" spans="87:91" x14ac:dyDescent="0.25">
      <c r="CI5627">
        <f>'[3]TABLEAU DE BORD'!B5625</f>
        <v>0</v>
      </c>
      <c r="CJ5627">
        <f>'[3]TABLEAU DE BORD'!E5625-'[3]TABLEAU DE BORD'!C5625</f>
        <v>0</v>
      </c>
      <c r="CL5627">
        <f>'[3]TABLEAU DE BORD'!H5625</f>
        <v>0</v>
      </c>
      <c r="CM5627">
        <f>'[3]TABLEAU DE BORD'!K5625-'[3]TABLEAU DE BORD'!I5625</f>
        <v>0</v>
      </c>
    </row>
    <row r="5628" spans="87:91" x14ac:dyDescent="0.25">
      <c r="CI5628">
        <f>'[3]TABLEAU DE BORD'!B5626</f>
        <v>0</v>
      </c>
      <c r="CJ5628">
        <f>'[3]TABLEAU DE BORD'!E5626-'[3]TABLEAU DE BORD'!C5626</f>
        <v>0</v>
      </c>
      <c r="CL5628">
        <f>'[3]TABLEAU DE BORD'!H5626</f>
        <v>0</v>
      </c>
      <c r="CM5628">
        <f>'[3]TABLEAU DE BORD'!K5626-'[3]TABLEAU DE BORD'!I5626</f>
        <v>0</v>
      </c>
    </row>
    <row r="5629" spans="87:91" x14ac:dyDescent="0.25">
      <c r="CI5629">
        <f>'[3]TABLEAU DE BORD'!B5627</f>
        <v>0</v>
      </c>
      <c r="CJ5629">
        <f>'[3]TABLEAU DE BORD'!E5627-'[3]TABLEAU DE BORD'!C5627</f>
        <v>0</v>
      </c>
      <c r="CL5629">
        <f>'[3]TABLEAU DE BORD'!H5627</f>
        <v>0</v>
      </c>
      <c r="CM5629">
        <f>'[3]TABLEAU DE BORD'!K5627-'[3]TABLEAU DE BORD'!I5627</f>
        <v>0</v>
      </c>
    </row>
    <row r="5630" spans="87:91" x14ac:dyDescent="0.25">
      <c r="CI5630">
        <f>'[3]TABLEAU DE BORD'!B5628</f>
        <v>0</v>
      </c>
      <c r="CJ5630">
        <f>'[3]TABLEAU DE BORD'!E5628-'[3]TABLEAU DE BORD'!C5628</f>
        <v>0</v>
      </c>
      <c r="CL5630">
        <f>'[3]TABLEAU DE BORD'!H5628</f>
        <v>0</v>
      </c>
      <c r="CM5630">
        <f>'[3]TABLEAU DE BORD'!K5628-'[3]TABLEAU DE BORD'!I5628</f>
        <v>0</v>
      </c>
    </row>
    <row r="5631" spans="87:91" x14ac:dyDescent="0.25">
      <c r="CI5631">
        <f>'[3]TABLEAU DE BORD'!B5629</f>
        <v>0</v>
      </c>
      <c r="CJ5631">
        <f>'[3]TABLEAU DE BORD'!E5629-'[3]TABLEAU DE BORD'!C5629</f>
        <v>0</v>
      </c>
      <c r="CL5631">
        <f>'[3]TABLEAU DE BORD'!H5629</f>
        <v>0</v>
      </c>
      <c r="CM5631">
        <f>'[3]TABLEAU DE BORD'!K5629-'[3]TABLEAU DE BORD'!I5629</f>
        <v>0</v>
      </c>
    </row>
    <row r="5632" spans="87:91" x14ac:dyDescent="0.25">
      <c r="CI5632">
        <f>'[3]TABLEAU DE BORD'!B5630</f>
        <v>0</v>
      </c>
      <c r="CJ5632">
        <f>'[3]TABLEAU DE BORD'!E5630-'[3]TABLEAU DE BORD'!C5630</f>
        <v>0</v>
      </c>
      <c r="CL5632">
        <f>'[3]TABLEAU DE BORD'!H5630</f>
        <v>0</v>
      </c>
      <c r="CM5632">
        <f>'[3]TABLEAU DE BORD'!K5630-'[3]TABLEAU DE BORD'!I5630</f>
        <v>0</v>
      </c>
    </row>
    <row r="5633" spans="87:91" x14ac:dyDescent="0.25">
      <c r="CI5633">
        <f>'[3]TABLEAU DE BORD'!B5631</f>
        <v>0</v>
      </c>
      <c r="CJ5633">
        <f>'[3]TABLEAU DE BORD'!E5631-'[3]TABLEAU DE BORD'!C5631</f>
        <v>0</v>
      </c>
      <c r="CL5633">
        <f>'[3]TABLEAU DE BORD'!H5631</f>
        <v>0</v>
      </c>
      <c r="CM5633">
        <f>'[3]TABLEAU DE BORD'!K5631-'[3]TABLEAU DE BORD'!I5631</f>
        <v>0</v>
      </c>
    </row>
    <row r="5634" spans="87:91" x14ac:dyDescent="0.25">
      <c r="CI5634">
        <f>'[3]TABLEAU DE BORD'!B5632</f>
        <v>0</v>
      </c>
      <c r="CJ5634">
        <f>'[3]TABLEAU DE BORD'!E5632-'[3]TABLEAU DE BORD'!C5632</f>
        <v>0</v>
      </c>
      <c r="CL5634">
        <f>'[3]TABLEAU DE BORD'!H5632</f>
        <v>0</v>
      </c>
      <c r="CM5634">
        <f>'[3]TABLEAU DE BORD'!K5632-'[3]TABLEAU DE BORD'!I5632</f>
        <v>0</v>
      </c>
    </row>
    <row r="5635" spans="87:91" x14ac:dyDescent="0.25">
      <c r="CI5635">
        <f>'[3]TABLEAU DE BORD'!B5633</f>
        <v>0</v>
      </c>
      <c r="CJ5635">
        <f>'[3]TABLEAU DE BORD'!E5633-'[3]TABLEAU DE BORD'!C5633</f>
        <v>0</v>
      </c>
      <c r="CL5635">
        <f>'[3]TABLEAU DE BORD'!H5633</f>
        <v>0</v>
      </c>
      <c r="CM5635">
        <f>'[3]TABLEAU DE BORD'!K5633-'[3]TABLEAU DE BORD'!I5633</f>
        <v>0</v>
      </c>
    </row>
    <row r="5636" spans="87:91" x14ac:dyDescent="0.25">
      <c r="CI5636">
        <f>'[3]TABLEAU DE BORD'!B5634</f>
        <v>0</v>
      </c>
      <c r="CJ5636">
        <f>'[3]TABLEAU DE BORD'!E5634-'[3]TABLEAU DE BORD'!C5634</f>
        <v>0</v>
      </c>
      <c r="CL5636">
        <f>'[3]TABLEAU DE BORD'!H5634</f>
        <v>0</v>
      </c>
      <c r="CM5636">
        <f>'[3]TABLEAU DE BORD'!K5634-'[3]TABLEAU DE BORD'!I5634</f>
        <v>0</v>
      </c>
    </row>
    <row r="5637" spans="87:91" x14ac:dyDescent="0.25">
      <c r="CI5637">
        <f>'[3]TABLEAU DE BORD'!B5635</f>
        <v>0</v>
      </c>
      <c r="CJ5637">
        <f>'[3]TABLEAU DE BORD'!E5635-'[3]TABLEAU DE BORD'!C5635</f>
        <v>0</v>
      </c>
      <c r="CL5637">
        <f>'[3]TABLEAU DE BORD'!H5635</f>
        <v>0</v>
      </c>
      <c r="CM5637">
        <f>'[3]TABLEAU DE BORD'!K5635-'[3]TABLEAU DE BORD'!I5635</f>
        <v>0</v>
      </c>
    </row>
    <row r="5638" spans="87:91" x14ac:dyDescent="0.25">
      <c r="CI5638">
        <f>'[3]TABLEAU DE BORD'!B5636</f>
        <v>0</v>
      </c>
      <c r="CJ5638">
        <f>'[3]TABLEAU DE BORD'!E5636-'[3]TABLEAU DE BORD'!C5636</f>
        <v>0</v>
      </c>
      <c r="CL5638">
        <f>'[3]TABLEAU DE BORD'!H5636</f>
        <v>0</v>
      </c>
      <c r="CM5638">
        <f>'[3]TABLEAU DE BORD'!K5636-'[3]TABLEAU DE BORD'!I5636</f>
        <v>0</v>
      </c>
    </row>
    <row r="5639" spans="87:91" x14ac:dyDescent="0.25">
      <c r="CI5639">
        <f>'[3]TABLEAU DE BORD'!B5637</f>
        <v>0</v>
      </c>
      <c r="CJ5639">
        <f>'[3]TABLEAU DE BORD'!E5637-'[3]TABLEAU DE BORD'!C5637</f>
        <v>0</v>
      </c>
      <c r="CL5639">
        <f>'[3]TABLEAU DE BORD'!H5637</f>
        <v>0</v>
      </c>
      <c r="CM5639">
        <f>'[3]TABLEAU DE BORD'!K5637-'[3]TABLEAU DE BORD'!I5637</f>
        <v>0</v>
      </c>
    </row>
    <row r="5640" spans="87:91" x14ac:dyDescent="0.25">
      <c r="CI5640">
        <f>'[3]TABLEAU DE BORD'!B5638</f>
        <v>0</v>
      </c>
      <c r="CJ5640">
        <f>'[3]TABLEAU DE BORD'!E5638-'[3]TABLEAU DE BORD'!C5638</f>
        <v>0</v>
      </c>
      <c r="CL5640">
        <f>'[3]TABLEAU DE BORD'!H5638</f>
        <v>0</v>
      </c>
      <c r="CM5640">
        <f>'[3]TABLEAU DE BORD'!K5638-'[3]TABLEAU DE BORD'!I5638</f>
        <v>0</v>
      </c>
    </row>
    <row r="5641" spans="87:91" x14ac:dyDescent="0.25">
      <c r="CI5641">
        <f>'[3]TABLEAU DE BORD'!B5639</f>
        <v>0</v>
      </c>
      <c r="CJ5641">
        <f>'[3]TABLEAU DE BORD'!E5639-'[3]TABLEAU DE BORD'!C5639</f>
        <v>0</v>
      </c>
      <c r="CL5641">
        <f>'[3]TABLEAU DE BORD'!H5639</f>
        <v>0</v>
      </c>
      <c r="CM5641">
        <f>'[3]TABLEAU DE BORD'!K5639-'[3]TABLEAU DE BORD'!I5639</f>
        <v>0</v>
      </c>
    </row>
    <row r="5642" spans="87:91" x14ac:dyDescent="0.25">
      <c r="CI5642">
        <f>'[3]TABLEAU DE BORD'!B5640</f>
        <v>0</v>
      </c>
      <c r="CJ5642">
        <f>'[3]TABLEAU DE BORD'!E5640-'[3]TABLEAU DE BORD'!C5640</f>
        <v>0</v>
      </c>
      <c r="CL5642">
        <f>'[3]TABLEAU DE BORD'!H5640</f>
        <v>0</v>
      </c>
      <c r="CM5642">
        <f>'[3]TABLEAU DE BORD'!K5640-'[3]TABLEAU DE BORD'!I5640</f>
        <v>0</v>
      </c>
    </row>
    <row r="5643" spans="87:91" x14ac:dyDescent="0.25">
      <c r="CI5643">
        <f>'[3]TABLEAU DE BORD'!B5641</f>
        <v>0</v>
      </c>
      <c r="CJ5643">
        <f>'[3]TABLEAU DE BORD'!E5641-'[3]TABLEAU DE BORD'!C5641</f>
        <v>0</v>
      </c>
      <c r="CL5643">
        <f>'[3]TABLEAU DE BORD'!H5641</f>
        <v>0</v>
      </c>
      <c r="CM5643">
        <f>'[3]TABLEAU DE BORD'!K5641-'[3]TABLEAU DE BORD'!I5641</f>
        <v>0</v>
      </c>
    </row>
    <row r="5644" spans="87:91" x14ac:dyDescent="0.25">
      <c r="CI5644">
        <f>'[3]TABLEAU DE BORD'!B5642</f>
        <v>0</v>
      </c>
      <c r="CJ5644">
        <f>'[3]TABLEAU DE BORD'!E5642-'[3]TABLEAU DE BORD'!C5642</f>
        <v>0</v>
      </c>
      <c r="CL5644">
        <f>'[3]TABLEAU DE BORD'!H5642</f>
        <v>0</v>
      </c>
      <c r="CM5644">
        <f>'[3]TABLEAU DE BORD'!K5642-'[3]TABLEAU DE BORD'!I5642</f>
        <v>0</v>
      </c>
    </row>
    <row r="5645" spans="87:91" x14ac:dyDescent="0.25">
      <c r="CI5645">
        <f>'[3]TABLEAU DE BORD'!B5643</f>
        <v>0</v>
      </c>
      <c r="CJ5645">
        <f>'[3]TABLEAU DE BORD'!E5643-'[3]TABLEAU DE BORD'!C5643</f>
        <v>0</v>
      </c>
      <c r="CL5645">
        <f>'[3]TABLEAU DE BORD'!H5643</f>
        <v>0</v>
      </c>
      <c r="CM5645">
        <f>'[3]TABLEAU DE BORD'!K5643-'[3]TABLEAU DE BORD'!I5643</f>
        <v>0</v>
      </c>
    </row>
    <row r="5646" spans="87:91" x14ac:dyDescent="0.25">
      <c r="CI5646">
        <f>'[3]TABLEAU DE BORD'!B5644</f>
        <v>0</v>
      </c>
      <c r="CJ5646">
        <f>'[3]TABLEAU DE BORD'!E5644-'[3]TABLEAU DE BORD'!C5644</f>
        <v>0</v>
      </c>
      <c r="CL5646">
        <f>'[3]TABLEAU DE BORD'!H5644</f>
        <v>0</v>
      </c>
      <c r="CM5646">
        <f>'[3]TABLEAU DE BORD'!K5644-'[3]TABLEAU DE BORD'!I5644</f>
        <v>0</v>
      </c>
    </row>
    <row r="5647" spans="87:91" x14ac:dyDescent="0.25">
      <c r="CI5647">
        <f>'[3]TABLEAU DE BORD'!B5645</f>
        <v>0</v>
      </c>
      <c r="CJ5647">
        <f>'[3]TABLEAU DE BORD'!E5645-'[3]TABLEAU DE BORD'!C5645</f>
        <v>0</v>
      </c>
      <c r="CL5647">
        <f>'[3]TABLEAU DE BORD'!H5645</f>
        <v>0</v>
      </c>
      <c r="CM5647">
        <f>'[3]TABLEAU DE BORD'!K5645-'[3]TABLEAU DE BORD'!I5645</f>
        <v>0</v>
      </c>
    </row>
    <row r="5648" spans="87:91" x14ac:dyDescent="0.25">
      <c r="CI5648">
        <f>'[3]TABLEAU DE BORD'!B5646</f>
        <v>0</v>
      </c>
      <c r="CJ5648">
        <f>'[3]TABLEAU DE BORD'!E5646-'[3]TABLEAU DE BORD'!C5646</f>
        <v>0</v>
      </c>
      <c r="CL5648">
        <f>'[3]TABLEAU DE BORD'!H5646</f>
        <v>0</v>
      </c>
      <c r="CM5648">
        <f>'[3]TABLEAU DE BORD'!K5646-'[3]TABLEAU DE BORD'!I5646</f>
        <v>0</v>
      </c>
    </row>
    <row r="5649" spans="87:91" x14ac:dyDescent="0.25">
      <c r="CI5649">
        <f>'[3]TABLEAU DE BORD'!B5647</f>
        <v>0</v>
      </c>
      <c r="CJ5649">
        <f>'[3]TABLEAU DE BORD'!E5647-'[3]TABLEAU DE BORD'!C5647</f>
        <v>0</v>
      </c>
      <c r="CL5649">
        <f>'[3]TABLEAU DE BORD'!H5647</f>
        <v>0</v>
      </c>
      <c r="CM5649">
        <f>'[3]TABLEAU DE BORD'!K5647-'[3]TABLEAU DE BORD'!I5647</f>
        <v>0</v>
      </c>
    </row>
    <row r="5650" spans="87:91" x14ac:dyDescent="0.25">
      <c r="CI5650">
        <f>'[3]TABLEAU DE BORD'!B5648</f>
        <v>0</v>
      </c>
      <c r="CJ5650">
        <f>'[3]TABLEAU DE BORD'!E5648-'[3]TABLEAU DE BORD'!C5648</f>
        <v>0</v>
      </c>
      <c r="CL5650">
        <f>'[3]TABLEAU DE BORD'!H5648</f>
        <v>0</v>
      </c>
      <c r="CM5650">
        <f>'[3]TABLEAU DE BORD'!K5648-'[3]TABLEAU DE BORD'!I5648</f>
        <v>0</v>
      </c>
    </row>
    <row r="5651" spans="87:91" x14ac:dyDescent="0.25">
      <c r="CI5651">
        <f>'[3]TABLEAU DE BORD'!B5649</f>
        <v>0</v>
      </c>
      <c r="CJ5651">
        <f>'[3]TABLEAU DE BORD'!E5649-'[3]TABLEAU DE BORD'!C5649</f>
        <v>0</v>
      </c>
      <c r="CL5651">
        <f>'[3]TABLEAU DE BORD'!H5649</f>
        <v>0</v>
      </c>
      <c r="CM5651">
        <f>'[3]TABLEAU DE BORD'!K5649-'[3]TABLEAU DE BORD'!I5649</f>
        <v>0</v>
      </c>
    </row>
    <row r="5652" spans="87:91" x14ac:dyDescent="0.25">
      <c r="CI5652">
        <f>'[3]TABLEAU DE BORD'!B5650</f>
        <v>0</v>
      </c>
      <c r="CJ5652">
        <f>'[3]TABLEAU DE BORD'!E5650-'[3]TABLEAU DE BORD'!C5650</f>
        <v>0</v>
      </c>
      <c r="CL5652">
        <f>'[3]TABLEAU DE BORD'!H5650</f>
        <v>0</v>
      </c>
      <c r="CM5652">
        <f>'[3]TABLEAU DE BORD'!K5650-'[3]TABLEAU DE BORD'!I5650</f>
        <v>0</v>
      </c>
    </row>
    <row r="5653" spans="87:91" x14ac:dyDescent="0.25">
      <c r="CI5653">
        <f>'[3]TABLEAU DE BORD'!B5651</f>
        <v>0</v>
      </c>
      <c r="CJ5653">
        <f>'[3]TABLEAU DE BORD'!E5651-'[3]TABLEAU DE BORD'!C5651</f>
        <v>0</v>
      </c>
      <c r="CL5653">
        <f>'[3]TABLEAU DE BORD'!H5651</f>
        <v>0</v>
      </c>
      <c r="CM5653">
        <f>'[3]TABLEAU DE BORD'!K5651-'[3]TABLEAU DE BORD'!I5651</f>
        <v>0</v>
      </c>
    </row>
    <row r="5654" spans="87:91" x14ac:dyDescent="0.25">
      <c r="CI5654">
        <f>'[3]TABLEAU DE BORD'!B5652</f>
        <v>0</v>
      </c>
      <c r="CJ5654">
        <f>'[3]TABLEAU DE BORD'!E5652-'[3]TABLEAU DE BORD'!C5652</f>
        <v>0</v>
      </c>
      <c r="CL5654">
        <f>'[3]TABLEAU DE BORD'!H5652</f>
        <v>0</v>
      </c>
      <c r="CM5654">
        <f>'[3]TABLEAU DE BORD'!K5652-'[3]TABLEAU DE BORD'!I5652</f>
        <v>0</v>
      </c>
    </row>
    <row r="5655" spans="87:91" x14ac:dyDescent="0.25">
      <c r="CI5655">
        <f>'[3]TABLEAU DE BORD'!B5653</f>
        <v>0</v>
      </c>
      <c r="CJ5655">
        <f>'[3]TABLEAU DE BORD'!E5653-'[3]TABLEAU DE BORD'!C5653</f>
        <v>0</v>
      </c>
      <c r="CL5655">
        <f>'[3]TABLEAU DE BORD'!H5653</f>
        <v>0</v>
      </c>
      <c r="CM5655">
        <f>'[3]TABLEAU DE BORD'!K5653-'[3]TABLEAU DE BORD'!I5653</f>
        <v>0</v>
      </c>
    </row>
    <row r="5656" spans="87:91" x14ac:dyDescent="0.25">
      <c r="CI5656">
        <f>'[3]TABLEAU DE BORD'!B5654</f>
        <v>0</v>
      </c>
      <c r="CJ5656">
        <f>'[3]TABLEAU DE BORD'!E5654-'[3]TABLEAU DE BORD'!C5654</f>
        <v>0</v>
      </c>
      <c r="CL5656">
        <f>'[3]TABLEAU DE BORD'!H5654</f>
        <v>0</v>
      </c>
      <c r="CM5656">
        <f>'[3]TABLEAU DE BORD'!K5654-'[3]TABLEAU DE BORD'!I5654</f>
        <v>0</v>
      </c>
    </row>
    <row r="5657" spans="87:91" x14ac:dyDescent="0.25">
      <c r="CI5657">
        <f>'[3]TABLEAU DE BORD'!B5655</f>
        <v>0</v>
      </c>
      <c r="CJ5657">
        <f>'[3]TABLEAU DE BORD'!E5655-'[3]TABLEAU DE BORD'!C5655</f>
        <v>0</v>
      </c>
      <c r="CL5657">
        <f>'[3]TABLEAU DE BORD'!H5655</f>
        <v>0</v>
      </c>
      <c r="CM5657">
        <f>'[3]TABLEAU DE BORD'!K5655-'[3]TABLEAU DE BORD'!I5655</f>
        <v>0</v>
      </c>
    </row>
    <row r="5658" spans="87:91" x14ac:dyDescent="0.25">
      <c r="CI5658">
        <f>'[3]TABLEAU DE BORD'!B5656</f>
        <v>0</v>
      </c>
      <c r="CJ5658">
        <f>'[3]TABLEAU DE BORD'!E5656-'[3]TABLEAU DE BORD'!C5656</f>
        <v>0</v>
      </c>
      <c r="CL5658">
        <f>'[3]TABLEAU DE BORD'!H5656</f>
        <v>0</v>
      </c>
      <c r="CM5658">
        <f>'[3]TABLEAU DE BORD'!K5656-'[3]TABLEAU DE BORD'!I5656</f>
        <v>0</v>
      </c>
    </row>
    <row r="5659" spans="87:91" x14ac:dyDescent="0.25">
      <c r="CI5659">
        <f>'[3]TABLEAU DE BORD'!B5657</f>
        <v>0</v>
      </c>
      <c r="CJ5659">
        <f>'[3]TABLEAU DE BORD'!E5657-'[3]TABLEAU DE BORD'!C5657</f>
        <v>0</v>
      </c>
      <c r="CL5659">
        <f>'[3]TABLEAU DE BORD'!H5657</f>
        <v>0</v>
      </c>
      <c r="CM5659">
        <f>'[3]TABLEAU DE BORD'!K5657-'[3]TABLEAU DE BORD'!I5657</f>
        <v>0</v>
      </c>
    </row>
    <row r="5660" spans="87:91" x14ac:dyDescent="0.25">
      <c r="CI5660">
        <f>'[3]TABLEAU DE BORD'!B5658</f>
        <v>0</v>
      </c>
      <c r="CJ5660">
        <f>'[3]TABLEAU DE BORD'!E5658-'[3]TABLEAU DE BORD'!C5658</f>
        <v>0</v>
      </c>
      <c r="CL5660">
        <f>'[3]TABLEAU DE BORD'!H5658</f>
        <v>0</v>
      </c>
      <c r="CM5660">
        <f>'[3]TABLEAU DE BORD'!K5658-'[3]TABLEAU DE BORD'!I5658</f>
        <v>0</v>
      </c>
    </row>
    <row r="5661" spans="87:91" x14ac:dyDescent="0.25">
      <c r="CI5661">
        <f>'[3]TABLEAU DE BORD'!B5659</f>
        <v>0</v>
      </c>
      <c r="CJ5661">
        <f>'[3]TABLEAU DE BORD'!E5659-'[3]TABLEAU DE BORD'!C5659</f>
        <v>0</v>
      </c>
      <c r="CL5661">
        <f>'[3]TABLEAU DE BORD'!H5659</f>
        <v>0</v>
      </c>
      <c r="CM5661">
        <f>'[3]TABLEAU DE BORD'!K5659-'[3]TABLEAU DE BORD'!I5659</f>
        <v>0</v>
      </c>
    </row>
    <row r="5662" spans="87:91" x14ac:dyDescent="0.25">
      <c r="CI5662">
        <f>'[3]TABLEAU DE BORD'!B5660</f>
        <v>0</v>
      </c>
      <c r="CJ5662">
        <f>'[3]TABLEAU DE BORD'!E5660-'[3]TABLEAU DE BORD'!C5660</f>
        <v>0</v>
      </c>
      <c r="CL5662">
        <f>'[3]TABLEAU DE BORD'!H5660</f>
        <v>0</v>
      </c>
      <c r="CM5662">
        <f>'[3]TABLEAU DE BORD'!K5660-'[3]TABLEAU DE BORD'!I5660</f>
        <v>0</v>
      </c>
    </row>
    <row r="5663" spans="87:91" x14ac:dyDescent="0.25">
      <c r="CI5663">
        <f>'[3]TABLEAU DE BORD'!B5661</f>
        <v>0</v>
      </c>
      <c r="CJ5663">
        <f>'[3]TABLEAU DE BORD'!E5661-'[3]TABLEAU DE BORD'!C5661</f>
        <v>0</v>
      </c>
      <c r="CL5663">
        <f>'[3]TABLEAU DE BORD'!H5661</f>
        <v>0</v>
      </c>
      <c r="CM5663">
        <f>'[3]TABLEAU DE BORD'!K5661-'[3]TABLEAU DE BORD'!I5661</f>
        <v>0</v>
      </c>
    </row>
    <row r="5664" spans="87:91" x14ac:dyDescent="0.25">
      <c r="CI5664">
        <f>'[3]TABLEAU DE BORD'!B5662</f>
        <v>0</v>
      </c>
      <c r="CJ5664">
        <f>'[3]TABLEAU DE BORD'!E5662-'[3]TABLEAU DE BORD'!C5662</f>
        <v>0</v>
      </c>
      <c r="CL5664">
        <f>'[3]TABLEAU DE BORD'!H5662</f>
        <v>0</v>
      </c>
      <c r="CM5664">
        <f>'[3]TABLEAU DE BORD'!K5662-'[3]TABLEAU DE BORD'!I5662</f>
        <v>0</v>
      </c>
    </row>
    <row r="5665" spans="87:91" x14ac:dyDescent="0.25">
      <c r="CI5665">
        <f>'[3]TABLEAU DE BORD'!B5663</f>
        <v>0</v>
      </c>
      <c r="CJ5665">
        <f>'[3]TABLEAU DE BORD'!E5663-'[3]TABLEAU DE BORD'!C5663</f>
        <v>0</v>
      </c>
      <c r="CL5665">
        <f>'[3]TABLEAU DE BORD'!H5663</f>
        <v>0</v>
      </c>
      <c r="CM5665">
        <f>'[3]TABLEAU DE BORD'!K5663-'[3]TABLEAU DE BORD'!I5663</f>
        <v>0</v>
      </c>
    </row>
    <row r="5666" spans="87:91" x14ac:dyDescent="0.25">
      <c r="CI5666">
        <f>'[3]TABLEAU DE BORD'!B5664</f>
        <v>0</v>
      </c>
      <c r="CJ5666">
        <f>'[3]TABLEAU DE BORD'!E5664-'[3]TABLEAU DE BORD'!C5664</f>
        <v>0</v>
      </c>
      <c r="CL5666">
        <f>'[3]TABLEAU DE BORD'!H5664</f>
        <v>0</v>
      </c>
      <c r="CM5666">
        <f>'[3]TABLEAU DE BORD'!K5664-'[3]TABLEAU DE BORD'!I5664</f>
        <v>0</v>
      </c>
    </row>
    <row r="5667" spans="87:91" x14ac:dyDescent="0.25">
      <c r="CI5667">
        <f>'[3]TABLEAU DE BORD'!B5665</f>
        <v>0</v>
      </c>
      <c r="CJ5667">
        <f>'[3]TABLEAU DE BORD'!E5665-'[3]TABLEAU DE BORD'!C5665</f>
        <v>0</v>
      </c>
      <c r="CL5667">
        <f>'[3]TABLEAU DE BORD'!H5665</f>
        <v>0</v>
      </c>
      <c r="CM5667">
        <f>'[3]TABLEAU DE BORD'!K5665-'[3]TABLEAU DE BORD'!I5665</f>
        <v>0</v>
      </c>
    </row>
    <row r="5668" spans="87:91" x14ac:dyDescent="0.25">
      <c r="CI5668">
        <f>'[3]TABLEAU DE BORD'!B5666</f>
        <v>0</v>
      </c>
      <c r="CJ5668">
        <f>'[3]TABLEAU DE BORD'!E5666-'[3]TABLEAU DE BORD'!C5666</f>
        <v>0</v>
      </c>
      <c r="CL5668">
        <f>'[3]TABLEAU DE BORD'!H5666</f>
        <v>0</v>
      </c>
      <c r="CM5668">
        <f>'[3]TABLEAU DE BORD'!K5666-'[3]TABLEAU DE BORD'!I5666</f>
        <v>0</v>
      </c>
    </row>
    <row r="5669" spans="87:91" x14ac:dyDescent="0.25">
      <c r="CI5669">
        <f>'[3]TABLEAU DE BORD'!B5667</f>
        <v>0</v>
      </c>
      <c r="CJ5669">
        <f>'[3]TABLEAU DE BORD'!E5667-'[3]TABLEAU DE BORD'!C5667</f>
        <v>0</v>
      </c>
      <c r="CM5669">
        <f>'[3]TABLEAU DE BORD'!K5667-'[3]TABLEAU DE BORD'!I5667</f>
        <v>0</v>
      </c>
    </row>
    <row r="5670" spans="87:91" x14ac:dyDescent="0.25">
      <c r="CI5670">
        <f>'[3]TABLEAU DE BORD'!B5668</f>
        <v>0</v>
      </c>
      <c r="CJ5670">
        <f>'[3]TABLEAU DE BORD'!E5668-'[3]TABLEAU DE BORD'!C5668</f>
        <v>0</v>
      </c>
      <c r="CM5670">
        <f>'[3]TABLEAU DE BORD'!K5668-'[3]TABLEAU DE BORD'!I5668</f>
        <v>0</v>
      </c>
    </row>
    <row r="5671" spans="87:91" x14ac:dyDescent="0.25">
      <c r="CI5671">
        <f>'[3]TABLEAU DE BORD'!B5669</f>
        <v>0</v>
      </c>
      <c r="CJ5671">
        <f>'[3]TABLEAU DE BORD'!E5669-'[3]TABLEAU DE BORD'!C5669</f>
        <v>0</v>
      </c>
      <c r="CM5671">
        <f>'[3]TABLEAU DE BORD'!K5669-'[3]TABLEAU DE BORD'!I5669</f>
        <v>0</v>
      </c>
    </row>
    <row r="5672" spans="87:91" x14ac:dyDescent="0.25">
      <c r="CI5672">
        <f>'[3]TABLEAU DE BORD'!B5670</f>
        <v>0</v>
      </c>
      <c r="CJ5672">
        <f>'[3]TABLEAU DE BORD'!E5670-'[3]TABLEAU DE BORD'!C5670</f>
        <v>0</v>
      </c>
      <c r="CM5672">
        <f>'[3]TABLEAU DE BORD'!K5670-'[3]TABLEAU DE BORD'!I5670</f>
        <v>0</v>
      </c>
    </row>
    <row r="5673" spans="87:91" x14ac:dyDescent="0.25">
      <c r="CI5673">
        <f>'[3]TABLEAU DE BORD'!B5671</f>
        <v>0</v>
      </c>
      <c r="CJ5673">
        <f>'[3]TABLEAU DE BORD'!E5671-'[3]TABLEAU DE BORD'!C5671</f>
        <v>0</v>
      </c>
      <c r="CM5673">
        <f>'[3]TABLEAU DE BORD'!K5671-'[3]TABLEAU DE BORD'!I5671</f>
        <v>0</v>
      </c>
    </row>
    <row r="5674" spans="87:91" x14ac:dyDescent="0.25">
      <c r="CI5674">
        <f>'[3]TABLEAU DE BORD'!B5672</f>
        <v>0</v>
      </c>
      <c r="CJ5674">
        <f>'[3]TABLEAU DE BORD'!E5672-'[3]TABLEAU DE BORD'!C5672</f>
        <v>0</v>
      </c>
      <c r="CM5674">
        <f>'[3]TABLEAU DE BORD'!K5672-'[3]TABLEAU DE BORD'!I5672</f>
        <v>0</v>
      </c>
    </row>
    <row r="5675" spans="87:91" x14ac:dyDescent="0.25">
      <c r="CI5675">
        <f>'[3]TABLEAU DE BORD'!B5673</f>
        <v>0</v>
      </c>
      <c r="CJ5675">
        <f>'[3]TABLEAU DE BORD'!E5673-'[3]TABLEAU DE BORD'!C5673</f>
        <v>0</v>
      </c>
      <c r="CM5675">
        <f>'[3]TABLEAU DE BORD'!K5673-'[3]TABLEAU DE BORD'!I5673</f>
        <v>0</v>
      </c>
    </row>
    <row r="5676" spans="87:91" x14ac:dyDescent="0.25">
      <c r="CI5676">
        <f>'[3]TABLEAU DE BORD'!B5674</f>
        <v>0</v>
      </c>
      <c r="CJ5676">
        <f>'[3]TABLEAU DE BORD'!E5674-'[3]TABLEAU DE BORD'!C5674</f>
        <v>0</v>
      </c>
      <c r="CM5676">
        <f>'[3]TABLEAU DE BORD'!K5674-'[3]TABLEAU DE BORD'!I5674</f>
        <v>0</v>
      </c>
    </row>
    <row r="5677" spans="87:91" x14ac:dyDescent="0.25">
      <c r="CI5677">
        <f>'[3]TABLEAU DE BORD'!B5675</f>
        <v>0</v>
      </c>
      <c r="CJ5677">
        <f>'[3]TABLEAU DE BORD'!E5675-'[3]TABLEAU DE BORD'!C5675</f>
        <v>0</v>
      </c>
      <c r="CM5677">
        <f>'[3]TABLEAU DE BORD'!K5675-'[3]TABLEAU DE BORD'!I5675</f>
        <v>0</v>
      </c>
    </row>
    <row r="5678" spans="87:91" x14ac:dyDescent="0.25">
      <c r="CI5678">
        <f>'[3]TABLEAU DE BORD'!B5676</f>
        <v>0</v>
      </c>
      <c r="CJ5678">
        <f>'[3]TABLEAU DE BORD'!E5676-'[3]TABLEAU DE BORD'!C5676</f>
        <v>0</v>
      </c>
    </row>
    <row r="5679" spans="87:91" x14ac:dyDescent="0.25">
      <c r="CI5679">
        <f>'[3]TABLEAU DE BORD'!B5677</f>
        <v>0</v>
      </c>
      <c r="CJ5679">
        <f>'[3]TABLEAU DE BORD'!E5677-'[3]TABLEAU DE BORD'!C5677</f>
        <v>0</v>
      </c>
    </row>
    <row r="5680" spans="87:91" x14ac:dyDescent="0.25">
      <c r="CI5680">
        <f>'[3]TABLEAU DE BORD'!B5678</f>
        <v>0</v>
      </c>
      <c r="CJ5680">
        <f>'[3]TABLEAU DE BORD'!E5678-'[3]TABLEAU DE BORD'!C5678</f>
        <v>0</v>
      </c>
    </row>
    <row r="5681" spans="87:88" x14ac:dyDescent="0.25">
      <c r="CI5681">
        <f>'[3]TABLEAU DE BORD'!B5679</f>
        <v>0</v>
      </c>
      <c r="CJ5681">
        <f>'[3]TABLEAU DE BORD'!E5679-'[3]TABLEAU DE BORD'!C5679</f>
        <v>0</v>
      </c>
    </row>
    <row r="5682" spans="87:88" x14ac:dyDescent="0.25">
      <c r="CI5682">
        <f>'[3]TABLEAU DE BORD'!B5680</f>
        <v>0</v>
      </c>
      <c r="CJ5682">
        <f>'[3]TABLEAU DE BORD'!E5680-'[3]TABLEAU DE BORD'!C5680</f>
        <v>0</v>
      </c>
    </row>
    <row r="5683" spans="87:88" x14ac:dyDescent="0.25">
      <c r="CI5683">
        <f>'[3]TABLEAU DE BORD'!B5681</f>
        <v>0</v>
      </c>
      <c r="CJ5683">
        <f>'[3]TABLEAU DE BORD'!E5681-'[3]TABLEAU DE BORD'!C5681</f>
        <v>0</v>
      </c>
    </row>
    <row r="5684" spans="87:88" x14ac:dyDescent="0.25">
      <c r="CI5684">
        <f>'[3]TABLEAU DE BORD'!B5682</f>
        <v>0</v>
      </c>
      <c r="CJ5684">
        <f>'[3]TABLEAU DE BORD'!E5682-'[3]TABLEAU DE BORD'!C5682</f>
        <v>0</v>
      </c>
    </row>
    <row r="5685" spans="87:88" x14ac:dyDescent="0.25">
      <c r="CI5685">
        <f>'[3]TABLEAU DE BORD'!B5683</f>
        <v>0</v>
      </c>
      <c r="CJ5685">
        <f>'[3]TABLEAU DE BORD'!E5683-'[3]TABLEAU DE BORD'!C5683</f>
        <v>0</v>
      </c>
    </row>
    <row r="5686" spans="87:88" x14ac:dyDescent="0.25">
      <c r="CI5686">
        <f>'[3]TABLEAU DE BORD'!B5684</f>
        <v>0</v>
      </c>
      <c r="CJ5686">
        <f>'[3]TABLEAU DE BORD'!E5684-'[3]TABLEAU DE BORD'!C5684</f>
        <v>0</v>
      </c>
    </row>
    <row r="5687" spans="87:88" x14ac:dyDescent="0.25">
      <c r="CI5687">
        <f>'[3]TABLEAU DE BORD'!B5685</f>
        <v>0</v>
      </c>
      <c r="CJ5687">
        <f>'[3]TABLEAU DE BORD'!E5685-'[3]TABLEAU DE BORD'!C5685</f>
        <v>0</v>
      </c>
    </row>
    <row r="5688" spans="87:88" x14ac:dyDescent="0.25">
      <c r="CI5688">
        <f>'[3]TABLEAU DE BORD'!B5686</f>
        <v>0</v>
      </c>
      <c r="CJ5688">
        <f>'[3]TABLEAU DE BORD'!E5686-'[3]TABLEAU DE BORD'!C5686</f>
        <v>0</v>
      </c>
    </row>
    <row r="5689" spans="87:88" x14ac:dyDescent="0.25">
      <c r="CI5689">
        <f>'[3]TABLEAU DE BORD'!B5687</f>
        <v>0</v>
      </c>
      <c r="CJ5689">
        <f>'[3]TABLEAU DE BORD'!E5687-'[3]TABLEAU DE BORD'!C5687</f>
        <v>0</v>
      </c>
    </row>
    <row r="5690" spans="87:88" x14ac:dyDescent="0.25">
      <c r="CI5690">
        <f>'[3]TABLEAU DE BORD'!B5688</f>
        <v>0</v>
      </c>
      <c r="CJ5690">
        <f>'[3]TABLEAU DE BORD'!E5688-'[3]TABLEAU DE BORD'!C5688</f>
        <v>0</v>
      </c>
    </row>
    <row r="5691" spans="87:88" x14ac:dyDescent="0.25">
      <c r="CI5691">
        <f>'[3]TABLEAU DE BORD'!B5689</f>
        <v>0</v>
      </c>
      <c r="CJ5691">
        <f>'[3]TABLEAU DE BORD'!E5689-'[3]TABLEAU DE BORD'!C5689</f>
        <v>0</v>
      </c>
    </row>
    <row r="5692" spans="87:88" x14ac:dyDescent="0.25">
      <c r="CI5692">
        <f>'[3]TABLEAU DE BORD'!B5690</f>
        <v>0</v>
      </c>
      <c r="CJ5692">
        <f>'[3]TABLEAU DE BORD'!E5690-'[3]TABLEAU DE BORD'!C5690</f>
        <v>0</v>
      </c>
    </row>
    <row r="5693" spans="87:88" x14ac:dyDescent="0.25">
      <c r="CI5693">
        <f>'[3]TABLEAU DE BORD'!B5691</f>
        <v>0</v>
      </c>
      <c r="CJ5693">
        <f>'[3]TABLEAU DE BORD'!E5691-'[3]TABLEAU DE BORD'!C5691</f>
        <v>0</v>
      </c>
    </row>
    <row r="5694" spans="87:88" x14ac:dyDescent="0.25">
      <c r="CI5694">
        <f>'[3]TABLEAU DE BORD'!B5692</f>
        <v>0</v>
      </c>
      <c r="CJ5694">
        <f>'[3]TABLEAU DE BORD'!E5692-'[3]TABLEAU DE BORD'!C5692</f>
        <v>0</v>
      </c>
    </row>
    <row r="5695" spans="87:88" x14ac:dyDescent="0.25">
      <c r="CI5695">
        <f>'[3]TABLEAU DE BORD'!B5693</f>
        <v>0</v>
      </c>
      <c r="CJ5695">
        <f>'[3]TABLEAU DE BORD'!E5693-'[3]TABLEAU DE BORD'!C5693</f>
        <v>0</v>
      </c>
    </row>
    <row r="5696" spans="87:88" x14ac:dyDescent="0.25">
      <c r="CI5696">
        <f>'[3]TABLEAU DE BORD'!B5694</f>
        <v>0</v>
      </c>
      <c r="CJ5696">
        <f>'[3]TABLEAU DE BORD'!E5694-'[3]TABLEAU DE BORD'!C5694</f>
        <v>0</v>
      </c>
    </row>
    <row r="5697" spans="87:88" x14ac:dyDescent="0.25">
      <c r="CI5697">
        <f>'[3]TABLEAU DE BORD'!B5695</f>
        <v>0</v>
      </c>
      <c r="CJ5697">
        <f>'[3]TABLEAU DE BORD'!E5695-'[3]TABLEAU DE BORD'!C5695</f>
        <v>0</v>
      </c>
    </row>
    <row r="5698" spans="87:88" x14ac:dyDescent="0.25">
      <c r="CI5698">
        <f>'[3]TABLEAU DE BORD'!B5696</f>
        <v>0</v>
      </c>
      <c r="CJ5698">
        <f>'[3]TABLEAU DE BORD'!E5696-'[3]TABLEAU DE BORD'!C5696</f>
        <v>0</v>
      </c>
    </row>
    <row r="5699" spans="87:88" x14ac:dyDescent="0.25">
      <c r="CI5699">
        <f>'[3]TABLEAU DE BORD'!B5697</f>
        <v>0</v>
      </c>
      <c r="CJ5699">
        <f>'[3]TABLEAU DE BORD'!E5697-'[3]TABLEAU DE BORD'!C5697</f>
        <v>0</v>
      </c>
    </row>
    <row r="5700" spans="87:88" x14ac:dyDescent="0.25">
      <c r="CI5700">
        <f>'[3]TABLEAU DE BORD'!B5698</f>
        <v>0</v>
      </c>
      <c r="CJ5700">
        <f>'[3]TABLEAU DE BORD'!E5698-'[3]TABLEAU DE BORD'!C5698</f>
        <v>0</v>
      </c>
    </row>
    <row r="5701" spans="87:88" x14ac:dyDescent="0.25">
      <c r="CI5701">
        <f>'[3]TABLEAU DE BORD'!B5699</f>
        <v>0</v>
      </c>
      <c r="CJ5701">
        <f>'[3]TABLEAU DE BORD'!E5699-'[3]TABLEAU DE BORD'!C5699</f>
        <v>0</v>
      </c>
    </row>
    <row r="5702" spans="87:88" x14ac:dyDescent="0.25">
      <c r="CI5702">
        <f>'[3]TABLEAU DE BORD'!B5700</f>
        <v>0</v>
      </c>
      <c r="CJ5702">
        <f>'[3]TABLEAU DE BORD'!E5700-'[3]TABLEAU DE BORD'!C5700</f>
        <v>0</v>
      </c>
    </row>
    <row r="5703" spans="87:88" x14ac:dyDescent="0.25">
      <c r="CI5703">
        <f>'[3]TABLEAU DE BORD'!B5701</f>
        <v>0</v>
      </c>
      <c r="CJ5703">
        <f>'[3]TABLEAU DE BORD'!E5701-'[3]TABLEAU DE BORD'!C5701</f>
        <v>0</v>
      </c>
    </row>
    <row r="5704" spans="87:88" x14ac:dyDescent="0.25">
      <c r="CI5704">
        <f>'[3]TABLEAU DE BORD'!B5702</f>
        <v>0</v>
      </c>
      <c r="CJ5704">
        <f>'[3]TABLEAU DE BORD'!E5702-'[3]TABLEAU DE BORD'!C5702</f>
        <v>0</v>
      </c>
    </row>
    <row r="5705" spans="87:88" x14ac:dyDescent="0.25">
      <c r="CI5705">
        <f>'[3]TABLEAU DE BORD'!B5703</f>
        <v>0</v>
      </c>
      <c r="CJ5705">
        <f>'[3]TABLEAU DE BORD'!E5703-'[3]TABLEAU DE BORD'!C5703</f>
        <v>0</v>
      </c>
    </row>
    <row r="5706" spans="87:88" x14ac:dyDescent="0.25">
      <c r="CI5706">
        <f>'[3]TABLEAU DE BORD'!B5704</f>
        <v>0</v>
      </c>
      <c r="CJ5706">
        <f>'[3]TABLEAU DE BORD'!E5704-'[3]TABLEAU DE BORD'!C5704</f>
        <v>0</v>
      </c>
    </row>
    <row r="5707" spans="87:88" x14ac:dyDescent="0.25">
      <c r="CI5707">
        <f>'[3]TABLEAU DE BORD'!B5705</f>
        <v>0</v>
      </c>
      <c r="CJ5707">
        <f>'[3]TABLEAU DE BORD'!E5705-'[3]TABLEAU DE BORD'!C5705</f>
        <v>0</v>
      </c>
    </row>
    <row r="5708" spans="87:88" x14ac:dyDescent="0.25">
      <c r="CI5708">
        <f>'[3]TABLEAU DE BORD'!B5706</f>
        <v>0</v>
      </c>
      <c r="CJ5708">
        <f>'[3]TABLEAU DE BORD'!E5706-'[3]TABLEAU DE BORD'!C5706</f>
        <v>0</v>
      </c>
    </row>
    <row r="5709" spans="87:88" x14ac:dyDescent="0.25">
      <c r="CI5709">
        <f>'[3]TABLEAU DE BORD'!B5707</f>
        <v>0</v>
      </c>
      <c r="CJ5709">
        <f>'[3]TABLEAU DE BORD'!E5707-'[3]TABLEAU DE BORD'!C5707</f>
        <v>0</v>
      </c>
    </row>
    <row r="5710" spans="87:88" x14ac:dyDescent="0.25">
      <c r="CI5710">
        <f>'[3]TABLEAU DE BORD'!B5708</f>
        <v>0</v>
      </c>
      <c r="CJ5710">
        <f>'[3]TABLEAU DE BORD'!E5708-'[3]TABLEAU DE BORD'!C5708</f>
        <v>0</v>
      </c>
    </row>
    <row r="5711" spans="87:88" x14ac:dyDescent="0.25">
      <c r="CI5711">
        <f>'[3]TABLEAU DE BORD'!B5709</f>
        <v>0</v>
      </c>
      <c r="CJ5711">
        <f>'[3]TABLEAU DE BORD'!E5709-'[3]TABLEAU DE BORD'!C5709</f>
        <v>0</v>
      </c>
    </row>
    <row r="5712" spans="87:88" x14ac:dyDescent="0.25">
      <c r="CI5712">
        <f>'[3]TABLEAU DE BORD'!B5710</f>
        <v>0</v>
      </c>
      <c r="CJ5712">
        <f>'[3]TABLEAU DE BORD'!E5710-'[3]TABLEAU DE BORD'!C5710</f>
        <v>0</v>
      </c>
    </row>
    <row r="5713" spans="87:88" x14ac:dyDescent="0.25">
      <c r="CI5713">
        <f>'[3]TABLEAU DE BORD'!B5711</f>
        <v>0</v>
      </c>
      <c r="CJ5713">
        <f>'[3]TABLEAU DE BORD'!E5711-'[3]TABLEAU DE BORD'!C5711</f>
        <v>0</v>
      </c>
    </row>
    <row r="5714" spans="87:88" x14ac:dyDescent="0.25">
      <c r="CI5714">
        <f>'[3]TABLEAU DE BORD'!B5712</f>
        <v>0</v>
      </c>
      <c r="CJ5714">
        <f>'[3]TABLEAU DE BORD'!E5712-'[3]TABLEAU DE BORD'!C5712</f>
        <v>0</v>
      </c>
    </row>
    <row r="5715" spans="87:88" x14ac:dyDescent="0.25">
      <c r="CI5715">
        <f>'[3]TABLEAU DE BORD'!B5713</f>
        <v>0</v>
      </c>
      <c r="CJ5715">
        <f>'[3]TABLEAU DE BORD'!E5713-'[3]TABLEAU DE BORD'!C5713</f>
        <v>0</v>
      </c>
    </row>
    <row r="5716" spans="87:88" x14ac:dyDescent="0.25">
      <c r="CI5716">
        <f>'[3]TABLEAU DE BORD'!B5714</f>
        <v>0</v>
      </c>
      <c r="CJ5716">
        <f>'[3]TABLEAU DE BORD'!E5714-'[3]TABLEAU DE BORD'!C5714</f>
        <v>0</v>
      </c>
    </row>
    <row r="5717" spans="87:88" x14ac:dyDescent="0.25">
      <c r="CI5717">
        <f>'[3]TABLEAU DE BORD'!B5715</f>
        <v>0</v>
      </c>
      <c r="CJ5717">
        <f>'[3]TABLEAU DE BORD'!E5715-'[3]TABLEAU DE BORD'!C5715</f>
        <v>0</v>
      </c>
    </row>
    <row r="5718" spans="87:88" x14ac:dyDescent="0.25">
      <c r="CI5718">
        <f>'[3]TABLEAU DE BORD'!B5716</f>
        <v>0</v>
      </c>
      <c r="CJ5718">
        <f>'[3]TABLEAU DE BORD'!E5716-'[3]TABLEAU DE BORD'!C5716</f>
        <v>0</v>
      </c>
    </row>
    <row r="5719" spans="87:88" x14ac:dyDescent="0.25">
      <c r="CI5719">
        <f>'[3]TABLEAU DE BORD'!B5717</f>
        <v>0</v>
      </c>
      <c r="CJ5719">
        <f>'[3]TABLEAU DE BORD'!E5717-'[3]TABLEAU DE BORD'!C5717</f>
        <v>0</v>
      </c>
    </row>
    <row r="5720" spans="87:88" x14ac:dyDescent="0.25">
      <c r="CI5720">
        <f>'[3]TABLEAU DE BORD'!B5718</f>
        <v>0</v>
      </c>
      <c r="CJ5720">
        <f>'[3]TABLEAU DE BORD'!E5718-'[3]TABLEAU DE BORD'!C5718</f>
        <v>0</v>
      </c>
    </row>
    <row r="5721" spans="87:88" x14ac:dyDescent="0.25">
      <c r="CI5721">
        <f>'[3]TABLEAU DE BORD'!B5719</f>
        <v>0</v>
      </c>
      <c r="CJ5721">
        <f>'[3]TABLEAU DE BORD'!E5719-'[3]TABLEAU DE BORD'!C5719</f>
        <v>0</v>
      </c>
    </row>
    <row r="5722" spans="87:88" x14ac:dyDescent="0.25">
      <c r="CI5722">
        <f>'[3]TABLEAU DE BORD'!B5720</f>
        <v>0</v>
      </c>
      <c r="CJ5722">
        <f>'[3]TABLEAU DE BORD'!E5720-'[3]TABLEAU DE BORD'!C5720</f>
        <v>0</v>
      </c>
    </row>
    <row r="5723" spans="87:88" x14ac:dyDescent="0.25">
      <c r="CI5723">
        <f>'[3]TABLEAU DE BORD'!B5721</f>
        <v>0</v>
      </c>
      <c r="CJ5723">
        <f>'[3]TABLEAU DE BORD'!E5721-'[3]TABLEAU DE BORD'!C5721</f>
        <v>0</v>
      </c>
    </row>
    <row r="5724" spans="87:88" x14ac:dyDescent="0.25">
      <c r="CI5724">
        <f>'[3]TABLEAU DE BORD'!B5722</f>
        <v>0</v>
      </c>
      <c r="CJ5724">
        <f>'[3]TABLEAU DE BORD'!E5722-'[3]TABLEAU DE BORD'!C5722</f>
        <v>0</v>
      </c>
    </row>
    <row r="5725" spans="87:88" x14ac:dyDescent="0.25">
      <c r="CI5725">
        <f>'[3]TABLEAU DE BORD'!B5723</f>
        <v>0</v>
      </c>
      <c r="CJ5725">
        <f>'[3]TABLEAU DE BORD'!E5723-'[3]TABLEAU DE BORD'!C5723</f>
        <v>0</v>
      </c>
    </row>
    <row r="5726" spans="87:88" x14ac:dyDescent="0.25">
      <c r="CI5726">
        <f>'[3]TABLEAU DE BORD'!B5724</f>
        <v>0</v>
      </c>
      <c r="CJ5726">
        <f>'[3]TABLEAU DE BORD'!E5724-'[3]TABLEAU DE BORD'!C5724</f>
        <v>0</v>
      </c>
    </row>
    <row r="5727" spans="87:88" x14ac:dyDescent="0.25">
      <c r="CI5727">
        <f>'[3]TABLEAU DE BORD'!B5725</f>
        <v>0</v>
      </c>
      <c r="CJ5727">
        <f>'[3]TABLEAU DE BORD'!E5725-'[3]TABLEAU DE BORD'!C5725</f>
        <v>0</v>
      </c>
    </row>
    <row r="5728" spans="87:88" x14ac:dyDescent="0.25">
      <c r="CI5728">
        <f>'[3]TABLEAU DE BORD'!B5726</f>
        <v>0</v>
      </c>
      <c r="CJ5728">
        <f>'[3]TABLEAU DE BORD'!E5726-'[3]TABLEAU DE BORD'!C5726</f>
        <v>0</v>
      </c>
    </row>
    <row r="5729" spans="87:88" x14ac:dyDescent="0.25">
      <c r="CI5729">
        <f>'[3]TABLEAU DE BORD'!B5727</f>
        <v>0</v>
      </c>
      <c r="CJ5729">
        <f>'[3]TABLEAU DE BORD'!E5727-'[3]TABLEAU DE BORD'!C5727</f>
        <v>0</v>
      </c>
    </row>
    <row r="5730" spans="87:88" x14ac:dyDescent="0.25">
      <c r="CI5730">
        <f>'[3]TABLEAU DE BORD'!B5728</f>
        <v>0</v>
      </c>
      <c r="CJ5730">
        <f>'[3]TABLEAU DE BORD'!E5728-'[3]TABLEAU DE BORD'!C5728</f>
        <v>0</v>
      </c>
    </row>
    <row r="5731" spans="87:88" x14ac:dyDescent="0.25">
      <c r="CI5731">
        <f>'[3]TABLEAU DE BORD'!B5729</f>
        <v>0</v>
      </c>
      <c r="CJ5731">
        <f>'[3]TABLEAU DE BORD'!E5729-'[3]TABLEAU DE BORD'!C5729</f>
        <v>0</v>
      </c>
    </row>
    <row r="5732" spans="87:88" x14ac:dyDescent="0.25">
      <c r="CI5732">
        <f>'[3]TABLEAU DE BORD'!B5730</f>
        <v>0</v>
      </c>
      <c r="CJ5732">
        <f>'[3]TABLEAU DE BORD'!E5730-'[3]TABLEAU DE BORD'!C5730</f>
        <v>0</v>
      </c>
    </row>
    <row r="5733" spans="87:88" x14ac:dyDescent="0.25">
      <c r="CI5733">
        <f>'[3]TABLEAU DE BORD'!B5731</f>
        <v>0</v>
      </c>
      <c r="CJ5733">
        <f>'[3]TABLEAU DE BORD'!E5731-'[3]TABLEAU DE BORD'!C5731</f>
        <v>0</v>
      </c>
    </row>
    <row r="5734" spans="87:88" x14ac:dyDescent="0.25">
      <c r="CI5734">
        <f>'[3]TABLEAU DE BORD'!B5732</f>
        <v>0</v>
      </c>
      <c r="CJ5734">
        <f>'[3]TABLEAU DE BORD'!E5732-'[3]TABLEAU DE BORD'!C5732</f>
        <v>0</v>
      </c>
    </row>
    <row r="5735" spans="87:88" x14ac:dyDescent="0.25">
      <c r="CI5735">
        <f>'[3]TABLEAU DE BORD'!B5733</f>
        <v>0</v>
      </c>
      <c r="CJ5735">
        <f>'[3]TABLEAU DE BORD'!E5733-'[3]TABLEAU DE BORD'!C5733</f>
        <v>0</v>
      </c>
    </row>
    <row r="5736" spans="87:88" x14ac:dyDescent="0.25">
      <c r="CI5736">
        <f>'[3]TABLEAU DE BORD'!B5734</f>
        <v>0</v>
      </c>
      <c r="CJ5736">
        <f>'[3]TABLEAU DE BORD'!E5734-'[3]TABLEAU DE BORD'!C5734</f>
        <v>0</v>
      </c>
    </row>
    <row r="5737" spans="87:88" x14ac:dyDescent="0.25">
      <c r="CI5737">
        <f>'[3]TABLEAU DE BORD'!B5735</f>
        <v>0</v>
      </c>
      <c r="CJ5737">
        <f>'[3]TABLEAU DE BORD'!E5735-'[3]TABLEAU DE BORD'!C5735</f>
        <v>0</v>
      </c>
    </row>
    <row r="5738" spans="87:88" x14ac:dyDescent="0.25">
      <c r="CI5738">
        <f>'[3]TABLEAU DE BORD'!B5736</f>
        <v>0</v>
      </c>
      <c r="CJ5738">
        <f>'[3]TABLEAU DE BORD'!E5736-'[3]TABLEAU DE BORD'!C5736</f>
        <v>0</v>
      </c>
    </row>
    <row r="5739" spans="87:88" x14ac:dyDescent="0.25">
      <c r="CI5739">
        <f>'[3]TABLEAU DE BORD'!B5737</f>
        <v>0</v>
      </c>
      <c r="CJ5739">
        <f>'[3]TABLEAU DE BORD'!E5737-'[3]TABLEAU DE BORD'!C5737</f>
        <v>0</v>
      </c>
    </row>
    <row r="5740" spans="87:88" x14ac:dyDescent="0.25">
      <c r="CI5740">
        <f>'[3]TABLEAU DE BORD'!B5738</f>
        <v>0</v>
      </c>
      <c r="CJ5740">
        <f>'[3]TABLEAU DE BORD'!E5738-'[3]TABLEAU DE BORD'!C5738</f>
        <v>0</v>
      </c>
    </row>
    <row r="5741" spans="87:88" x14ac:dyDescent="0.25">
      <c r="CI5741">
        <f>'[3]TABLEAU DE BORD'!B5739</f>
        <v>0</v>
      </c>
      <c r="CJ5741">
        <f>'[3]TABLEAU DE BORD'!E5739-'[3]TABLEAU DE BORD'!C5739</f>
        <v>0</v>
      </c>
    </row>
    <row r="5742" spans="87:88" x14ac:dyDescent="0.25">
      <c r="CI5742">
        <f>'[3]TABLEAU DE BORD'!B5740</f>
        <v>0</v>
      </c>
      <c r="CJ5742">
        <f>'[3]TABLEAU DE BORD'!E5740-'[3]TABLEAU DE BORD'!C5740</f>
        <v>0</v>
      </c>
    </row>
    <row r="5743" spans="87:88" x14ac:dyDescent="0.25">
      <c r="CI5743">
        <f>'[3]TABLEAU DE BORD'!B5741</f>
        <v>0</v>
      </c>
      <c r="CJ5743">
        <f>'[3]TABLEAU DE BORD'!E5741-'[3]TABLEAU DE BORD'!C5741</f>
        <v>0</v>
      </c>
    </row>
    <row r="5744" spans="87:88" x14ac:dyDescent="0.25">
      <c r="CI5744">
        <f>'[3]TABLEAU DE BORD'!B5742</f>
        <v>0</v>
      </c>
      <c r="CJ5744">
        <f>'[3]TABLEAU DE BORD'!E5742-'[3]TABLEAU DE BORD'!C5742</f>
        <v>0</v>
      </c>
    </row>
    <row r="5745" spans="87:88" x14ac:dyDescent="0.25">
      <c r="CI5745">
        <f>'[3]TABLEAU DE BORD'!B5743</f>
        <v>0</v>
      </c>
      <c r="CJ5745">
        <f>'[3]TABLEAU DE BORD'!E5743-'[3]TABLEAU DE BORD'!C5743</f>
        <v>0</v>
      </c>
    </row>
    <row r="5746" spans="87:88" x14ac:dyDescent="0.25">
      <c r="CI5746">
        <f>'[3]TABLEAU DE BORD'!B5744</f>
        <v>0</v>
      </c>
      <c r="CJ5746">
        <f>'[3]TABLEAU DE BORD'!E5744-'[3]TABLEAU DE BORD'!C5744</f>
        <v>0</v>
      </c>
    </row>
    <row r="5747" spans="87:88" x14ac:dyDescent="0.25">
      <c r="CI5747">
        <f>'[3]TABLEAU DE BORD'!B5745</f>
        <v>0</v>
      </c>
      <c r="CJ5747">
        <f>'[3]TABLEAU DE BORD'!E5745-'[3]TABLEAU DE BORD'!C5745</f>
        <v>0</v>
      </c>
    </row>
    <row r="5748" spans="87:88" x14ac:dyDescent="0.25">
      <c r="CI5748">
        <f>'[3]TABLEAU DE BORD'!B5746</f>
        <v>0</v>
      </c>
      <c r="CJ5748">
        <f>'[3]TABLEAU DE BORD'!E5746-'[3]TABLEAU DE BORD'!C5746</f>
        <v>0</v>
      </c>
    </row>
    <row r="5749" spans="87:88" x14ac:dyDescent="0.25">
      <c r="CI5749">
        <f>'[3]TABLEAU DE BORD'!B5747</f>
        <v>0</v>
      </c>
      <c r="CJ5749">
        <f>'[3]TABLEAU DE BORD'!E5747-'[3]TABLEAU DE BORD'!C5747</f>
        <v>0</v>
      </c>
    </row>
    <row r="5750" spans="87:88" x14ac:dyDescent="0.25">
      <c r="CI5750">
        <f>'[3]TABLEAU DE BORD'!B5748</f>
        <v>0</v>
      </c>
      <c r="CJ5750">
        <f>'[3]TABLEAU DE BORD'!E5748-'[3]TABLEAU DE BORD'!C5748</f>
        <v>0</v>
      </c>
    </row>
    <row r="5751" spans="87:88" x14ac:dyDescent="0.25">
      <c r="CI5751">
        <f>'[3]TABLEAU DE BORD'!B5749</f>
        <v>0</v>
      </c>
      <c r="CJ5751">
        <f>'[3]TABLEAU DE BORD'!E5749-'[3]TABLEAU DE BORD'!C5749</f>
        <v>0</v>
      </c>
    </row>
    <row r="5752" spans="87:88" x14ac:dyDescent="0.25">
      <c r="CI5752">
        <f>'[3]TABLEAU DE BORD'!B5750</f>
        <v>0</v>
      </c>
      <c r="CJ5752">
        <f>'[3]TABLEAU DE BORD'!E5750-'[3]TABLEAU DE BORD'!C5750</f>
        <v>0</v>
      </c>
    </row>
    <row r="5753" spans="87:88" x14ac:dyDescent="0.25">
      <c r="CI5753">
        <f>'[3]TABLEAU DE BORD'!B5751</f>
        <v>0</v>
      </c>
      <c r="CJ5753">
        <f>'[3]TABLEAU DE BORD'!E5751-'[3]TABLEAU DE BORD'!C5751</f>
        <v>0</v>
      </c>
    </row>
    <row r="5754" spans="87:88" x14ac:dyDescent="0.25">
      <c r="CI5754">
        <f>'[3]TABLEAU DE BORD'!B5752</f>
        <v>0</v>
      </c>
      <c r="CJ5754">
        <f>'[3]TABLEAU DE BORD'!E5752-'[3]TABLEAU DE BORD'!C5752</f>
        <v>0</v>
      </c>
    </row>
    <row r="5755" spans="87:88" x14ac:dyDescent="0.25">
      <c r="CI5755">
        <f>'[3]TABLEAU DE BORD'!B5753</f>
        <v>0</v>
      </c>
      <c r="CJ5755">
        <f>'[3]TABLEAU DE BORD'!E5753-'[3]TABLEAU DE BORD'!C5753</f>
        <v>0</v>
      </c>
    </row>
    <row r="5756" spans="87:88" x14ac:dyDescent="0.25">
      <c r="CI5756">
        <f>'[3]TABLEAU DE BORD'!B5754</f>
        <v>0</v>
      </c>
      <c r="CJ5756">
        <f>'[3]TABLEAU DE BORD'!E5754-'[3]TABLEAU DE BORD'!C5754</f>
        <v>0</v>
      </c>
    </row>
    <row r="5757" spans="87:88" x14ac:dyDescent="0.25">
      <c r="CI5757">
        <f>'[3]TABLEAU DE BORD'!B5755</f>
        <v>0</v>
      </c>
      <c r="CJ5757">
        <f>'[3]TABLEAU DE BORD'!E5755-'[3]TABLEAU DE BORD'!C5755</f>
        <v>0</v>
      </c>
    </row>
    <row r="5758" spans="87:88" x14ac:dyDescent="0.25">
      <c r="CI5758">
        <f>'[3]TABLEAU DE BORD'!B5756</f>
        <v>0</v>
      </c>
      <c r="CJ5758">
        <f>'[3]TABLEAU DE BORD'!E5756-'[3]TABLEAU DE BORD'!C5756</f>
        <v>0</v>
      </c>
    </row>
    <row r="5759" spans="87:88" x14ac:dyDescent="0.25">
      <c r="CI5759">
        <f>'[3]TABLEAU DE BORD'!B5757</f>
        <v>0</v>
      </c>
      <c r="CJ5759">
        <f>'[3]TABLEAU DE BORD'!E5757-'[3]TABLEAU DE BORD'!C5757</f>
        <v>0</v>
      </c>
    </row>
    <row r="5760" spans="87:88" x14ac:dyDescent="0.25">
      <c r="CI5760">
        <f>'[3]TABLEAU DE BORD'!B5758</f>
        <v>0</v>
      </c>
      <c r="CJ5760">
        <f>'[3]TABLEAU DE BORD'!E5758-'[3]TABLEAU DE BORD'!C5758</f>
        <v>0</v>
      </c>
    </row>
    <row r="5761" spans="87:88" x14ac:dyDescent="0.25">
      <c r="CI5761">
        <f>'[3]TABLEAU DE BORD'!B5759</f>
        <v>0</v>
      </c>
      <c r="CJ5761">
        <f>'[3]TABLEAU DE BORD'!E5759-'[3]TABLEAU DE BORD'!C5759</f>
        <v>0</v>
      </c>
    </row>
    <row r="5762" spans="87:88" x14ac:dyDescent="0.25">
      <c r="CI5762">
        <f>'[3]TABLEAU DE BORD'!B5760</f>
        <v>0</v>
      </c>
      <c r="CJ5762">
        <f>'[3]TABLEAU DE BORD'!E5760-'[3]TABLEAU DE BORD'!C5760</f>
        <v>0</v>
      </c>
    </row>
    <row r="5763" spans="87:88" x14ac:dyDescent="0.25">
      <c r="CI5763">
        <f>'[3]TABLEAU DE BORD'!B5761</f>
        <v>0</v>
      </c>
      <c r="CJ5763">
        <f>'[3]TABLEAU DE BORD'!E5761-'[3]TABLEAU DE BORD'!C5761</f>
        <v>0</v>
      </c>
    </row>
    <row r="5764" spans="87:88" x14ac:dyDescent="0.25">
      <c r="CI5764">
        <f>'[3]TABLEAU DE BORD'!B5762</f>
        <v>0</v>
      </c>
      <c r="CJ5764">
        <f>'[3]TABLEAU DE BORD'!E5762-'[3]TABLEAU DE BORD'!C5762</f>
        <v>0</v>
      </c>
    </row>
    <row r="5765" spans="87:88" x14ac:dyDescent="0.25">
      <c r="CI5765">
        <f>'[3]TABLEAU DE BORD'!B5763</f>
        <v>0</v>
      </c>
      <c r="CJ5765">
        <f>'[3]TABLEAU DE BORD'!E5763-'[3]TABLEAU DE BORD'!C5763</f>
        <v>0</v>
      </c>
    </row>
    <row r="5766" spans="87:88" x14ac:dyDescent="0.25">
      <c r="CI5766">
        <f>'[3]TABLEAU DE BORD'!B5764</f>
        <v>0</v>
      </c>
      <c r="CJ5766">
        <f>'[3]TABLEAU DE BORD'!E5764-'[3]TABLEAU DE BORD'!C5764</f>
        <v>0</v>
      </c>
    </row>
    <row r="5767" spans="87:88" x14ac:dyDescent="0.25">
      <c r="CI5767">
        <f>'[3]TABLEAU DE BORD'!B5765</f>
        <v>0</v>
      </c>
      <c r="CJ5767">
        <f>'[3]TABLEAU DE BORD'!E5765-'[3]TABLEAU DE BORD'!C5765</f>
        <v>0</v>
      </c>
    </row>
    <row r="5768" spans="87:88" x14ac:dyDescent="0.25">
      <c r="CI5768">
        <f>'[3]TABLEAU DE BORD'!B5766</f>
        <v>0</v>
      </c>
      <c r="CJ5768">
        <f>'[3]TABLEAU DE BORD'!E5766-'[3]TABLEAU DE BORD'!C5766</f>
        <v>0</v>
      </c>
    </row>
    <row r="5769" spans="87:88" x14ac:dyDescent="0.25">
      <c r="CI5769">
        <f>'[3]TABLEAU DE BORD'!B5767</f>
        <v>0</v>
      </c>
      <c r="CJ5769">
        <f>'[3]TABLEAU DE BORD'!E5767-'[3]TABLEAU DE BORD'!C5767</f>
        <v>0</v>
      </c>
    </row>
    <row r="5770" spans="87:88" x14ac:dyDescent="0.25">
      <c r="CI5770">
        <f>'[3]TABLEAU DE BORD'!B5768</f>
        <v>0</v>
      </c>
      <c r="CJ5770">
        <f>'[3]TABLEAU DE BORD'!E5768-'[3]TABLEAU DE BORD'!C5768</f>
        <v>0</v>
      </c>
    </row>
    <row r="5771" spans="87:88" x14ac:dyDescent="0.25">
      <c r="CI5771">
        <f>'[3]TABLEAU DE BORD'!B5769</f>
        <v>0</v>
      </c>
      <c r="CJ5771">
        <f>'[3]TABLEAU DE BORD'!E5769-'[3]TABLEAU DE BORD'!C5769</f>
        <v>0</v>
      </c>
    </row>
    <row r="5772" spans="87:88" x14ac:dyDescent="0.25">
      <c r="CI5772">
        <f>'[3]TABLEAU DE BORD'!B5770</f>
        <v>0</v>
      </c>
      <c r="CJ5772">
        <f>'[3]TABLEAU DE BORD'!E5770-'[3]TABLEAU DE BORD'!C5770</f>
        <v>0</v>
      </c>
    </row>
    <row r="5773" spans="87:88" x14ac:dyDescent="0.25">
      <c r="CI5773">
        <f>'[3]TABLEAU DE BORD'!B5771</f>
        <v>0</v>
      </c>
      <c r="CJ5773">
        <f>'[3]TABLEAU DE BORD'!E5771-'[3]TABLEAU DE BORD'!C5771</f>
        <v>0</v>
      </c>
    </row>
    <row r="5774" spans="87:88" x14ac:dyDescent="0.25">
      <c r="CI5774">
        <f>'[3]TABLEAU DE BORD'!B5772</f>
        <v>0</v>
      </c>
      <c r="CJ5774">
        <f>'[3]TABLEAU DE BORD'!E5772-'[3]TABLEAU DE BORD'!C5772</f>
        <v>0</v>
      </c>
    </row>
    <row r="5775" spans="87:88" x14ac:dyDescent="0.25">
      <c r="CI5775">
        <f>'[3]TABLEAU DE BORD'!B5773</f>
        <v>0</v>
      </c>
      <c r="CJ5775">
        <f>'[3]TABLEAU DE BORD'!E5773-'[3]TABLEAU DE BORD'!C5773</f>
        <v>0</v>
      </c>
    </row>
    <row r="5776" spans="87:88" x14ac:dyDescent="0.25">
      <c r="CI5776">
        <f>'[3]TABLEAU DE BORD'!B5774</f>
        <v>0</v>
      </c>
      <c r="CJ5776">
        <f>'[3]TABLEAU DE BORD'!E5774-'[3]TABLEAU DE BORD'!C5774</f>
        <v>0</v>
      </c>
    </row>
    <row r="5777" spans="87:88" x14ac:dyDescent="0.25">
      <c r="CI5777">
        <f>'[3]TABLEAU DE BORD'!B5775</f>
        <v>0</v>
      </c>
      <c r="CJ5777">
        <f>'[3]TABLEAU DE BORD'!E5775-'[3]TABLEAU DE BORD'!C5775</f>
        <v>0</v>
      </c>
    </row>
    <row r="5778" spans="87:88" x14ac:dyDescent="0.25">
      <c r="CI5778">
        <f>'[3]TABLEAU DE BORD'!B5776</f>
        <v>0</v>
      </c>
      <c r="CJ5778">
        <f>'[3]TABLEAU DE BORD'!E5776-'[3]TABLEAU DE BORD'!C5776</f>
        <v>0</v>
      </c>
    </row>
    <row r="5779" spans="87:88" x14ac:dyDescent="0.25">
      <c r="CI5779">
        <f>'[3]TABLEAU DE BORD'!B5777</f>
        <v>0</v>
      </c>
      <c r="CJ5779">
        <f>'[3]TABLEAU DE BORD'!E5777-'[3]TABLEAU DE BORD'!C5777</f>
        <v>0</v>
      </c>
    </row>
    <row r="5780" spans="87:88" x14ac:dyDescent="0.25">
      <c r="CI5780">
        <f>'[3]TABLEAU DE BORD'!B5778</f>
        <v>0</v>
      </c>
      <c r="CJ5780">
        <f>'[3]TABLEAU DE BORD'!E5778-'[3]TABLEAU DE BORD'!C5778</f>
        <v>0</v>
      </c>
    </row>
    <row r="5781" spans="87:88" x14ac:dyDescent="0.25">
      <c r="CI5781">
        <f>'[3]TABLEAU DE BORD'!B5779</f>
        <v>0</v>
      </c>
      <c r="CJ5781">
        <f>'[3]TABLEAU DE BORD'!E5779-'[3]TABLEAU DE BORD'!C5779</f>
        <v>0</v>
      </c>
    </row>
    <row r="5782" spans="87:88" x14ac:dyDescent="0.25">
      <c r="CI5782">
        <f>'[3]TABLEAU DE BORD'!B5780</f>
        <v>0</v>
      </c>
      <c r="CJ5782">
        <f>'[3]TABLEAU DE BORD'!E5780-'[3]TABLEAU DE BORD'!C5780</f>
        <v>0</v>
      </c>
    </row>
    <row r="5783" spans="87:88" x14ac:dyDescent="0.25">
      <c r="CI5783">
        <f>'[3]TABLEAU DE BORD'!B5781</f>
        <v>0</v>
      </c>
      <c r="CJ5783">
        <f>'[3]TABLEAU DE BORD'!E5781-'[3]TABLEAU DE BORD'!C5781</f>
        <v>0</v>
      </c>
    </row>
    <row r="5784" spans="87:88" x14ac:dyDescent="0.25">
      <c r="CI5784">
        <f>'[3]TABLEAU DE BORD'!B5782</f>
        <v>0</v>
      </c>
      <c r="CJ5784">
        <f>'[3]TABLEAU DE BORD'!E5782-'[3]TABLEAU DE BORD'!C5782</f>
        <v>0</v>
      </c>
    </row>
    <row r="5785" spans="87:88" x14ac:dyDescent="0.25">
      <c r="CI5785">
        <f>'[3]TABLEAU DE BORD'!B5783</f>
        <v>0</v>
      </c>
      <c r="CJ5785">
        <f>'[3]TABLEAU DE BORD'!E5783-'[3]TABLEAU DE BORD'!C5783</f>
        <v>0</v>
      </c>
    </row>
    <row r="5786" spans="87:88" x14ac:dyDescent="0.25">
      <c r="CI5786">
        <f>'[3]TABLEAU DE BORD'!B5784</f>
        <v>0</v>
      </c>
      <c r="CJ5786">
        <f>'[3]TABLEAU DE BORD'!E5784-'[3]TABLEAU DE BORD'!C5784</f>
        <v>0</v>
      </c>
    </row>
    <row r="5787" spans="87:88" x14ac:dyDescent="0.25">
      <c r="CI5787">
        <f>'[3]TABLEAU DE BORD'!B5785</f>
        <v>0</v>
      </c>
      <c r="CJ5787">
        <f>'[3]TABLEAU DE BORD'!E5785-'[3]TABLEAU DE BORD'!C5785</f>
        <v>0</v>
      </c>
    </row>
    <row r="5788" spans="87:88" x14ac:dyDescent="0.25">
      <c r="CI5788">
        <f>'[3]TABLEAU DE BORD'!B5786</f>
        <v>0</v>
      </c>
      <c r="CJ5788">
        <f>'[3]TABLEAU DE BORD'!E5786-'[3]TABLEAU DE BORD'!C5786</f>
        <v>0</v>
      </c>
    </row>
    <row r="5789" spans="87:88" x14ac:dyDescent="0.25">
      <c r="CI5789">
        <f>'[3]TABLEAU DE BORD'!B5787</f>
        <v>0</v>
      </c>
      <c r="CJ5789">
        <f>'[3]TABLEAU DE BORD'!E5787-'[3]TABLEAU DE BORD'!C5787</f>
        <v>0</v>
      </c>
    </row>
    <row r="5790" spans="87:88" x14ac:dyDescent="0.25">
      <c r="CJ5790">
        <f>'[3]TABLEAU DE BORD'!E5788-'[3]TABLEAU DE BORD'!C5788</f>
        <v>0</v>
      </c>
    </row>
    <row r="5791" spans="87:88" x14ac:dyDescent="0.25">
      <c r="CJ5791">
        <f>'[3]TABLEAU DE BORD'!E5789-'[3]TABLEAU DE BORD'!C5789</f>
        <v>0</v>
      </c>
    </row>
    <row r="5792" spans="87:88" x14ac:dyDescent="0.25">
      <c r="CJ5792">
        <f>'[3]TABLEAU DE BORD'!E5790-'[3]TABLEAU DE BORD'!C5790</f>
        <v>0</v>
      </c>
    </row>
    <row r="5793" spans="88:88" x14ac:dyDescent="0.25">
      <c r="CJ5793">
        <f>'[3]TABLEAU DE BORD'!E5791-'[3]TABLEAU DE BORD'!C5791</f>
        <v>0</v>
      </c>
    </row>
    <row r="5794" spans="88:88" x14ac:dyDescent="0.25">
      <c r="CJ5794">
        <f>'[3]TABLEAU DE BORD'!E5792-'[3]TABLEAU DE BORD'!C5792</f>
        <v>0</v>
      </c>
    </row>
    <row r="5795" spans="88:88" x14ac:dyDescent="0.25">
      <c r="CJ5795">
        <f>'[3]TABLEAU DE BORD'!E5793-'[3]TABLEAU DE BORD'!C5793</f>
        <v>0</v>
      </c>
    </row>
    <row r="5796" spans="88:88" x14ac:dyDescent="0.25">
      <c r="CJ5796">
        <f>'[3]TABLEAU DE BORD'!E5794-'[3]TABLEAU DE BORD'!C5794</f>
        <v>0</v>
      </c>
    </row>
    <row r="5797" spans="88:88" x14ac:dyDescent="0.25">
      <c r="CJ5797">
        <f>'[3]TABLEAU DE BORD'!E5795-'[3]TABLEAU DE BORD'!C5795</f>
        <v>0</v>
      </c>
    </row>
  </sheetData>
  <mergeCells count="92">
    <mergeCell ref="D4:F4"/>
    <mergeCell ref="BP7:BR7"/>
    <mergeCell ref="BO8:BO12"/>
    <mergeCell ref="W11:X11"/>
    <mergeCell ref="AJ11:AK11"/>
    <mergeCell ref="AV11:AW11"/>
    <mergeCell ref="AU14:AV14"/>
    <mergeCell ref="T13:U13"/>
    <mergeCell ref="V13:W13"/>
    <mergeCell ref="AG13:AH13"/>
    <mergeCell ref="AI13:AJ13"/>
    <mergeCell ref="AS13:AT13"/>
    <mergeCell ref="AU13:AV13"/>
    <mergeCell ref="T14:U14"/>
    <mergeCell ref="V14:W14"/>
    <mergeCell ref="AG14:AH14"/>
    <mergeCell ref="AI14:AJ14"/>
    <mergeCell ref="AS14:AT14"/>
    <mergeCell ref="V15:W15"/>
    <mergeCell ref="AI15:AJ15"/>
    <mergeCell ref="AU15:AV15"/>
    <mergeCell ref="V16:W16"/>
    <mergeCell ref="AI16:AJ16"/>
    <mergeCell ref="AU16:AV16"/>
    <mergeCell ref="V17:W17"/>
    <mergeCell ref="AI17:AJ17"/>
    <mergeCell ref="AU17:AV17"/>
    <mergeCell ref="V18:W18"/>
    <mergeCell ref="AI18:AJ18"/>
    <mergeCell ref="AU18:AV18"/>
    <mergeCell ref="V19:W19"/>
    <mergeCell ref="AI19:AJ19"/>
    <mergeCell ref="AU19:AV19"/>
    <mergeCell ref="V20:W20"/>
    <mergeCell ref="AI20:AJ20"/>
    <mergeCell ref="AU20:AV20"/>
    <mergeCell ref="V21:W21"/>
    <mergeCell ref="AI21:AJ21"/>
    <mergeCell ref="AU21:AV21"/>
    <mergeCell ref="V22:W22"/>
    <mergeCell ref="AI22:AJ22"/>
    <mergeCell ref="AU22:AV22"/>
    <mergeCell ref="V23:W23"/>
    <mergeCell ref="AI23:AJ23"/>
    <mergeCell ref="AU23:AV23"/>
    <mergeCell ref="V24:W24"/>
    <mergeCell ref="AI24:AJ24"/>
    <mergeCell ref="AU24:AV24"/>
    <mergeCell ref="V25:W25"/>
    <mergeCell ref="AI25:AJ25"/>
    <mergeCell ref="AU25:AV25"/>
    <mergeCell ref="V26:W26"/>
    <mergeCell ref="AI26:AJ26"/>
    <mergeCell ref="AU26:AV26"/>
    <mergeCell ref="V27:W27"/>
    <mergeCell ref="AI27:AJ27"/>
    <mergeCell ref="AU27:AV27"/>
    <mergeCell ref="V28:W28"/>
    <mergeCell ref="AI28:AJ28"/>
    <mergeCell ref="AU28:AV28"/>
    <mergeCell ref="V29:W29"/>
    <mergeCell ref="AI29:AJ29"/>
    <mergeCell ref="AU29:AV29"/>
    <mergeCell ref="V30:W30"/>
    <mergeCell ref="AI30:AJ30"/>
    <mergeCell ref="AU30:AV30"/>
    <mergeCell ref="V31:W31"/>
    <mergeCell ref="AI31:AJ31"/>
    <mergeCell ref="AU31:AV31"/>
    <mergeCell ref="V32:W32"/>
    <mergeCell ref="AI32:AJ32"/>
    <mergeCell ref="AU32:AV32"/>
    <mergeCell ref="AI33:AJ33"/>
    <mergeCell ref="AU33:AV33"/>
    <mergeCell ref="AI34:AJ34"/>
    <mergeCell ref="AU34:AV34"/>
    <mergeCell ref="AI35:AJ35"/>
    <mergeCell ref="AU35:AV35"/>
    <mergeCell ref="AI36:AJ36"/>
    <mergeCell ref="AU36:AV36"/>
    <mergeCell ref="AI37:AJ37"/>
    <mergeCell ref="AU37:AV37"/>
    <mergeCell ref="AI38:AJ38"/>
    <mergeCell ref="AU38:AV38"/>
    <mergeCell ref="AI42:AJ42"/>
    <mergeCell ref="AU42:AV42"/>
    <mergeCell ref="AI39:AJ39"/>
    <mergeCell ref="AU39:AV39"/>
    <mergeCell ref="AI40:AJ40"/>
    <mergeCell ref="AU40:AV40"/>
    <mergeCell ref="AI41:AJ41"/>
    <mergeCell ref="AU41:AV41"/>
  </mergeCells>
  <conditionalFormatting sqref="V17:W32">
    <cfRule type="cellIs" dxfId="47" priority="39" stopIfTrue="1" operator="notEqual">
      <formula>""</formula>
    </cfRule>
  </conditionalFormatting>
  <conditionalFormatting sqref="AB16:AB23 X16:X23">
    <cfRule type="expression" dxfId="46" priority="40" stopIfTrue="1">
      <formula>V16&lt;&gt;""</formula>
    </cfRule>
  </conditionalFormatting>
  <conditionalFormatting sqref="AA16:AA23">
    <cfRule type="expression" dxfId="45" priority="41" stopIfTrue="1">
      <formula>Z16&lt;&gt;""</formula>
    </cfRule>
  </conditionalFormatting>
  <conditionalFormatting sqref="AC16:AC23 AP16:AQ23">
    <cfRule type="expression" dxfId="44" priority="42" stopIfTrue="1">
      <formula>Z16&lt;&gt;""</formula>
    </cfRule>
  </conditionalFormatting>
  <conditionalFormatting sqref="T11">
    <cfRule type="expression" dxfId="43" priority="32" stopIfTrue="1">
      <formula>$G$34&lt;&gt;""</formula>
    </cfRule>
    <cfRule type="cellIs" dxfId="42" priority="33" stopIfTrue="1" operator="equal">
      <formula>""</formula>
    </cfRule>
  </conditionalFormatting>
  <conditionalFormatting sqref="S11">
    <cfRule type="expression" dxfId="41" priority="34" stopIfTrue="1">
      <formula>$B$34&lt;&gt;""</formula>
    </cfRule>
  </conditionalFormatting>
  <conditionalFormatting sqref="Y11">
    <cfRule type="expression" dxfId="40" priority="35" stopIfTrue="1">
      <formula>$B$34&lt;&gt;""</formula>
    </cfRule>
    <cfRule type="cellIs" dxfId="39" priority="36" stopIfTrue="1" operator="equal">
      <formula>""</formula>
    </cfRule>
  </conditionalFormatting>
  <conditionalFormatting sqref="W11">
    <cfRule type="expression" dxfId="38" priority="37" stopIfTrue="1">
      <formula>$G$34&lt;&gt;""</formula>
    </cfRule>
  </conditionalFormatting>
  <conditionalFormatting sqref="Y12">
    <cfRule type="expression" dxfId="37" priority="38" stopIfTrue="1">
      <formula>$E$33&lt;&gt;""</formula>
    </cfRule>
  </conditionalFormatting>
  <conditionalFormatting sqref="Z15:Z20">
    <cfRule type="expression" dxfId="36" priority="43" stopIfTrue="1">
      <formula>#REF!="F2+G3"</formula>
    </cfRule>
    <cfRule type="cellIs" dxfId="35" priority="44" stopIfTrue="1" operator="notEqual">
      <formula>""</formula>
    </cfRule>
  </conditionalFormatting>
  <conditionalFormatting sqref="Z21">
    <cfRule type="expression" dxfId="34" priority="45" stopIfTrue="1">
      <formula>BT21="F2+G3"</formula>
    </cfRule>
    <cfRule type="cellIs" dxfId="33" priority="46" stopIfTrue="1" operator="notEqual">
      <formula>""</formula>
    </cfRule>
  </conditionalFormatting>
  <conditionalFormatting sqref="Z22:Z23">
    <cfRule type="expression" dxfId="32" priority="47" stopIfTrue="1">
      <formula>CC22="F2+G3"</formula>
    </cfRule>
    <cfRule type="cellIs" dxfId="31" priority="48" stopIfTrue="1" operator="notEqual">
      <formula>""</formula>
    </cfRule>
  </conditionalFormatting>
  <conditionalFormatting sqref="AO16:AO23 AK16:AK23">
    <cfRule type="expression" dxfId="30" priority="24" stopIfTrue="1">
      <formula>AI16&lt;&gt;""</formula>
    </cfRule>
  </conditionalFormatting>
  <conditionalFormatting sqref="AN16:AN23">
    <cfRule type="expression" dxfId="29" priority="25" stopIfTrue="1">
      <formula>AM16&lt;&gt;""</formula>
    </cfRule>
  </conditionalFormatting>
  <conditionalFormatting sqref="AG11">
    <cfRule type="expression" dxfId="28" priority="17" stopIfTrue="1">
      <formula>$G$34&lt;&gt;""</formula>
    </cfRule>
    <cfRule type="cellIs" dxfId="27" priority="18" stopIfTrue="1" operator="equal">
      <formula>""</formula>
    </cfRule>
  </conditionalFormatting>
  <conditionalFormatting sqref="AF11">
    <cfRule type="expression" dxfId="26" priority="19" stopIfTrue="1">
      <formula>$B$34&lt;&gt;""</formula>
    </cfRule>
  </conditionalFormatting>
  <conditionalFormatting sqref="AL11">
    <cfRule type="expression" dxfId="25" priority="20" stopIfTrue="1">
      <formula>$B$34&lt;&gt;""</formula>
    </cfRule>
    <cfRule type="cellIs" dxfId="24" priority="21" stopIfTrue="1" operator="equal">
      <formula>""</formula>
    </cfRule>
  </conditionalFormatting>
  <conditionalFormatting sqref="AJ11">
    <cfRule type="expression" dxfId="23" priority="22" stopIfTrue="1">
      <formula>$G$34&lt;&gt;""</formula>
    </cfRule>
  </conditionalFormatting>
  <conditionalFormatting sqref="AL12">
    <cfRule type="expression" dxfId="22" priority="23" stopIfTrue="1">
      <formula>$E$33&lt;&gt;""</formula>
    </cfRule>
  </conditionalFormatting>
  <conditionalFormatting sqref="AM15:AM20">
    <cfRule type="expression" dxfId="21" priority="26" stopIfTrue="1">
      <formula>#REF!="F2+G3"</formula>
    </cfRule>
    <cfRule type="cellIs" dxfId="20" priority="27" stopIfTrue="1" operator="notEqual">
      <formula>""</formula>
    </cfRule>
  </conditionalFormatting>
  <conditionalFormatting sqref="AM21">
    <cfRule type="expression" dxfId="19" priority="28" stopIfTrue="1">
      <formula>CG21="F2+G3"</formula>
    </cfRule>
    <cfRule type="cellIs" dxfId="18" priority="29" stopIfTrue="1" operator="notEqual">
      <formula>""</formula>
    </cfRule>
  </conditionalFormatting>
  <conditionalFormatting sqref="AM22:AM23">
    <cfRule type="expression" dxfId="17" priority="30" stopIfTrue="1">
      <formula>CP22="F2+G3"</formula>
    </cfRule>
    <cfRule type="cellIs" dxfId="16" priority="31" stopIfTrue="1" operator="notEqual">
      <formula>""</formula>
    </cfRule>
  </conditionalFormatting>
  <conditionalFormatting sqref="BB16:BC23">
    <cfRule type="expression" dxfId="15" priority="16" stopIfTrue="1">
      <formula>AY16&lt;&gt;""</formula>
    </cfRule>
  </conditionalFormatting>
  <conditionalFormatting sqref="BA16:BA23 AW16:AW23">
    <cfRule type="expression" dxfId="14" priority="8" stopIfTrue="1">
      <formula>AU16&lt;&gt;""</formula>
    </cfRule>
  </conditionalFormatting>
  <conditionalFormatting sqref="AZ16:AZ23">
    <cfRule type="expression" dxfId="13" priority="9" stopIfTrue="1">
      <formula>AY16&lt;&gt;""</formula>
    </cfRule>
  </conditionalFormatting>
  <conditionalFormatting sqref="AS11">
    <cfRule type="expression" dxfId="12" priority="1" stopIfTrue="1">
      <formula>$G$34&lt;&gt;""</formula>
    </cfRule>
    <cfRule type="cellIs" dxfId="11" priority="2" stopIfTrue="1" operator="equal">
      <formula>""</formula>
    </cfRule>
  </conditionalFormatting>
  <conditionalFormatting sqref="AR11">
    <cfRule type="expression" dxfId="10" priority="3" stopIfTrue="1">
      <formula>$B$34&lt;&gt;""</formula>
    </cfRule>
  </conditionalFormatting>
  <conditionalFormatting sqref="AX11">
    <cfRule type="expression" dxfId="9" priority="4" stopIfTrue="1">
      <formula>$B$34&lt;&gt;""</formula>
    </cfRule>
    <cfRule type="cellIs" dxfId="8" priority="5" stopIfTrue="1" operator="equal">
      <formula>""</formula>
    </cfRule>
  </conditionalFormatting>
  <conditionalFormatting sqref="AV11">
    <cfRule type="expression" dxfId="7" priority="6" stopIfTrue="1">
      <formula>$G$34&lt;&gt;""</formula>
    </cfRule>
  </conditionalFormatting>
  <conditionalFormatting sqref="AX12">
    <cfRule type="expression" dxfId="6" priority="7" stopIfTrue="1">
      <formula>$E$33&lt;&gt;""</formula>
    </cfRule>
  </conditionalFormatting>
  <conditionalFormatting sqref="AY15:AY20">
    <cfRule type="expression" dxfId="5" priority="10" stopIfTrue="1">
      <formula>#REF!="F2+G3"</formula>
    </cfRule>
    <cfRule type="cellIs" dxfId="4" priority="11" stopIfTrue="1" operator="notEqual">
      <formula>""</formula>
    </cfRule>
  </conditionalFormatting>
  <conditionalFormatting sqref="AY21">
    <cfRule type="expression" dxfId="3" priority="12" stopIfTrue="1">
      <formula>CS21="F2+G3"</formula>
    </cfRule>
    <cfRule type="cellIs" dxfId="2" priority="13" stopIfTrue="1" operator="notEqual">
      <formula>""</formula>
    </cfRule>
  </conditionalFormatting>
  <conditionalFormatting sqref="AY22:AY23">
    <cfRule type="expression" dxfId="1" priority="14" stopIfTrue="1">
      <formula>DB22="F2+G3"</formula>
    </cfRule>
    <cfRule type="cellIs" dxfId="0" priority="15" stopIfTrue="1" operator="notEqual">
      <formula>""</formula>
    </cfRule>
  </conditionalFormatting>
  <dataValidations count="1">
    <dataValidation type="list" allowBlank="1" showInputMessage="1" showErrorMessage="1" sqref="BK23" xr:uid="{092C77F8-35FB-4465-B130-5BF715515289}">
      <formula1>"OUI,NON,Choix"</formula1>
    </dataValidation>
  </dataValidations>
  <pageMargins left="0.70866141732283472" right="0.70866141732283472" top="0.74803149606299213" bottom="0.74803149606299213" header="0.31496062992125984" footer="0.31496062992125984"/>
  <pageSetup paperSize="9" scale="53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E21DA90-4680-4965-99C0-D89020780C5D}">
          <x14:formula1>
            <xm:f>'J:\JDEBE\[Cône de déboisement - Effacement.xlsm]TABLEAU DE BORD'!#REF!</xm:f>
          </x14:formula1>
          <xm:sqref>J2:O2</xm:sqref>
        </x14:dataValidation>
        <x14:dataValidation type="list" showInputMessage="1" showErrorMessage="1" xr:uid="{5F67898B-3537-471A-8194-DFA8D0AC271B}">
          <x14:formula1>
            <xm:f>'J:\JDEBE\[Cône de déboisement - Effacement.xlsm]TABLEAU DE BORD'!#REF!</xm:f>
          </x14:formula1>
          <xm:sqref>H2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Formalisme RTE</vt:lpstr>
      <vt:lpstr>'Formalisme RTE'!sinalpha</vt:lpstr>
      <vt:lpstr>'Formalisme RTE'!Zone_d_impression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DESPRATS Julien</dc:creator>
  <cp:lastModifiedBy>DESPRATS Julien</cp:lastModifiedBy>
  <dcterms:created xsi:type="dcterms:W3CDTF">2019-12-10T13:16:48Z</dcterms:created>
  <dcterms:modified xsi:type="dcterms:W3CDTF">2019-12-10T13:17:50Z</dcterms:modified>
</cp:coreProperties>
</file>