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\Desktop\LeroyMerlin\"/>
    </mc:Choice>
  </mc:AlternateContent>
  <xr:revisionPtr revIDLastSave="0" documentId="8_{C41427C7-0769-47A3-B765-504FB0E9431E}" xr6:coauthVersionLast="47" xr6:coauthVersionMax="47" xr10:uidLastSave="{00000000-0000-0000-0000-000000000000}"/>
  <bookViews>
    <workbookView xWindow="28680" yWindow="-120" windowWidth="29040" windowHeight="15720" xr2:uid="{93C15CAB-63DB-4291-8875-9BFB01AAF8EA}"/>
  </bookViews>
  <sheets>
    <sheet name="Temps de délivrance par ref" sheetId="4" r:id="rId1"/>
    <sheet name="BV par ref produits" sheetId="2" r:id="rId2"/>
    <sheet name="Details lignes remises " sheetId="3" r:id="rId3"/>
  </sheets>
  <definedNames>
    <definedName name="_xlnm._FilterDatabase" localSheetId="0" hidden="1">'Temps de délivrance par ref'!$A$1:$G$32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C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D30" i="4" l="1"/>
  <c r="E30" i="4"/>
  <c r="F30" i="4"/>
  <c r="G30" i="4"/>
  <c r="D14" i="4"/>
  <c r="E14" i="4"/>
  <c r="F14" i="4"/>
  <c r="G14" i="4"/>
  <c r="D29" i="4"/>
  <c r="E29" i="4"/>
  <c r="F29" i="4"/>
  <c r="G29" i="4"/>
  <c r="D13" i="4"/>
  <c r="E13" i="4"/>
  <c r="F13" i="4"/>
  <c r="G13" i="4"/>
  <c r="F28" i="4"/>
  <c r="D28" i="4"/>
  <c r="E28" i="4"/>
  <c r="G28" i="4"/>
  <c r="F12" i="4"/>
  <c r="D12" i="4"/>
  <c r="E12" i="4"/>
  <c r="G12" i="4"/>
  <c r="D27" i="4"/>
  <c r="E27" i="4"/>
  <c r="F27" i="4"/>
  <c r="G27" i="4"/>
  <c r="D11" i="4"/>
  <c r="E11" i="4"/>
  <c r="F11" i="4"/>
  <c r="G11" i="4"/>
  <c r="D26" i="4"/>
  <c r="E26" i="4"/>
  <c r="F26" i="4"/>
  <c r="G26" i="4"/>
  <c r="D10" i="4"/>
  <c r="E10" i="4"/>
  <c r="F10" i="4"/>
  <c r="G10" i="4"/>
  <c r="D25" i="4"/>
  <c r="E25" i="4"/>
  <c r="F25" i="4"/>
  <c r="G25" i="4"/>
  <c r="D9" i="4"/>
  <c r="E9" i="4"/>
  <c r="F9" i="4"/>
  <c r="G9" i="4"/>
  <c r="F24" i="4"/>
  <c r="D24" i="4"/>
  <c r="E24" i="4"/>
  <c r="G24" i="4"/>
  <c r="F8" i="4"/>
  <c r="D8" i="4"/>
  <c r="E8" i="4"/>
  <c r="G8" i="4"/>
  <c r="D23" i="4"/>
  <c r="E23" i="4"/>
  <c r="F23" i="4"/>
  <c r="G23" i="4"/>
  <c r="D7" i="4"/>
  <c r="E7" i="4"/>
  <c r="F7" i="4"/>
  <c r="G7" i="4"/>
  <c r="D22" i="4"/>
  <c r="E22" i="4"/>
  <c r="F22" i="4"/>
  <c r="G22" i="4"/>
  <c r="D6" i="4"/>
  <c r="E6" i="4"/>
  <c r="F6" i="4"/>
  <c r="G6" i="4"/>
  <c r="D21" i="4"/>
  <c r="E21" i="4"/>
  <c r="F21" i="4"/>
  <c r="G21" i="4"/>
  <c r="D5" i="4"/>
  <c r="E5" i="4"/>
  <c r="F5" i="4"/>
  <c r="G5" i="4"/>
  <c r="F20" i="4"/>
  <c r="D20" i="4"/>
  <c r="E20" i="4"/>
  <c r="G20" i="4"/>
  <c r="F4" i="4"/>
  <c r="D4" i="4"/>
  <c r="E4" i="4"/>
  <c r="G4" i="4"/>
  <c r="D19" i="4"/>
  <c r="E19" i="4"/>
  <c r="F19" i="4"/>
  <c r="G19" i="4"/>
  <c r="D3" i="4"/>
  <c r="E3" i="4"/>
  <c r="F3" i="4"/>
  <c r="G3" i="4"/>
  <c r="D18" i="4"/>
  <c r="E18" i="4"/>
  <c r="F18" i="4"/>
  <c r="G18" i="4"/>
  <c r="D2" i="4"/>
  <c r="E2" i="4"/>
  <c r="F2" i="4"/>
  <c r="G2" i="4"/>
  <c r="D17" i="4"/>
  <c r="E17" i="4"/>
  <c r="F17" i="4"/>
  <c r="G17" i="4"/>
  <c r="F32" i="4"/>
  <c r="D32" i="4"/>
  <c r="E32" i="4"/>
  <c r="G32" i="4"/>
  <c r="F16" i="4"/>
  <c r="D16" i="4"/>
  <c r="E16" i="4"/>
  <c r="G16" i="4"/>
  <c r="D31" i="4"/>
  <c r="E31" i="4"/>
  <c r="F31" i="4"/>
  <c r="G31" i="4"/>
  <c r="D15" i="4"/>
  <c r="E15" i="4"/>
  <c r="F15" i="4"/>
  <c r="G15" i="4"/>
</calcChain>
</file>

<file path=xl/sharedStrings.xml><?xml version="1.0" encoding="utf-8"?>
<sst xmlns="http://schemas.openxmlformats.org/spreadsheetml/2006/main" count="543" uniqueCount="316">
  <si>
    <t>No rayon (info article)</t>
  </si>
  <si>
    <t>Réf Article</t>
  </si>
  <si>
    <t>Désignation Article</t>
  </si>
  <si>
    <t>Topage implantation picking en RES (à la veille de la requête)</t>
  </si>
  <si>
    <t>Nombre de BV</t>
  </si>
  <si>
    <t>RES</t>
  </si>
  <si>
    <t>TREPIED CE VERTICAL MURAL D500/570</t>
  </si>
  <si>
    <t>CX NO NAME FROSTY BLC GLOSSY20X20 1.4M2</t>
  </si>
  <si>
    <t>1PX POTEAU PIN CARRE 7X7X180CM</t>
  </si>
  <si>
    <t>PCH KUHMO PIN VERT CL4 27X145X2400MM</t>
  </si>
  <si>
    <t>CHAUF EAU 200L ACI EQUATION2 VM</t>
  </si>
  <si>
    <t>2 POIGNEES CUISINE MILOS S ACIER L15.4CM</t>
  </si>
  <si>
    <t>LAMBOURDE PIN VERT CL4 45X70X2400MM</t>
  </si>
  <si>
    <t>CX ARTENSARCTIC BLAN MAT REC30X90 1.08M2</t>
  </si>
  <si>
    <t>CHAUFFE EAU 150L EQUATION BASIC</t>
  </si>
  <si>
    <t>LOT DE 4 PIEDS A VISSER PLASTIQUE H10 CM</t>
  </si>
  <si>
    <t>1PX CHAUFFE EAU 100L BLINDE</t>
  </si>
  <si>
    <t>REMIX PTE PIVOT VT/CHR 77.5/80.5CM</t>
  </si>
  <si>
    <t>PDP BETON ARTENS ATELIER BRIQUE 1M²</t>
  </si>
  <si>
    <t>CHAUF EAU 100L ACI EQUATION2 VM</t>
  </si>
  <si>
    <t>CX ARTENS IN LIVING NAT CL20X120 1.2M2</t>
  </si>
  <si>
    <t>RAD DSC MALAO 2000W SAUTER</t>
  </si>
  <si>
    <t>DALLE SUPPORT PLOT A VERIN 25X25X4.5CM</t>
  </si>
  <si>
    <t>POTEAU RAINURE EN U YONA 9X9X240CM</t>
  </si>
  <si>
    <t>RAD AC EASY 22C4 6X0600 1032W L60 H60</t>
  </si>
  <si>
    <t>CAISSON HAUT BLANC L60XH39XP35</t>
  </si>
  <si>
    <t>TIME HEXAGONE 21X18 ANTHRACITE 0.46M²</t>
  </si>
  <si>
    <t>PANNEAU DROIT MIKA 180X180 30MM</t>
  </si>
  <si>
    <t>SOFA BAIGNOIRE 170X75 CM</t>
  </si>
  <si>
    <t>CHAUF EAU 200L SOCLE CANGAR SAUTER VS</t>
  </si>
  <si>
    <t>RAD ACIER ADAPT EQUATION L40 H90 931W</t>
  </si>
  <si>
    <t>SOFA BAIGNOIRE 180X80 CM</t>
  </si>
  <si>
    <t>STR INTENSO 12MM COTTAGE2 CREA LINE 1.33</t>
  </si>
  <si>
    <t>RAD ACIER ADAPT EQUATION L60 H90 1396W</t>
  </si>
  <si>
    <t>REMIX PAROI ITALIENN 8MM VT/NR 117-118.5</t>
  </si>
  <si>
    <t>RAD ACIER ADAPT EQUATION L60 H70 1146W</t>
  </si>
  <si>
    <t>LAME CLOTURE SAPIN 2.8X14.5X180CM QUICK</t>
  </si>
  <si>
    <t>CX MEGEVE 20X120 BOIS CLAIR 0.96M²</t>
  </si>
  <si>
    <t>PQT FORTE M CHENE BLOND BOH V 0.99M2</t>
  </si>
  <si>
    <t>PCH AKOLA CL4 22X145X3000MM</t>
  </si>
  <si>
    <t>PANNEAU DROIT MIKA 90X180 30MM</t>
  </si>
  <si>
    <t>PANNEAU DROIT ELIA 90X180 18MM</t>
  </si>
  <si>
    <t>PQT FORTE XL CHENE NATUREL CAMP V 1.37M2</t>
  </si>
  <si>
    <t>STR INTENSO 12MM FERNIE 1.495M²</t>
  </si>
  <si>
    <t>PLAQUE SOL NOIR 100X75</t>
  </si>
  <si>
    <t>TIME HEXAGONE 21X18 FICELLE 0.46M²</t>
  </si>
  <si>
    <t>TIME HEXAGONE 21X18 GRIS CIMENT 0.46M²</t>
  </si>
  <si>
    <t>PORTE ENTREE PVC ELEGANCE2 215X80 PD BL</t>
  </si>
  <si>
    <t>IDEALSOFT RECEVEUR GRES BLC 90X90CM</t>
  </si>
  <si>
    <t>RAD DBL SC NOIROT RADIASOFT V 1500W BL</t>
  </si>
  <si>
    <t>Numéro ODP</t>
  </si>
  <si>
    <t>BVL614163_1</t>
  </si>
  <si>
    <t>BVL614539_1</t>
  </si>
  <si>
    <t>BVL614556_1</t>
  </si>
  <si>
    <t>BVL614562_1</t>
  </si>
  <si>
    <t>BVL614571_1</t>
  </si>
  <si>
    <t>BVL614575_1</t>
  </si>
  <si>
    <t>BVL614576_1</t>
  </si>
  <si>
    <t>BVL614590_1</t>
  </si>
  <si>
    <t>BVL614594_1</t>
  </si>
  <si>
    <t>BVL614623_1</t>
  </si>
  <si>
    <t>BVL614650_1</t>
  </si>
  <si>
    <t>BVL614652_1</t>
  </si>
  <si>
    <t>BVL614683_1</t>
  </si>
  <si>
    <t>BVL614710_1</t>
  </si>
  <si>
    <t>BVL614727_1</t>
  </si>
  <si>
    <t>BVL614750_1</t>
  </si>
  <si>
    <t>BVL614753_1</t>
  </si>
  <si>
    <t>BVL614780_1</t>
  </si>
  <si>
    <t>BVL614782_1</t>
  </si>
  <si>
    <t>BVL614797_1</t>
  </si>
  <si>
    <t>BVL614801_1</t>
  </si>
  <si>
    <t>BVL614836_1</t>
  </si>
  <si>
    <t>BVL614841_1</t>
  </si>
  <si>
    <t>BVL614862_1</t>
  </si>
  <si>
    <t>BVL614864_1</t>
  </si>
  <si>
    <t>BVL614866_1</t>
  </si>
  <si>
    <t>BVL614883_1</t>
  </si>
  <si>
    <t>BVL614891_1</t>
  </si>
  <si>
    <t>BVL614905_1</t>
  </si>
  <si>
    <t>BVL614907_1</t>
  </si>
  <si>
    <t>BVL614918_1</t>
  </si>
  <si>
    <t>BVL614922_1</t>
  </si>
  <si>
    <t>BVL614934_1</t>
  </si>
  <si>
    <t>BVL614935_1</t>
  </si>
  <si>
    <t>BVL614941_1</t>
  </si>
  <si>
    <t>BVL614952_1</t>
  </si>
  <si>
    <t>BVL614969_1</t>
  </si>
  <si>
    <t>BVL614974_1</t>
  </si>
  <si>
    <t>BVL614978_1</t>
  </si>
  <si>
    <t>BVL614983_1</t>
  </si>
  <si>
    <t>BVL614995_1</t>
  </si>
  <si>
    <t>BVL615009_1</t>
  </si>
  <si>
    <t>BVL615014_1</t>
  </si>
  <si>
    <t>BVL615027_1</t>
  </si>
  <si>
    <t>BVL615040_1</t>
  </si>
  <si>
    <t>BVL615052_1</t>
  </si>
  <si>
    <t>BVL615073_1</t>
  </si>
  <si>
    <t>BVL615083_1</t>
  </si>
  <si>
    <t>BVL615092_1</t>
  </si>
  <si>
    <t>BVL615093_1</t>
  </si>
  <si>
    <t>BVL615098_1</t>
  </si>
  <si>
    <t>BVL615099_1</t>
  </si>
  <si>
    <t>BVL615101_1</t>
  </si>
  <si>
    <t>BVL615118_1</t>
  </si>
  <si>
    <t>BVL615139_1</t>
  </si>
  <si>
    <t>BVL615149_1</t>
  </si>
  <si>
    <t>BVL615152_1</t>
  </si>
  <si>
    <t>BVL615158_1</t>
  </si>
  <si>
    <t>BVL615176_1</t>
  </si>
  <si>
    <t>BVL615177_1</t>
  </si>
  <si>
    <t>BVL615179_1</t>
  </si>
  <si>
    <t>BVL615181_1</t>
  </si>
  <si>
    <t>V_TempsPar Quartile</t>
  </si>
  <si>
    <t>Temps d'attente client</t>
  </si>
  <si>
    <t>v_motif_odp</t>
  </si>
  <si>
    <t>Nb Chargements</t>
  </si>
  <si>
    <t>N° de CC</t>
  </si>
  <si>
    <t>Total Vl Valide Chargement</t>
  </si>
  <si>
    <t>Date Arrivee Transporteur ou Client</t>
  </si>
  <si>
    <t>Heure Arrivee Transporteur ou Client</t>
  </si>
  <si>
    <t>V_Temps Création de Remise</t>
  </si>
  <si>
    <t>Date Creation</t>
  </si>
  <si>
    <t>Heure Creation</t>
  </si>
  <si>
    <t>V_Temps Prise en Charge Remise</t>
  </si>
  <si>
    <t>Date Attribution Remise</t>
  </si>
  <si>
    <t>Heure Attribution Remise</t>
  </si>
  <si>
    <t>V_Temps Réalisation Remise</t>
  </si>
  <si>
    <t>Date Destinataire Remise</t>
  </si>
  <si>
    <t>Heure Appel Destinataire Remise</t>
  </si>
  <si>
    <t>V_Temps de Chargement Remise</t>
  </si>
  <si>
    <t>Date Validation Chargement</t>
  </si>
  <si>
    <t>Heure Validation Chargement</t>
  </si>
  <si>
    <t>V_Temps d'attente client</t>
  </si>
  <si>
    <t>BVL</t>
  </si>
  <si>
    <t>BVL614974</t>
  </si>
  <si>
    <t>00:00:37</t>
  </si>
  <si>
    <t>00:08:32</t>
  </si>
  <si>
    <t>::</t>
  </si>
  <si>
    <t>00:13:12</t>
  </si>
  <si>
    <t>2 - Temps 10-30 min</t>
  </si>
  <si>
    <t>BVL614978</t>
  </si>
  <si>
    <t>00:00:41</t>
  </si>
  <si>
    <t>00:30:38</t>
  </si>
  <si>
    <t>00:32:21</t>
  </si>
  <si>
    <t>3 - Temps 30-60 min</t>
  </si>
  <si>
    <t>BVL614983</t>
  </si>
  <si>
    <t>00:00:54</t>
  </si>
  <si>
    <t>00:19:30</t>
  </si>
  <si>
    <t>00:21:02</t>
  </si>
  <si>
    <t>BVL614995</t>
  </si>
  <si>
    <t>00:00:32</t>
  </si>
  <si>
    <t>00:09:03</t>
  </si>
  <si>
    <t>00:11:22</t>
  </si>
  <si>
    <t>BVL615009</t>
  </si>
  <si>
    <t>00:00:49</t>
  </si>
  <si>
    <t>00:05:06</t>
  </si>
  <si>
    <t>00:10:56</t>
  </si>
  <si>
    <t>BVL615014</t>
  </si>
  <si>
    <t>00:00:52</t>
  </si>
  <si>
    <t>00:06:17</t>
  </si>
  <si>
    <t>00:00:03</t>
  </si>
  <si>
    <t>00:00:11</t>
  </si>
  <si>
    <t>00:07:23</t>
  </si>
  <si>
    <t>1 - Temps &lt; 10 min</t>
  </si>
  <si>
    <t>BVL615027</t>
  </si>
  <si>
    <t>00:01:21</t>
  </si>
  <si>
    <t>00:06:15</t>
  </si>
  <si>
    <t>00:12:31</t>
  </si>
  <si>
    <t>BVL615040</t>
  </si>
  <si>
    <t>00:00:34</t>
  </si>
  <si>
    <t>00:09:16</t>
  </si>
  <si>
    <t>00:00:04</t>
  </si>
  <si>
    <t>00:00:05</t>
  </si>
  <si>
    <t>00:09:59</t>
  </si>
  <si>
    <t>BVL615052</t>
  </si>
  <si>
    <t>00:01:11</t>
  </si>
  <si>
    <t>02:05:58</t>
  </si>
  <si>
    <t>4 - Temps 1-12h</t>
  </si>
  <si>
    <t>BVL615073</t>
  </si>
  <si>
    <t>00:00:55</t>
  </si>
  <si>
    <t>00:30:27</t>
  </si>
  <si>
    <t>00:31:31</t>
  </si>
  <si>
    <t>BVL615083</t>
  </si>
  <si>
    <t>00:32:34</t>
  </si>
  <si>
    <t>00:00:07</t>
  </si>
  <si>
    <t>00:33:34</t>
  </si>
  <si>
    <t>BVL615092</t>
  </si>
  <si>
    <t>00:01:17</t>
  </si>
  <si>
    <t>00:22:23</t>
  </si>
  <si>
    <t>00:00:06</t>
  </si>
  <si>
    <t>00:23:49</t>
  </si>
  <si>
    <t>BVL615093</t>
  </si>
  <si>
    <t>00:01:10</t>
  </si>
  <si>
    <t>00:30:16</t>
  </si>
  <si>
    <t>00:31:37</t>
  </si>
  <si>
    <t>BVL615098</t>
  </si>
  <si>
    <t>00:00:43</t>
  </si>
  <si>
    <t>00:16:33</t>
  </si>
  <si>
    <t>00:17:24</t>
  </si>
  <si>
    <t>BVL615099</t>
  </si>
  <si>
    <t>00:34:55</t>
  </si>
  <si>
    <t>00:36:57</t>
  </si>
  <si>
    <t>BVL615101</t>
  </si>
  <si>
    <t>00:01:06</t>
  </si>
  <si>
    <t>00:27:51</t>
  </si>
  <si>
    <t>00:29:06</t>
  </si>
  <si>
    <t>BVL615118</t>
  </si>
  <si>
    <t>00:00:35</t>
  </si>
  <si>
    <t>00:12:40</t>
  </si>
  <si>
    <t>00:13:23</t>
  </si>
  <si>
    <t>BVL615139</t>
  </si>
  <si>
    <t>00:01:02</t>
  </si>
  <si>
    <t>00:11:23</t>
  </si>
  <si>
    <t>00:01:31</t>
  </si>
  <si>
    <t>00:14:01</t>
  </si>
  <si>
    <t>BVL615149</t>
  </si>
  <si>
    <t>00:01:16</t>
  </si>
  <si>
    <t>00:12:46</t>
  </si>
  <si>
    <t>00:16:10</t>
  </si>
  <si>
    <t>BVL615152</t>
  </si>
  <si>
    <t>00:00:58</t>
  </si>
  <si>
    <t>00:07:26</t>
  </si>
  <si>
    <t>00:10:29</t>
  </si>
  <si>
    <t>BVL615158</t>
  </si>
  <si>
    <t>00:01:00</t>
  </si>
  <si>
    <t>00:09:55</t>
  </si>
  <si>
    <t>00:16:38</t>
  </si>
  <si>
    <t>BVL615176</t>
  </si>
  <si>
    <t>00:00:26</t>
  </si>
  <si>
    <t>14:09:27</t>
  </si>
  <si>
    <t>5 - Temps &gt;12h</t>
  </si>
  <si>
    <t>BVL615177</t>
  </si>
  <si>
    <t>00:00:39</t>
  </si>
  <si>
    <t>13:52:46</t>
  </si>
  <si>
    <t>BVL615179</t>
  </si>
  <si>
    <t>00:01:05</t>
  </si>
  <si>
    <t>00:09:49</t>
  </si>
  <si>
    <t>00:12:54</t>
  </si>
  <si>
    <t>BVL615181</t>
  </si>
  <si>
    <t>00:01:23</t>
  </si>
  <si>
    <t>13:37:24</t>
  </si>
  <si>
    <t>BVL616361</t>
  </si>
  <si>
    <t>00:07:16</t>
  </si>
  <si>
    <t>00:09:42</t>
  </si>
  <si>
    <t>BVL616365</t>
  </si>
  <si>
    <t>00:11:20</t>
  </si>
  <si>
    <t>00:15:08</t>
  </si>
  <si>
    <t>BVL616372</t>
  </si>
  <si>
    <t>00:01:03</t>
  </si>
  <si>
    <t>00:13:22</t>
  </si>
  <si>
    <t>00:16:49</t>
  </si>
  <si>
    <t>BVL616387</t>
  </si>
  <si>
    <t>00:09:46</t>
  </si>
  <si>
    <t>00:11:54</t>
  </si>
  <si>
    <t>BVL616390</t>
  </si>
  <si>
    <t>00:15:46</t>
  </si>
  <si>
    <t>00:21:22</t>
  </si>
  <si>
    <t>BVL616393</t>
  </si>
  <si>
    <t>00:01:22</t>
  </si>
  <si>
    <t>00:14:58</t>
  </si>
  <si>
    <t>00:16:34</t>
  </si>
  <si>
    <t>BVL616400</t>
  </si>
  <si>
    <t>00:01:24</t>
  </si>
  <si>
    <t>00:08:15</t>
  </si>
  <si>
    <t>00:09:47</t>
  </si>
  <si>
    <t>BVL616404</t>
  </si>
  <si>
    <t>00:00:48</t>
  </si>
  <si>
    <t>00:07:05</t>
  </si>
  <si>
    <t>BVL616412</t>
  </si>
  <si>
    <t>00:02:32</t>
  </si>
  <si>
    <t>00:08:47</t>
  </si>
  <si>
    <t>BVL616414</t>
  </si>
  <si>
    <t>01:44:47</t>
  </si>
  <si>
    <t>BVL616418</t>
  </si>
  <si>
    <t>00:08:18</t>
  </si>
  <si>
    <t>00:12:12</t>
  </si>
  <si>
    <t>BVL616449</t>
  </si>
  <si>
    <t>00:07:35</t>
  </si>
  <si>
    <t>00:13:07</t>
  </si>
  <si>
    <t>BVL616455</t>
  </si>
  <si>
    <t>00:00:29</t>
  </si>
  <si>
    <t>00:12:17</t>
  </si>
  <si>
    <t>00:15:12</t>
  </si>
  <si>
    <t>BVL616467</t>
  </si>
  <si>
    <t>00:00:50</t>
  </si>
  <si>
    <t>00:07:25</t>
  </si>
  <si>
    <t>00:09:34</t>
  </si>
  <si>
    <t>BVL616483</t>
  </si>
  <si>
    <t>00:00:47</t>
  </si>
  <si>
    <t>00:07:45</t>
  </si>
  <si>
    <t>BVL616500</t>
  </si>
  <si>
    <t>00:12:29</t>
  </si>
  <si>
    <t>00:16:07</t>
  </si>
  <si>
    <t>BVL616501</t>
  </si>
  <si>
    <t>00:17:19</t>
  </si>
  <si>
    <t>00:18:17</t>
  </si>
  <si>
    <t>BVL616503</t>
  </si>
  <si>
    <t>00:00:31</t>
  </si>
  <si>
    <t>00:05:41</t>
  </si>
  <si>
    <t>00:07:44</t>
  </si>
  <si>
    <t>BVL616505</t>
  </si>
  <si>
    <t>00:06:29</t>
  </si>
  <si>
    <t>00:00:02</t>
  </si>
  <si>
    <t>BVL616509</t>
  </si>
  <si>
    <t>00:18:45</t>
  </si>
  <si>
    <t>00:19:48</t>
  </si>
  <si>
    <t>BVL616524</t>
  </si>
  <si>
    <t>00:15:53</t>
  </si>
  <si>
    <t>N° du BV</t>
  </si>
  <si>
    <t>Date du retrait</t>
  </si>
  <si>
    <t>Heure du retrait</t>
  </si>
  <si>
    <t>Référence produit</t>
  </si>
  <si>
    <t>N° ODP</t>
  </si>
  <si>
    <t>Type BV</t>
  </si>
  <si>
    <t>Rayon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</si>
</sst>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dd\/mm\/yyyy"/>
    <numFmt numFmtId="166" formatCode="hh\:mm\:ss"/>
    <numFmt numFmtId="167" formatCode="hh\:mm\:ss\ "/>
    <numFmt numFmtId="168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9"/>
      <color rgb="FFFFFFFF"/>
      <name val="Arial"/>
    </font>
    <font>
      <sz val="9"/>
      <color rgb="FF333333"/>
      <name val="Arial"/>
    </font>
    <font>
      <u/>
      <sz val="16"/>
      <color rgb="FF333333"/>
      <name val="Arial"/>
    </font>
  </fonts>
  <fills count="7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0000FF"/>
        <bgColor rgb="FFFFFFFF"/>
      </patternFill>
    </fill>
    <fill>
      <patternFill patternType="solid">
        <fgColor rgb="FF000084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right"/>
    </xf>
    <xf numFmtId="49" fontId="2" fillId="3" borderId="2" xfId="0" applyNumberFormat="1" applyFont="1" applyFill="1" applyBorder="1" applyAlignment="1">
      <alignment horizontal="left"/>
    </xf>
    <xf numFmtId="1" fontId="2" fillId="3" borderId="2" xfId="0" applyNumberFormat="1" applyFont="1" applyFill="1" applyBorder="1" applyAlignment="1">
      <alignment horizontal="right"/>
    </xf>
    <xf numFmtId="0" fontId="2" fillId="4" borderId="2" xfId="0" applyFont="1" applyFill="1" applyBorder="1" applyAlignment="1">
      <alignment horizontal="right"/>
    </xf>
    <xf numFmtId="49" fontId="2" fillId="4" borderId="2" xfId="0" applyNumberFormat="1" applyFont="1" applyFill="1" applyBorder="1" applyAlignment="1">
      <alignment horizontal="left"/>
    </xf>
    <xf numFmtId="1" fontId="2" fillId="4" borderId="2" xfId="0" applyNumberFormat="1" applyFont="1" applyFill="1" applyBorder="1" applyAlignment="1">
      <alignment horizontal="right"/>
    </xf>
    <xf numFmtId="49" fontId="3" fillId="4" borderId="0" xfId="0" applyNumberFormat="1" applyFont="1" applyFill="1" applyAlignment="1">
      <alignment horizontal="left" vertical="center"/>
    </xf>
    <xf numFmtId="0" fontId="2" fillId="4" borderId="0" xfId="0" applyFont="1" applyFill="1" applyAlignment="1">
      <alignment horizontal="left"/>
    </xf>
    <xf numFmtId="49" fontId="1" fillId="5" borderId="1" xfId="0" applyNumberFormat="1" applyFont="1" applyFill="1" applyBorder="1" applyAlignment="1">
      <alignment horizontal="left" wrapText="1"/>
    </xf>
    <xf numFmtId="49" fontId="1" fillId="6" borderId="1" xfId="0" applyNumberFormat="1" applyFont="1" applyFill="1" applyBorder="1" applyAlignment="1">
      <alignment horizontal="left" wrapText="1"/>
    </xf>
    <xf numFmtId="165" fontId="2" fillId="3" borderId="2" xfId="0" applyNumberFormat="1" applyFont="1" applyFill="1" applyBorder="1" applyAlignment="1">
      <alignment horizontal="left"/>
    </xf>
    <xf numFmtId="166" fontId="2" fillId="3" borderId="2" xfId="0" applyNumberFormat="1" applyFont="1" applyFill="1" applyBorder="1" applyAlignment="1">
      <alignment horizontal="left"/>
    </xf>
    <xf numFmtId="167" fontId="2" fillId="3" borderId="2" xfId="0" applyNumberFormat="1" applyFont="1" applyFill="1" applyBorder="1" applyAlignment="1">
      <alignment horizontal="left"/>
    </xf>
    <xf numFmtId="165" fontId="2" fillId="4" borderId="2" xfId="0" applyNumberFormat="1" applyFont="1" applyFill="1" applyBorder="1" applyAlignment="1">
      <alignment horizontal="left"/>
    </xf>
    <xf numFmtId="166" fontId="2" fillId="4" borderId="2" xfId="0" applyNumberFormat="1" applyFont="1" applyFill="1" applyBorder="1" applyAlignment="1">
      <alignment horizontal="left"/>
    </xf>
    <xf numFmtId="167" fontId="2" fillId="4" borderId="2" xfId="0" applyNumberFormat="1" applyFont="1" applyFill="1" applyBorder="1" applyAlignment="1">
      <alignment horizontal="left"/>
    </xf>
    <xf numFmtId="14" fontId="0" fillId="0" borderId="0" xfId="0" applyNumberFormat="1"/>
    <xf numFmtId="168" fontId="0" fillId="0" borderId="0" xfId="0" applyNumberFormat="1"/>
    <xf numFmtId="0" fontId="0" fillId="0" borderId="0" xfId="0" applyNumberFormat="1"/>
    <xf numFmtId="0" fontId="2" fillId="3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70853-A67D-40D3-A4C7-B2D4CAA03411}">
  <sheetPr>
    <outlinePr summaryBelow="0"/>
  </sheetPr>
  <dimension ref="A1:H32"/>
  <sheetViews>
    <sheetView tabSelected="1" workbookViewId="0">
      <selection activeCell="H7" sqref="H7"/>
    </sheetView>
  </sheetViews>
  <sheetFormatPr baseColWidth="10" defaultRowHeight="15" x14ac:dyDescent="0.25"/>
  <cols>
    <col min="1" max="1" width="12.42578125" bestFit="1" customWidth="1"/>
    <col min="2" max="2" width="10.42578125" bestFit="1" customWidth="1"/>
    <col min="3" max="3" width="11" style="23" bestFit="1" customWidth="1"/>
    <col min="4" max="4" width="16.140625" style="21" bestFit="1" customWidth="1"/>
    <col min="5" max="5" width="17.42578125" style="22" bestFit="1" customWidth="1"/>
    <col min="6" max="6" width="23.28515625" bestFit="1" customWidth="1"/>
    <col min="7" max="7" width="19.5703125" bestFit="1" customWidth="1"/>
    <col min="8" max="8" width="12.42578125" bestFit="1" customWidth="1"/>
  </cols>
  <sheetData>
    <row r="1" spans="1:8" x14ac:dyDescent="0.25">
      <c r="A1" t="s">
        <v>313</v>
      </c>
      <c r="B1" t="s">
        <v>314</v>
      </c>
      <c r="C1" s="23" t="s">
        <v>309</v>
      </c>
      <c r="D1" s="21" t="s">
        <v>310</v>
      </c>
      <c r="E1" s="22" t="s">
        <v>311</v>
      </c>
      <c r="F1" t="s">
        <v>114</v>
      </c>
      <c r="G1" t="s">
        <v>312</v>
      </c>
      <c r="H1" t="s">
        <v>315</v>
      </c>
    </row>
    <row r="2" spans="1:8" x14ac:dyDescent="0.25">
      <c r="A2" s="6" t="s">
        <v>88</v>
      </c>
      <c r="B2" s="24" t="str">
        <f>LEFT(A2,3)</f>
        <v>BVL</v>
      </c>
      <c r="C2" s="24" t="str">
        <f>LEFT(A2,9)</f>
        <v>BVL614974</v>
      </c>
      <c r="D2" s="21">
        <f>VLOOKUP(C2,'Details lignes remises '!$D$5:$U$50,3,FALSE)</f>
        <v>44837</v>
      </c>
      <c r="E2" s="22">
        <f>VLOOKUP(C2,'Details lignes remises '!$D$5:$U$50,4,FALSE)</f>
        <v>25569.3996990741</v>
      </c>
      <c r="F2" s="22" t="str">
        <f>VLOOKUP(C2,'Details lignes remises '!$D$5:$U$50,17,FALSE)</f>
        <v>00:13:12</v>
      </c>
      <c r="G2">
        <f>VLOOKUP(C2,'BV par ref produits'!$B$4:$F$50,3,TRUE)</f>
        <v>67216233</v>
      </c>
    </row>
    <row r="3" spans="1:8" x14ac:dyDescent="0.25">
      <c r="A3" s="9" t="s">
        <v>88</v>
      </c>
      <c r="B3" s="24" t="str">
        <f>LEFT(A3,3)</f>
        <v>BVL</v>
      </c>
      <c r="C3" s="24" t="str">
        <f>LEFT(A3,9)</f>
        <v>BVL614974</v>
      </c>
      <c r="D3" s="21">
        <f>VLOOKUP(C3,'Details lignes remises '!$D$5:$U$50,3,FALSE)</f>
        <v>44837</v>
      </c>
      <c r="E3" s="22">
        <f>VLOOKUP(C3,'Details lignes remises '!$D$5:$U$50,4,FALSE)</f>
        <v>25569.3996990741</v>
      </c>
      <c r="F3" s="22" t="str">
        <f>VLOOKUP(C3,'Details lignes remises '!$D$5:$U$50,17,FALSE)</f>
        <v>00:13:12</v>
      </c>
      <c r="G3">
        <f>VLOOKUP(C3,'BV par ref produits'!$B$4:$F$50,3,TRUE)</f>
        <v>67216233</v>
      </c>
    </row>
    <row r="4" spans="1:8" x14ac:dyDescent="0.25">
      <c r="A4" s="6" t="s">
        <v>89</v>
      </c>
      <c r="B4" s="24" t="str">
        <f>LEFT(A4,3)</f>
        <v>BVL</v>
      </c>
      <c r="C4" s="24" t="str">
        <f>LEFT(A4,9)</f>
        <v>BVL614978</v>
      </c>
      <c r="D4" s="21">
        <f>VLOOKUP(C4,'Details lignes remises '!$D$5:$U$50,3,FALSE)</f>
        <v>44837</v>
      </c>
      <c r="E4" s="22">
        <f>VLOOKUP(C4,'Details lignes remises '!$D$5:$U$50,4,FALSE)</f>
        <v>25569.415671296301</v>
      </c>
      <c r="F4" s="22" t="str">
        <f>VLOOKUP(C4,'Details lignes remises '!$D$5:$U$50,17,FALSE)</f>
        <v>00:32:21</v>
      </c>
      <c r="G4">
        <f>VLOOKUP(C4,'BV par ref produits'!$B$4:$F$50,3,TRUE)</f>
        <v>84855816</v>
      </c>
    </row>
    <row r="5" spans="1:8" x14ac:dyDescent="0.25">
      <c r="A5" s="9" t="s">
        <v>89</v>
      </c>
      <c r="B5" s="24" t="str">
        <f>LEFT(A5,3)</f>
        <v>BVL</v>
      </c>
      <c r="C5" s="24" t="str">
        <f>LEFT(A5,9)</f>
        <v>BVL614978</v>
      </c>
      <c r="D5" s="21">
        <f>VLOOKUP(C5,'Details lignes remises '!$D$5:$U$50,3,FALSE)</f>
        <v>44837</v>
      </c>
      <c r="E5" s="22">
        <f>VLOOKUP(C5,'Details lignes remises '!$D$5:$U$50,4,FALSE)</f>
        <v>25569.415671296301</v>
      </c>
      <c r="F5" s="22" t="str">
        <f>VLOOKUP(C5,'Details lignes remises '!$D$5:$U$50,17,FALSE)</f>
        <v>00:32:21</v>
      </c>
      <c r="G5">
        <f>VLOOKUP(C5,'BV par ref produits'!$B$4:$F$50,3,TRUE)</f>
        <v>84855816</v>
      </c>
    </row>
    <row r="6" spans="1:8" x14ac:dyDescent="0.25">
      <c r="A6" s="6" t="s">
        <v>90</v>
      </c>
      <c r="B6" s="24" t="str">
        <f>LEFT(A6,3)</f>
        <v>BVL</v>
      </c>
      <c r="C6" s="24" t="str">
        <f>LEFT(A6,9)</f>
        <v>BVL614983</v>
      </c>
      <c r="D6" s="21">
        <f>VLOOKUP(C6,'Details lignes remises '!$D$5:$U$50,3,FALSE)</f>
        <v>44837</v>
      </c>
      <c r="E6" s="22">
        <f>VLOOKUP(C6,'Details lignes remises '!$D$5:$U$50,4,FALSE)</f>
        <v>25569.4231365741</v>
      </c>
      <c r="F6" s="22" t="str">
        <f>VLOOKUP(C6,'Details lignes remises '!$D$5:$U$50,17,FALSE)</f>
        <v>00:21:02</v>
      </c>
      <c r="G6">
        <f>VLOOKUP(C6,'BV par ref produits'!$B$4:$F$50,3,TRUE)</f>
        <v>70716912</v>
      </c>
    </row>
    <row r="7" spans="1:8" x14ac:dyDescent="0.25">
      <c r="A7" s="9" t="s">
        <v>91</v>
      </c>
      <c r="B7" s="24" t="str">
        <f>LEFT(A7,3)</f>
        <v>BVL</v>
      </c>
      <c r="C7" s="24" t="str">
        <f>LEFT(A7,9)</f>
        <v>BVL614995</v>
      </c>
      <c r="D7" s="21">
        <f>VLOOKUP(C7,'Details lignes remises '!$D$5:$U$50,3,FALSE)</f>
        <v>44837</v>
      </c>
      <c r="E7" s="22">
        <f>VLOOKUP(C7,'Details lignes remises '!$D$5:$U$50,4,FALSE)</f>
        <v>25569.438703703701</v>
      </c>
      <c r="F7" s="22" t="str">
        <f>VLOOKUP(C7,'Details lignes remises '!$D$5:$U$50,17,FALSE)</f>
        <v>00:11:22</v>
      </c>
      <c r="G7">
        <f>VLOOKUP(C7,'BV par ref produits'!$B$4:$F$50,3,TRUE)</f>
        <v>70716912</v>
      </c>
    </row>
    <row r="8" spans="1:8" x14ac:dyDescent="0.25">
      <c r="A8" s="6" t="s">
        <v>92</v>
      </c>
      <c r="B8" s="24" t="str">
        <f>LEFT(A8,3)</f>
        <v>BVL</v>
      </c>
      <c r="C8" s="24" t="str">
        <f>LEFT(A8,9)</f>
        <v>BVL615009</v>
      </c>
      <c r="D8" s="21">
        <f>VLOOKUP(C8,'Details lignes remises '!$D$5:$U$50,3,FALSE)</f>
        <v>44837</v>
      </c>
      <c r="E8" s="22">
        <f>VLOOKUP(C8,'Details lignes remises '!$D$5:$U$50,4,FALSE)</f>
        <v>25569.4725</v>
      </c>
      <c r="F8" s="22" t="str">
        <f>VLOOKUP(C8,'Details lignes remises '!$D$5:$U$50,17,FALSE)</f>
        <v>00:10:56</v>
      </c>
      <c r="G8">
        <f>VLOOKUP(C8,'BV par ref produits'!$B$4:$F$50,3,TRUE)</f>
        <v>70716912</v>
      </c>
    </row>
    <row r="9" spans="1:8" x14ac:dyDescent="0.25">
      <c r="A9" s="9" t="s">
        <v>93</v>
      </c>
      <c r="B9" s="24" t="str">
        <f>LEFT(A9,3)</f>
        <v>BVL</v>
      </c>
      <c r="C9" s="24" t="str">
        <f>LEFT(A9,9)</f>
        <v>BVL615014</v>
      </c>
      <c r="D9" s="21">
        <f>VLOOKUP(C9,'Details lignes remises '!$D$5:$U$50,3,FALSE)</f>
        <v>44837</v>
      </c>
      <c r="E9" s="22">
        <f>VLOOKUP(C9,'Details lignes remises '!$D$5:$U$50,4,FALSE)</f>
        <v>25569.50375</v>
      </c>
      <c r="F9" s="22" t="str">
        <f>VLOOKUP(C9,'Details lignes remises '!$D$5:$U$50,17,FALSE)</f>
        <v>00:07:23</v>
      </c>
      <c r="G9">
        <f>VLOOKUP(C9,'BV par ref produits'!$B$4:$F$50,3,TRUE)</f>
        <v>70716912</v>
      </c>
    </row>
    <row r="10" spans="1:8" x14ac:dyDescent="0.25">
      <c r="A10" s="6" t="s">
        <v>94</v>
      </c>
      <c r="B10" s="24" t="str">
        <f>LEFT(A10,3)</f>
        <v>BVL</v>
      </c>
      <c r="C10" s="24" t="str">
        <f>LEFT(A10,9)</f>
        <v>BVL615027</v>
      </c>
      <c r="D10" s="21">
        <f>VLOOKUP(C10,'Details lignes remises '!$D$5:$U$50,3,FALSE)</f>
        <v>44837</v>
      </c>
      <c r="E10" s="22">
        <f>VLOOKUP(C10,'Details lignes remises '!$D$5:$U$50,4,FALSE)</f>
        <v>25569.486793981501</v>
      </c>
      <c r="F10" s="22" t="str">
        <f>VLOOKUP(C10,'Details lignes remises '!$D$5:$U$50,17,FALSE)</f>
        <v>00:12:31</v>
      </c>
      <c r="G10">
        <f>VLOOKUP(C10,'BV par ref produits'!$B$4:$F$50,3,TRUE)</f>
        <v>70716912</v>
      </c>
    </row>
    <row r="11" spans="1:8" x14ac:dyDescent="0.25">
      <c r="A11" s="9" t="s">
        <v>95</v>
      </c>
      <c r="B11" s="24" t="str">
        <f>LEFT(A11,3)</f>
        <v>BVL</v>
      </c>
      <c r="C11" s="24" t="str">
        <f>LEFT(A11,9)</f>
        <v>BVL615040</v>
      </c>
      <c r="D11" s="21">
        <f>VLOOKUP(C11,'Details lignes remises '!$D$5:$U$50,3,FALSE)</f>
        <v>44837</v>
      </c>
      <c r="E11" s="22">
        <f>VLOOKUP(C11,'Details lignes remises '!$D$5:$U$50,4,FALSE)</f>
        <v>25569.5407291667</v>
      </c>
      <c r="F11" s="22" t="str">
        <f>VLOOKUP(C11,'Details lignes remises '!$D$5:$U$50,17,FALSE)</f>
        <v>00:09:59</v>
      </c>
      <c r="G11">
        <f>VLOOKUP(C11,'BV par ref produits'!$B$4:$F$50,3,TRUE)</f>
        <v>70716912</v>
      </c>
    </row>
    <row r="12" spans="1:8" x14ac:dyDescent="0.25">
      <c r="A12" s="6" t="s">
        <v>96</v>
      </c>
      <c r="B12" s="24" t="str">
        <f>LEFT(A12,3)</f>
        <v>BVL</v>
      </c>
      <c r="C12" s="24" t="str">
        <f>LEFT(A12,9)</f>
        <v>BVL615052</v>
      </c>
      <c r="D12" s="21">
        <f>VLOOKUP(C12,'Details lignes remises '!$D$5:$U$50,3,FALSE)</f>
        <v>44837</v>
      </c>
      <c r="E12" s="22">
        <f>VLOOKUP(C12,'Details lignes remises '!$D$5:$U$50,4,FALSE)</f>
        <v>25569.5444328704</v>
      </c>
      <c r="F12" s="22" t="str">
        <f>VLOOKUP(C12,'Details lignes remises '!$D$5:$U$50,17,FALSE)</f>
        <v>02:05:58</v>
      </c>
      <c r="G12">
        <f>VLOOKUP(C12,'BV par ref produits'!$B$4:$F$50,3,TRUE)</f>
        <v>70716912</v>
      </c>
    </row>
    <row r="13" spans="1:8" x14ac:dyDescent="0.25">
      <c r="A13" s="9" t="s">
        <v>97</v>
      </c>
      <c r="B13" s="24" t="str">
        <f>LEFT(A13,3)</f>
        <v>BVL</v>
      </c>
      <c r="C13" s="24" t="str">
        <f>LEFT(A13,9)</f>
        <v>BVL615073</v>
      </c>
      <c r="D13" s="21">
        <f>VLOOKUP(C13,'Details lignes remises '!$D$5:$U$50,3,FALSE)</f>
        <v>44837</v>
      </c>
      <c r="E13" s="22">
        <f>VLOOKUP(C13,'Details lignes remises '!$D$5:$U$50,4,FALSE)</f>
        <v>25569.5641666667</v>
      </c>
      <c r="F13" s="22" t="str">
        <f>VLOOKUP(C13,'Details lignes remises '!$D$5:$U$50,17,FALSE)</f>
        <v>00:31:31</v>
      </c>
      <c r="G13">
        <f>VLOOKUP(C13,'BV par ref produits'!$B$4:$F$50,3,TRUE)</f>
        <v>70716912</v>
      </c>
    </row>
    <row r="14" spans="1:8" x14ac:dyDescent="0.25">
      <c r="A14" s="6" t="s">
        <v>97</v>
      </c>
      <c r="B14" s="24" t="str">
        <f>LEFT(A14,3)</f>
        <v>BVL</v>
      </c>
      <c r="C14" s="24" t="str">
        <f>LEFT(A14,9)</f>
        <v>BVL615073</v>
      </c>
      <c r="D14" s="21">
        <f>VLOOKUP(C14,'Details lignes remises '!$D$5:$U$50,3,FALSE)</f>
        <v>44837</v>
      </c>
      <c r="E14" s="22">
        <f>VLOOKUP(C14,'Details lignes remises '!$D$5:$U$50,4,FALSE)</f>
        <v>25569.5641666667</v>
      </c>
      <c r="F14" s="22" t="str">
        <f>VLOOKUP(C14,'Details lignes remises '!$D$5:$U$50,17,FALSE)</f>
        <v>00:31:31</v>
      </c>
      <c r="G14">
        <f>VLOOKUP(C14,'BV par ref produits'!$B$4:$F$50,3,TRUE)</f>
        <v>70716912</v>
      </c>
    </row>
    <row r="15" spans="1:8" x14ac:dyDescent="0.25">
      <c r="A15" s="9" t="s">
        <v>97</v>
      </c>
      <c r="B15" s="24" t="str">
        <f>LEFT(A15,3)</f>
        <v>BVL</v>
      </c>
      <c r="C15" s="24" t="str">
        <f>LEFT(A15,9)</f>
        <v>BVL615073</v>
      </c>
      <c r="D15" s="21">
        <f>VLOOKUP(C15,'Details lignes remises '!$D$5:$U$50,3,FALSE)</f>
        <v>44837</v>
      </c>
      <c r="E15" s="22">
        <f>VLOOKUP(C15,'Details lignes remises '!$D$5:$U$50,4,FALSE)</f>
        <v>25569.5641666667</v>
      </c>
      <c r="F15" s="22" t="str">
        <f>VLOOKUP(C15,'Details lignes remises '!$D$5:$U$50,17,FALSE)</f>
        <v>00:31:31</v>
      </c>
      <c r="G15">
        <f>VLOOKUP(C15,'BV par ref produits'!$B$4:$F$50,3,TRUE)</f>
        <v>70716912</v>
      </c>
    </row>
    <row r="16" spans="1:8" x14ac:dyDescent="0.25">
      <c r="A16" s="6" t="s">
        <v>98</v>
      </c>
      <c r="B16" s="24" t="str">
        <f>LEFT(A16,3)</f>
        <v>BVL</v>
      </c>
      <c r="C16" s="24" t="str">
        <f>LEFT(A16,9)</f>
        <v>BVL615083</v>
      </c>
      <c r="D16" s="21">
        <f>VLOOKUP(C16,'Details lignes remises '!$D$5:$U$50,3,FALSE)</f>
        <v>44837</v>
      </c>
      <c r="E16" s="22">
        <f>VLOOKUP(C16,'Details lignes remises '!$D$5:$U$50,4,FALSE)</f>
        <v>25569.600335648101</v>
      </c>
      <c r="F16" s="22" t="str">
        <f>VLOOKUP(C16,'Details lignes remises '!$D$5:$U$50,17,FALSE)</f>
        <v>00:33:34</v>
      </c>
      <c r="G16">
        <f>VLOOKUP(C16,'BV par ref produits'!$B$4:$F$50,3,TRUE)</f>
        <v>70716912</v>
      </c>
    </row>
    <row r="17" spans="1:7" x14ac:dyDescent="0.25">
      <c r="A17" s="9" t="s">
        <v>99</v>
      </c>
      <c r="B17" s="24" t="str">
        <f>LEFT(A17,3)</f>
        <v>BVL</v>
      </c>
      <c r="C17" s="24" t="str">
        <f>LEFT(A17,9)</f>
        <v>BVL615092</v>
      </c>
      <c r="D17" s="21">
        <f>VLOOKUP(C17,'Details lignes remises '!$D$5:$U$50,3,FALSE)</f>
        <v>44837</v>
      </c>
      <c r="E17" s="22">
        <f>VLOOKUP(C17,'Details lignes remises '!$D$5:$U$50,4,FALSE)</f>
        <v>25569.600624999999</v>
      </c>
      <c r="F17" s="22" t="str">
        <f>VLOOKUP(C17,'Details lignes remises '!$D$5:$U$50,17,FALSE)</f>
        <v>00:23:49</v>
      </c>
      <c r="G17">
        <f>VLOOKUP(C17,'BV par ref produits'!$B$4:$F$50,3,TRUE)</f>
        <v>70716912</v>
      </c>
    </row>
    <row r="18" spans="1:7" x14ac:dyDescent="0.25">
      <c r="A18" s="6" t="s">
        <v>100</v>
      </c>
      <c r="B18" s="24" t="str">
        <f>LEFT(A18,3)</f>
        <v>BVL</v>
      </c>
      <c r="C18" s="24" t="str">
        <f>LEFT(A18,9)</f>
        <v>BVL615093</v>
      </c>
      <c r="D18" s="21">
        <f>VLOOKUP(C18,'Details lignes remises '!$D$5:$U$50,3,FALSE)</f>
        <v>44837</v>
      </c>
      <c r="E18" s="22">
        <f>VLOOKUP(C18,'Details lignes remises '!$D$5:$U$50,4,FALSE)</f>
        <v>25569.601435185199</v>
      </c>
      <c r="F18" s="22" t="str">
        <f>VLOOKUP(C18,'Details lignes remises '!$D$5:$U$50,17,FALSE)</f>
        <v>00:31:37</v>
      </c>
      <c r="G18">
        <f>VLOOKUP(C18,'BV par ref produits'!$B$4:$F$50,3,TRUE)</f>
        <v>70716912</v>
      </c>
    </row>
    <row r="19" spans="1:7" x14ac:dyDescent="0.25">
      <c r="A19" s="9" t="s">
        <v>101</v>
      </c>
      <c r="B19" s="24" t="str">
        <f>LEFT(A19,3)</f>
        <v>BVL</v>
      </c>
      <c r="C19" s="24" t="str">
        <f>LEFT(A19,9)</f>
        <v>BVL615098</v>
      </c>
      <c r="D19" s="21">
        <f>VLOOKUP(C19,'Details lignes remises '!$D$5:$U$50,3,FALSE)</f>
        <v>44837</v>
      </c>
      <c r="E19" s="22">
        <f>VLOOKUP(C19,'Details lignes remises '!$D$5:$U$50,4,FALSE)</f>
        <v>25569.6205324074</v>
      </c>
      <c r="F19" s="22" t="str">
        <f>VLOOKUP(C19,'Details lignes remises '!$D$5:$U$50,17,FALSE)</f>
        <v>00:17:24</v>
      </c>
      <c r="G19">
        <f>VLOOKUP(C19,'BV par ref produits'!$B$4:$F$50,3,TRUE)</f>
        <v>70716912</v>
      </c>
    </row>
    <row r="20" spans="1:7" x14ac:dyDescent="0.25">
      <c r="A20" s="6" t="s">
        <v>102</v>
      </c>
      <c r="B20" s="24" t="str">
        <f>LEFT(A20,3)</f>
        <v>BVL</v>
      </c>
      <c r="C20" s="24" t="str">
        <f>LEFT(A20,9)</f>
        <v>BVL615099</v>
      </c>
      <c r="D20" s="21">
        <f>VLOOKUP(C20,'Details lignes remises '!$D$5:$U$50,3,FALSE)</f>
        <v>44837</v>
      </c>
      <c r="E20" s="22">
        <f>VLOOKUP(C20,'Details lignes remises '!$D$5:$U$50,4,FALSE)</f>
        <v>25569.645601851898</v>
      </c>
      <c r="F20" s="22" t="str">
        <f>VLOOKUP(C20,'Details lignes remises '!$D$5:$U$50,17,FALSE)</f>
        <v>00:36:57</v>
      </c>
      <c r="G20">
        <f>VLOOKUP(C20,'BV par ref produits'!$B$4:$F$50,3,TRUE)</f>
        <v>70716912</v>
      </c>
    </row>
    <row r="21" spans="1:7" x14ac:dyDescent="0.25">
      <c r="A21" s="9" t="s">
        <v>103</v>
      </c>
      <c r="B21" s="24" t="str">
        <f>LEFT(A21,3)</f>
        <v>BVL</v>
      </c>
      <c r="C21" s="24" t="str">
        <f>LEFT(A21,9)</f>
        <v>BVL615101</v>
      </c>
      <c r="D21" s="21">
        <f>VLOOKUP(C21,'Details lignes remises '!$D$5:$U$50,3,FALSE)</f>
        <v>44837</v>
      </c>
      <c r="E21" s="22">
        <f>VLOOKUP(C21,'Details lignes remises '!$D$5:$U$50,4,FALSE)</f>
        <v>25569.625173611101</v>
      </c>
      <c r="F21" s="22" t="str">
        <f>VLOOKUP(C21,'Details lignes remises '!$D$5:$U$50,17,FALSE)</f>
        <v>00:29:06</v>
      </c>
      <c r="G21">
        <f>VLOOKUP(C21,'BV par ref produits'!$B$4:$F$50,3,TRUE)</f>
        <v>70716912</v>
      </c>
    </row>
    <row r="22" spans="1:7" x14ac:dyDescent="0.25">
      <c r="A22" s="6" t="s">
        <v>103</v>
      </c>
      <c r="B22" s="24" t="str">
        <f>LEFT(A22,3)</f>
        <v>BVL</v>
      </c>
      <c r="C22" s="24" t="str">
        <f>LEFT(A22,9)</f>
        <v>BVL615101</v>
      </c>
      <c r="D22" s="21">
        <f>VLOOKUP(C22,'Details lignes remises '!$D$5:$U$50,3,FALSE)</f>
        <v>44837</v>
      </c>
      <c r="E22" s="22">
        <f>VLOOKUP(C22,'Details lignes remises '!$D$5:$U$50,4,FALSE)</f>
        <v>25569.625173611101</v>
      </c>
      <c r="F22" s="22" t="str">
        <f>VLOOKUP(C22,'Details lignes remises '!$D$5:$U$50,17,FALSE)</f>
        <v>00:29:06</v>
      </c>
      <c r="G22">
        <f>VLOOKUP(C22,'BV par ref produits'!$B$4:$F$50,3,TRUE)</f>
        <v>70716912</v>
      </c>
    </row>
    <row r="23" spans="1:7" x14ac:dyDescent="0.25">
      <c r="A23" s="9" t="s">
        <v>104</v>
      </c>
      <c r="B23" s="24" t="str">
        <f>LEFT(A23,3)</f>
        <v>BVL</v>
      </c>
      <c r="C23" s="24" t="str">
        <f>LEFT(A23,9)</f>
        <v>BVL615118</v>
      </c>
      <c r="D23" s="21">
        <f>VLOOKUP(C23,'Details lignes remises '!$D$5:$U$50,3,FALSE)</f>
        <v>44837</v>
      </c>
      <c r="E23" s="22">
        <f>VLOOKUP(C23,'Details lignes remises '!$D$5:$U$50,4,FALSE)</f>
        <v>25569.655370370401</v>
      </c>
      <c r="F23" s="22" t="str">
        <f>VLOOKUP(C23,'Details lignes remises '!$D$5:$U$50,17,FALSE)</f>
        <v>00:13:23</v>
      </c>
      <c r="G23">
        <f>VLOOKUP(C23,'BV par ref produits'!$B$4:$F$50,3,TRUE)</f>
        <v>70716912</v>
      </c>
    </row>
    <row r="24" spans="1:7" x14ac:dyDescent="0.25">
      <c r="A24" s="6" t="s">
        <v>105</v>
      </c>
      <c r="B24" s="24" t="str">
        <f>LEFT(A24,3)</f>
        <v>BVL</v>
      </c>
      <c r="C24" s="24" t="str">
        <f>LEFT(A24,9)</f>
        <v>BVL615139</v>
      </c>
      <c r="D24" s="21">
        <f>VLOOKUP(C24,'Details lignes remises '!$D$5:$U$50,3,FALSE)</f>
        <v>44837</v>
      </c>
      <c r="E24" s="22">
        <f>VLOOKUP(C24,'Details lignes remises '!$D$5:$U$50,4,FALSE)</f>
        <v>25569.702245370401</v>
      </c>
      <c r="F24" s="22" t="str">
        <f>VLOOKUP(C24,'Details lignes remises '!$D$5:$U$50,17,FALSE)</f>
        <v>00:14:01</v>
      </c>
      <c r="G24">
        <f>VLOOKUP(C24,'BV par ref produits'!$B$4:$F$50,3,TRUE)</f>
        <v>70716912</v>
      </c>
    </row>
    <row r="25" spans="1:7" x14ac:dyDescent="0.25">
      <c r="A25" s="9" t="s">
        <v>106</v>
      </c>
      <c r="B25" s="24" t="str">
        <f>LEFT(A25,3)</f>
        <v>BVL</v>
      </c>
      <c r="C25" s="24" t="str">
        <f>LEFT(A25,9)</f>
        <v>BVL615149</v>
      </c>
      <c r="D25" s="21">
        <f>VLOOKUP(C25,'Details lignes remises '!$D$5:$U$50,3,FALSE)</f>
        <v>44837</v>
      </c>
      <c r="E25" s="22">
        <f>VLOOKUP(C25,'Details lignes remises '!$D$5:$U$50,4,FALSE)</f>
        <v>25569.721458333301</v>
      </c>
      <c r="F25" s="22" t="str">
        <f>VLOOKUP(C25,'Details lignes remises '!$D$5:$U$50,17,FALSE)</f>
        <v>00:16:10</v>
      </c>
      <c r="G25">
        <f>VLOOKUP(C25,'BV par ref produits'!$B$4:$F$50,3,TRUE)</f>
        <v>70716912</v>
      </c>
    </row>
    <row r="26" spans="1:7" x14ac:dyDescent="0.25">
      <c r="A26" s="6" t="s">
        <v>107</v>
      </c>
      <c r="B26" s="24" t="str">
        <f>LEFT(A26,3)</f>
        <v>BVL</v>
      </c>
      <c r="C26" s="24" t="str">
        <f>LEFT(A26,9)</f>
        <v>BVL615152</v>
      </c>
      <c r="D26" s="21">
        <f>VLOOKUP(C26,'Details lignes remises '!$D$5:$U$50,3,FALSE)</f>
        <v>44837</v>
      </c>
      <c r="E26" s="22">
        <f>VLOOKUP(C26,'Details lignes remises '!$D$5:$U$50,4,FALSE)</f>
        <v>25569.7209953704</v>
      </c>
      <c r="F26" s="22" t="str">
        <f>VLOOKUP(C26,'Details lignes remises '!$D$5:$U$50,17,FALSE)</f>
        <v>00:10:29</v>
      </c>
      <c r="G26">
        <f>VLOOKUP(C26,'BV par ref produits'!$B$4:$F$50,3,TRUE)</f>
        <v>70716912</v>
      </c>
    </row>
    <row r="27" spans="1:7" x14ac:dyDescent="0.25">
      <c r="A27" s="9" t="s">
        <v>108</v>
      </c>
      <c r="B27" s="24" t="str">
        <f>LEFT(A27,3)</f>
        <v>BVL</v>
      </c>
      <c r="C27" s="24" t="str">
        <f>LEFT(A27,9)</f>
        <v>BVL615158</v>
      </c>
      <c r="D27" s="21">
        <f>VLOOKUP(C27,'Details lignes remises '!$D$5:$U$50,3,FALSE)</f>
        <v>44837</v>
      </c>
      <c r="E27" s="22">
        <f>VLOOKUP(C27,'Details lignes remises '!$D$5:$U$50,4,FALSE)</f>
        <v>25569.731354166699</v>
      </c>
      <c r="F27" s="22" t="str">
        <f>VLOOKUP(C27,'Details lignes remises '!$D$5:$U$50,17,FALSE)</f>
        <v>00:16:38</v>
      </c>
      <c r="G27">
        <f>VLOOKUP(C27,'BV par ref produits'!$B$4:$F$50,3,TRUE)</f>
        <v>70716912</v>
      </c>
    </row>
    <row r="28" spans="1:7" x14ac:dyDescent="0.25">
      <c r="A28" s="6" t="s">
        <v>109</v>
      </c>
      <c r="B28" s="24" t="str">
        <f>LEFT(A28,3)</f>
        <v>BVL</v>
      </c>
      <c r="C28" s="24" t="str">
        <f>LEFT(A28,9)</f>
        <v>BVL615176</v>
      </c>
      <c r="D28" s="21">
        <f>VLOOKUP(C28,'Details lignes remises '!$D$5:$U$50,3,FALSE)</f>
        <v>44837</v>
      </c>
      <c r="E28" s="22">
        <f>VLOOKUP(C28,'Details lignes remises '!$D$5:$U$50,4,FALSE)</f>
        <v>25569.7825115741</v>
      </c>
      <c r="F28" s="22" t="str">
        <f>VLOOKUP(C28,'Details lignes remises '!$D$5:$U$50,17,FALSE)</f>
        <v>14:09:27</v>
      </c>
      <c r="G28">
        <f>VLOOKUP(C28,'BV par ref produits'!$B$4:$F$50,3,TRUE)</f>
        <v>70716912</v>
      </c>
    </row>
    <row r="29" spans="1:7" x14ac:dyDescent="0.25">
      <c r="A29" s="9" t="s">
        <v>110</v>
      </c>
      <c r="B29" s="24" t="str">
        <f>LEFT(A29,3)</f>
        <v>BVL</v>
      </c>
      <c r="C29" s="24" t="str">
        <f>LEFT(A29,9)</f>
        <v>BVL615177</v>
      </c>
      <c r="D29" s="21">
        <f>VLOOKUP(C29,'Details lignes remises '!$D$5:$U$50,3,FALSE)</f>
        <v>44837</v>
      </c>
      <c r="E29" s="22">
        <f>VLOOKUP(C29,'Details lignes remises '!$D$5:$U$50,4,FALSE)</f>
        <v>25569.796979166698</v>
      </c>
      <c r="F29" s="22" t="str">
        <f>VLOOKUP(C29,'Details lignes remises '!$D$5:$U$50,17,FALSE)</f>
        <v>13:52:46</v>
      </c>
      <c r="G29">
        <f>VLOOKUP(C29,'BV par ref produits'!$B$4:$F$50,3,TRUE)</f>
        <v>70716912</v>
      </c>
    </row>
    <row r="30" spans="1:7" x14ac:dyDescent="0.25">
      <c r="A30" s="6" t="s">
        <v>110</v>
      </c>
      <c r="B30" s="24" t="str">
        <f>LEFT(A30,3)</f>
        <v>BVL</v>
      </c>
      <c r="C30" s="24" t="str">
        <f>LEFT(A30,9)</f>
        <v>BVL615177</v>
      </c>
      <c r="D30" s="21">
        <f>VLOOKUP(C30,'Details lignes remises '!$D$5:$U$50,3,FALSE)</f>
        <v>44837</v>
      </c>
      <c r="E30" s="22">
        <f>VLOOKUP(C30,'Details lignes remises '!$D$5:$U$50,4,FALSE)</f>
        <v>25569.796979166698</v>
      </c>
      <c r="F30" s="22" t="str">
        <f>VLOOKUP(C30,'Details lignes remises '!$D$5:$U$50,17,FALSE)</f>
        <v>13:52:46</v>
      </c>
      <c r="G30">
        <f>VLOOKUP(C30,'BV par ref produits'!$B$4:$F$50,3,TRUE)</f>
        <v>70716912</v>
      </c>
    </row>
    <row r="31" spans="1:7" x14ac:dyDescent="0.25">
      <c r="A31" s="9" t="s">
        <v>111</v>
      </c>
      <c r="B31" s="24" t="str">
        <f>LEFT(A31,3)</f>
        <v>BVL</v>
      </c>
      <c r="C31" s="24" t="str">
        <f>LEFT(A31,9)</f>
        <v>BVL615179</v>
      </c>
      <c r="D31" s="21">
        <f>VLOOKUP(C31,'Details lignes remises '!$D$5:$U$50,3,FALSE)</f>
        <v>44837</v>
      </c>
      <c r="E31" s="22">
        <f>VLOOKUP(C31,'Details lignes remises '!$D$5:$U$50,4,FALSE)</f>
        <v>25569.793159722201</v>
      </c>
      <c r="F31" s="22" t="str">
        <f>VLOOKUP(C31,'Details lignes remises '!$D$5:$U$50,17,FALSE)</f>
        <v>00:12:54</v>
      </c>
      <c r="G31">
        <f>VLOOKUP(C31,'BV par ref produits'!$B$4:$F$50,3,TRUE)</f>
        <v>70716912</v>
      </c>
    </row>
    <row r="32" spans="1:7" x14ac:dyDescent="0.25">
      <c r="A32" s="6" t="s">
        <v>112</v>
      </c>
      <c r="B32" s="24" t="str">
        <f>LEFT(A32,3)</f>
        <v>BVL</v>
      </c>
      <c r="C32" s="24" t="str">
        <f>LEFT(A32,9)</f>
        <v>BVL615181</v>
      </c>
      <c r="D32" s="21">
        <f>VLOOKUP(C32,'Details lignes remises '!$D$5:$U$50,3,FALSE)</f>
        <v>44837</v>
      </c>
      <c r="E32" s="22">
        <f>VLOOKUP(C32,'Details lignes remises '!$D$5:$U$50,4,FALSE)</f>
        <v>25569.804791666698</v>
      </c>
      <c r="F32" s="22" t="str">
        <f>VLOOKUP(C32,'Details lignes remises '!$D$5:$U$50,17,FALSE)</f>
        <v>13:37:24</v>
      </c>
      <c r="G32">
        <f>VLOOKUP(C32,'BV par ref produits'!$B$4:$F$50,3,TRUE)</f>
        <v>70716912</v>
      </c>
    </row>
  </sheetData>
  <autoFilter ref="A1:G32" xr:uid="{F6270853-A67D-40D3-A4C7-B2D4CAA03411}">
    <sortState xmlns:xlrd2="http://schemas.microsoft.com/office/spreadsheetml/2017/richdata2" ref="A2:G32">
      <sortCondition ref="A1:A32"/>
    </sortState>
  </autoFilter>
  <dataConsolidate/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99E6-7402-4B06-B55F-2D6E1254359E}">
  <dimension ref="B1:G51"/>
  <sheetViews>
    <sheetView workbookViewId="0">
      <selection activeCell="L13" sqref="L13"/>
    </sheetView>
  </sheetViews>
  <sheetFormatPr baseColWidth="10" defaultRowHeight="15" x14ac:dyDescent="0.25"/>
  <cols>
    <col min="1" max="1" width="0.42578125" customWidth="1"/>
    <col min="2" max="2" width="14.28515625" customWidth="1"/>
    <col min="3" max="3" width="8.28515625" customWidth="1"/>
    <col min="4" max="4" width="10.7109375" customWidth="1"/>
    <col min="5" max="5" width="48.140625" customWidth="1"/>
    <col min="6" max="6" width="13.28515625" customWidth="1"/>
    <col min="7" max="7" width="10.7109375" customWidth="1"/>
    <col min="8" max="8" width="4.7109375" customWidth="1"/>
  </cols>
  <sheetData>
    <row r="1" spans="2:7" s="12" customFormat="1" ht="1.1499999999999999" customHeight="1" x14ac:dyDescent="0.2"/>
    <row r="2" spans="2:7" s="12" customFormat="1" ht="24" customHeight="1" x14ac:dyDescent="0.2">
      <c r="B2" s="2"/>
      <c r="C2" s="1"/>
      <c r="D2" s="2"/>
      <c r="E2" s="2"/>
      <c r="F2" s="2"/>
      <c r="G2" s="3">
        <v>17971</v>
      </c>
    </row>
    <row r="3" spans="2:7" s="12" customFormat="1" ht="77.849999999999994" customHeight="1" x14ac:dyDescent="0.2">
      <c r="B3" s="4" t="s">
        <v>50</v>
      </c>
      <c r="C3" s="4" t="s">
        <v>0</v>
      </c>
      <c r="D3" s="4" t="s">
        <v>1</v>
      </c>
      <c r="E3" s="4" t="s">
        <v>2</v>
      </c>
      <c r="F3" s="4" t="s">
        <v>3</v>
      </c>
      <c r="G3" s="4" t="s">
        <v>4</v>
      </c>
    </row>
    <row r="4" spans="2:7" s="12" customFormat="1" ht="19.7" customHeight="1" x14ac:dyDescent="0.2">
      <c r="B4" s="6" t="s">
        <v>51</v>
      </c>
      <c r="C4" s="7">
        <v>6</v>
      </c>
      <c r="D4" s="5">
        <v>82222337</v>
      </c>
      <c r="E4" s="6" t="s">
        <v>13</v>
      </c>
      <c r="F4" s="6"/>
      <c r="G4" s="5">
        <v>1</v>
      </c>
    </row>
    <row r="5" spans="2:7" s="12" customFormat="1" ht="19.7" customHeight="1" x14ac:dyDescent="0.2">
      <c r="B5" s="9" t="s">
        <v>52</v>
      </c>
      <c r="C5" s="10">
        <v>7</v>
      </c>
      <c r="D5" s="8">
        <v>82010234</v>
      </c>
      <c r="E5" s="9" t="s">
        <v>48</v>
      </c>
      <c r="F5" s="9"/>
      <c r="G5" s="8">
        <v>1</v>
      </c>
    </row>
    <row r="6" spans="2:7" s="12" customFormat="1" ht="19.7" customHeight="1" x14ac:dyDescent="0.2">
      <c r="B6" s="6" t="s">
        <v>53</v>
      </c>
      <c r="C6" s="7">
        <v>8</v>
      </c>
      <c r="D6" s="5">
        <v>82929857</v>
      </c>
      <c r="E6" s="6" t="s">
        <v>29</v>
      </c>
      <c r="F6" s="6"/>
      <c r="G6" s="5">
        <v>1</v>
      </c>
    </row>
    <row r="7" spans="2:7" s="12" customFormat="1" ht="19.7" customHeight="1" x14ac:dyDescent="0.2">
      <c r="B7" s="9" t="s">
        <v>54</v>
      </c>
      <c r="C7" s="10">
        <v>8</v>
      </c>
      <c r="D7" s="8">
        <v>82929857</v>
      </c>
      <c r="E7" s="9" t="s">
        <v>29</v>
      </c>
      <c r="F7" s="9"/>
      <c r="G7" s="8">
        <v>1</v>
      </c>
    </row>
    <row r="8" spans="2:7" s="12" customFormat="1" ht="19.7" customHeight="1" x14ac:dyDescent="0.2">
      <c r="B8" s="6" t="s">
        <v>55</v>
      </c>
      <c r="C8" s="7">
        <v>9</v>
      </c>
      <c r="D8" s="5">
        <v>70646842</v>
      </c>
      <c r="E8" s="6" t="s">
        <v>39</v>
      </c>
      <c r="F8" s="6"/>
      <c r="G8" s="5">
        <v>1</v>
      </c>
    </row>
    <row r="9" spans="2:7" s="12" customFormat="1" ht="19.7" customHeight="1" x14ac:dyDescent="0.2">
      <c r="B9" s="9" t="s">
        <v>56</v>
      </c>
      <c r="C9" s="10">
        <v>8</v>
      </c>
      <c r="D9" s="8">
        <v>66272332</v>
      </c>
      <c r="E9" s="9" t="s">
        <v>30</v>
      </c>
      <c r="F9" s="9"/>
      <c r="G9" s="8">
        <v>1</v>
      </c>
    </row>
    <row r="10" spans="2:7" s="12" customFormat="1" ht="19.7" customHeight="1" x14ac:dyDescent="0.2">
      <c r="B10" s="6" t="s">
        <v>57</v>
      </c>
      <c r="C10" s="7">
        <v>7</v>
      </c>
      <c r="D10" s="5">
        <v>82209770</v>
      </c>
      <c r="E10" s="6" t="s">
        <v>17</v>
      </c>
      <c r="F10" s="6" t="s">
        <v>5</v>
      </c>
      <c r="G10" s="5">
        <v>1</v>
      </c>
    </row>
    <row r="11" spans="2:7" s="12" customFormat="1" ht="19.7" customHeight="1" x14ac:dyDescent="0.2">
      <c r="B11" s="9" t="s">
        <v>58</v>
      </c>
      <c r="C11" s="10">
        <v>9</v>
      </c>
      <c r="D11" s="8">
        <v>64421812</v>
      </c>
      <c r="E11" s="9" t="s">
        <v>8</v>
      </c>
      <c r="F11" s="9" t="s">
        <v>5</v>
      </c>
      <c r="G11" s="8">
        <v>1</v>
      </c>
    </row>
    <row r="12" spans="2:7" s="12" customFormat="1" ht="19.7" customHeight="1" x14ac:dyDescent="0.2">
      <c r="B12" s="6" t="s">
        <v>58</v>
      </c>
      <c r="C12" s="7">
        <v>9</v>
      </c>
      <c r="D12" s="5">
        <v>82717608</v>
      </c>
      <c r="E12" s="6" t="s">
        <v>27</v>
      </c>
      <c r="F12" s="6" t="s">
        <v>5</v>
      </c>
      <c r="G12" s="5">
        <v>1</v>
      </c>
    </row>
    <row r="13" spans="2:7" s="12" customFormat="1" ht="19.7" customHeight="1" x14ac:dyDescent="0.2">
      <c r="B13" s="9" t="s">
        <v>59</v>
      </c>
      <c r="C13" s="10">
        <v>9</v>
      </c>
      <c r="D13" s="8">
        <v>64421812</v>
      </c>
      <c r="E13" s="9" t="s">
        <v>8</v>
      </c>
      <c r="F13" s="9" t="s">
        <v>5</v>
      </c>
      <c r="G13" s="8">
        <v>1</v>
      </c>
    </row>
    <row r="14" spans="2:7" s="12" customFormat="1" ht="19.7" customHeight="1" x14ac:dyDescent="0.2">
      <c r="B14" s="6" t="s">
        <v>60</v>
      </c>
      <c r="C14" s="7">
        <v>7</v>
      </c>
      <c r="D14" s="5">
        <v>80096212</v>
      </c>
      <c r="E14" s="6" t="s">
        <v>34</v>
      </c>
      <c r="F14" s="6" t="s">
        <v>5</v>
      </c>
      <c r="G14" s="5">
        <v>1</v>
      </c>
    </row>
    <row r="15" spans="2:7" s="12" customFormat="1" ht="19.7" customHeight="1" x14ac:dyDescent="0.2">
      <c r="B15" s="9" t="s">
        <v>61</v>
      </c>
      <c r="C15" s="10">
        <v>8</v>
      </c>
      <c r="D15" s="8">
        <v>82273198</v>
      </c>
      <c r="E15" s="9" t="s">
        <v>24</v>
      </c>
      <c r="F15" s="9"/>
      <c r="G15" s="8">
        <v>1</v>
      </c>
    </row>
    <row r="16" spans="2:7" s="12" customFormat="1" ht="19.7" customHeight="1" x14ac:dyDescent="0.2">
      <c r="B16" s="6" t="s">
        <v>62</v>
      </c>
      <c r="C16" s="7">
        <v>9</v>
      </c>
      <c r="D16" s="5">
        <v>69127464</v>
      </c>
      <c r="E16" s="6" t="s">
        <v>36</v>
      </c>
      <c r="F16" s="6"/>
      <c r="G16" s="5">
        <v>1</v>
      </c>
    </row>
    <row r="17" spans="2:7" s="12" customFormat="1" ht="19.7" customHeight="1" x14ac:dyDescent="0.2">
      <c r="B17" s="9" t="s">
        <v>62</v>
      </c>
      <c r="C17" s="10">
        <v>9</v>
      </c>
      <c r="D17" s="8">
        <v>82003875</v>
      </c>
      <c r="E17" s="9" t="s">
        <v>23</v>
      </c>
      <c r="F17" s="9"/>
      <c r="G17" s="8">
        <v>1</v>
      </c>
    </row>
    <row r="18" spans="2:7" s="12" customFormat="1" ht="19.7" customHeight="1" x14ac:dyDescent="0.2">
      <c r="B18" s="6" t="s">
        <v>63</v>
      </c>
      <c r="C18" s="7">
        <v>5</v>
      </c>
      <c r="D18" s="5">
        <v>80129371</v>
      </c>
      <c r="E18" s="6" t="s">
        <v>11</v>
      </c>
      <c r="F18" s="6" t="s">
        <v>5</v>
      </c>
      <c r="G18" s="5">
        <v>1</v>
      </c>
    </row>
    <row r="19" spans="2:7" s="12" customFormat="1" ht="19.7" customHeight="1" x14ac:dyDescent="0.2">
      <c r="B19" s="9" t="s">
        <v>64</v>
      </c>
      <c r="C19" s="10">
        <v>9</v>
      </c>
      <c r="D19" s="8">
        <v>82717614</v>
      </c>
      <c r="E19" s="9" t="s">
        <v>41</v>
      </c>
      <c r="F19" s="9"/>
      <c r="G19" s="8">
        <v>1</v>
      </c>
    </row>
    <row r="20" spans="2:7" s="12" customFormat="1" ht="19.7" customHeight="1" x14ac:dyDescent="0.2">
      <c r="B20" s="6" t="s">
        <v>65</v>
      </c>
      <c r="C20" s="7">
        <v>6</v>
      </c>
      <c r="D20" s="5">
        <v>82222009</v>
      </c>
      <c r="E20" s="6" t="s">
        <v>7</v>
      </c>
      <c r="F20" s="6" t="s">
        <v>5</v>
      </c>
      <c r="G20" s="5">
        <v>1</v>
      </c>
    </row>
    <row r="21" spans="2:7" s="12" customFormat="1" ht="19.7" customHeight="1" x14ac:dyDescent="0.2">
      <c r="B21" s="9" t="s">
        <v>66</v>
      </c>
      <c r="C21" s="10">
        <v>8</v>
      </c>
      <c r="D21" s="8">
        <v>84177762</v>
      </c>
      <c r="E21" s="9" t="s">
        <v>49</v>
      </c>
      <c r="F21" s="9"/>
      <c r="G21" s="8">
        <v>1</v>
      </c>
    </row>
    <row r="22" spans="2:7" s="12" customFormat="1" ht="19.7" customHeight="1" x14ac:dyDescent="0.2">
      <c r="B22" s="6" t="s">
        <v>67</v>
      </c>
      <c r="C22" s="7">
        <v>8</v>
      </c>
      <c r="D22" s="5">
        <v>66272346</v>
      </c>
      <c r="E22" s="6" t="s">
        <v>33</v>
      </c>
      <c r="F22" s="6"/>
      <c r="G22" s="5">
        <v>1</v>
      </c>
    </row>
    <row r="23" spans="2:7" s="12" customFormat="1" ht="19.7" customHeight="1" x14ac:dyDescent="0.2">
      <c r="B23" s="9" t="s">
        <v>68</v>
      </c>
      <c r="C23" s="10">
        <v>9</v>
      </c>
      <c r="D23" s="8">
        <v>82717598</v>
      </c>
      <c r="E23" s="9" t="s">
        <v>40</v>
      </c>
      <c r="F23" s="9" t="s">
        <v>5</v>
      </c>
      <c r="G23" s="8">
        <v>1</v>
      </c>
    </row>
    <row r="24" spans="2:7" s="12" customFormat="1" ht="19.7" customHeight="1" x14ac:dyDescent="0.2">
      <c r="B24" s="6" t="s">
        <v>69</v>
      </c>
      <c r="C24" s="7">
        <v>2</v>
      </c>
      <c r="D24" s="5">
        <v>80027612</v>
      </c>
      <c r="E24" s="6" t="s">
        <v>47</v>
      </c>
      <c r="F24" s="6"/>
      <c r="G24" s="5">
        <v>1</v>
      </c>
    </row>
    <row r="25" spans="2:7" s="12" customFormat="1" ht="19.7" customHeight="1" x14ac:dyDescent="0.2">
      <c r="B25" s="9" t="s">
        <v>70</v>
      </c>
      <c r="C25" s="10">
        <v>7</v>
      </c>
      <c r="D25" s="8">
        <v>67216240</v>
      </c>
      <c r="E25" s="9" t="s">
        <v>31</v>
      </c>
      <c r="F25" s="9"/>
      <c r="G25" s="8">
        <v>1</v>
      </c>
    </row>
    <row r="26" spans="2:7" s="12" customFormat="1" ht="19.7" customHeight="1" x14ac:dyDescent="0.2">
      <c r="B26" s="6" t="s">
        <v>71</v>
      </c>
      <c r="C26" s="7">
        <v>8</v>
      </c>
      <c r="D26" s="5">
        <v>70485765</v>
      </c>
      <c r="E26" s="6" t="s">
        <v>21</v>
      </c>
      <c r="F26" s="6"/>
      <c r="G26" s="5">
        <v>1</v>
      </c>
    </row>
    <row r="27" spans="2:7" s="12" customFormat="1" ht="19.7" customHeight="1" x14ac:dyDescent="0.2">
      <c r="B27" s="9" t="s">
        <v>72</v>
      </c>
      <c r="C27" s="10">
        <v>5</v>
      </c>
      <c r="D27" s="8">
        <v>79951802</v>
      </c>
      <c r="E27" s="9" t="s">
        <v>25</v>
      </c>
      <c r="F27" s="9" t="s">
        <v>5</v>
      </c>
      <c r="G27" s="8">
        <v>1</v>
      </c>
    </row>
    <row r="28" spans="2:7" s="12" customFormat="1" ht="19.7" customHeight="1" x14ac:dyDescent="0.2">
      <c r="B28" s="6" t="s">
        <v>73</v>
      </c>
      <c r="C28" s="7">
        <v>6</v>
      </c>
      <c r="D28" s="5">
        <v>72452352</v>
      </c>
      <c r="E28" s="6" t="s">
        <v>38</v>
      </c>
      <c r="F28" s="6"/>
      <c r="G28" s="5">
        <v>1</v>
      </c>
    </row>
    <row r="29" spans="2:7" s="12" customFormat="1" ht="19.7" customHeight="1" x14ac:dyDescent="0.2">
      <c r="B29" s="9" t="s">
        <v>74</v>
      </c>
      <c r="C29" s="10">
        <v>8</v>
      </c>
      <c r="D29" s="8">
        <v>82929918</v>
      </c>
      <c r="E29" s="9" t="s">
        <v>10</v>
      </c>
      <c r="F29" s="9" t="s">
        <v>5</v>
      </c>
      <c r="G29" s="8">
        <v>1</v>
      </c>
    </row>
    <row r="30" spans="2:7" s="12" customFormat="1" ht="19.7" customHeight="1" x14ac:dyDescent="0.2">
      <c r="B30" s="6" t="s">
        <v>75</v>
      </c>
      <c r="C30" s="7">
        <v>9</v>
      </c>
      <c r="D30" s="5">
        <v>82879569</v>
      </c>
      <c r="E30" s="6" t="s">
        <v>12</v>
      </c>
      <c r="F30" s="6" t="s">
        <v>5</v>
      </c>
      <c r="G30" s="5">
        <v>1</v>
      </c>
    </row>
    <row r="31" spans="2:7" s="12" customFormat="1" ht="19.7" customHeight="1" x14ac:dyDescent="0.2">
      <c r="B31" s="9" t="s">
        <v>76</v>
      </c>
      <c r="C31" s="10">
        <v>6</v>
      </c>
      <c r="D31" s="8">
        <v>89168604</v>
      </c>
      <c r="E31" s="9" t="s">
        <v>20</v>
      </c>
      <c r="F31" s="9"/>
      <c r="G31" s="8">
        <v>1</v>
      </c>
    </row>
    <row r="32" spans="2:7" s="12" customFormat="1" ht="19.7" customHeight="1" x14ac:dyDescent="0.2">
      <c r="B32" s="6" t="s">
        <v>77</v>
      </c>
      <c r="C32" s="7">
        <v>6</v>
      </c>
      <c r="D32" s="5">
        <v>70567112</v>
      </c>
      <c r="E32" s="6" t="s">
        <v>18</v>
      </c>
      <c r="F32" s="6"/>
      <c r="G32" s="5">
        <v>1</v>
      </c>
    </row>
    <row r="33" spans="2:7" s="12" customFormat="1" ht="19.7" customHeight="1" x14ac:dyDescent="0.2">
      <c r="B33" s="9" t="s">
        <v>77</v>
      </c>
      <c r="C33" s="10">
        <v>6</v>
      </c>
      <c r="D33" s="8">
        <v>72452296</v>
      </c>
      <c r="E33" s="9" t="s">
        <v>42</v>
      </c>
      <c r="F33" s="9"/>
      <c r="G33" s="8">
        <v>1</v>
      </c>
    </row>
    <row r="34" spans="2:7" s="12" customFormat="1" ht="19.7" customHeight="1" x14ac:dyDescent="0.2">
      <c r="B34" s="6" t="s">
        <v>77</v>
      </c>
      <c r="C34" s="7">
        <v>6</v>
      </c>
      <c r="D34" s="5">
        <v>82737128</v>
      </c>
      <c r="E34" s="6" t="s">
        <v>32</v>
      </c>
      <c r="F34" s="6"/>
      <c r="G34" s="5">
        <v>1</v>
      </c>
    </row>
    <row r="35" spans="2:7" s="12" customFormat="1" ht="19.7" customHeight="1" x14ac:dyDescent="0.2">
      <c r="B35" s="9" t="s">
        <v>77</v>
      </c>
      <c r="C35" s="10">
        <v>8</v>
      </c>
      <c r="D35" s="8">
        <v>69469036</v>
      </c>
      <c r="E35" s="9" t="s">
        <v>44</v>
      </c>
      <c r="F35" s="9"/>
      <c r="G35" s="8">
        <v>1</v>
      </c>
    </row>
    <row r="36" spans="2:7" s="12" customFormat="1" ht="19.7" customHeight="1" x14ac:dyDescent="0.2">
      <c r="B36" s="6" t="s">
        <v>78</v>
      </c>
      <c r="C36" s="7">
        <v>8</v>
      </c>
      <c r="D36" s="5">
        <v>82929914</v>
      </c>
      <c r="E36" s="6" t="s">
        <v>19</v>
      </c>
      <c r="F36" s="6"/>
      <c r="G36" s="5">
        <v>1</v>
      </c>
    </row>
    <row r="37" spans="2:7" s="12" customFormat="1" ht="19.7" customHeight="1" x14ac:dyDescent="0.2">
      <c r="B37" s="9" t="s">
        <v>79</v>
      </c>
      <c r="C37" s="10">
        <v>8</v>
      </c>
      <c r="D37" s="8">
        <v>82273198</v>
      </c>
      <c r="E37" s="9" t="s">
        <v>24</v>
      </c>
      <c r="F37" s="9"/>
      <c r="G37" s="8">
        <v>1</v>
      </c>
    </row>
    <row r="38" spans="2:7" s="12" customFormat="1" ht="19.7" customHeight="1" x14ac:dyDescent="0.2">
      <c r="B38" s="6" t="s">
        <v>80</v>
      </c>
      <c r="C38" s="7">
        <v>6</v>
      </c>
      <c r="D38" s="5">
        <v>70285145</v>
      </c>
      <c r="E38" s="6" t="s">
        <v>45</v>
      </c>
      <c r="F38" s="6"/>
      <c r="G38" s="5">
        <v>1</v>
      </c>
    </row>
    <row r="39" spans="2:7" s="12" customFormat="1" ht="19.7" customHeight="1" x14ac:dyDescent="0.2">
      <c r="B39" s="9" t="s">
        <v>80</v>
      </c>
      <c r="C39" s="10">
        <v>6</v>
      </c>
      <c r="D39" s="8">
        <v>70285173</v>
      </c>
      <c r="E39" s="9" t="s">
        <v>26</v>
      </c>
      <c r="F39" s="9"/>
      <c r="G39" s="8">
        <v>1</v>
      </c>
    </row>
    <row r="40" spans="2:7" s="12" customFormat="1" ht="19.7" customHeight="1" x14ac:dyDescent="0.2">
      <c r="B40" s="6" t="s">
        <v>80</v>
      </c>
      <c r="C40" s="7">
        <v>6</v>
      </c>
      <c r="D40" s="5">
        <v>70285180</v>
      </c>
      <c r="E40" s="6" t="s">
        <v>46</v>
      </c>
      <c r="F40" s="6"/>
      <c r="G40" s="5">
        <v>1</v>
      </c>
    </row>
    <row r="41" spans="2:7" s="12" customFormat="1" ht="19.7" customHeight="1" x14ac:dyDescent="0.2">
      <c r="B41" s="9" t="s">
        <v>81</v>
      </c>
      <c r="C41" s="10">
        <v>5</v>
      </c>
      <c r="D41" s="8">
        <v>80129456</v>
      </c>
      <c r="E41" s="9" t="s">
        <v>15</v>
      </c>
      <c r="F41" s="9" t="s">
        <v>5</v>
      </c>
      <c r="G41" s="8">
        <v>1</v>
      </c>
    </row>
    <row r="42" spans="2:7" s="12" customFormat="1" ht="19.7" customHeight="1" x14ac:dyDescent="0.2">
      <c r="B42" s="6" t="s">
        <v>82</v>
      </c>
      <c r="C42" s="7">
        <v>6</v>
      </c>
      <c r="D42" s="5">
        <v>80181753</v>
      </c>
      <c r="E42" s="6" t="s">
        <v>37</v>
      </c>
      <c r="F42" s="6"/>
      <c r="G42" s="5">
        <v>1</v>
      </c>
    </row>
    <row r="43" spans="2:7" s="12" customFormat="1" ht="19.7" customHeight="1" x14ac:dyDescent="0.2">
      <c r="B43" s="9" t="s">
        <v>83</v>
      </c>
      <c r="C43" s="10">
        <v>9</v>
      </c>
      <c r="D43" s="8">
        <v>82737109</v>
      </c>
      <c r="E43" s="9" t="s">
        <v>9</v>
      </c>
      <c r="F43" s="9" t="s">
        <v>5</v>
      </c>
      <c r="G43" s="8">
        <v>1</v>
      </c>
    </row>
    <row r="44" spans="2:7" s="12" customFormat="1" ht="19.7" customHeight="1" x14ac:dyDescent="0.2">
      <c r="B44" s="6" t="s">
        <v>84</v>
      </c>
      <c r="C44" s="7">
        <v>6</v>
      </c>
      <c r="D44" s="5">
        <v>80036705</v>
      </c>
      <c r="E44" s="6" t="s">
        <v>43</v>
      </c>
      <c r="F44" s="6"/>
      <c r="G44" s="5">
        <v>1</v>
      </c>
    </row>
    <row r="45" spans="2:7" s="12" customFormat="1" ht="19.7" customHeight="1" x14ac:dyDescent="0.2">
      <c r="B45" s="9" t="s">
        <v>85</v>
      </c>
      <c r="C45" s="10">
        <v>8</v>
      </c>
      <c r="D45" s="8">
        <v>82246626</v>
      </c>
      <c r="E45" s="9" t="s">
        <v>14</v>
      </c>
      <c r="F45" s="9"/>
      <c r="G45" s="8">
        <v>1</v>
      </c>
    </row>
    <row r="46" spans="2:7" s="12" customFormat="1" ht="19.7" customHeight="1" x14ac:dyDescent="0.2">
      <c r="B46" s="6" t="s">
        <v>86</v>
      </c>
      <c r="C46" s="7">
        <v>8</v>
      </c>
      <c r="D46" s="5">
        <v>66272283</v>
      </c>
      <c r="E46" s="6" t="s">
        <v>35</v>
      </c>
      <c r="F46" s="6"/>
      <c r="G46" s="5">
        <v>1</v>
      </c>
    </row>
    <row r="47" spans="2:7" s="12" customFormat="1" ht="19.7" customHeight="1" x14ac:dyDescent="0.2">
      <c r="B47" s="9" t="s">
        <v>87</v>
      </c>
      <c r="C47" s="10">
        <v>7</v>
      </c>
      <c r="D47" s="8">
        <v>67216233</v>
      </c>
      <c r="E47" s="9" t="s">
        <v>28</v>
      </c>
      <c r="F47" s="9" t="s">
        <v>5</v>
      </c>
      <c r="G47" s="8">
        <v>1</v>
      </c>
    </row>
    <row r="48" spans="2:7" s="12" customFormat="1" ht="19.7" customHeight="1" x14ac:dyDescent="0.2">
      <c r="B48" s="6" t="s">
        <v>88</v>
      </c>
      <c r="C48" s="7">
        <v>8</v>
      </c>
      <c r="D48" s="5">
        <v>82246622</v>
      </c>
      <c r="E48" s="6" t="s">
        <v>16</v>
      </c>
      <c r="F48" s="6"/>
      <c r="G48" s="5">
        <v>1</v>
      </c>
    </row>
    <row r="49" spans="2:7" s="12" customFormat="1" ht="19.7" customHeight="1" x14ac:dyDescent="0.2">
      <c r="B49" s="9" t="s">
        <v>88</v>
      </c>
      <c r="C49" s="10">
        <v>8</v>
      </c>
      <c r="D49" s="8">
        <v>84855816</v>
      </c>
      <c r="E49" s="9" t="s">
        <v>6</v>
      </c>
      <c r="F49" s="9" t="s">
        <v>5</v>
      </c>
      <c r="G49" s="8">
        <v>1</v>
      </c>
    </row>
    <row r="50" spans="2:7" s="12" customFormat="1" ht="19.7" customHeight="1" x14ac:dyDescent="0.2">
      <c r="B50" s="6" t="s">
        <v>89</v>
      </c>
      <c r="C50" s="7">
        <v>9</v>
      </c>
      <c r="D50" s="5">
        <v>70716912</v>
      </c>
      <c r="E50" s="6" t="s">
        <v>22</v>
      </c>
      <c r="F50" s="6" t="s">
        <v>5</v>
      </c>
      <c r="G50" s="5">
        <v>1</v>
      </c>
    </row>
    <row r="51" spans="2:7" s="12" customFormat="1" ht="28.9" customHeight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06F8B-FF55-44A0-9A10-6A5793F65525}">
  <dimension ref="A1:U51"/>
  <sheetViews>
    <sheetView workbookViewId="0">
      <selection activeCell="D58" sqref="D58"/>
    </sheetView>
  </sheetViews>
  <sheetFormatPr baseColWidth="10" defaultRowHeight="15" x14ac:dyDescent="0.25"/>
  <cols>
    <col min="1" max="1" width="0.28515625" customWidth="1"/>
    <col min="2" max="2" width="13.7109375" customWidth="1"/>
    <col min="3" max="4" width="10.7109375" customWidth="1"/>
    <col min="5" max="5" width="11.5703125" customWidth="1"/>
    <col min="6" max="13" width="10.7109375" customWidth="1"/>
    <col min="14" max="14" width="12" customWidth="1"/>
    <col min="15" max="16" width="10.7109375" customWidth="1"/>
    <col min="17" max="17" width="13" customWidth="1"/>
    <col min="18" max="20" width="10.7109375" customWidth="1"/>
    <col min="21" max="21" width="19.140625" customWidth="1"/>
    <col min="22" max="22" width="4.7109375" customWidth="1"/>
  </cols>
  <sheetData>
    <row r="1" spans="1:21" s="12" customFormat="1" ht="11.65" customHeight="1" x14ac:dyDescent="0.2"/>
    <row r="2" spans="1:21" s="12" customFormat="1" ht="31.5" customHeight="1" x14ac:dyDescent="0.2">
      <c r="A2" s="11"/>
      <c r="B2" s="11"/>
      <c r="C2" s="11"/>
      <c r="D2" s="11"/>
    </row>
    <row r="3" spans="1:21" s="12" customFormat="1" ht="7.5" customHeight="1" x14ac:dyDescent="0.2"/>
    <row r="4" spans="1:21" s="12" customFormat="1" ht="66.599999999999994" customHeight="1" x14ac:dyDescent="0.2">
      <c r="B4" s="4" t="s">
        <v>115</v>
      </c>
      <c r="C4" s="4" t="s">
        <v>116</v>
      </c>
      <c r="D4" s="4" t="s">
        <v>117</v>
      </c>
      <c r="E4" s="4" t="s">
        <v>118</v>
      </c>
      <c r="F4" s="4" t="s">
        <v>119</v>
      </c>
      <c r="G4" s="4" t="s">
        <v>120</v>
      </c>
      <c r="H4" s="13" t="s">
        <v>121</v>
      </c>
      <c r="I4" s="4" t="s">
        <v>122</v>
      </c>
      <c r="J4" s="4" t="s">
        <v>123</v>
      </c>
      <c r="K4" s="13" t="s">
        <v>124</v>
      </c>
      <c r="L4" s="4" t="s">
        <v>125</v>
      </c>
      <c r="M4" s="4" t="s">
        <v>126</v>
      </c>
      <c r="N4" s="13" t="s">
        <v>127</v>
      </c>
      <c r="O4" s="4" t="s">
        <v>128</v>
      </c>
      <c r="P4" s="4" t="s">
        <v>129</v>
      </c>
      <c r="Q4" s="13" t="s">
        <v>130</v>
      </c>
      <c r="R4" s="4" t="s">
        <v>131</v>
      </c>
      <c r="S4" s="4" t="s">
        <v>132</v>
      </c>
      <c r="T4" s="14" t="s">
        <v>133</v>
      </c>
      <c r="U4" s="14" t="s">
        <v>113</v>
      </c>
    </row>
    <row r="5" spans="1:21" s="12" customFormat="1" ht="19.7" customHeight="1" x14ac:dyDescent="0.2">
      <c r="B5" s="6" t="s">
        <v>134</v>
      </c>
      <c r="C5" s="5">
        <v>1</v>
      </c>
      <c r="D5" s="6" t="s">
        <v>135</v>
      </c>
      <c r="E5" s="5">
        <v>2</v>
      </c>
      <c r="F5" s="15">
        <v>44837</v>
      </c>
      <c r="G5" s="16">
        <v>25569.3996990741</v>
      </c>
      <c r="H5" s="6" t="s">
        <v>136</v>
      </c>
      <c r="I5" s="15">
        <v>44837</v>
      </c>
      <c r="J5" s="16">
        <v>25569.400127314799</v>
      </c>
      <c r="K5" s="6" t="s">
        <v>137</v>
      </c>
      <c r="L5" s="15">
        <v>44837</v>
      </c>
      <c r="M5" s="17">
        <v>25569.406053240698</v>
      </c>
      <c r="N5" s="6" t="s">
        <v>138</v>
      </c>
      <c r="O5" s="15"/>
      <c r="P5" s="17"/>
      <c r="Q5" s="6" t="s">
        <v>138</v>
      </c>
      <c r="R5" s="15">
        <v>44837</v>
      </c>
      <c r="S5" s="16">
        <v>25569.408865740701</v>
      </c>
      <c r="T5" s="6" t="s">
        <v>139</v>
      </c>
      <c r="U5" s="6" t="s">
        <v>140</v>
      </c>
    </row>
    <row r="6" spans="1:21" s="12" customFormat="1" ht="19.7" customHeight="1" x14ac:dyDescent="0.2">
      <c r="B6" s="9" t="s">
        <v>134</v>
      </c>
      <c r="C6" s="8">
        <v>1</v>
      </c>
      <c r="D6" s="9" t="s">
        <v>141</v>
      </c>
      <c r="E6" s="8">
        <v>49</v>
      </c>
      <c r="F6" s="18">
        <v>44837</v>
      </c>
      <c r="G6" s="19">
        <v>25569.415671296301</v>
      </c>
      <c r="H6" s="9" t="s">
        <v>142</v>
      </c>
      <c r="I6" s="18">
        <v>44837</v>
      </c>
      <c r="J6" s="19">
        <v>25569.4161458333</v>
      </c>
      <c r="K6" s="9" t="s">
        <v>143</v>
      </c>
      <c r="L6" s="18">
        <v>44837</v>
      </c>
      <c r="M6" s="20">
        <v>25569.437418981499</v>
      </c>
      <c r="N6" s="9" t="s">
        <v>138</v>
      </c>
      <c r="O6" s="18"/>
      <c r="P6" s="20"/>
      <c r="Q6" s="9" t="s">
        <v>138</v>
      </c>
      <c r="R6" s="18">
        <v>44837</v>
      </c>
      <c r="S6" s="19">
        <v>25569.438136574099</v>
      </c>
      <c r="T6" s="9" t="s">
        <v>144</v>
      </c>
      <c r="U6" s="9" t="s">
        <v>145</v>
      </c>
    </row>
    <row r="7" spans="1:21" s="12" customFormat="1" ht="19.7" customHeight="1" x14ac:dyDescent="0.2">
      <c r="B7" s="6" t="s">
        <v>134</v>
      </c>
      <c r="C7" s="5">
        <v>1</v>
      </c>
      <c r="D7" s="6" t="s">
        <v>146</v>
      </c>
      <c r="E7" s="5">
        <v>1</v>
      </c>
      <c r="F7" s="15">
        <v>44837</v>
      </c>
      <c r="G7" s="16">
        <v>25569.4231365741</v>
      </c>
      <c r="H7" s="6" t="s">
        <v>147</v>
      </c>
      <c r="I7" s="15">
        <v>44837</v>
      </c>
      <c r="J7" s="16">
        <v>25569.4237615741</v>
      </c>
      <c r="K7" s="6" t="s">
        <v>148</v>
      </c>
      <c r="L7" s="15">
        <v>44837</v>
      </c>
      <c r="M7" s="17">
        <v>25569.437303240698</v>
      </c>
      <c r="N7" s="6" t="s">
        <v>138</v>
      </c>
      <c r="O7" s="15"/>
      <c r="P7" s="17"/>
      <c r="Q7" s="6" t="s">
        <v>138</v>
      </c>
      <c r="R7" s="15">
        <v>44837</v>
      </c>
      <c r="S7" s="16">
        <v>25569.437743055601</v>
      </c>
      <c r="T7" s="6" t="s">
        <v>149</v>
      </c>
      <c r="U7" s="6" t="s">
        <v>140</v>
      </c>
    </row>
    <row r="8" spans="1:21" s="12" customFormat="1" ht="19.7" customHeight="1" x14ac:dyDescent="0.2">
      <c r="B8" s="9" t="s">
        <v>134</v>
      </c>
      <c r="C8" s="8">
        <v>1</v>
      </c>
      <c r="D8" s="9" t="s">
        <v>150</v>
      </c>
      <c r="E8" s="8">
        <v>1</v>
      </c>
      <c r="F8" s="18">
        <v>44837</v>
      </c>
      <c r="G8" s="19">
        <v>25569.438703703701</v>
      </c>
      <c r="H8" s="9" t="s">
        <v>151</v>
      </c>
      <c r="I8" s="18">
        <v>44837</v>
      </c>
      <c r="J8" s="19">
        <v>25569.4390740741</v>
      </c>
      <c r="K8" s="9" t="s">
        <v>152</v>
      </c>
      <c r="L8" s="18">
        <v>44837</v>
      </c>
      <c r="M8" s="20">
        <v>25569.4453587963</v>
      </c>
      <c r="N8" s="9" t="s">
        <v>138</v>
      </c>
      <c r="O8" s="18"/>
      <c r="P8" s="20"/>
      <c r="Q8" s="9" t="s">
        <v>138</v>
      </c>
      <c r="R8" s="18">
        <v>44837</v>
      </c>
      <c r="S8" s="19">
        <v>25569.446597222199</v>
      </c>
      <c r="T8" s="9" t="s">
        <v>153</v>
      </c>
      <c r="U8" s="9" t="s">
        <v>140</v>
      </c>
    </row>
    <row r="9" spans="1:21" s="12" customFormat="1" ht="19.7" customHeight="1" x14ac:dyDescent="0.2">
      <c r="B9" s="6" t="s">
        <v>134</v>
      </c>
      <c r="C9" s="5">
        <v>1</v>
      </c>
      <c r="D9" s="6" t="s">
        <v>154</v>
      </c>
      <c r="E9" s="5">
        <v>18</v>
      </c>
      <c r="F9" s="15">
        <v>44837</v>
      </c>
      <c r="G9" s="16">
        <v>25569.4725</v>
      </c>
      <c r="H9" s="6" t="s">
        <v>155</v>
      </c>
      <c r="I9" s="15">
        <v>44837</v>
      </c>
      <c r="J9" s="16">
        <v>25569.473067129598</v>
      </c>
      <c r="K9" s="6" t="s">
        <v>156</v>
      </c>
      <c r="L9" s="15">
        <v>44837</v>
      </c>
      <c r="M9" s="17">
        <v>25569.4766087963</v>
      </c>
      <c r="N9" s="6" t="s">
        <v>138</v>
      </c>
      <c r="O9" s="15"/>
      <c r="P9" s="17"/>
      <c r="Q9" s="6" t="s">
        <v>138</v>
      </c>
      <c r="R9" s="15">
        <v>44837</v>
      </c>
      <c r="S9" s="16">
        <v>25569.480092592599</v>
      </c>
      <c r="T9" s="6" t="s">
        <v>157</v>
      </c>
      <c r="U9" s="6" t="s">
        <v>140</v>
      </c>
    </row>
    <row r="10" spans="1:21" s="12" customFormat="1" ht="19.7" customHeight="1" x14ac:dyDescent="0.2">
      <c r="B10" s="9" t="s">
        <v>134</v>
      </c>
      <c r="C10" s="8">
        <v>1</v>
      </c>
      <c r="D10" s="9" t="s">
        <v>158</v>
      </c>
      <c r="E10" s="8">
        <v>1</v>
      </c>
      <c r="F10" s="18">
        <v>44837</v>
      </c>
      <c r="G10" s="19">
        <v>25569.50375</v>
      </c>
      <c r="H10" s="9" t="s">
        <v>159</v>
      </c>
      <c r="I10" s="18">
        <v>44837</v>
      </c>
      <c r="J10" s="19">
        <v>25569.504351851901</v>
      </c>
      <c r="K10" s="9" t="s">
        <v>160</v>
      </c>
      <c r="L10" s="18">
        <v>44837</v>
      </c>
      <c r="M10" s="20">
        <v>25569.5087152778</v>
      </c>
      <c r="N10" s="9" t="s">
        <v>161</v>
      </c>
      <c r="O10" s="18">
        <v>44837</v>
      </c>
      <c r="P10" s="20">
        <v>25569.508750000001</v>
      </c>
      <c r="Q10" s="9" t="s">
        <v>162</v>
      </c>
      <c r="R10" s="18">
        <v>44837</v>
      </c>
      <c r="S10" s="19">
        <v>25569.508877314802</v>
      </c>
      <c r="T10" s="9" t="s">
        <v>163</v>
      </c>
      <c r="U10" s="9" t="s">
        <v>164</v>
      </c>
    </row>
    <row r="11" spans="1:21" s="12" customFormat="1" ht="19.7" customHeight="1" x14ac:dyDescent="0.2">
      <c r="B11" s="6" t="s">
        <v>134</v>
      </c>
      <c r="C11" s="5">
        <v>1</v>
      </c>
      <c r="D11" s="6" t="s">
        <v>165</v>
      </c>
      <c r="E11" s="5">
        <v>17</v>
      </c>
      <c r="F11" s="15">
        <v>44837</v>
      </c>
      <c r="G11" s="16">
        <v>25569.486793981501</v>
      </c>
      <c r="H11" s="6" t="s">
        <v>166</v>
      </c>
      <c r="I11" s="15">
        <v>44837</v>
      </c>
      <c r="J11" s="16">
        <v>25569.487731481498</v>
      </c>
      <c r="K11" s="6" t="s">
        <v>167</v>
      </c>
      <c r="L11" s="15">
        <v>44837</v>
      </c>
      <c r="M11" s="17">
        <v>25569.492071759301</v>
      </c>
      <c r="N11" s="6" t="s">
        <v>138</v>
      </c>
      <c r="O11" s="15"/>
      <c r="P11" s="17"/>
      <c r="Q11" s="6" t="s">
        <v>138</v>
      </c>
      <c r="R11" s="15">
        <v>44837</v>
      </c>
      <c r="S11" s="16">
        <v>25569.4954861111</v>
      </c>
      <c r="T11" s="6" t="s">
        <v>168</v>
      </c>
      <c r="U11" s="6" t="s">
        <v>140</v>
      </c>
    </row>
    <row r="12" spans="1:21" s="12" customFormat="1" ht="19.7" customHeight="1" x14ac:dyDescent="0.2">
      <c r="B12" s="9" t="s">
        <v>134</v>
      </c>
      <c r="C12" s="8">
        <v>1</v>
      </c>
      <c r="D12" s="9" t="s">
        <v>169</v>
      </c>
      <c r="E12" s="8">
        <v>1</v>
      </c>
      <c r="F12" s="18">
        <v>44837</v>
      </c>
      <c r="G12" s="19">
        <v>25569.5407291667</v>
      </c>
      <c r="H12" s="9" t="s">
        <v>170</v>
      </c>
      <c r="I12" s="18">
        <v>44837</v>
      </c>
      <c r="J12" s="19">
        <v>25569.541122685201</v>
      </c>
      <c r="K12" s="9" t="s">
        <v>171</v>
      </c>
      <c r="L12" s="18">
        <v>44837</v>
      </c>
      <c r="M12" s="20">
        <v>25569.547557870399</v>
      </c>
      <c r="N12" s="9" t="s">
        <v>172</v>
      </c>
      <c r="O12" s="18">
        <v>44837</v>
      </c>
      <c r="P12" s="20">
        <v>25569.547604166699</v>
      </c>
      <c r="Q12" s="9" t="s">
        <v>173</v>
      </c>
      <c r="R12" s="18">
        <v>44837</v>
      </c>
      <c r="S12" s="19">
        <v>25569.547662036999</v>
      </c>
      <c r="T12" s="9" t="s">
        <v>174</v>
      </c>
      <c r="U12" s="9" t="s">
        <v>164</v>
      </c>
    </row>
    <row r="13" spans="1:21" s="12" customFormat="1" ht="19.7" customHeight="1" x14ac:dyDescent="0.2">
      <c r="B13" s="6" t="s">
        <v>134</v>
      </c>
      <c r="C13" s="5">
        <v>1</v>
      </c>
      <c r="D13" s="6" t="s">
        <v>175</v>
      </c>
      <c r="E13" s="5">
        <v>16</v>
      </c>
      <c r="F13" s="15">
        <v>44837</v>
      </c>
      <c r="G13" s="16">
        <v>25569.5444328704</v>
      </c>
      <c r="H13" s="6" t="s">
        <v>176</v>
      </c>
      <c r="I13" s="15">
        <v>44837</v>
      </c>
      <c r="J13" s="16">
        <v>25569.5452546296</v>
      </c>
      <c r="K13" s="6" t="s">
        <v>138</v>
      </c>
      <c r="L13" s="15"/>
      <c r="M13" s="17"/>
      <c r="N13" s="6" t="s">
        <v>138</v>
      </c>
      <c r="O13" s="15"/>
      <c r="P13" s="17"/>
      <c r="Q13" s="6" t="s">
        <v>138</v>
      </c>
      <c r="R13" s="15">
        <v>44837</v>
      </c>
      <c r="S13" s="16">
        <v>25569.6319097222</v>
      </c>
      <c r="T13" s="6" t="s">
        <v>177</v>
      </c>
      <c r="U13" s="6" t="s">
        <v>178</v>
      </c>
    </row>
    <row r="14" spans="1:21" s="12" customFormat="1" ht="19.7" customHeight="1" x14ac:dyDescent="0.2">
      <c r="B14" s="9" t="s">
        <v>134</v>
      </c>
      <c r="C14" s="8">
        <v>1</v>
      </c>
      <c r="D14" s="9" t="s">
        <v>179</v>
      </c>
      <c r="E14" s="8">
        <v>15</v>
      </c>
      <c r="F14" s="18">
        <v>44837</v>
      </c>
      <c r="G14" s="19">
        <v>25569.5641666667</v>
      </c>
      <c r="H14" s="9" t="s">
        <v>180</v>
      </c>
      <c r="I14" s="18">
        <v>44837</v>
      </c>
      <c r="J14" s="19">
        <v>25569.564803240701</v>
      </c>
      <c r="K14" s="9" t="s">
        <v>181</v>
      </c>
      <c r="L14" s="18">
        <v>44837</v>
      </c>
      <c r="M14" s="20">
        <v>25569.585949074099</v>
      </c>
      <c r="N14" s="9" t="s">
        <v>173</v>
      </c>
      <c r="O14" s="18">
        <v>44837</v>
      </c>
      <c r="P14" s="20">
        <v>25569.586006944399</v>
      </c>
      <c r="Q14" s="9" t="s">
        <v>172</v>
      </c>
      <c r="R14" s="18">
        <v>44837</v>
      </c>
      <c r="S14" s="19">
        <v>25569.586053240699</v>
      </c>
      <c r="T14" s="9" t="s">
        <v>182</v>
      </c>
      <c r="U14" s="9" t="s">
        <v>145</v>
      </c>
    </row>
    <row r="15" spans="1:21" s="12" customFormat="1" ht="19.7" customHeight="1" x14ac:dyDescent="0.2">
      <c r="B15" s="6" t="s">
        <v>134</v>
      </c>
      <c r="C15" s="5">
        <v>1</v>
      </c>
      <c r="D15" s="6" t="s">
        <v>183</v>
      </c>
      <c r="E15" s="5">
        <v>18</v>
      </c>
      <c r="F15" s="15">
        <v>44837</v>
      </c>
      <c r="G15" s="16">
        <v>25569.600335648101</v>
      </c>
      <c r="H15" s="6" t="s">
        <v>155</v>
      </c>
      <c r="I15" s="15">
        <v>44837</v>
      </c>
      <c r="J15" s="16">
        <v>25569.600902777798</v>
      </c>
      <c r="K15" s="6" t="s">
        <v>184</v>
      </c>
      <c r="L15" s="15">
        <v>44837</v>
      </c>
      <c r="M15" s="17">
        <v>25569.6235185185</v>
      </c>
      <c r="N15" s="6" t="s">
        <v>172</v>
      </c>
      <c r="O15" s="15">
        <v>44837</v>
      </c>
      <c r="P15" s="17">
        <v>25569.623564814799</v>
      </c>
      <c r="Q15" s="6" t="s">
        <v>185</v>
      </c>
      <c r="R15" s="15">
        <v>44837</v>
      </c>
      <c r="S15" s="16">
        <v>25569.623645833301</v>
      </c>
      <c r="T15" s="6" t="s">
        <v>186</v>
      </c>
      <c r="U15" s="6" t="s">
        <v>145</v>
      </c>
    </row>
    <row r="16" spans="1:21" s="12" customFormat="1" ht="19.7" customHeight="1" x14ac:dyDescent="0.2">
      <c r="B16" s="9" t="s">
        <v>134</v>
      </c>
      <c r="C16" s="8">
        <v>1</v>
      </c>
      <c r="D16" s="9" t="s">
        <v>187</v>
      </c>
      <c r="E16" s="8">
        <v>6</v>
      </c>
      <c r="F16" s="18">
        <v>44837</v>
      </c>
      <c r="G16" s="19">
        <v>25569.600624999999</v>
      </c>
      <c r="H16" s="9" t="s">
        <v>188</v>
      </c>
      <c r="I16" s="18">
        <v>44837</v>
      </c>
      <c r="J16" s="19">
        <v>25569.6015162037</v>
      </c>
      <c r="K16" s="9" t="s">
        <v>189</v>
      </c>
      <c r="L16" s="18">
        <v>44837</v>
      </c>
      <c r="M16" s="20">
        <v>25569.617060185199</v>
      </c>
      <c r="N16" s="9" t="s">
        <v>161</v>
      </c>
      <c r="O16" s="18">
        <v>44837</v>
      </c>
      <c r="P16" s="20">
        <v>25569.6170949074</v>
      </c>
      <c r="Q16" s="9" t="s">
        <v>190</v>
      </c>
      <c r="R16" s="18">
        <v>44837</v>
      </c>
      <c r="S16" s="19">
        <v>25569.617164351901</v>
      </c>
      <c r="T16" s="9" t="s">
        <v>191</v>
      </c>
      <c r="U16" s="9" t="s">
        <v>140</v>
      </c>
    </row>
    <row r="17" spans="2:21" s="12" customFormat="1" ht="19.7" customHeight="1" x14ac:dyDescent="0.2">
      <c r="B17" s="6" t="s">
        <v>134</v>
      </c>
      <c r="C17" s="5">
        <v>1</v>
      </c>
      <c r="D17" s="6" t="s">
        <v>192</v>
      </c>
      <c r="E17" s="5">
        <v>30</v>
      </c>
      <c r="F17" s="15">
        <v>44837</v>
      </c>
      <c r="G17" s="16">
        <v>25569.601435185199</v>
      </c>
      <c r="H17" s="6" t="s">
        <v>193</v>
      </c>
      <c r="I17" s="15">
        <v>44837</v>
      </c>
      <c r="J17" s="16">
        <v>25569.602245370399</v>
      </c>
      <c r="K17" s="6" t="s">
        <v>194</v>
      </c>
      <c r="L17" s="15">
        <v>44837</v>
      </c>
      <c r="M17" s="17">
        <v>25569.623263888901</v>
      </c>
      <c r="N17" s="6" t="s">
        <v>190</v>
      </c>
      <c r="O17" s="15">
        <v>44837</v>
      </c>
      <c r="P17" s="17">
        <v>25569.6233333333</v>
      </c>
      <c r="Q17" s="6" t="s">
        <v>173</v>
      </c>
      <c r="R17" s="15">
        <v>44837</v>
      </c>
      <c r="S17" s="16">
        <v>25569.623391203699</v>
      </c>
      <c r="T17" s="6" t="s">
        <v>195</v>
      </c>
      <c r="U17" s="6" t="s">
        <v>145</v>
      </c>
    </row>
    <row r="18" spans="2:21" s="12" customFormat="1" ht="19.7" customHeight="1" x14ac:dyDescent="0.2">
      <c r="B18" s="9" t="s">
        <v>134</v>
      </c>
      <c r="C18" s="8">
        <v>1</v>
      </c>
      <c r="D18" s="9" t="s">
        <v>196</v>
      </c>
      <c r="E18" s="8">
        <v>5</v>
      </c>
      <c r="F18" s="18">
        <v>44837</v>
      </c>
      <c r="G18" s="19">
        <v>25569.6205324074</v>
      </c>
      <c r="H18" s="9" t="s">
        <v>197</v>
      </c>
      <c r="I18" s="18">
        <v>44837</v>
      </c>
      <c r="J18" s="19">
        <v>25569.6210300926</v>
      </c>
      <c r="K18" s="9" t="s">
        <v>198</v>
      </c>
      <c r="L18" s="18">
        <v>44837</v>
      </c>
      <c r="M18" s="20">
        <v>25569.632523148099</v>
      </c>
      <c r="N18" s="9" t="s">
        <v>173</v>
      </c>
      <c r="O18" s="18">
        <v>44837</v>
      </c>
      <c r="P18" s="20">
        <v>25569.632581018501</v>
      </c>
      <c r="Q18" s="9" t="s">
        <v>161</v>
      </c>
      <c r="R18" s="18">
        <v>44837</v>
      </c>
      <c r="S18" s="19">
        <v>25569.632615740698</v>
      </c>
      <c r="T18" s="9" t="s">
        <v>199</v>
      </c>
      <c r="U18" s="9" t="s">
        <v>140</v>
      </c>
    </row>
    <row r="19" spans="2:21" s="12" customFormat="1" ht="19.7" customHeight="1" x14ac:dyDescent="0.2">
      <c r="B19" s="6" t="s">
        <v>134</v>
      </c>
      <c r="C19" s="5">
        <v>1</v>
      </c>
      <c r="D19" s="6" t="s">
        <v>200</v>
      </c>
      <c r="E19" s="5">
        <v>1</v>
      </c>
      <c r="F19" s="15">
        <v>44837</v>
      </c>
      <c r="G19" s="16">
        <v>25569.645601851898</v>
      </c>
      <c r="H19" s="6" t="s">
        <v>151</v>
      </c>
      <c r="I19" s="15">
        <v>44837</v>
      </c>
      <c r="J19" s="16">
        <v>25569.645972222199</v>
      </c>
      <c r="K19" s="6" t="s">
        <v>201</v>
      </c>
      <c r="L19" s="15">
        <v>44837</v>
      </c>
      <c r="M19" s="17">
        <v>25569.670219907399</v>
      </c>
      <c r="N19" s="6" t="s">
        <v>138</v>
      </c>
      <c r="O19" s="15"/>
      <c r="P19" s="17"/>
      <c r="Q19" s="6" t="s">
        <v>138</v>
      </c>
      <c r="R19" s="15">
        <v>44837</v>
      </c>
      <c r="S19" s="16">
        <v>25569.671261574102</v>
      </c>
      <c r="T19" s="6" t="s">
        <v>202</v>
      </c>
      <c r="U19" s="6" t="s">
        <v>145</v>
      </c>
    </row>
    <row r="20" spans="2:21" s="12" customFormat="1" ht="19.7" customHeight="1" x14ac:dyDescent="0.2">
      <c r="B20" s="9" t="s">
        <v>134</v>
      </c>
      <c r="C20" s="8">
        <v>1</v>
      </c>
      <c r="D20" s="9" t="s">
        <v>203</v>
      </c>
      <c r="E20" s="8">
        <v>2</v>
      </c>
      <c r="F20" s="18">
        <v>44837</v>
      </c>
      <c r="G20" s="19">
        <v>25569.625173611101</v>
      </c>
      <c r="H20" s="9" t="s">
        <v>204</v>
      </c>
      <c r="I20" s="18">
        <v>44837</v>
      </c>
      <c r="J20" s="19">
        <v>25569.625937500001</v>
      </c>
      <c r="K20" s="9" t="s">
        <v>205</v>
      </c>
      <c r="L20" s="18">
        <v>44837</v>
      </c>
      <c r="M20" s="20">
        <v>25569.645277777799</v>
      </c>
      <c r="N20" s="9" t="s">
        <v>173</v>
      </c>
      <c r="O20" s="18">
        <v>44837</v>
      </c>
      <c r="P20" s="20">
        <v>25569.6453356481</v>
      </c>
      <c r="Q20" s="9" t="s">
        <v>172</v>
      </c>
      <c r="R20" s="18">
        <v>44837</v>
      </c>
      <c r="S20" s="19">
        <v>25569.6453819444</v>
      </c>
      <c r="T20" s="9" t="s">
        <v>206</v>
      </c>
      <c r="U20" s="9" t="s">
        <v>140</v>
      </c>
    </row>
    <row r="21" spans="2:21" s="12" customFormat="1" ht="19.7" customHeight="1" x14ac:dyDescent="0.2">
      <c r="B21" s="6" t="s">
        <v>134</v>
      </c>
      <c r="C21" s="5">
        <v>1</v>
      </c>
      <c r="D21" s="6" t="s">
        <v>207</v>
      </c>
      <c r="E21" s="5">
        <v>15</v>
      </c>
      <c r="F21" s="15">
        <v>44837</v>
      </c>
      <c r="G21" s="16">
        <v>25569.655370370401</v>
      </c>
      <c r="H21" s="6" t="s">
        <v>208</v>
      </c>
      <c r="I21" s="15">
        <v>44837</v>
      </c>
      <c r="J21" s="16">
        <v>25569.655775463001</v>
      </c>
      <c r="K21" s="6" t="s">
        <v>209</v>
      </c>
      <c r="L21" s="15">
        <v>44837</v>
      </c>
      <c r="M21" s="17">
        <v>25569.664571759298</v>
      </c>
      <c r="N21" s="6" t="s">
        <v>138</v>
      </c>
      <c r="O21" s="15"/>
      <c r="P21" s="17"/>
      <c r="Q21" s="6" t="s">
        <v>138</v>
      </c>
      <c r="R21" s="15">
        <v>44837</v>
      </c>
      <c r="S21" s="16">
        <v>25569.664664351902</v>
      </c>
      <c r="T21" s="6" t="s">
        <v>210</v>
      </c>
      <c r="U21" s="6" t="s">
        <v>140</v>
      </c>
    </row>
    <row r="22" spans="2:21" s="12" customFormat="1" ht="19.7" customHeight="1" x14ac:dyDescent="0.2">
      <c r="B22" s="9" t="s">
        <v>134</v>
      </c>
      <c r="C22" s="8">
        <v>1</v>
      </c>
      <c r="D22" s="9" t="s">
        <v>211</v>
      </c>
      <c r="E22" s="8">
        <v>7</v>
      </c>
      <c r="F22" s="18">
        <v>44837</v>
      </c>
      <c r="G22" s="19">
        <v>25569.702245370401</v>
      </c>
      <c r="H22" s="9" t="s">
        <v>212</v>
      </c>
      <c r="I22" s="18">
        <v>44837</v>
      </c>
      <c r="J22" s="19">
        <v>25569.702962963001</v>
      </c>
      <c r="K22" s="9" t="s">
        <v>213</v>
      </c>
      <c r="L22" s="18">
        <v>44837</v>
      </c>
      <c r="M22" s="20">
        <v>25569.710868055601</v>
      </c>
      <c r="N22" s="9" t="s">
        <v>173</v>
      </c>
      <c r="O22" s="18">
        <v>44837</v>
      </c>
      <c r="P22" s="20">
        <v>25569.710925925901</v>
      </c>
      <c r="Q22" s="9" t="s">
        <v>214</v>
      </c>
      <c r="R22" s="18">
        <v>44837</v>
      </c>
      <c r="S22" s="19">
        <v>25569.711979166699</v>
      </c>
      <c r="T22" s="9" t="s">
        <v>215</v>
      </c>
      <c r="U22" s="9" t="s">
        <v>140</v>
      </c>
    </row>
    <row r="23" spans="2:21" s="12" customFormat="1" ht="19.7" customHeight="1" x14ac:dyDescent="0.2">
      <c r="B23" s="6" t="s">
        <v>134</v>
      </c>
      <c r="C23" s="5">
        <v>1</v>
      </c>
      <c r="D23" s="6" t="s">
        <v>216</v>
      </c>
      <c r="E23" s="5">
        <v>1</v>
      </c>
      <c r="F23" s="15">
        <v>44837</v>
      </c>
      <c r="G23" s="16">
        <v>25569.721458333301</v>
      </c>
      <c r="H23" s="6" t="s">
        <v>217</v>
      </c>
      <c r="I23" s="15">
        <v>44837</v>
      </c>
      <c r="J23" s="16">
        <v>25569.722337963001</v>
      </c>
      <c r="K23" s="6" t="s">
        <v>218</v>
      </c>
      <c r="L23" s="15">
        <v>44837</v>
      </c>
      <c r="M23" s="17">
        <v>25569.731203703701</v>
      </c>
      <c r="N23" s="6" t="s">
        <v>138</v>
      </c>
      <c r="O23" s="15"/>
      <c r="P23" s="17"/>
      <c r="Q23" s="6" t="s">
        <v>138</v>
      </c>
      <c r="R23" s="15">
        <v>44837</v>
      </c>
      <c r="S23" s="16">
        <v>25569.732685185201</v>
      </c>
      <c r="T23" s="6" t="s">
        <v>219</v>
      </c>
      <c r="U23" s="6" t="s">
        <v>140</v>
      </c>
    </row>
    <row r="24" spans="2:21" s="12" customFormat="1" ht="19.7" customHeight="1" x14ac:dyDescent="0.2">
      <c r="B24" s="9" t="s">
        <v>134</v>
      </c>
      <c r="C24" s="8">
        <v>1</v>
      </c>
      <c r="D24" s="9" t="s">
        <v>220</v>
      </c>
      <c r="E24" s="8">
        <v>4</v>
      </c>
      <c r="F24" s="18">
        <v>44837</v>
      </c>
      <c r="G24" s="19">
        <v>25569.7209953704</v>
      </c>
      <c r="H24" s="9" t="s">
        <v>221</v>
      </c>
      <c r="I24" s="18">
        <v>44837</v>
      </c>
      <c r="J24" s="19">
        <v>25569.721666666701</v>
      </c>
      <c r="K24" s="9" t="s">
        <v>222</v>
      </c>
      <c r="L24" s="18">
        <v>44837</v>
      </c>
      <c r="M24" s="20">
        <v>25569.7268287037</v>
      </c>
      <c r="N24" s="9" t="s">
        <v>138</v>
      </c>
      <c r="O24" s="18"/>
      <c r="P24" s="20"/>
      <c r="Q24" s="9" t="s">
        <v>138</v>
      </c>
      <c r="R24" s="18">
        <v>44837</v>
      </c>
      <c r="S24" s="19">
        <v>25569.728275463</v>
      </c>
      <c r="T24" s="9" t="s">
        <v>223</v>
      </c>
      <c r="U24" s="9" t="s">
        <v>140</v>
      </c>
    </row>
    <row r="25" spans="2:21" s="12" customFormat="1" ht="19.7" customHeight="1" x14ac:dyDescent="0.2">
      <c r="B25" s="6" t="s">
        <v>134</v>
      </c>
      <c r="C25" s="5">
        <v>1</v>
      </c>
      <c r="D25" s="6" t="s">
        <v>224</v>
      </c>
      <c r="E25" s="5">
        <v>14</v>
      </c>
      <c r="F25" s="15">
        <v>44837</v>
      </c>
      <c r="G25" s="16">
        <v>25569.731354166699</v>
      </c>
      <c r="H25" s="6" t="s">
        <v>225</v>
      </c>
      <c r="I25" s="15">
        <v>44837</v>
      </c>
      <c r="J25" s="16">
        <v>25569.732048611098</v>
      </c>
      <c r="K25" s="6" t="s">
        <v>226</v>
      </c>
      <c r="L25" s="15">
        <v>44837</v>
      </c>
      <c r="M25" s="17">
        <v>25569.7389351852</v>
      </c>
      <c r="N25" s="6" t="s">
        <v>138</v>
      </c>
      <c r="O25" s="15"/>
      <c r="P25" s="17"/>
      <c r="Q25" s="6" t="s">
        <v>138</v>
      </c>
      <c r="R25" s="15">
        <v>44837</v>
      </c>
      <c r="S25" s="16">
        <v>25569.7429050926</v>
      </c>
      <c r="T25" s="6" t="s">
        <v>227</v>
      </c>
      <c r="U25" s="6" t="s">
        <v>140</v>
      </c>
    </row>
    <row r="26" spans="2:21" s="12" customFormat="1" ht="19.7" customHeight="1" x14ac:dyDescent="0.2">
      <c r="B26" s="9" t="s">
        <v>134</v>
      </c>
      <c r="C26" s="8">
        <v>1</v>
      </c>
      <c r="D26" s="9" t="s">
        <v>228</v>
      </c>
      <c r="E26" s="8">
        <v>5</v>
      </c>
      <c r="F26" s="18">
        <v>44837</v>
      </c>
      <c r="G26" s="19">
        <v>25569.7825115741</v>
      </c>
      <c r="H26" s="9" t="s">
        <v>229</v>
      </c>
      <c r="I26" s="18">
        <v>44837</v>
      </c>
      <c r="J26" s="19">
        <v>25569.782812500001</v>
      </c>
      <c r="K26" s="9" t="s">
        <v>138</v>
      </c>
      <c r="L26" s="18"/>
      <c r="M26" s="20"/>
      <c r="N26" s="9" t="s">
        <v>138</v>
      </c>
      <c r="O26" s="18"/>
      <c r="P26" s="20"/>
      <c r="Q26" s="9" t="s">
        <v>138</v>
      </c>
      <c r="R26" s="18">
        <v>44838</v>
      </c>
      <c r="S26" s="19">
        <v>25569.372407407402</v>
      </c>
      <c r="T26" s="9" t="s">
        <v>230</v>
      </c>
      <c r="U26" s="9" t="s">
        <v>231</v>
      </c>
    </row>
    <row r="27" spans="2:21" s="12" customFormat="1" ht="19.7" customHeight="1" x14ac:dyDescent="0.2">
      <c r="B27" s="6" t="s">
        <v>134</v>
      </c>
      <c r="C27" s="5">
        <v>1</v>
      </c>
      <c r="D27" s="6" t="s">
        <v>232</v>
      </c>
      <c r="E27" s="5">
        <v>2</v>
      </c>
      <c r="F27" s="15">
        <v>44837</v>
      </c>
      <c r="G27" s="16">
        <v>25569.796979166698</v>
      </c>
      <c r="H27" s="6" t="s">
        <v>233</v>
      </c>
      <c r="I27" s="15">
        <v>44837</v>
      </c>
      <c r="J27" s="16">
        <v>25569.797430555602</v>
      </c>
      <c r="K27" s="6" t="s">
        <v>138</v>
      </c>
      <c r="L27" s="15"/>
      <c r="M27" s="17"/>
      <c r="N27" s="6" t="s">
        <v>138</v>
      </c>
      <c r="O27" s="15"/>
      <c r="P27" s="17"/>
      <c r="Q27" s="6" t="s">
        <v>138</v>
      </c>
      <c r="R27" s="15">
        <v>44838</v>
      </c>
      <c r="S27" s="16">
        <v>25569.375289351901</v>
      </c>
      <c r="T27" s="6" t="s">
        <v>234</v>
      </c>
      <c r="U27" s="6" t="s">
        <v>231</v>
      </c>
    </row>
    <row r="28" spans="2:21" s="12" customFormat="1" ht="19.7" customHeight="1" x14ac:dyDescent="0.2">
      <c r="B28" s="9" t="s">
        <v>134</v>
      </c>
      <c r="C28" s="8">
        <v>1</v>
      </c>
      <c r="D28" s="9" t="s">
        <v>235</v>
      </c>
      <c r="E28" s="8">
        <v>1</v>
      </c>
      <c r="F28" s="18">
        <v>44837</v>
      </c>
      <c r="G28" s="19">
        <v>25569.793159722201</v>
      </c>
      <c r="H28" s="9" t="s">
        <v>236</v>
      </c>
      <c r="I28" s="18">
        <v>44837</v>
      </c>
      <c r="J28" s="19">
        <v>25569.793912036999</v>
      </c>
      <c r="K28" s="9" t="s">
        <v>237</v>
      </c>
      <c r="L28" s="18">
        <v>44837</v>
      </c>
      <c r="M28" s="20">
        <v>25569.800729166702</v>
      </c>
      <c r="N28" s="9" t="s">
        <v>138</v>
      </c>
      <c r="O28" s="18"/>
      <c r="P28" s="20"/>
      <c r="Q28" s="9" t="s">
        <v>138</v>
      </c>
      <c r="R28" s="18">
        <v>44837</v>
      </c>
      <c r="S28" s="19">
        <v>25569.802118055599</v>
      </c>
      <c r="T28" s="9" t="s">
        <v>238</v>
      </c>
      <c r="U28" s="9" t="s">
        <v>140</v>
      </c>
    </row>
    <row r="29" spans="2:21" s="12" customFormat="1" ht="19.7" customHeight="1" x14ac:dyDescent="0.2">
      <c r="B29" s="6" t="s">
        <v>134</v>
      </c>
      <c r="C29" s="5">
        <v>1</v>
      </c>
      <c r="D29" s="6" t="s">
        <v>239</v>
      </c>
      <c r="E29" s="5">
        <v>1</v>
      </c>
      <c r="F29" s="15">
        <v>44837</v>
      </c>
      <c r="G29" s="16">
        <v>25569.804791666698</v>
      </c>
      <c r="H29" s="6" t="s">
        <v>240</v>
      </c>
      <c r="I29" s="15">
        <v>44837</v>
      </c>
      <c r="J29" s="16">
        <v>25569.805752314802</v>
      </c>
      <c r="K29" s="6" t="s">
        <v>138</v>
      </c>
      <c r="L29" s="15"/>
      <c r="M29" s="17"/>
      <c r="N29" s="6" t="s">
        <v>138</v>
      </c>
      <c r="O29" s="15"/>
      <c r="P29" s="17"/>
      <c r="Q29" s="6" t="s">
        <v>138</v>
      </c>
      <c r="R29" s="15">
        <v>44838</v>
      </c>
      <c r="S29" s="16">
        <v>25569.372430555599</v>
      </c>
      <c r="T29" s="6" t="s">
        <v>241</v>
      </c>
      <c r="U29" s="6" t="s">
        <v>231</v>
      </c>
    </row>
    <row r="30" spans="2:21" s="12" customFormat="1" ht="19.7" customHeight="1" x14ac:dyDescent="0.2">
      <c r="B30" s="9" t="s">
        <v>134</v>
      </c>
      <c r="C30" s="8">
        <v>1</v>
      </c>
      <c r="D30" s="9" t="s">
        <v>242</v>
      </c>
      <c r="E30" s="8">
        <v>2</v>
      </c>
      <c r="F30" s="18">
        <v>44844</v>
      </c>
      <c r="G30" s="19">
        <v>25569.430555555598</v>
      </c>
      <c r="H30" s="9" t="s">
        <v>193</v>
      </c>
      <c r="I30" s="18">
        <v>44844</v>
      </c>
      <c r="J30" s="19">
        <v>25569.4313657407</v>
      </c>
      <c r="K30" s="9" t="s">
        <v>243</v>
      </c>
      <c r="L30" s="18">
        <v>44844</v>
      </c>
      <c r="M30" s="20">
        <v>25569.436412037001</v>
      </c>
      <c r="N30" s="9" t="s">
        <v>138</v>
      </c>
      <c r="O30" s="18"/>
      <c r="P30" s="20"/>
      <c r="Q30" s="9" t="s">
        <v>138</v>
      </c>
      <c r="R30" s="18">
        <v>44844</v>
      </c>
      <c r="S30" s="19">
        <v>25569.437291666702</v>
      </c>
      <c r="T30" s="9" t="s">
        <v>244</v>
      </c>
      <c r="U30" s="9" t="s">
        <v>164</v>
      </c>
    </row>
    <row r="31" spans="2:21" s="12" customFormat="1" ht="19.7" customHeight="1" x14ac:dyDescent="0.2">
      <c r="B31" s="6" t="s">
        <v>134</v>
      </c>
      <c r="C31" s="5">
        <v>1</v>
      </c>
      <c r="D31" s="6" t="s">
        <v>245</v>
      </c>
      <c r="E31" s="5">
        <v>1</v>
      </c>
      <c r="F31" s="15">
        <v>44844</v>
      </c>
      <c r="G31" s="16">
        <v>25569.445949074099</v>
      </c>
      <c r="H31" s="6" t="s">
        <v>225</v>
      </c>
      <c r="I31" s="15">
        <v>44844</v>
      </c>
      <c r="J31" s="16">
        <v>25569.446643518499</v>
      </c>
      <c r="K31" s="6" t="s">
        <v>246</v>
      </c>
      <c r="L31" s="15">
        <v>44844</v>
      </c>
      <c r="M31" s="17">
        <v>25569.454513888901</v>
      </c>
      <c r="N31" s="6" t="s">
        <v>138</v>
      </c>
      <c r="O31" s="15"/>
      <c r="P31" s="17"/>
      <c r="Q31" s="6" t="s">
        <v>138</v>
      </c>
      <c r="R31" s="15">
        <v>44844</v>
      </c>
      <c r="S31" s="16">
        <v>25569.456458333301</v>
      </c>
      <c r="T31" s="6" t="s">
        <v>247</v>
      </c>
      <c r="U31" s="6" t="s">
        <v>140</v>
      </c>
    </row>
    <row r="32" spans="2:21" s="12" customFormat="1" ht="19.7" customHeight="1" x14ac:dyDescent="0.2">
      <c r="B32" s="9" t="s">
        <v>134</v>
      </c>
      <c r="C32" s="8">
        <v>1</v>
      </c>
      <c r="D32" s="9" t="s">
        <v>248</v>
      </c>
      <c r="E32" s="8">
        <v>2</v>
      </c>
      <c r="F32" s="18">
        <v>44844</v>
      </c>
      <c r="G32" s="19">
        <v>25569.453587962998</v>
      </c>
      <c r="H32" s="9" t="s">
        <v>249</v>
      </c>
      <c r="I32" s="18">
        <v>44844</v>
      </c>
      <c r="J32" s="19">
        <v>25569.454317129599</v>
      </c>
      <c r="K32" s="9" t="s">
        <v>250</v>
      </c>
      <c r="L32" s="18">
        <v>44844</v>
      </c>
      <c r="M32" s="20">
        <v>25569.463599537001</v>
      </c>
      <c r="N32" s="9" t="s">
        <v>138</v>
      </c>
      <c r="O32" s="18"/>
      <c r="P32" s="20"/>
      <c r="Q32" s="9" t="s">
        <v>138</v>
      </c>
      <c r="R32" s="18">
        <v>44844</v>
      </c>
      <c r="S32" s="19">
        <v>25569.465266203701</v>
      </c>
      <c r="T32" s="9" t="s">
        <v>251</v>
      </c>
      <c r="U32" s="9" t="s">
        <v>140</v>
      </c>
    </row>
    <row r="33" spans="2:21" s="12" customFormat="1" ht="19.7" customHeight="1" x14ac:dyDescent="0.2">
      <c r="B33" s="6" t="s">
        <v>134</v>
      </c>
      <c r="C33" s="5">
        <v>1</v>
      </c>
      <c r="D33" s="6" t="s">
        <v>252</v>
      </c>
      <c r="E33" s="5">
        <v>4</v>
      </c>
      <c r="F33" s="15">
        <v>44844</v>
      </c>
      <c r="G33" s="16">
        <v>25569.482812499999</v>
      </c>
      <c r="H33" s="6" t="s">
        <v>236</v>
      </c>
      <c r="I33" s="15">
        <v>44844</v>
      </c>
      <c r="J33" s="16">
        <v>25569.4835648148</v>
      </c>
      <c r="K33" s="6" t="s">
        <v>253</v>
      </c>
      <c r="L33" s="15">
        <v>44844</v>
      </c>
      <c r="M33" s="17">
        <v>25569.490347222199</v>
      </c>
      <c r="N33" s="6" t="s">
        <v>138</v>
      </c>
      <c r="O33" s="15"/>
      <c r="P33" s="17"/>
      <c r="Q33" s="6" t="s">
        <v>138</v>
      </c>
      <c r="R33" s="15">
        <v>44844</v>
      </c>
      <c r="S33" s="16">
        <v>25569.491076388898</v>
      </c>
      <c r="T33" s="6" t="s">
        <v>254</v>
      </c>
      <c r="U33" s="6" t="s">
        <v>140</v>
      </c>
    </row>
    <row r="34" spans="2:21" s="12" customFormat="1" ht="19.7" customHeight="1" x14ac:dyDescent="0.2">
      <c r="B34" s="9" t="s">
        <v>134</v>
      </c>
      <c r="C34" s="8">
        <v>1</v>
      </c>
      <c r="D34" s="9" t="s">
        <v>255</v>
      </c>
      <c r="E34" s="8">
        <v>1</v>
      </c>
      <c r="F34" s="18">
        <v>44844</v>
      </c>
      <c r="G34" s="19">
        <v>25569.490335648101</v>
      </c>
      <c r="H34" s="9" t="s">
        <v>193</v>
      </c>
      <c r="I34" s="18">
        <v>44844</v>
      </c>
      <c r="J34" s="19">
        <v>25569.491145833301</v>
      </c>
      <c r="K34" s="9" t="s">
        <v>256</v>
      </c>
      <c r="L34" s="18">
        <v>44844</v>
      </c>
      <c r="M34" s="20">
        <v>25569.502094907399</v>
      </c>
      <c r="N34" s="9" t="s">
        <v>138</v>
      </c>
      <c r="O34" s="18"/>
      <c r="P34" s="20"/>
      <c r="Q34" s="9" t="s">
        <v>138</v>
      </c>
      <c r="R34" s="18">
        <v>44844</v>
      </c>
      <c r="S34" s="19">
        <v>25569.505173611102</v>
      </c>
      <c r="T34" s="9" t="s">
        <v>257</v>
      </c>
      <c r="U34" s="9" t="s">
        <v>140</v>
      </c>
    </row>
    <row r="35" spans="2:21" s="12" customFormat="1" ht="19.7" customHeight="1" x14ac:dyDescent="0.2">
      <c r="B35" s="6" t="s">
        <v>134</v>
      </c>
      <c r="C35" s="5">
        <v>1</v>
      </c>
      <c r="D35" s="6" t="s">
        <v>258</v>
      </c>
      <c r="E35" s="5">
        <v>1</v>
      </c>
      <c r="F35" s="15">
        <v>44844</v>
      </c>
      <c r="G35" s="16">
        <v>25569.4930439815</v>
      </c>
      <c r="H35" s="6" t="s">
        <v>259</v>
      </c>
      <c r="I35" s="15">
        <v>44844</v>
      </c>
      <c r="J35" s="16">
        <v>25569.493993055599</v>
      </c>
      <c r="K35" s="6" t="s">
        <v>260</v>
      </c>
      <c r="L35" s="15">
        <v>44844</v>
      </c>
      <c r="M35" s="17">
        <v>25569.504386574099</v>
      </c>
      <c r="N35" s="6" t="s">
        <v>138</v>
      </c>
      <c r="O35" s="15"/>
      <c r="P35" s="17"/>
      <c r="Q35" s="6" t="s">
        <v>138</v>
      </c>
      <c r="R35" s="15">
        <v>44844</v>
      </c>
      <c r="S35" s="16">
        <v>25569.504548611101</v>
      </c>
      <c r="T35" s="6" t="s">
        <v>261</v>
      </c>
      <c r="U35" s="6" t="s">
        <v>140</v>
      </c>
    </row>
    <row r="36" spans="2:21" s="12" customFormat="1" ht="19.7" customHeight="1" x14ac:dyDescent="0.2">
      <c r="B36" s="9" t="s">
        <v>134</v>
      </c>
      <c r="C36" s="8">
        <v>1</v>
      </c>
      <c r="D36" s="9" t="s">
        <v>262</v>
      </c>
      <c r="E36" s="8">
        <v>10</v>
      </c>
      <c r="F36" s="18">
        <v>44844</v>
      </c>
      <c r="G36" s="19">
        <v>25569.503402777798</v>
      </c>
      <c r="H36" s="9" t="s">
        <v>263</v>
      </c>
      <c r="I36" s="18">
        <v>44844</v>
      </c>
      <c r="J36" s="19">
        <v>25569.504375</v>
      </c>
      <c r="K36" s="9" t="s">
        <v>264</v>
      </c>
      <c r="L36" s="18">
        <v>44844</v>
      </c>
      <c r="M36" s="20">
        <v>25569.5101041667</v>
      </c>
      <c r="N36" s="9" t="s">
        <v>173</v>
      </c>
      <c r="O36" s="18">
        <v>44844</v>
      </c>
      <c r="P36" s="20">
        <v>25569.510162037001</v>
      </c>
      <c r="Q36" s="9" t="s">
        <v>161</v>
      </c>
      <c r="R36" s="18">
        <v>44844</v>
      </c>
      <c r="S36" s="19">
        <v>25569.5101967593</v>
      </c>
      <c r="T36" s="9" t="s">
        <v>265</v>
      </c>
      <c r="U36" s="9" t="s">
        <v>164</v>
      </c>
    </row>
    <row r="37" spans="2:21" s="12" customFormat="1" ht="19.7" customHeight="1" x14ac:dyDescent="0.2">
      <c r="B37" s="6" t="s">
        <v>134</v>
      </c>
      <c r="C37" s="5">
        <v>1</v>
      </c>
      <c r="D37" s="6" t="s">
        <v>266</v>
      </c>
      <c r="E37" s="5">
        <v>1</v>
      </c>
      <c r="F37" s="15">
        <v>44844</v>
      </c>
      <c r="G37" s="16">
        <v>25569.518287037001</v>
      </c>
      <c r="H37" s="6" t="s">
        <v>267</v>
      </c>
      <c r="I37" s="15">
        <v>44844</v>
      </c>
      <c r="J37" s="16">
        <v>25569.518842592599</v>
      </c>
      <c r="K37" s="6" t="s">
        <v>268</v>
      </c>
      <c r="L37" s="15">
        <v>44844</v>
      </c>
      <c r="M37" s="17">
        <v>25569.523761574099</v>
      </c>
      <c r="N37" s="6" t="s">
        <v>138</v>
      </c>
      <c r="O37" s="15"/>
      <c r="P37" s="17"/>
      <c r="Q37" s="6" t="s">
        <v>138</v>
      </c>
      <c r="R37" s="15">
        <v>44844</v>
      </c>
      <c r="S37" s="16">
        <v>25569.5250694444</v>
      </c>
      <c r="T37" s="6" t="s">
        <v>253</v>
      </c>
      <c r="U37" s="6" t="s">
        <v>164</v>
      </c>
    </row>
    <row r="38" spans="2:21" s="12" customFormat="1" ht="19.7" customHeight="1" x14ac:dyDescent="0.2">
      <c r="B38" s="9" t="s">
        <v>134</v>
      </c>
      <c r="C38" s="8">
        <v>1</v>
      </c>
      <c r="D38" s="9" t="s">
        <v>269</v>
      </c>
      <c r="E38" s="8">
        <v>1</v>
      </c>
      <c r="F38" s="18">
        <v>44844</v>
      </c>
      <c r="G38" s="19">
        <v>25569.5343055556</v>
      </c>
      <c r="H38" s="9" t="s">
        <v>155</v>
      </c>
      <c r="I38" s="18">
        <v>44844</v>
      </c>
      <c r="J38" s="19">
        <v>25569.534872685199</v>
      </c>
      <c r="K38" s="9" t="s">
        <v>270</v>
      </c>
      <c r="L38" s="18">
        <v>44844</v>
      </c>
      <c r="M38" s="20">
        <v>25569.5366319444</v>
      </c>
      <c r="N38" s="9" t="s">
        <v>138</v>
      </c>
      <c r="O38" s="18"/>
      <c r="P38" s="20"/>
      <c r="Q38" s="9" t="s">
        <v>138</v>
      </c>
      <c r="R38" s="18">
        <v>44844</v>
      </c>
      <c r="S38" s="19">
        <v>25569.540405092601</v>
      </c>
      <c r="T38" s="9" t="s">
        <v>271</v>
      </c>
      <c r="U38" s="9" t="s">
        <v>164</v>
      </c>
    </row>
    <row r="39" spans="2:21" s="12" customFormat="1" ht="19.7" customHeight="1" x14ac:dyDescent="0.2">
      <c r="B39" s="6" t="s">
        <v>134</v>
      </c>
      <c r="C39" s="5">
        <v>1</v>
      </c>
      <c r="D39" s="6" t="s">
        <v>272</v>
      </c>
      <c r="E39" s="5">
        <v>14</v>
      </c>
      <c r="F39" s="15">
        <v>44844</v>
      </c>
      <c r="G39" s="16">
        <v>25569.5361689815</v>
      </c>
      <c r="H39" s="6" t="s">
        <v>212</v>
      </c>
      <c r="I39" s="15">
        <v>44844</v>
      </c>
      <c r="J39" s="16">
        <v>25569.5368865741</v>
      </c>
      <c r="K39" s="6" t="s">
        <v>138</v>
      </c>
      <c r="L39" s="15"/>
      <c r="M39" s="17"/>
      <c r="N39" s="6" t="s">
        <v>138</v>
      </c>
      <c r="O39" s="15"/>
      <c r="P39" s="17"/>
      <c r="Q39" s="6" t="s">
        <v>138</v>
      </c>
      <c r="R39" s="15">
        <v>44844</v>
      </c>
      <c r="S39" s="16">
        <v>25569.608935185199</v>
      </c>
      <c r="T39" s="6" t="s">
        <v>273</v>
      </c>
      <c r="U39" s="6" t="s">
        <v>178</v>
      </c>
    </row>
    <row r="40" spans="2:21" s="12" customFormat="1" ht="19.7" customHeight="1" x14ac:dyDescent="0.2">
      <c r="B40" s="9" t="s">
        <v>134</v>
      </c>
      <c r="C40" s="8">
        <v>1</v>
      </c>
      <c r="D40" s="9" t="s">
        <v>274</v>
      </c>
      <c r="E40" s="8">
        <v>2</v>
      </c>
      <c r="F40" s="18">
        <v>44844</v>
      </c>
      <c r="G40" s="19">
        <v>25569.541203703699</v>
      </c>
      <c r="H40" s="9" t="s">
        <v>180</v>
      </c>
      <c r="I40" s="18">
        <v>44844</v>
      </c>
      <c r="J40" s="19">
        <v>25569.541840277801</v>
      </c>
      <c r="K40" s="9" t="s">
        <v>275</v>
      </c>
      <c r="L40" s="18">
        <v>44844</v>
      </c>
      <c r="M40" s="20">
        <v>25569.547604166699</v>
      </c>
      <c r="N40" s="9" t="s">
        <v>138</v>
      </c>
      <c r="O40" s="18"/>
      <c r="P40" s="20"/>
      <c r="Q40" s="9" t="s">
        <v>138</v>
      </c>
      <c r="R40" s="18">
        <v>44844</v>
      </c>
      <c r="S40" s="19">
        <v>25569.5496759259</v>
      </c>
      <c r="T40" s="9" t="s">
        <v>276</v>
      </c>
      <c r="U40" s="9" t="s">
        <v>140</v>
      </c>
    </row>
    <row r="41" spans="2:21" s="12" customFormat="1" ht="19.7" customHeight="1" x14ac:dyDescent="0.2">
      <c r="B41" s="6" t="s">
        <v>134</v>
      </c>
      <c r="C41" s="5">
        <v>1</v>
      </c>
      <c r="D41" s="6" t="s">
        <v>277</v>
      </c>
      <c r="E41" s="5">
        <v>24</v>
      </c>
      <c r="F41" s="15">
        <v>44844</v>
      </c>
      <c r="G41" s="16">
        <v>25569.612037037001</v>
      </c>
      <c r="H41" s="6" t="s">
        <v>147</v>
      </c>
      <c r="I41" s="15">
        <v>44844</v>
      </c>
      <c r="J41" s="16">
        <v>25569.612662037001</v>
      </c>
      <c r="K41" s="6" t="s">
        <v>278</v>
      </c>
      <c r="L41" s="15">
        <v>44844</v>
      </c>
      <c r="M41" s="17">
        <v>25569.617928240699</v>
      </c>
      <c r="N41" s="6" t="s">
        <v>138</v>
      </c>
      <c r="O41" s="15"/>
      <c r="P41" s="17"/>
      <c r="Q41" s="6" t="s">
        <v>138</v>
      </c>
      <c r="R41" s="15">
        <v>44844</v>
      </c>
      <c r="S41" s="16">
        <v>25569.621145833298</v>
      </c>
      <c r="T41" s="6" t="s">
        <v>279</v>
      </c>
      <c r="U41" s="6" t="s">
        <v>140</v>
      </c>
    </row>
    <row r="42" spans="2:21" s="12" customFormat="1" ht="19.7" customHeight="1" x14ac:dyDescent="0.2">
      <c r="B42" s="9" t="s">
        <v>134</v>
      </c>
      <c r="C42" s="8">
        <v>1</v>
      </c>
      <c r="D42" s="9" t="s">
        <v>280</v>
      </c>
      <c r="E42" s="8">
        <v>19</v>
      </c>
      <c r="F42" s="18">
        <v>44844</v>
      </c>
      <c r="G42" s="19">
        <v>25569.642187500001</v>
      </c>
      <c r="H42" s="9" t="s">
        <v>281</v>
      </c>
      <c r="I42" s="18">
        <v>44844</v>
      </c>
      <c r="J42" s="19">
        <v>25569.642523148101</v>
      </c>
      <c r="K42" s="9" t="s">
        <v>282</v>
      </c>
      <c r="L42" s="18">
        <v>44844</v>
      </c>
      <c r="M42" s="20">
        <v>25569.651053240701</v>
      </c>
      <c r="N42" s="9" t="s">
        <v>138</v>
      </c>
      <c r="O42" s="18"/>
      <c r="P42" s="20"/>
      <c r="Q42" s="9" t="s">
        <v>138</v>
      </c>
      <c r="R42" s="18">
        <v>44844</v>
      </c>
      <c r="S42" s="19">
        <v>25569.652743055602</v>
      </c>
      <c r="T42" s="9" t="s">
        <v>283</v>
      </c>
      <c r="U42" s="9" t="s">
        <v>140</v>
      </c>
    </row>
    <row r="43" spans="2:21" s="12" customFormat="1" ht="19.7" customHeight="1" x14ac:dyDescent="0.2">
      <c r="B43" s="6" t="s">
        <v>134</v>
      </c>
      <c r="C43" s="5">
        <v>1</v>
      </c>
      <c r="D43" s="6" t="s">
        <v>284</v>
      </c>
      <c r="E43" s="5">
        <v>1</v>
      </c>
      <c r="F43" s="15">
        <v>44844</v>
      </c>
      <c r="G43" s="16">
        <v>25569.655787037002</v>
      </c>
      <c r="H43" s="6" t="s">
        <v>285</v>
      </c>
      <c r="I43" s="15">
        <v>44844</v>
      </c>
      <c r="J43" s="16">
        <v>25569.656365740699</v>
      </c>
      <c r="K43" s="6" t="s">
        <v>286</v>
      </c>
      <c r="L43" s="15">
        <v>44844</v>
      </c>
      <c r="M43" s="17">
        <v>25569.661516203701</v>
      </c>
      <c r="N43" s="6" t="s">
        <v>138</v>
      </c>
      <c r="O43" s="15"/>
      <c r="P43" s="17"/>
      <c r="Q43" s="6" t="s">
        <v>138</v>
      </c>
      <c r="R43" s="15">
        <v>44844</v>
      </c>
      <c r="S43" s="16">
        <v>25569.6624305556</v>
      </c>
      <c r="T43" s="6" t="s">
        <v>287</v>
      </c>
      <c r="U43" s="6" t="s">
        <v>164</v>
      </c>
    </row>
    <row r="44" spans="2:21" s="12" customFormat="1" ht="19.7" customHeight="1" x14ac:dyDescent="0.2">
      <c r="B44" s="9" t="s">
        <v>134</v>
      </c>
      <c r="C44" s="8">
        <v>1</v>
      </c>
      <c r="D44" s="9" t="s">
        <v>288</v>
      </c>
      <c r="E44" s="8">
        <v>1</v>
      </c>
      <c r="F44" s="18">
        <v>44844</v>
      </c>
      <c r="G44" s="19">
        <v>25569.6891203704</v>
      </c>
      <c r="H44" s="9" t="s">
        <v>289</v>
      </c>
      <c r="I44" s="18">
        <v>44844</v>
      </c>
      <c r="J44" s="19">
        <v>25569.689664351899</v>
      </c>
      <c r="K44" s="9" t="s">
        <v>290</v>
      </c>
      <c r="L44" s="18">
        <v>44844</v>
      </c>
      <c r="M44" s="20">
        <v>25569.6950462963</v>
      </c>
      <c r="N44" s="9" t="s">
        <v>138</v>
      </c>
      <c r="O44" s="18"/>
      <c r="P44" s="20"/>
      <c r="Q44" s="9" t="s">
        <v>138</v>
      </c>
      <c r="R44" s="18">
        <v>44844</v>
      </c>
      <c r="S44" s="19">
        <v>25569.6973842593</v>
      </c>
      <c r="T44" s="9" t="s">
        <v>254</v>
      </c>
      <c r="U44" s="9" t="s">
        <v>140</v>
      </c>
    </row>
    <row r="45" spans="2:21" s="12" customFormat="1" ht="19.7" customHeight="1" x14ac:dyDescent="0.2">
      <c r="B45" s="6" t="s">
        <v>134</v>
      </c>
      <c r="C45" s="5">
        <v>1</v>
      </c>
      <c r="D45" s="6" t="s">
        <v>291</v>
      </c>
      <c r="E45" s="5">
        <v>1</v>
      </c>
      <c r="F45" s="15">
        <v>44844</v>
      </c>
      <c r="G45" s="16">
        <v>25569.733796296299</v>
      </c>
      <c r="H45" s="6" t="s">
        <v>136</v>
      </c>
      <c r="I45" s="15">
        <v>44844</v>
      </c>
      <c r="J45" s="16">
        <v>25569.734224536998</v>
      </c>
      <c r="K45" s="6" t="s">
        <v>292</v>
      </c>
      <c r="L45" s="15">
        <v>44844</v>
      </c>
      <c r="M45" s="17">
        <v>25569.742893518502</v>
      </c>
      <c r="N45" s="6" t="s">
        <v>138</v>
      </c>
      <c r="O45" s="15"/>
      <c r="P45" s="17"/>
      <c r="Q45" s="6" t="s">
        <v>138</v>
      </c>
      <c r="R45" s="15">
        <v>44844</v>
      </c>
      <c r="S45" s="16">
        <v>25569.7449884259</v>
      </c>
      <c r="T45" s="6" t="s">
        <v>293</v>
      </c>
      <c r="U45" s="6" t="s">
        <v>140</v>
      </c>
    </row>
    <row r="46" spans="2:21" s="12" customFormat="1" ht="19.7" customHeight="1" x14ac:dyDescent="0.2">
      <c r="B46" s="9" t="s">
        <v>134</v>
      </c>
      <c r="C46" s="8">
        <v>1</v>
      </c>
      <c r="D46" s="9" t="s">
        <v>294</v>
      </c>
      <c r="E46" s="8">
        <v>10</v>
      </c>
      <c r="F46" s="18">
        <v>44844</v>
      </c>
      <c r="G46" s="19">
        <v>25569.744733796299</v>
      </c>
      <c r="H46" s="9" t="s">
        <v>289</v>
      </c>
      <c r="I46" s="18">
        <v>44844</v>
      </c>
      <c r="J46" s="19">
        <v>25569.745277777802</v>
      </c>
      <c r="K46" s="9" t="s">
        <v>295</v>
      </c>
      <c r="L46" s="18">
        <v>44844</v>
      </c>
      <c r="M46" s="20">
        <v>25569.757303240702</v>
      </c>
      <c r="N46" s="9" t="s">
        <v>172</v>
      </c>
      <c r="O46" s="18">
        <v>44844</v>
      </c>
      <c r="P46" s="20">
        <v>25569.757349537002</v>
      </c>
      <c r="Q46" s="9" t="s">
        <v>185</v>
      </c>
      <c r="R46" s="18">
        <v>44844</v>
      </c>
      <c r="S46" s="19">
        <v>25569.757430555601</v>
      </c>
      <c r="T46" s="9" t="s">
        <v>296</v>
      </c>
      <c r="U46" s="9" t="s">
        <v>140</v>
      </c>
    </row>
    <row r="47" spans="2:21" s="12" customFormat="1" ht="19.7" customHeight="1" x14ac:dyDescent="0.2">
      <c r="B47" s="6" t="s">
        <v>134</v>
      </c>
      <c r="C47" s="5">
        <v>1</v>
      </c>
      <c r="D47" s="6" t="s">
        <v>297</v>
      </c>
      <c r="E47" s="5">
        <v>26</v>
      </c>
      <c r="F47" s="15">
        <v>44844</v>
      </c>
      <c r="G47" s="16">
        <v>25569.763020833299</v>
      </c>
      <c r="H47" s="6" t="s">
        <v>298</v>
      </c>
      <c r="I47" s="15">
        <v>44844</v>
      </c>
      <c r="J47" s="16">
        <v>25569.7633796296</v>
      </c>
      <c r="K47" s="6" t="s">
        <v>299</v>
      </c>
      <c r="L47" s="15">
        <v>44844</v>
      </c>
      <c r="M47" s="17">
        <v>25569.767326388901</v>
      </c>
      <c r="N47" s="6" t="s">
        <v>138</v>
      </c>
      <c r="O47" s="15"/>
      <c r="P47" s="17"/>
      <c r="Q47" s="6" t="s">
        <v>138</v>
      </c>
      <c r="R47" s="15">
        <v>44844</v>
      </c>
      <c r="S47" s="16">
        <v>25569.768391203699</v>
      </c>
      <c r="T47" s="6" t="s">
        <v>300</v>
      </c>
      <c r="U47" s="6" t="s">
        <v>164</v>
      </c>
    </row>
    <row r="48" spans="2:21" s="12" customFormat="1" ht="19.7" customHeight="1" x14ac:dyDescent="0.2">
      <c r="B48" s="9" t="s">
        <v>134</v>
      </c>
      <c r="C48" s="8">
        <v>1</v>
      </c>
      <c r="D48" s="9" t="s">
        <v>301</v>
      </c>
      <c r="E48" s="8">
        <v>3</v>
      </c>
      <c r="F48" s="18">
        <v>44844</v>
      </c>
      <c r="G48" s="19">
        <v>25569.7574074074</v>
      </c>
      <c r="H48" s="9" t="s">
        <v>233</v>
      </c>
      <c r="I48" s="18">
        <v>44844</v>
      </c>
      <c r="J48" s="19">
        <v>25569.7578587963</v>
      </c>
      <c r="K48" s="9" t="s">
        <v>302</v>
      </c>
      <c r="L48" s="18">
        <v>44844</v>
      </c>
      <c r="M48" s="20">
        <v>25569.762361111101</v>
      </c>
      <c r="N48" s="9" t="s">
        <v>303</v>
      </c>
      <c r="O48" s="18">
        <v>44844</v>
      </c>
      <c r="P48" s="20">
        <v>25569.762384259298</v>
      </c>
      <c r="Q48" s="9" t="s">
        <v>190</v>
      </c>
      <c r="R48" s="18">
        <v>44844</v>
      </c>
      <c r="S48" s="19">
        <v>25569.762453703701</v>
      </c>
      <c r="T48" s="9" t="s">
        <v>243</v>
      </c>
      <c r="U48" s="9" t="s">
        <v>164</v>
      </c>
    </row>
    <row r="49" spans="2:21" s="12" customFormat="1" ht="19.7" customHeight="1" x14ac:dyDescent="0.2">
      <c r="B49" s="6" t="s">
        <v>134</v>
      </c>
      <c r="C49" s="5">
        <v>1</v>
      </c>
      <c r="D49" s="6" t="s">
        <v>304</v>
      </c>
      <c r="E49" s="5">
        <v>35</v>
      </c>
      <c r="F49" s="15">
        <v>44844</v>
      </c>
      <c r="G49" s="16">
        <v>25569.775231481501</v>
      </c>
      <c r="H49" s="6" t="s">
        <v>180</v>
      </c>
      <c r="I49" s="15">
        <v>44844</v>
      </c>
      <c r="J49" s="16">
        <v>25569.7758680556</v>
      </c>
      <c r="K49" s="6" t="s">
        <v>305</v>
      </c>
      <c r="L49" s="15">
        <v>44844</v>
      </c>
      <c r="M49" s="17">
        <v>25569.788888888899</v>
      </c>
      <c r="N49" s="6" t="s">
        <v>161</v>
      </c>
      <c r="O49" s="15">
        <v>44844</v>
      </c>
      <c r="P49" s="17">
        <v>25569.7889236111</v>
      </c>
      <c r="Q49" s="6" t="s">
        <v>173</v>
      </c>
      <c r="R49" s="15">
        <v>44844</v>
      </c>
      <c r="S49" s="16">
        <v>25569.788981481499</v>
      </c>
      <c r="T49" s="6" t="s">
        <v>306</v>
      </c>
      <c r="U49" s="6" t="s">
        <v>140</v>
      </c>
    </row>
    <row r="50" spans="2:21" s="12" customFormat="1" ht="19.7" customHeight="1" x14ac:dyDescent="0.2">
      <c r="B50" s="9" t="s">
        <v>134</v>
      </c>
      <c r="C50" s="8">
        <v>1</v>
      </c>
      <c r="D50" s="9" t="s">
        <v>307</v>
      </c>
      <c r="E50" s="8">
        <v>2</v>
      </c>
      <c r="F50" s="18">
        <v>44844</v>
      </c>
      <c r="G50" s="19">
        <v>25569.785648148099</v>
      </c>
      <c r="H50" s="9" t="s">
        <v>159</v>
      </c>
      <c r="I50" s="18">
        <v>44844</v>
      </c>
      <c r="J50" s="19">
        <v>25569.786250000001</v>
      </c>
      <c r="K50" s="9" t="s">
        <v>171</v>
      </c>
      <c r="L50" s="18">
        <v>44844</v>
      </c>
      <c r="M50" s="20">
        <v>25569.792685185199</v>
      </c>
      <c r="N50" s="9" t="s">
        <v>138</v>
      </c>
      <c r="O50" s="18"/>
      <c r="P50" s="20"/>
      <c r="Q50" s="9" t="s">
        <v>138</v>
      </c>
      <c r="R50" s="18">
        <v>44844</v>
      </c>
      <c r="S50" s="19">
        <v>25569.796678240698</v>
      </c>
      <c r="T50" s="9" t="s">
        <v>308</v>
      </c>
      <c r="U50" s="9" t="s">
        <v>140</v>
      </c>
    </row>
    <row r="51" spans="2:21" s="12" customFormat="1" ht="28.9" customHeight="1" x14ac:dyDescent="0.2"/>
  </sheetData>
  <mergeCells count="1"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Temps de délivrance par ref</vt:lpstr>
      <vt:lpstr>BV par ref produits</vt:lpstr>
      <vt:lpstr>Details lignes remises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Lefebvre</dc:creator>
  <cp:lastModifiedBy>Benjamin Lefebvre</cp:lastModifiedBy>
  <dcterms:created xsi:type="dcterms:W3CDTF">2023-10-06T17:30:46Z</dcterms:created>
  <dcterms:modified xsi:type="dcterms:W3CDTF">2023-10-06T18:56:59Z</dcterms:modified>
</cp:coreProperties>
</file>