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S\Documents\Carole\"/>
    </mc:Choice>
  </mc:AlternateContent>
  <xr:revisionPtr revIDLastSave="0" documentId="13_ncr:1_{DC829CF7-919D-4136-9FA8-68CFDFB42574}" xr6:coauthVersionLast="31" xr6:coauthVersionMax="31" xr10:uidLastSave="{00000000-0000-0000-0000-000000000000}"/>
  <bookViews>
    <workbookView xWindow="0" yWindow="0" windowWidth="28800" windowHeight="13485" tabRatio="680" firstSheet="1" activeTab="4" xr2:uid="{00000000-000D-0000-FFFF-FFFF00000000}"/>
  </bookViews>
  <sheets>
    <sheet name="Rapport hygiéniste" sheetId="1" state="hidden" r:id="rId1"/>
    <sheet name="TCD semestre calculé" sheetId="10" r:id="rId2"/>
    <sheet name="Cercles scolaires" sheetId="2" state="hidden" r:id="rId3"/>
    <sheet name="Semestre scolaire" sheetId="9" state="hidden" r:id="rId4"/>
    <sheet name="Saisie Rapport Hebdo" sheetId="12" r:id="rId5"/>
  </sheets>
  <definedNames>
    <definedName name="Nbre_de_classes">ToRH[[#Headers],[Nbre de classes]]</definedName>
    <definedName name="Salle_Classe">'Cercles scolaires'!$D$1:$D$3</definedName>
  </definedNames>
  <calcPr calcId="179017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2" l="1"/>
  <c r="J4" i="1" l="1"/>
  <c r="G4" i="1"/>
  <c r="H4" i="1"/>
  <c r="I4" i="1"/>
  <c r="I6" i="12" l="1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L6" i="12" l="1"/>
  <c r="L7" i="12" l="1"/>
  <c r="L8" i="12"/>
  <c r="L9" i="12"/>
  <c r="L10" i="12" l="1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H4" i="12" l="1"/>
  <c r="J4" i="12"/>
  <c r="G4" i="12"/>
  <c r="B1" i="1"/>
  <c r="I4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Steiner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I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J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Steiner</author>
  </authors>
  <commentList>
    <comment ref="B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Insérer la date du lundi de la nouvelle semaine</t>
        </r>
      </text>
    </comment>
    <comment ref="G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I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J4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</commentList>
</comments>
</file>

<file path=xl/sharedStrings.xml><?xml version="1.0" encoding="utf-8"?>
<sst xmlns="http://schemas.openxmlformats.org/spreadsheetml/2006/main" count="263" uniqueCount="102">
  <si>
    <t>Classes d'école</t>
  </si>
  <si>
    <t>Carole Steiner</t>
  </si>
  <si>
    <t>Totaux</t>
  </si>
  <si>
    <t>Horaire
du cours</t>
  </si>
  <si>
    <t>Enseignant(e)</t>
  </si>
  <si>
    <t>Lieu du cours</t>
  </si>
  <si>
    <t>Nbre de classes</t>
  </si>
  <si>
    <t>Salle 
ou Classe</t>
  </si>
  <si>
    <t>Cercle scolaire</t>
  </si>
  <si>
    <t>Dates</t>
  </si>
  <si>
    <r>
      <t xml:space="preserve">Nbre d'enfants </t>
    </r>
    <r>
      <rPr>
        <b/>
        <sz val="12"/>
        <color rgb="FFFF0000"/>
        <rFont val="Calibri"/>
        <family val="2"/>
        <scheme val="minor"/>
      </rPr>
      <t>Prim</t>
    </r>
  </si>
  <si>
    <r>
      <t xml:space="preserve">Nbre d'enfants </t>
    </r>
    <r>
      <rPr>
        <b/>
        <sz val="12"/>
        <color rgb="FFFF0000"/>
        <rFont val="Calibri"/>
        <family val="2"/>
        <scheme val="minor"/>
      </rPr>
      <t>Enf</t>
    </r>
  </si>
  <si>
    <r>
      <rPr>
        <b/>
        <sz val="12"/>
        <color rgb="FFFF0000"/>
        <rFont val="Calibri"/>
        <family val="2"/>
        <scheme val="minor"/>
      </rPr>
      <t xml:space="preserve">Total </t>
    </r>
    <r>
      <rPr>
        <b/>
        <sz val="12"/>
        <color theme="1"/>
        <rFont val="Calibri"/>
        <family val="2"/>
        <scheme val="minor"/>
      </rPr>
      <t>Nbre d'enf.</t>
    </r>
  </si>
  <si>
    <t>Prim</t>
  </si>
  <si>
    <t>Enf</t>
  </si>
  <si>
    <t>Total</t>
  </si>
  <si>
    <t>Châtel-St-Denis Châteloise</t>
  </si>
  <si>
    <t>Arconciel/Ependes/Le Mouret</t>
  </si>
  <si>
    <t>Avry-sur-Matran</t>
  </si>
  <si>
    <t>Attalens/Granges</t>
  </si>
  <si>
    <t>Bas Intyamon</t>
  </si>
  <si>
    <t>Belfaux</t>
  </si>
  <si>
    <t>Billens</t>
  </si>
  <si>
    <t>Bossonnens</t>
  </si>
  <si>
    <t>Broc</t>
  </si>
  <si>
    <t>Bulle Condémine</t>
  </si>
  <si>
    <t>Bulle Léchère</t>
  </si>
  <si>
    <t>Bulle Tour-de-Trême</t>
  </si>
  <si>
    <t>Bulle Vudalla</t>
  </si>
  <si>
    <t>Châtel-St-Denis Bourg</t>
  </si>
  <si>
    <t>Châtel-St-Denis Lussy</t>
  </si>
  <si>
    <t>Châtel-St-Denis Misets</t>
  </si>
  <si>
    <t>Châtonnaye/Torny</t>
  </si>
  <si>
    <t>Corbières/Hauteville/Villarvolard</t>
  </si>
  <si>
    <t>Gibloux</t>
  </si>
  <si>
    <t>Gibloux Corpataux/Rossens/Magnedens</t>
  </si>
  <si>
    <t>Gibloux Estavayer-le-Gibloux</t>
  </si>
  <si>
    <t>Gibloux Farvagny</t>
  </si>
  <si>
    <t>Haut Intyamon</t>
  </si>
  <si>
    <t>La Brillaz</t>
  </si>
  <si>
    <t>La Jogne</t>
  </si>
  <si>
    <t>La Roche/Pont-la-Ville</t>
  </si>
  <si>
    <t>La Verrerie</t>
  </si>
  <si>
    <t>Le Flon</t>
  </si>
  <si>
    <t>Le Mouret</t>
  </si>
  <si>
    <t>Marly</t>
  </si>
  <si>
    <t>Marly Cité</t>
  </si>
  <si>
    <t>Marly Grand-Pré</t>
  </si>
  <si>
    <t>Mézières</t>
  </si>
  <si>
    <t>Pont-en-Ogoz</t>
  </si>
  <si>
    <t>Remaufens</t>
  </si>
  <si>
    <t>Riaz</t>
  </si>
  <si>
    <t>Romont</t>
  </si>
  <si>
    <t>Romont Condémine</t>
  </si>
  <si>
    <t>Romon Ville</t>
  </si>
  <si>
    <t>Sâles</t>
  </si>
  <si>
    <t>Semsales</t>
  </si>
  <si>
    <t>Siviriez</t>
  </si>
  <si>
    <t>St-Martin</t>
  </si>
  <si>
    <t>Treyvaux</t>
  </si>
  <si>
    <t>Ursy</t>
  </si>
  <si>
    <t>Vaulruz</t>
  </si>
  <si>
    <t>Villars-sur-Glâne Rochettes</t>
  </si>
  <si>
    <t>Villars-sur-Glâne Villars-Vert</t>
  </si>
  <si>
    <t>Villaz-St-Pierre/La Folliaz</t>
  </si>
  <si>
    <t>Villorsonnens</t>
  </si>
  <si>
    <t>Vuadens</t>
  </si>
  <si>
    <t>Vuisternens-dt-Romont</t>
  </si>
  <si>
    <t>Hygiéniste :</t>
  </si>
  <si>
    <t>CESLG</t>
  </si>
  <si>
    <t>CESG</t>
  </si>
  <si>
    <t>CSVV</t>
  </si>
  <si>
    <t>CENSG</t>
  </si>
  <si>
    <t>Institut les Peupliers</t>
  </si>
  <si>
    <t>Institut St-Joseph</t>
  </si>
  <si>
    <t>Les Buissonnets</t>
  </si>
  <si>
    <t>CSER</t>
  </si>
  <si>
    <t>Total général</t>
  </si>
  <si>
    <t>Valeurs</t>
  </si>
  <si>
    <t>Nbre d'enfants Enf</t>
  </si>
  <si>
    <t>Nbre d'enfants Prim</t>
  </si>
  <si>
    <t>Total Nbre d'enf.</t>
  </si>
  <si>
    <t>Horaire du cours</t>
  </si>
  <si>
    <t>Gruyères</t>
  </si>
  <si>
    <t>Le Pâquier</t>
  </si>
  <si>
    <t>Semestre</t>
  </si>
  <si>
    <r>
      <rPr>
        <b/>
        <sz val="12"/>
        <color theme="1"/>
        <rFont val="Calibri"/>
        <family val="2"/>
        <scheme val="minor"/>
      </rPr>
      <t xml:space="preserve">Rapport hygiéniste
</t>
    </r>
    <r>
      <rPr>
        <sz val="12"/>
        <color theme="1"/>
        <rFont val="Calibri"/>
        <family val="2"/>
        <scheme val="minor"/>
      </rPr>
      <t xml:space="preserve">
</t>
    </r>
  </si>
  <si>
    <t>Premier semestre</t>
  </si>
  <si>
    <t>Deuxième semestre</t>
  </si>
  <si>
    <t>Semestre1</t>
  </si>
  <si>
    <t>Total Semestre1</t>
  </si>
  <si>
    <t>Colonne2</t>
  </si>
  <si>
    <t>Classe</t>
  </si>
  <si>
    <t>Salle</t>
  </si>
  <si>
    <t>Total du Nbre d'enfants Enf</t>
  </si>
  <si>
    <t>Total du Nbre d'enfants Prim</t>
  </si>
  <si>
    <t>Total du Nbre des classes</t>
  </si>
  <si>
    <t>Total des Nbre Enf et Prim</t>
  </si>
  <si>
    <t>Salle ou Classe</t>
  </si>
  <si>
    <t>ACER (Auboranges/Chapelle/Ecublens/Rue</t>
  </si>
  <si>
    <t>Date :</t>
  </si>
  <si>
    <t>Salle-Classe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</si>
</sst>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No sem. &quot;0"/>
    <numFmt numFmtId="165" formatCode="[$-40C]mmm\-yy;@"/>
    <numFmt numFmtId="166" formatCode="dd/mm/yyyy;@"/>
    <numFmt numFmtId="167" formatCode="0&quot;  &quot;"/>
    <numFmt numFmtId="168" formatCode="m/d/yyyy"/>
    <numFmt numFmtId="169" formatCode="yyyy"/>
  </numFmts>
  <fonts count="19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theme="9" tint="0.79998168889431442"/>
        <bgColor theme="9" tint="0.79998168889431442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hair">
        <color auto="1"/>
      </left>
      <right/>
      <top style="thin">
        <color rgb="FF0070C0"/>
      </top>
      <bottom style="hair">
        <color auto="1"/>
      </bottom>
      <diagonal/>
    </border>
    <border>
      <left/>
      <right style="hair">
        <color auto="1"/>
      </right>
      <top style="thin">
        <color rgb="FF0070C0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2" borderId="1" xfId="0" applyFont="1" applyFill="1" applyBorder="1" applyAlignment="1">
      <alignment horizontal="center" textRotation="90"/>
    </xf>
    <xf numFmtId="0" fontId="0" fillId="0" borderId="2" xfId="0" applyBorder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5" xfId="0" applyFont="1" applyFill="1" applyBorder="1" applyAlignment="1">
      <alignment horizontal="center" textRotation="90"/>
    </xf>
    <xf numFmtId="164" fontId="1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 applyAlignment="1">
      <alignment horizontal="left" wrapText="1"/>
    </xf>
    <xf numFmtId="14" fontId="0" fillId="0" borderId="1" xfId="0" applyNumberFormat="1" applyFill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17" fontId="0" fillId="0" borderId="1" xfId="0" applyNumberFormat="1" applyBorder="1"/>
    <xf numFmtId="0" fontId="6" fillId="0" borderId="3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left" wrapText="1"/>
    </xf>
    <xf numFmtId="0" fontId="6" fillId="2" borderId="3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14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0" fillId="0" borderId="13" xfId="0" applyBorder="1"/>
    <xf numFmtId="0" fontId="0" fillId="0" borderId="13" xfId="0" applyBorder="1" applyAlignment="1">
      <alignment wrapText="1"/>
    </xf>
    <xf numFmtId="0" fontId="15" fillId="0" borderId="1" xfId="0" applyNumberFormat="1" applyFont="1" applyBorder="1"/>
    <xf numFmtId="0" fontId="15" fillId="0" borderId="2" xfId="0" applyNumberFormat="1" applyFont="1" applyBorder="1"/>
    <xf numFmtId="0" fontId="0" fillId="5" borderId="13" xfId="0" applyFill="1" applyBorder="1"/>
    <xf numFmtId="0" fontId="15" fillId="0" borderId="3" xfId="0" applyNumberFormat="1" applyFont="1" applyBorder="1"/>
    <xf numFmtId="0" fontId="6" fillId="2" borderId="1" xfId="0" applyFont="1" applyFill="1" applyBorder="1" applyAlignment="1">
      <alignment horizontal="center" textRotation="90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0" xfId="0" applyFont="1"/>
    <xf numFmtId="167" fontId="0" fillId="0" borderId="13" xfId="0" applyNumberFormat="1" applyBorder="1"/>
    <xf numFmtId="167" fontId="0" fillId="5" borderId="13" xfId="0" applyNumberFormat="1" applyFill="1" applyBorder="1"/>
    <xf numFmtId="0" fontId="0" fillId="0" borderId="13" xfId="0" pivotButton="1" applyBorder="1" applyAlignment="1">
      <alignment horizontal="center"/>
    </xf>
    <xf numFmtId="0" fontId="0" fillId="0" borderId="13" xfId="0" pivotButton="1" applyBorder="1" applyAlignment="1">
      <alignment vertical="center"/>
    </xf>
    <xf numFmtId="0" fontId="0" fillId="0" borderId="10" xfId="0" applyBorder="1"/>
    <xf numFmtId="0" fontId="8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15" fillId="0" borderId="10" xfId="0" applyFont="1" applyBorder="1" applyAlignment="1">
      <alignment horizontal="center"/>
    </xf>
    <xf numFmtId="0" fontId="0" fillId="0" borderId="17" xfId="0" applyFont="1" applyBorder="1" applyAlignment="1">
      <alignment horizontal="centerContinuous"/>
    </xf>
    <xf numFmtId="0" fontId="0" fillId="0" borderId="15" xfId="0" applyFont="1" applyBorder="1" applyAlignment="1">
      <alignment horizontal="centerContinuous"/>
    </xf>
    <xf numFmtId="0" fontId="0" fillId="0" borderId="16" xfId="0" applyFont="1" applyBorder="1" applyAlignment="1">
      <alignment horizontal="centerContinuous"/>
    </xf>
    <xf numFmtId="14" fontId="0" fillId="0" borderId="1" xfId="0" applyNumberFormat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168" fontId="0" fillId="0" borderId="1" xfId="0" applyNumberFormat="1" applyBorder="1" applyAlignment="1">
      <alignment horizontal="left" wrapText="1"/>
    </xf>
    <xf numFmtId="0" fontId="0" fillId="0" borderId="4" xfId="0" applyNumberFormat="1" applyBorder="1"/>
    <xf numFmtId="168" fontId="0" fillId="0" borderId="2" xfId="0" applyNumberFormat="1" applyBorder="1" applyAlignment="1">
      <alignment horizontal="left" wrapText="1"/>
    </xf>
    <xf numFmtId="0" fontId="0" fillId="0" borderId="12" xfId="0" applyNumberFormat="1" applyBorder="1"/>
    <xf numFmtId="166" fontId="0" fillId="0" borderId="5" xfId="0" applyNumberFormat="1" applyBorder="1" applyAlignment="1">
      <alignment horizontal="left"/>
    </xf>
    <xf numFmtId="166" fontId="0" fillId="0" borderId="1" xfId="0" applyNumberFormat="1" applyBorder="1" applyAlignment="1">
      <alignment horizontal="left"/>
    </xf>
    <xf numFmtId="166" fontId="0" fillId="2" borderId="4" xfId="0" applyNumberFormat="1" applyFont="1" applyFill="1" applyBorder="1" applyAlignment="1">
      <alignment wrapText="1"/>
    </xf>
    <xf numFmtId="166" fontId="0" fillId="0" borderId="1" xfId="0" applyNumberFormat="1" applyBorder="1"/>
    <xf numFmtId="166" fontId="7" fillId="3" borderId="1" xfId="0" applyNumberFormat="1" applyFont="1" applyFill="1" applyBorder="1" applyAlignment="1">
      <alignment vertical="center"/>
    </xf>
    <xf numFmtId="166" fontId="7" fillId="3" borderId="3" xfId="0" applyNumberFormat="1" applyFont="1" applyFill="1" applyBorder="1" applyAlignment="1">
      <alignment vertical="center"/>
    </xf>
    <xf numFmtId="166" fontId="2" fillId="0" borderId="3" xfId="0" applyNumberFormat="1" applyFont="1" applyFill="1" applyBorder="1" applyAlignment="1">
      <alignment vertical="center"/>
    </xf>
    <xf numFmtId="166" fontId="0" fillId="0" borderId="1" xfId="0" applyNumberFormat="1" applyFill="1" applyBorder="1" applyAlignment="1">
      <alignment horizontal="left"/>
    </xf>
    <xf numFmtId="166" fontId="0" fillId="0" borderId="2" xfId="0" applyNumberFormat="1" applyBorder="1" applyAlignment="1">
      <alignment horizontal="left"/>
    </xf>
    <xf numFmtId="166" fontId="0" fillId="0" borderId="14" xfId="0" applyNumberFormat="1" applyBorder="1" applyAlignment="1">
      <alignment horizontal="left"/>
    </xf>
    <xf numFmtId="166" fontId="0" fillId="0" borderId="0" xfId="0" applyNumberFormat="1"/>
    <xf numFmtId="0" fontId="0" fillId="2" borderId="4" xfId="0" applyFont="1" applyFill="1" applyBorder="1" applyAlignment="1" applyProtection="1">
      <alignment wrapText="1"/>
    </xf>
    <xf numFmtId="166" fontId="13" fillId="0" borderId="6" xfId="0" applyNumberFormat="1" applyFont="1" applyBorder="1" applyAlignment="1" applyProtection="1">
      <alignment horizontal="center" vertical="center" wrapText="1"/>
    </xf>
    <xf numFmtId="166" fontId="12" fillId="0" borderId="7" xfId="0" applyNumberFormat="1" applyFont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textRotation="90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1" xfId="0" applyFont="1" applyFill="1" applyBorder="1" applyAlignment="1" applyProtection="1">
      <alignment horizontal="center" textRotation="90" wrapText="1"/>
    </xf>
    <xf numFmtId="0" fontId="2" fillId="2" borderId="1" xfId="0" applyFont="1" applyFill="1" applyBorder="1" applyAlignment="1" applyProtection="1">
      <alignment horizontal="center" textRotation="90"/>
    </xf>
    <xf numFmtId="0" fontId="0" fillId="0" borderId="0" xfId="0" applyProtection="1"/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0" fontId="16" fillId="0" borderId="1" xfId="0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164" fontId="14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right"/>
    </xf>
    <xf numFmtId="0" fontId="6" fillId="6" borderId="18" xfId="0" applyFont="1" applyFill="1" applyBorder="1" applyAlignment="1" applyProtection="1">
      <alignment vertical="center"/>
    </xf>
    <xf numFmtId="0" fontId="6" fillId="6" borderId="18" xfId="0" applyFont="1" applyFill="1" applyBorder="1" applyAlignment="1" applyProtection="1">
      <alignment horizontal="left" vertical="center"/>
    </xf>
    <xf numFmtId="0" fontId="6" fillId="6" borderId="18" xfId="0" applyFont="1" applyFill="1" applyBorder="1" applyAlignment="1" applyProtection="1">
      <alignment horizontal="center" vertical="center" wrapText="1"/>
    </xf>
    <xf numFmtId="0" fontId="6" fillId="6" borderId="18" xfId="0" applyFont="1" applyFill="1" applyBorder="1" applyAlignment="1" applyProtection="1">
      <alignment horizontal="center" wrapText="1"/>
    </xf>
    <xf numFmtId="0" fontId="15" fillId="6" borderId="18" xfId="0" applyFont="1" applyFill="1" applyBorder="1" applyAlignment="1" applyProtection="1">
      <alignment horizontal="center" wrapText="1"/>
    </xf>
    <xf numFmtId="0" fontId="6" fillId="6" borderId="18" xfId="0" applyFont="1" applyFill="1" applyBorder="1" applyAlignment="1" applyProtection="1">
      <alignment horizontal="center" vertical="center"/>
    </xf>
    <xf numFmtId="0" fontId="11" fillId="0" borderId="21" xfId="0" quotePrefix="1" applyFont="1" applyBorder="1" applyProtection="1"/>
    <xf numFmtId="0" fontId="15" fillId="0" borderId="20" xfId="0" applyNumberFormat="1" applyFont="1" applyBorder="1" applyAlignment="1" applyProtection="1">
      <alignment horizontal="center"/>
    </xf>
    <xf numFmtId="0" fontId="11" fillId="0" borderId="19" xfId="0" quotePrefix="1" applyFont="1" applyBorder="1" applyProtection="1"/>
    <xf numFmtId="0" fontId="15" fillId="0" borderId="1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6" fontId="17" fillId="7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5" xfId="0" applyNumberFormat="1" applyBorder="1" applyAlignment="1" applyProtection="1">
      <alignment horizontal="left"/>
      <protection locked="0"/>
    </xf>
    <xf numFmtId="168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6" fontId="0" fillId="0" borderId="1" xfId="0" applyNumberForma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quotePrefix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wrapText="1"/>
    </xf>
    <xf numFmtId="166" fontId="0" fillId="0" borderId="5" xfId="0" applyNumberFormat="1" applyBorder="1" applyAlignment="1" applyProtection="1">
      <alignment horizontal="left"/>
    </xf>
    <xf numFmtId="168" fontId="0" fillId="0" borderId="1" xfId="0" applyNumberFormat="1" applyBorder="1" applyAlignment="1" applyProtection="1">
      <alignment horizontal="left" wrapText="1"/>
    </xf>
    <xf numFmtId="166" fontId="0" fillId="0" borderId="1" xfId="0" applyNumberFormat="1" applyBorder="1" applyAlignment="1" applyProtection="1">
      <alignment horizontal="left"/>
    </xf>
    <xf numFmtId="14" fontId="0" fillId="0" borderId="1" xfId="0" applyNumberFormat="1" applyBorder="1" applyAlignment="1" applyProtection="1">
      <alignment horizontal="left" wrapText="1"/>
    </xf>
    <xf numFmtId="0" fontId="18" fillId="0" borderId="1" xfId="0" applyNumberFormat="1" applyFont="1" applyBorder="1"/>
    <xf numFmtId="14" fontId="13" fillId="0" borderId="6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8" xfId="0" applyBorder="1" applyAlignment="1" applyProtection="1"/>
    <xf numFmtId="0" fontId="0" fillId="0" borderId="9" xfId="0" applyBorder="1" applyAlignment="1" applyProtection="1"/>
    <xf numFmtId="169" fontId="17" fillId="0" borderId="1" xfId="0" applyNumberFormat="1" applyFont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/>
    </xf>
  </cellXfs>
  <cellStyles count="1">
    <cellStyle name="Normal" xfId="0" builtinId="0"/>
  </cellStyles>
  <dxfs count="52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1" hidden="0"/>
    </dxf>
    <dxf>
      <alignment horizontal="center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horizontal style="hair">
          <color auto="1"/>
        </horizontal>
      </border>
      <protection locked="1" hidden="0"/>
    </dxf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alignment horizontal="general" vertical="bottom" textRotation="0" wrapText="1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alignment horizontal="general" vertical="bottom" textRotation="0" wrapText="1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numFmt numFmtId="168" formatCode="m/d/yyyy"/>
      <alignment horizontal="left" vertical="bottom" textRotation="0" wrapText="1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numFmt numFmtId="166" formatCode="dd/mm/yyyy;@"/>
      <alignment horizontal="left" vertical="bottom" textRotation="0" wrapText="0" relative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protection locked="1" hidden="0"/>
    </dxf>
    <dxf>
      <border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90" wrapText="0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  <protection locked="1" hidden="0"/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7" tint="0.79998168889431442"/>
        </patternFill>
      </fill>
    </dxf>
    <dxf>
      <alignment vertical="center"/>
    </dxf>
    <dxf>
      <alignment horizontal="general"/>
    </dxf>
    <dxf>
      <alignment vertical="center"/>
    </dxf>
    <dxf>
      <alignment horizontal="center"/>
    </dxf>
    <dxf>
      <numFmt numFmtId="167" formatCode="0&quot;  &quot;"/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alignment wrapText="1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0" formatCode="General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8" formatCode="m/d/yyyy"/>
      <alignment horizontal="left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6" formatCode="dd/mm/yyyy;@"/>
      <alignment horizontal="left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90" wrapText="0" relative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çois Steiner" refreshedDate="43201.242172222221" createdVersion="3" refreshedVersion="6" minRefreshableVersion="3" recordCount="37" xr:uid="{00000000-000A-0000-FFFF-FFFF00000000}">
  <cacheSource type="worksheet">
    <worksheetSource name="ToS"/>
  </cacheSource>
  <cacheFields count="13">
    <cacheField name="Dates" numFmtId="166">
      <sharedItems containsSemiMixedTypes="0" containsNonDate="0" containsDate="1" containsString="0" minDate="2018-03-01T00:00:00" maxDate="2018-06-02T00:00:00"/>
    </cacheField>
    <cacheField name="Cercle scolaire" numFmtId="0">
      <sharedItems containsBlank="1" count="22">
        <s v="Arconciel/Ependes/Le Mouret"/>
        <s v="Attalens/Granges"/>
        <s v="Avry-sur-Matran"/>
        <s v="Bossonnens"/>
        <s v="Billens"/>
        <s v="Bulle Condémine"/>
        <s v="Bulle Léchère"/>
        <m u="1"/>
        <s v="Châtel-St-Denis Bourg" u="1"/>
        <s v="Corbières/Hauteville/Villarvolard" u="1"/>
        <s v="CESLG" u="1"/>
        <s v="La Jogne" u="1"/>
        <s v="Marly Cité" u="1"/>
        <s v="Broc" u="1"/>
        <s v="Bulle Vudalla" u="1"/>
        <s v="Belfaux" u="1"/>
        <s v="Semsales" u="1"/>
        <s v="Bas Intyamon" u="1"/>
        <s v="Gibloux" u="1"/>
        <s v="Vuisternens-dt-Romont" u="1"/>
        <s v="La Verrerie" u="1"/>
        <s v="ACER (Auboranges/Chapelle/Ecublens/Rue" u="1"/>
      </sharedItems>
    </cacheField>
    <cacheField name="Lieu du cours" numFmtId="0">
      <sharedItems containsNonDate="0" containsString="0" containsBlank="1"/>
    </cacheField>
    <cacheField name="Classes d'école" numFmtId="0">
      <sharedItems containsNonDate="0" containsString="0" containsBlank="1"/>
    </cacheField>
    <cacheField name="Horaire du cours" numFmtId="0">
      <sharedItems containsNonDate="0" containsString="0" containsBlank="1"/>
    </cacheField>
    <cacheField name="Enseignant(e)" numFmtId="0">
      <sharedItems containsNonDate="0" containsString="0" containsBlank="1"/>
    </cacheField>
    <cacheField name="Nbre d'enfants Enf" numFmtId="0">
      <sharedItems containsSemiMixedTypes="0" containsString="0" containsNumber="1" containsInteger="1" minValue="7" maxValue="12"/>
    </cacheField>
    <cacheField name="Nbre d'enfants Prim" numFmtId="0">
      <sharedItems containsSemiMixedTypes="0" containsString="0" containsNumber="1" containsInteger="1" minValue="12" maxValue="22"/>
    </cacheField>
    <cacheField name="Total Nbre d'enf." numFmtId="0">
      <sharedItems containsSemiMixedTypes="0" containsString="0" containsNumber="1" containsInteger="1" minValue="21" maxValue="32"/>
    </cacheField>
    <cacheField name="Nbre de classes" numFmtId="0">
      <sharedItems containsString="0" containsBlank="1" containsNumber="1" containsInteger="1" minValue="1" maxValue="1"/>
    </cacheField>
    <cacheField name="Colonne2" numFmtId="0">
      <sharedItems containsBlank="1"/>
    </cacheField>
    <cacheField name="Semestre" numFmtId="0">
      <sharedItems containsMixedTypes="1" containsNumber="1" containsInteger="1" minValue="1" maxValue="2" count="3">
        <s v="Semestre1"/>
        <n v="2" u="1"/>
        <n v="1" u="1"/>
      </sharedItems>
    </cacheField>
    <cacheField name="Totaux Enf et Prim" numFmtId="0" formula="'Nbre d''enfants Enf'+'Nbre d''enfants Prim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d v="2018-03-12T00:00:00"/>
    <x v="0"/>
    <m/>
    <m/>
    <m/>
    <m/>
    <n v="12"/>
    <n v="19"/>
    <n v="31"/>
    <m/>
    <m/>
    <x v="0"/>
  </r>
  <r>
    <d v="2018-03-12T00:00:00"/>
    <x v="0"/>
    <m/>
    <m/>
    <m/>
    <m/>
    <n v="8"/>
    <n v="21"/>
    <n v="29"/>
    <m/>
    <m/>
    <x v="0"/>
  </r>
  <r>
    <d v="2018-03-12T00:00:00"/>
    <x v="0"/>
    <m/>
    <m/>
    <m/>
    <m/>
    <n v="11"/>
    <n v="17"/>
    <n v="28"/>
    <m/>
    <m/>
    <x v="0"/>
  </r>
  <r>
    <d v="2018-03-12T00:00:00"/>
    <x v="0"/>
    <m/>
    <m/>
    <m/>
    <m/>
    <n v="10"/>
    <n v="22"/>
    <n v="32"/>
    <m/>
    <m/>
    <x v="0"/>
  </r>
  <r>
    <d v="2018-03-12T00:00:00"/>
    <x v="0"/>
    <m/>
    <m/>
    <m/>
    <m/>
    <n v="9"/>
    <n v="12"/>
    <n v="21"/>
    <m/>
    <m/>
    <x v="0"/>
  </r>
  <r>
    <d v="2018-03-12T00:00:00"/>
    <x v="0"/>
    <m/>
    <m/>
    <m/>
    <m/>
    <n v="11"/>
    <n v="18"/>
    <n v="29"/>
    <m/>
    <m/>
    <x v="0"/>
  </r>
  <r>
    <d v="2018-03-01T00:00:00"/>
    <x v="1"/>
    <m/>
    <m/>
    <m/>
    <m/>
    <n v="8"/>
    <n v="19"/>
    <n v="27"/>
    <m/>
    <m/>
    <x v="0"/>
  </r>
  <r>
    <d v="2018-03-01T00:00:00"/>
    <x v="1"/>
    <m/>
    <m/>
    <m/>
    <m/>
    <n v="11"/>
    <n v="20"/>
    <n v="31"/>
    <m/>
    <m/>
    <x v="0"/>
  </r>
  <r>
    <d v="2018-03-01T00:00:00"/>
    <x v="1"/>
    <m/>
    <m/>
    <m/>
    <m/>
    <n v="7"/>
    <n v="20"/>
    <n v="27"/>
    <m/>
    <m/>
    <x v="0"/>
  </r>
  <r>
    <d v="2018-04-01T00:00:00"/>
    <x v="1"/>
    <m/>
    <m/>
    <m/>
    <m/>
    <n v="7"/>
    <n v="18"/>
    <n v="25"/>
    <m/>
    <m/>
    <x v="0"/>
  </r>
  <r>
    <d v="2018-04-01T00:00:00"/>
    <x v="2"/>
    <m/>
    <m/>
    <m/>
    <m/>
    <n v="7"/>
    <n v="18"/>
    <n v="25"/>
    <m/>
    <m/>
    <x v="0"/>
  </r>
  <r>
    <d v="2018-04-01T00:00:00"/>
    <x v="2"/>
    <m/>
    <m/>
    <m/>
    <m/>
    <n v="7"/>
    <n v="18"/>
    <n v="25"/>
    <m/>
    <m/>
    <x v="0"/>
  </r>
  <r>
    <d v="2018-05-01T00:00:00"/>
    <x v="3"/>
    <m/>
    <m/>
    <m/>
    <m/>
    <n v="7"/>
    <n v="18"/>
    <n v="25"/>
    <m/>
    <m/>
    <x v="0"/>
  </r>
  <r>
    <d v="2018-05-01T00:00:00"/>
    <x v="3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6"/>
    <m/>
    <m/>
    <m/>
    <m/>
    <n v="7"/>
    <n v="18"/>
    <n v="25"/>
    <m/>
    <m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3-01T00:00:00"/>
    <x v="1"/>
    <m/>
    <m/>
    <m/>
    <m/>
    <n v="11"/>
    <n v="20"/>
    <n v="31"/>
    <n v="1"/>
    <s v="Classe"/>
    <x v="0"/>
  </r>
  <r>
    <d v="2018-03-01T00:00:00"/>
    <x v="1"/>
    <m/>
    <m/>
    <m/>
    <m/>
    <n v="7"/>
    <n v="20"/>
    <n v="27"/>
    <n v="1"/>
    <s v="Classe"/>
    <x v="0"/>
  </r>
  <r>
    <d v="2018-04-01T00:00:00"/>
    <x v="1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6" minRefreshableVersion="3" showCalcMbrs="0" showDrill="0" useAutoFormatting="1" itemPrintTitles="1" createdVersion="3" indent="0" compact="0" compactData="0" gridDropZones="1" multipleFieldFilters="0">
  <location ref="A3:F13" firstHeaderRow="1" firstDataRow="2" firstDataCol="2"/>
  <pivotFields count="13">
    <pivotField compact="0" numFmtId="165" outline="0" showAll="0" defaultSubtotal="0"/>
    <pivotField axis="axisRow" compact="0" outline="0" showAll="0" defaultSubtotal="0">
      <items count="22">
        <item x="0"/>
        <item x="1"/>
        <item x="2"/>
        <item m="1" x="17"/>
        <item m="1" x="15"/>
        <item m="1" x="13"/>
        <item x="5"/>
        <item m="1" x="19"/>
        <item m="1" x="7"/>
        <item x="3"/>
        <item x="4"/>
        <item x="6"/>
        <item m="1" x="10"/>
        <item m="1" x="20"/>
        <item m="1" x="11"/>
        <item m="1" x="14"/>
        <item m="1" x="8"/>
        <item m="1" x="9"/>
        <item m="1" x="18"/>
        <item m="1" x="12"/>
        <item m="1" x="21"/>
        <item m="1" x="1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/>
    <pivotField compact="0" outline="0" showAll="0"/>
    <pivotField axis="axisRow" compact="0" outline="0" showAll="0">
      <items count="4">
        <item m="1" x="2"/>
        <item m="1" x="1"/>
        <item x="0"/>
        <item t="default"/>
      </items>
    </pivotField>
    <pivotField dataField="1" compact="0" outline="0" dragToRow="0" dragToCol="0" dragToPage="0" showAll="0" defaultSubtotal="0"/>
  </pivotFields>
  <rowFields count="2">
    <field x="11"/>
    <field x="1"/>
  </rowFields>
  <rowItems count="9">
    <i>
      <x v="2"/>
      <x/>
    </i>
    <i r="1">
      <x v="1"/>
    </i>
    <i r="1">
      <x v="2"/>
    </i>
    <i r="1">
      <x v="6"/>
    </i>
    <i r="1">
      <x v="9"/>
    </i>
    <i r="1">
      <x v="10"/>
    </i>
    <i r="1">
      <x v="1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du Nbre d'enfants Enf" fld="6" baseField="0" baseItem="0"/>
    <dataField name="Total du Nbre d'enfants Prim" fld="7" baseField="0" baseItem="0"/>
    <dataField name="Total des Nbre Enf et Prim" fld="12" baseField="0" baseItem="0"/>
    <dataField name="Total du Nbre des classes" fld="9" baseField="0" baseItem="0"/>
  </dataFields>
  <formats count="12"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1">
      <pivotArea type="all" dataOnly="0" outline="0" fieldPosition="0"/>
    </format>
    <format dxfId="3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9">
      <pivotArea outline="0" fieldPosition="0">
        <references count="1">
          <reference field="11" count="1" selected="0" defaultSubtotal="1">
            <x v="2"/>
          </reference>
        </references>
      </pivotArea>
    </format>
    <format dxfId="28">
      <pivotArea dataOnly="0" labelOnly="1" outline="0" fieldPosition="0">
        <references count="1">
          <reference field="11" count="1" defaultSubtotal="1">
            <x v="2"/>
          </reference>
        </references>
      </pivotArea>
    </format>
    <format dxfId="27">
      <pivotArea outline="0" collapsedLevelsAreSubtotals="1" fieldPosition="0"/>
    </format>
    <format dxfId="26">
      <pivotArea field="-2" type="button" dataOnly="0" labelOnly="1" outline="0" axis="axisCol" fieldPosition="0"/>
    </format>
    <format dxfId="25">
      <pivotArea field="1" type="button" dataOnly="0" labelOnly="1" outline="0" axis="axisRow" fieldPosition="1"/>
    </format>
    <format dxfId="24">
      <pivotArea field="11" type="button" dataOnly="0" labelOnly="1" outline="0" axis="axisRow" fieldPosition="0"/>
    </format>
    <format dxfId="23">
      <pivotArea field="1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oS" displayName="ToS" ref="A5:L43" totalsRowShown="0" headerRowDxfId="50" headerRowBorderDxfId="49" tableBorderDxfId="48" totalsRowBorderDxfId="47">
  <autoFilter ref="A5:L43" xr:uid="{00000000-0009-0000-0100-000001000000}"/>
  <tableColumns count="12">
    <tableColumn id="1" xr3:uid="{00000000-0010-0000-0000-000001000000}" name="Dates" dataDxfId="46"/>
    <tableColumn id="2" xr3:uid="{00000000-0010-0000-0000-000002000000}" name="Cercle scolaire" dataDxfId="45"/>
    <tableColumn id="3" xr3:uid="{00000000-0010-0000-0000-000003000000}" name="Lieu du cours" dataDxfId="44"/>
    <tableColumn id="4" xr3:uid="{00000000-0010-0000-0000-000004000000}" name="Classes d'école" dataDxfId="43"/>
    <tableColumn id="5" xr3:uid="{00000000-0010-0000-0000-000005000000}" name="Horaire du cours" dataDxfId="42"/>
    <tableColumn id="6" xr3:uid="{00000000-0010-0000-0000-000006000000}" name="Enseignant(e)" dataDxfId="41"/>
    <tableColumn id="7" xr3:uid="{00000000-0010-0000-0000-000007000000}" name="Nbre d'enfants Enf" dataDxfId="40"/>
    <tableColumn id="8" xr3:uid="{00000000-0010-0000-0000-000008000000}" name="Nbre d'enfants Prim" dataDxfId="39"/>
    <tableColumn id="9" xr3:uid="{00000000-0010-0000-0000-000009000000}" name="Total Nbre d'enf." dataDxfId="38"/>
    <tableColumn id="11" xr3:uid="{00000000-0010-0000-0000-00000B000000}" name="Nbre de classes" dataDxfId="37"/>
    <tableColumn id="12" xr3:uid="{00000000-0010-0000-0000-00000C000000}" name="Colonne2" dataDxfId="36"/>
    <tableColumn id="10" xr3:uid="{00000000-0010-0000-0000-00000A000000}" name="Semestre" dataDxfId="3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oRH" displayName="ToRH" ref="A5:L39" totalsRowShown="0" headerRowDxfId="16" dataDxfId="14" headerRowBorderDxfId="15" tableBorderDxfId="13" totalsRowBorderDxfId="12">
  <autoFilter ref="A5:L39" xr:uid="{00000000-0009-0000-0100-000004000000}"/>
  <tableColumns count="12">
    <tableColumn id="1" xr3:uid="{00000000-0010-0000-0100-000001000000}" name="Dates" dataDxfId="11"/>
    <tableColumn id="2" xr3:uid="{00000000-0010-0000-0100-000002000000}" name="Cercle scolaire" dataDxfId="10"/>
    <tableColumn id="3" xr3:uid="{00000000-0010-0000-0100-000003000000}" name="Lieu du cours" dataDxfId="9"/>
    <tableColumn id="4" xr3:uid="{00000000-0010-0000-0100-000004000000}" name="Classes d'école" dataDxfId="8"/>
    <tableColumn id="5" xr3:uid="{00000000-0010-0000-0100-000005000000}" name="Horaire du cours" dataDxfId="7"/>
    <tableColumn id="6" xr3:uid="{00000000-0010-0000-0100-000006000000}" name="Enseignant(e)" dataDxfId="6"/>
    <tableColumn id="7" xr3:uid="{00000000-0010-0000-0100-000007000000}" name="Nbre d'enfants Enf" dataDxfId="5"/>
    <tableColumn id="8" xr3:uid="{00000000-0010-0000-0100-000008000000}" name="Nbre d'enfants Prim" dataDxfId="4"/>
    <tableColumn id="9" xr3:uid="{00000000-0010-0000-0100-000009000000}" name="Total Nbre d'enf." dataDxfId="3">
      <calculatedColumnFormula>IF(SUM(G6:H6)&gt;0,SUM(G6:H6),"")</calculatedColumnFormula>
    </tableColumn>
    <tableColumn id="11" xr3:uid="{00000000-0010-0000-0100-00000B000000}" name="Nbre de classes" dataDxfId="2"/>
    <tableColumn id="12" xr3:uid="{00000000-0010-0000-0100-00000C000000}" name="Salle ou Classe" dataDxfId="1"/>
    <tableColumn id="10" xr3:uid="{00000000-0010-0000-0100-00000A000000}" name="Semestre" dataDxfId="0">
      <calculatedColumnFormula>IF(A6&gt;0,IF(ToRH[[#This Row],[Dates]]&lt;='Semestre scolaire'!$A$3,"Semestre1","Semestre2"),"")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P43"/>
  <sheetViews>
    <sheetView zoomScale="80" zoomScaleNormal="80" workbookViewId="0">
      <pane ySplit="5" topLeftCell="A11" activePane="bottomLeft" state="frozen"/>
      <selection activeCell="G31" sqref="G30:G31"/>
      <selection pane="bottomLeft" activeCell="J12" sqref="J12"/>
    </sheetView>
  </sheetViews>
  <sheetFormatPr baseColWidth="10" defaultRowHeight="15.75" x14ac:dyDescent="0.25"/>
  <cols>
    <col min="1" max="1" width="11.125" style="67" bestFit="1" customWidth="1"/>
    <col min="2" max="2" width="17.375" customWidth="1"/>
    <col min="3" max="3" width="16.875" bestFit="1" customWidth="1"/>
    <col min="4" max="4" width="18" bestFit="1" customWidth="1"/>
    <col min="5" max="5" width="19.625" bestFit="1" customWidth="1"/>
    <col min="6" max="6" width="17.25" bestFit="1" customWidth="1"/>
    <col min="7" max="7" width="21.375" customWidth="1"/>
    <col min="8" max="8" width="22.375" bestFit="1" customWidth="1"/>
    <col min="9" max="9" width="19.625" bestFit="1" customWidth="1"/>
    <col min="10" max="10" width="17.375" customWidth="1"/>
    <col min="11" max="11" width="8.875" bestFit="1" customWidth="1"/>
    <col min="12" max="12" width="13.5" style="34" customWidth="1"/>
    <col min="13" max="13" width="14.625" customWidth="1"/>
  </cols>
  <sheetData>
    <row r="1" spans="1:16" ht="109.5" x14ac:dyDescent="0.25">
      <c r="A1" s="59" t="s">
        <v>86</v>
      </c>
      <c r="B1" s="111">
        <f ca="1">TODAY()</f>
        <v>43208</v>
      </c>
      <c r="C1" s="112"/>
      <c r="D1" s="5" t="s">
        <v>0</v>
      </c>
      <c r="E1" s="3" t="s">
        <v>3</v>
      </c>
      <c r="F1" s="4" t="s">
        <v>4</v>
      </c>
      <c r="G1" s="1" t="s">
        <v>11</v>
      </c>
      <c r="H1" s="1" t="s">
        <v>10</v>
      </c>
      <c r="I1" s="1" t="s">
        <v>12</v>
      </c>
      <c r="J1" s="1" t="s">
        <v>6</v>
      </c>
      <c r="K1" s="3" t="s">
        <v>7</v>
      </c>
      <c r="L1" s="31"/>
    </row>
    <row r="2" spans="1:16" ht="5.0999999999999996" customHeight="1" x14ac:dyDescent="0.25">
      <c r="A2" s="60"/>
      <c r="B2" s="115"/>
      <c r="C2" s="116"/>
      <c r="D2" s="10"/>
      <c r="E2" s="10"/>
      <c r="F2" s="10"/>
      <c r="G2" s="10"/>
      <c r="H2" s="10"/>
      <c r="I2" s="10"/>
      <c r="J2" s="10"/>
      <c r="K2" s="10"/>
      <c r="L2" s="32"/>
    </row>
    <row r="3" spans="1:16" ht="35.450000000000003" customHeight="1" thickBot="1" x14ac:dyDescent="0.3">
      <c r="A3" s="61" t="s">
        <v>68</v>
      </c>
      <c r="B3" s="113" t="s">
        <v>1</v>
      </c>
      <c r="C3" s="114"/>
      <c r="D3" s="10"/>
      <c r="E3" s="6"/>
      <c r="F3" s="10"/>
      <c r="G3" s="44" t="s">
        <v>14</v>
      </c>
      <c r="H3" s="44" t="s">
        <v>13</v>
      </c>
      <c r="I3" s="44" t="s">
        <v>15</v>
      </c>
      <c r="J3" s="2"/>
      <c r="K3" s="33"/>
      <c r="L3" s="33"/>
    </row>
    <row r="4" spans="1:16" ht="20.25" customHeight="1" thickBot="1" x14ac:dyDescent="0.3">
      <c r="A4" s="62"/>
      <c r="B4" s="40"/>
      <c r="C4" s="41"/>
      <c r="D4" s="39"/>
      <c r="E4" s="42"/>
      <c r="F4" s="45" t="s">
        <v>2</v>
      </c>
      <c r="G4" s="48">
        <f>SUM(G6:G43)</f>
        <v>292</v>
      </c>
      <c r="H4" s="49">
        <f>SUM(H6:H43)</f>
        <v>677</v>
      </c>
      <c r="I4" s="49">
        <f>SUM(I6:I43)</f>
        <v>969</v>
      </c>
      <c r="J4" s="47">
        <f>SUM(J6:J43)</f>
        <v>16</v>
      </c>
      <c r="K4" s="46"/>
      <c r="L4" s="46"/>
    </row>
    <row r="5" spans="1:16" ht="24.75" customHeight="1" x14ac:dyDescent="0.25">
      <c r="A5" s="63" t="s">
        <v>9</v>
      </c>
      <c r="B5" s="15" t="s">
        <v>8</v>
      </c>
      <c r="C5" s="16" t="s">
        <v>5</v>
      </c>
      <c r="D5" s="19" t="s">
        <v>0</v>
      </c>
      <c r="E5" s="18" t="s">
        <v>82</v>
      </c>
      <c r="F5" s="18" t="s">
        <v>4</v>
      </c>
      <c r="G5" s="20" t="s">
        <v>79</v>
      </c>
      <c r="H5" s="20" t="s">
        <v>80</v>
      </c>
      <c r="I5" s="21" t="s">
        <v>81</v>
      </c>
      <c r="J5" s="43" t="s">
        <v>6</v>
      </c>
      <c r="K5" s="43" t="s">
        <v>91</v>
      </c>
      <c r="L5" s="20" t="s">
        <v>85</v>
      </c>
      <c r="M5" s="22"/>
      <c r="N5" s="22"/>
      <c r="O5" s="22"/>
      <c r="P5" s="22"/>
    </row>
    <row r="6" spans="1:16" ht="31.5" x14ac:dyDescent="0.25">
      <c r="A6" s="58">
        <v>43171</v>
      </c>
      <c r="B6" s="8" t="s">
        <v>17</v>
      </c>
      <c r="C6" s="8"/>
      <c r="D6" s="50"/>
      <c r="E6" s="14"/>
      <c r="F6" s="11"/>
      <c r="G6" s="10">
        <v>12</v>
      </c>
      <c r="H6" s="10">
        <v>19</v>
      </c>
      <c r="I6" s="51">
        <v>31</v>
      </c>
      <c r="J6" s="10"/>
      <c r="K6" s="10"/>
      <c r="L6" s="30" t="s">
        <v>89</v>
      </c>
    </row>
    <row r="7" spans="1:16" ht="31.5" x14ac:dyDescent="0.25">
      <c r="A7" s="64">
        <v>43171</v>
      </c>
      <c r="B7" s="8" t="s">
        <v>17</v>
      </c>
      <c r="C7" s="9"/>
      <c r="D7" s="9"/>
      <c r="E7" s="10"/>
      <c r="F7" s="11"/>
      <c r="G7" s="10">
        <v>8</v>
      </c>
      <c r="H7" s="10">
        <v>21</v>
      </c>
      <c r="I7" s="51">
        <v>29</v>
      </c>
      <c r="J7" s="10"/>
      <c r="K7" s="10"/>
      <c r="L7" s="30" t="s">
        <v>89</v>
      </c>
    </row>
    <row r="8" spans="1:16" ht="31.5" x14ac:dyDescent="0.25">
      <c r="A8" s="58">
        <v>43171</v>
      </c>
      <c r="B8" s="8" t="s">
        <v>17</v>
      </c>
      <c r="C8" s="11"/>
      <c r="D8" s="52"/>
      <c r="E8" s="10"/>
      <c r="F8" s="11"/>
      <c r="G8" s="10">
        <v>11</v>
      </c>
      <c r="H8" s="10">
        <v>17</v>
      </c>
      <c r="I8" s="51">
        <v>28</v>
      </c>
      <c r="J8" s="10"/>
      <c r="K8" s="10"/>
      <c r="L8" s="30" t="s">
        <v>89</v>
      </c>
    </row>
    <row r="9" spans="1:16" ht="31.5" x14ac:dyDescent="0.25">
      <c r="A9" s="58">
        <v>43171</v>
      </c>
      <c r="B9" s="8" t="s">
        <v>17</v>
      </c>
      <c r="C9" s="11"/>
      <c r="D9" s="52"/>
      <c r="E9" s="10"/>
      <c r="F9" s="11"/>
      <c r="G9" s="10">
        <v>10</v>
      </c>
      <c r="H9" s="10">
        <v>22</v>
      </c>
      <c r="I9" s="51">
        <v>32</v>
      </c>
      <c r="J9" s="10"/>
      <c r="K9" s="10"/>
      <c r="L9" s="30" t="s">
        <v>89</v>
      </c>
    </row>
    <row r="10" spans="1:16" ht="31.5" x14ac:dyDescent="0.25">
      <c r="A10" s="64">
        <v>43171</v>
      </c>
      <c r="B10" s="8" t="s">
        <v>17</v>
      </c>
      <c r="C10" s="12"/>
      <c r="D10" s="12"/>
      <c r="E10" s="10"/>
      <c r="F10" s="11"/>
      <c r="G10" s="10">
        <v>9</v>
      </c>
      <c r="H10" s="10">
        <v>12</v>
      </c>
      <c r="I10" s="51">
        <v>21</v>
      </c>
      <c r="J10" s="10"/>
      <c r="K10" s="10"/>
      <c r="L10" s="30" t="s">
        <v>89</v>
      </c>
    </row>
    <row r="11" spans="1:16" ht="31.5" x14ac:dyDescent="0.25">
      <c r="A11" s="58">
        <v>43171</v>
      </c>
      <c r="B11" s="8" t="s">
        <v>17</v>
      </c>
      <c r="C11" s="11"/>
      <c r="D11" s="52"/>
      <c r="E11" s="10"/>
      <c r="F11" s="11"/>
      <c r="G11" s="10">
        <v>11</v>
      </c>
      <c r="H11" s="10">
        <v>18</v>
      </c>
      <c r="I11" s="51">
        <v>29</v>
      </c>
      <c r="J11" s="10"/>
      <c r="K11" s="10"/>
      <c r="L11" s="30" t="s">
        <v>89</v>
      </c>
    </row>
    <row r="12" spans="1:16" x14ac:dyDescent="0.25">
      <c r="A12" s="58">
        <v>43160</v>
      </c>
      <c r="B12" s="8" t="s">
        <v>19</v>
      </c>
      <c r="C12" s="11"/>
      <c r="D12" s="52"/>
      <c r="E12" s="10"/>
      <c r="F12" s="11"/>
      <c r="G12" s="10">
        <v>8</v>
      </c>
      <c r="H12" s="10">
        <v>19</v>
      </c>
      <c r="I12" s="51">
        <v>27</v>
      </c>
      <c r="J12" s="10"/>
      <c r="K12" s="10"/>
      <c r="L12" s="27" t="s">
        <v>89</v>
      </c>
    </row>
    <row r="13" spans="1:16" x14ac:dyDescent="0.25">
      <c r="A13" s="58">
        <v>43160</v>
      </c>
      <c r="B13" s="8" t="s">
        <v>19</v>
      </c>
      <c r="C13" s="11"/>
      <c r="D13" s="52"/>
      <c r="E13" s="10"/>
      <c r="F13" s="11"/>
      <c r="G13" s="10">
        <v>11</v>
      </c>
      <c r="H13" s="10">
        <v>20</v>
      </c>
      <c r="I13" s="51">
        <v>31</v>
      </c>
      <c r="J13" s="10"/>
      <c r="K13" s="10"/>
      <c r="L13" s="27" t="s">
        <v>89</v>
      </c>
    </row>
    <row r="14" spans="1:16" x14ac:dyDescent="0.25">
      <c r="A14" s="65">
        <v>43160</v>
      </c>
      <c r="B14" s="17" t="s">
        <v>19</v>
      </c>
      <c r="C14" s="13"/>
      <c r="D14" s="13"/>
      <c r="E14" s="2"/>
      <c r="F14" s="13"/>
      <c r="G14" s="2">
        <v>7</v>
      </c>
      <c r="H14" s="2">
        <v>20</v>
      </c>
      <c r="I14" s="2">
        <v>27</v>
      </c>
      <c r="J14" s="10"/>
      <c r="K14" s="10"/>
      <c r="L14" s="28" t="s">
        <v>89</v>
      </c>
    </row>
    <row r="15" spans="1:16" x14ac:dyDescent="0.25">
      <c r="A15" s="58">
        <v>43191</v>
      </c>
      <c r="B15" s="8" t="s">
        <v>19</v>
      </c>
      <c r="C15" s="11"/>
      <c r="D15" s="52"/>
      <c r="E15" s="10"/>
      <c r="F15" s="11"/>
      <c r="G15" s="10">
        <v>7</v>
      </c>
      <c r="H15" s="10">
        <v>18</v>
      </c>
      <c r="I15" s="51">
        <v>25</v>
      </c>
      <c r="J15" s="10"/>
      <c r="K15" s="10"/>
      <c r="L15" s="27" t="s">
        <v>89</v>
      </c>
    </row>
    <row r="16" spans="1:16" x14ac:dyDescent="0.25">
      <c r="A16" s="58">
        <v>43191</v>
      </c>
      <c r="B16" s="8" t="s">
        <v>18</v>
      </c>
      <c r="C16" s="11"/>
      <c r="D16" s="52"/>
      <c r="E16" s="10"/>
      <c r="F16" s="11"/>
      <c r="G16" s="10">
        <v>7</v>
      </c>
      <c r="H16" s="10">
        <v>18</v>
      </c>
      <c r="I16" s="51">
        <v>25</v>
      </c>
      <c r="J16" s="10"/>
      <c r="K16" s="10"/>
      <c r="L16" s="27" t="s">
        <v>89</v>
      </c>
    </row>
    <row r="17" spans="1:12" x14ac:dyDescent="0.25">
      <c r="A17" s="58">
        <v>43191</v>
      </c>
      <c r="B17" s="8" t="s">
        <v>18</v>
      </c>
      <c r="C17" s="11"/>
      <c r="D17" s="52"/>
      <c r="E17" s="10"/>
      <c r="F17" s="11"/>
      <c r="G17" s="10">
        <v>7</v>
      </c>
      <c r="H17" s="10">
        <v>18</v>
      </c>
      <c r="I17" s="51">
        <v>25</v>
      </c>
      <c r="J17" s="10"/>
      <c r="K17" s="10"/>
      <c r="L17" s="27" t="s">
        <v>89</v>
      </c>
    </row>
    <row r="18" spans="1:12" x14ac:dyDescent="0.25">
      <c r="A18" s="58">
        <v>43221</v>
      </c>
      <c r="B18" s="8" t="s">
        <v>23</v>
      </c>
      <c r="C18" s="11"/>
      <c r="D18" s="52"/>
      <c r="E18" s="10"/>
      <c r="F18" s="11"/>
      <c r="G18" s="10">
        <v>7</v>
      </c>
      <c r="H18" s="10">
        <v>18</v>
      </c>
      <c r="I18" s="51">
        <v>25</v>
      </c>
      <c r="J18" s="10"/>
      <c r="K18" s="10"/>
      <c r="L18" s="27" t="s">
        <v>89</v>
      </c>
    </row>
    <row r="19" spans="1:12" x14ac:dyDescent="0.25">
      <c r="A19" s="58">
        <v>43221</v>
      </c>
      <c r="B19" s="8" t="s">
        <v>23</v>
      </c>
      <c r="C19" s="11"/>
      <c r="D19" s="52"/>
      <c r="E19" s="10"/>
      <c r="F19" s="11"/>
      <c r="G19" s="10">
        <v>7</v>
      </c>
      <c r="H19" s="10">
        <v>18</v>
      </c>
      <c r="I19" s="51">
        <v>25</v>
      </c>
      <c r="J19" s="10"/>
      <c r="K19" s="10"/>
      <c r="L19" s="27" t="s">
        <v>89</v>
      </c>
    </row>
    <row r="20" spans="1:12" x14ac:dyDescent="0.25">
      <c r="A20" s="58">
        <v>43252</v>
      </c>
      <c r="B20" s="8" t="s">
        <v>22</v>
      </c>
      <c r="C20" s="11"/>
      <c r="D20" s="52"/>
      <c r="E20" s="10"/>
      <c r="F20" s="11"/>
      <c r="G20" s="10">
        <v>7</v>
      </c>
      <c r="H20" s="10">
        <v>18</v>
      </c>
      <c r="I20" s="51">
        <v>25</v>
      </c>
      <c r="J20" s="10"/>
      <c r="K20" s="10"/>
      <c r="L20" s="27" t="s">
        <v>89</v>
      </c>
    </row>
    <row r="21" spans="1:12" x14ac:dyDescent="0.25">
      <c r="A21" s="58">
        <v>43252</v>
      </c>
      <c r="B21" s="8" t="s">
        <v>22</v>
      </c>
      <c r="C21" s="11"/>
      <c r="D21" s="52"/>
      <c r="E21" s="10"/>
      <c r="F21" s="11"/>
      <c r="G21" s="10">
        <v>7</v>
      </c>
      <c r="H21" s="10">
        <v>18</v>
      </c>
      <c r="I21" s="51">
        <v>25</v>
      </c>
      <c r="J21" s="10"/>
      <c r="K21" s="10"/>
      <c r="L21" s="27" t="s">
        <v>89</v>
      </c>
    </row>
    <row r="22" spans="1:12" x14ac:dyDescent="0.25">
      <c r="A22" s="58">
        <v>43252</v>
      </c>
      <c r="B22" s="8" t="s">
        <v>22</v>
      </c>
      <c r="C22" s="11"/>
      <c r="D22" s="52"/>
      <c r="E22" s="10"/>
      <c r="F22" s="11"/>
      <c r="G22" s="10">
        <v>7</v>
      </c>
      <c r="H22" s="10">
        <v>18</v>
      </c>
      <c r="I22" s="51">
        <v>25</v>
      </c>
      <c r="J22" s="10"/>
      <c r="K22" s="10"/>
      <c r="L22" s="27" t="s">
        <v>89</v>
      </c>
    </row>
    <row r="23" spans="1:12" x14ac:dyDescent="0.25">
      <c r="A23" s="58">
        <v>43252</v>
      </c>
      <c r="B23" s="8" t="s">
        <v>25</v>
      </c>
      <c r="C23" s="11"/>
      <c r="D23" s="52"/>
      <c r="E23" s="10"/>
      <c r="F23" s="11"/>
      <c r="G23" s="10">
        <v>7</v>
      </c>
      <c r="H23" s="10">
        <v>18</v>
      </c>
      <c r="I23" s="51">
        <v>25</v>
      </c>
      <c r="J23" s="10"/>
      <c r="K23" s="10"/>
      <c r="L23" s="27" t="s">
        <v>89</v>
      </c>
    </row>
    <row r="24" spans="1:12" x14ac:dyDescent="0.25">
      <c r="A24" s="58">
        <v>43252</v>
      </c>
      <c r="B24" s="8" t="s">
        <v>25</v>
      </c>
      <c r="C24" s="11"/>
      <c r="D24" s="52"/>
      <c r="E24" s="10"/>
      <c r="F24" s="11"/>
      <c r="G24" s="10">
        <v>7</v>
      </c>
      <c r="H24" s="10">
        <v>18</v>
      </c>
      <c r="I24" s="51">
        <v>25</v>
      </c>
      <c r="J24" s="10"/>
      <c r="K24" s="10"/>
      <c r="L24" s="27" t="s">
        <v>89</v>
      </c>
    </row>
    <row r="25" spans="1:12" x14ac:dyDescent="0.25">
      <c r="A25" s="58">
        <v>43252</v>
      </c>
      <c r="B25" s="8" t="s">
        <v>25</v>
      </c>
      <c r="C25" s="11"/>
      <c r="D25" s="52"/>
      <c r="E25" s="10"/>
      <c r="F25" s="11"/>
      <c r="G25" s="10">
        <v>7</v>
      </c>
      <c r="H25" s="10">
        <v>18</v>
      </c>
      <c r="I25" s="51">
        <v>25</v>
      </c>
      <c r="J25" s="10"/>
      <c r="K25" s="10"/>
      <c r="L25" s="27" t="s">
        <v>89</v>
      </c>
    </row>
    <row r="26" spans="1:12" x14ac:dyDescent="0.25">
      <c r="A26" s="58">
        <v>43252</v>
      </c>
      <c r="B26" s="8" t="s">
        <v>26</v>
      </c>
      <c r="C26" s="11"/>
      <c r="D26" s="52"/>
      <c r="E26" s="10"/>
      <c r="F26" s="11"/>
      <c r="G26" s="10">
        <v>7</v>
      </c>
      <c r="H26" s="10">
        <v>18</v>
      </c>
      <c r="I26" s="51">
        <v>25</v>
      </c>
      <c r="J26" s="10"/>
      <c r="K26" s="10"/>
      <c r="L26" s="27" t="s">
        <v>89</v>
      </c>
    </row>
    <row r="27" spans="1:12" ht="31.5" x14ac:dyDescent="0.25">
      <c r="A27" s="57">
        <v>43171</v>
      </c>
      <c r="B27" s="53" t="s">
        <v>17</v>
      </c>
      <c r="C27" s="52"/>
      <c r="D27" s="52"/>
      <c r="E27" s="51"/>
      <c r="F27" s="52"/>
      <c r="G27" s="51">
        <v>11</v>
      </c>
      <c r="H27" s="51">
        <v>18</v>
      </c>
      <c r="I27" s="54">
        <v>29</v>
      </c>
      <c r="J27" s="51">
        <v>1</v>
      </c>
      <c r="K27" s="51" t="s">
        <v>92</v>
      </c>
      <c r="L27" s="27" t="s">
        <v>89</v>
      </c>
    </row>
    <row r="28" spans="1:12" x14ac:dyDescent="0.25">
      <c r="A28" s="57">
        <v>43160</v>
      </c>
      <c r="B28" s="53" t="s">
        <v>19</v>
      </c>
      <c r="C28" s="52"/>
      <c r="D28" s="52"/>
      <c r="E28" s="51"/>
      <c r="F28" s="52"/>
      <c r="G28" s="51">
        <v>8</v>
      </c>
      <c r="H28" s="51">
        <v>19</v>
      </c>
      <c r="I28" s="54">
        <v>27</v>
      </c>
      <c r="J28" s="51">
        <v>1</v>
      </c>
      <c r="K28" s="51" t="s">
        <v>92</v>
      </c>
      <c r="L28" s="27" t="s">
        <v>89</v>
      </c>
    </row>
    <row r="29" spans="1:12" x14ac:dyDescent="0.25">
      <c r="A29" s="57">
        <v>43160</v>
      </c>
      <c r="B29" s="53" t="s">
        <v>19</v>
      </c>
      <c r="C29" s="52"/>
      <c r="D29" s="52"/>
      <c r="E29" s="51"/>
      <c r="F29" s="52"/>
      <c r="G29" s="51">
        <v>11</v>
      </c>
      <c r="H29" s="51">
        <v>20</v>
      </c>
      <c r="I29" s="54">
        <v>31</v>
      </c>
      <c r="J29" s="51">
        <v>1</v>
      </c>
      <c r="K29" s="51" t="s">
        <v>92</v>
      </c>
      <c r="L29" s="27" t="s">
        <v>89</v>
      </c>
    </row>
    <row r="30" spans="1:12" x14ac:dyDescent="0.25">
      <c r="A30" s="57">
        <v>43160</v>
      </c>
      <c r="B30" s="53" t="s">
        <v>19</v>
      </c>
      <c r="C30" s="52"/>
      <c r="D30" s="52"/>
      <c r="E30" s="51"/>
      <c r="F30" s="52"/>
      <c r="G30" s="51">
        <v>7</v>
      </c>
      <c r="H30" s="51">
        <v>20</v>
      </c>
      <c r="I30" s="54">
        <v>27</v>
      </c>
      <c r="J30" s="51">
        <v>1</v>
      </c>
      <c r="K30" s="51" t="s">
        <v>92</v>
      </c>
      <c r="L30" s="27" t="s">
        <v>89</v>
      </c>
    </row>
    <row r="31" spans="1:12" x14ac:dyDescent="0.25">
      <c r="A31" s="57">
        <v>43191</v>
      </c>
      <c r="B31" s="53" t="s">
        <v>19</v>
      </c>
      <c r="C31" s="52"/>
      <c r="D31" s="52"/>
      <c r="E31" s="51"/>
      <c r="F31" s="52"/>
      <c r="G31" s="51">
        <v>7</v>
      </c>
      <c r="H31" s="51">
        <v>18</v>
      </c>
      <c r="I31" s="54">
        <v>25</v>
      </c>
      <c r="J31" s="51">
        <v>1</v>
      </c>
      <c r="K31" s="51" t="s">
        <v>92</v>
      </c>
      <c r="L31" s="27" t="s">
        <v>89</v>
      </c>
    </row>
    <row r="32" spans="1:12" x14ac:dyDescent="0.25">
      <c r="A32" s="57">
        <v>43191</v>
      </c>
      <c r="B32" s="53" t="s">
        <v>18</v>
      </c>
      <c r="C32" s="52"/>
      <c r="D32" s="52"/>
      <c r="E32" s="51"/>
      <c r="F32" s="52"/>
      <c r="G32" s="51">
        <v>7</v>
      </c>
      <c r="H32" s="51">
        <v>18</v>
      </c>
      <c r="I32" s="54">
        <v>25</v>
      </c>
      <c r="J32" s="51">
        <v>1</v>
      </c>
      <c r="K32" s="51" t="s">
        <v>92</v>
      </c>
      <c r="L32" s="27" t="s">
        <v>89</v>
      </c>
    </row>
    <row r="33" spans="1:12" x14ac:dyDescent="0.25">
      <c r="A33" s="57">
        <v>43191</v>
      </c>
      <c r="B33" s="53" t="s">
        <v>18</v>
      </c>
      <c r="C33" s="52"/>
      <c r="D33" s="52"/>
      <c r="E33" s="51"/>
      <c r="F33" s="52"/>
      <c r="G33" s="51">
        <v>7</v>
      </c>
      <c r="H33" s="51">
        <v>18</v>
      </c>
      <c r="I33" s="54">
        <v>25</v>
      </c>
      <c r="J33" s="51">
        <v>1</v>
      </c>
      <c r="K33" s="51" t="s">
        <v>92</v>
      </c>
      <c r="L33" s="27" t="s">
        <v>89</v>
      </c>
    </row>
    <row r="34" spans="1:12" x14ac:dyDescent="0.25">
      <c r="A34" s="57">
        <v>43221</v>
      </c>
      <c r="B34" s="53" t="s">
        <v>23</v>
      </c>
      <c r="C34" s="52"/>
      <c r="D34" s="52"/>
      <c r="E34" s="51"/>
      <c r="F34" s="52"/>
      <c r="G34" s="51">
        <v>7</v>
      </c>
      <c r="H34" s="51">
        <v>18</v>
      </c>
      <c r="I34" s="54">
        <v>25</v>
      </c>
      <c r="J34" s="51">
        <v>1</v>
      </c>
      <c r="K34" s="51" t="s">
        <v>92</v>
      </c>
      <c r="L34" s="27" t="s">
        <v>89</v>
      </c>
    </row>
    <row r="35" spans="1:12" x14ac:dyDescent="0.25">
      <c r="A35" s="57">
        <v>43221</v>
      </c>
      <c r="B35" s="53" t="s">
        <v>23</v>
      </c>
      <c r="C35" s="52"/>
      <c r="D35" s="52"/>
      <c r="E35" s="51"/>
      <c r="F35" s="52"/>
      <c r="G35" s="51">
        <v>7</v>
      </c>
      <c r="H35" s="51">
        <v>18</v>
      </c>
      <c r="I35" s="54">
        <v>25</v>
      </c>
      <c r="J35" s="51">
        <v>1</v>
      </c>
      <c r="K35" s="51" t="s">
        <v>92</v>
      </c>
      <c r="L35" s="27" t="s">
        <v>89</v>
      </c>
    </row>
    <row r="36" spans="1:12" x14ac:dyDescent="0.25">
      <c r="A36" s="57">
        <v>43252</v>
      </c>
      <c r="B36" s="53" t="s">
        <v>22</v>
      </c>
      <c r="C36" s="52"/>
      <c r="D36" s="52"/>
      <c r="E36" s="51"/>
      <c r="F36" s="52"/>
      <c r="G36" s="51">
        <v>7</v>
      </c>
      <c r="H36" s="51">
        <v>18</v>
      </c>
      <c r="I36" s="54">
        <v>25</v>
      </c>
      <c r="J36" s="51">
        <v>1</v>
      </c>
      <c r="K36" s="51" t="s">
        <v>92</v>
      </c>
      <c r="L36" s="27" t="s">
        <v>89</v>
      </c>
    </row>
    <row r="37" spans="1:12" x14ac:dyDescent="0.25">
      <c r="A37" s="57">
        <v>43252</v>
      </c>
      <c r="B37" s="53" t="s">
        <v>22</v>
      </c>
      <c r="C37" s="52"/>
      <c r="D37" s="52"/>
      <c r="E37" s="51"/>
      <c r="F37" s="52"/>
      <c r="G37" s="51">
        <v>7</v>
      </c>
      <c r="H37" s="51">
        <v>18</v>
      </c>
      <c r="I37" s="54">
        <v>25</v>
      </c>
      <c r="J37" s="51">
        <v>1</v>
      </c>
      <c r="K37" s="51" t="s">
        <v>92</v>
      </c>
      <c r="L37" s="27" t="s">
        <v>89</v>
      </c>
    </row>
    <row r="38" spans="1:12" x14ac:dyDescent="0.25">
      <c r="A38" s="57">
        <v>43252</v>
      </c>
      <c r="B38" s="53" t="s">
        <v>22</v>
      </c>
      <c r="C38" s="52"/>
      <c r="D38" s="52"/>
      <c r="E38" s="51"/>
      <c r="F38" s="52"/>
      <c r="G38" s="51">
        <v>7</v>
      </c>
      <c r="H38" s="51">
        <v>18</v>
      </c>
      <c r="I38" s="54">
        <v>25</v>
      </c>
      <c r="J38" s="51">
        <v>1</v>
      </c>
      <c r="K38" s="51" t="s">
        <v>92</v>
      </c>
      <c r="L38" s="27" t="s">
        <v>89</v>
      </c>
    </row>
    <row r="39" spans="1:12" x14ac:dyDescent="0.25">
      <c r="A39" s="57">
        <v>43252</v>
      </c>
      <c r="B39" s="53" t="s">
        <v>25</v>
      </c>
      <c r="C39" s="52"/>
      <c r="D39" s="52"/>
      <c r="E39" s="51"/>
      <c r="F39" s="52"/>
      <c r="G39" s="51">
        <v>7</v>
      </c>
      <c r="H39" s="51">
        <v>18</v>
      </c>
      <c r="I39" s="54">
        <v>25</v>
      </c>
      <c r="J39" s="51">
        <v>1</v>
      </c>
      <c r="K39" s="51" t="s">
        <v>92</v>
      </c>
      <c r="L39" s="27" t="s">
        <v>89</v>
      </c>
    </row>
    <row r="40" spans="1:12" x14ac:dyDescent="0.25">
      <c r="A40" s="57">
        <v>43252</v>
      </c>
      <c r="B40" s="53" t="s">
        <v>25</v>
      </c>
      <c r="C40" s="52"/>
      <c r="D40" s="52"/>
      <c r="E40" s="51"/>
      <c r="F40" s="52"/>
      <c r="G40" s="51">
        <v>7</v>
      </c>
      <c r="H40" s="51">
        <v>18</v>
      </c>
      <c r="I40" s="54">
        <v>25</v>
      </c>
      <c r="J40" s="51">
        <v>1</v>
      </c>
      <c r="K40" s="51" t="s">
        <v>92</v>
      </c>
      <c r="L40" s="27" t="s">
        <v>89</v>
      </c>
    </row>
    <row r="41" spans="1:12" x14ac:dyDescent="0.25">
      <c r="A41" s="57">
        <v>43252</v>
      </c>
      <c r="B41" s="53" t="s">
        <v>25</v>
      </c>
      <c r="C41" s="52"/>
      <c r="D41" s="52"/>
      <c r="E41" s="51"/>
      <c r="F41" s="52"/>
      <c r="G41" s="51">
        <v>7</v>
      </c>
      <c r="H41" s="51">
        <v>18</v>
      </c>
      <c r="I41" s="54">
        <v>25</v>
      </c>
      <c r="J41" s="51">
        <v>1</v>
      </c>
      <c r="K41" s="51" t="s">
        <v>92</v>
      </c>
      <c r="L41" s="27" t="s">
        <v>89</v>
      </c>
    </row>
    <row r="42" spans="1:12" x14ac:dyDescent="0.25">
      <c r="A42" s="66">
        <v>43252</v>
      </c>
      <c r="B42" s="55" t="s">
        <v>26</v>
      </c>
      <c r="C42" s="13"/>
      <c r="D42" s="52"/>
      <c r="E42" s="2"/>
      <c r="F42" s="13"/>
      <c r="G42" s="2">
        <v>7</v>
      </c>
      <c r="H42" s="2">
        <v>18</v>
      </c>
      <c r="I42" s="56">
        <v>25</v>
      </c>
      <c r="J42" s="2">
        <v>1</v>
      </c>
      <c r="K42" s="2" t="s">
        <v>92</v>
      </c>
      <c r="L42" s="28" t="s">
        <v>89</v>
      </c>
    </row>
    <row r="43" spans="1:12" x14ac:dyDescent="0.25">
      <c r="A43" s="57"/>
      <c r="B43" s="53"/>
      <c r="C43" s="52"/>
      <c r="D43" s="52"/>
      <c r="E43" s="51"/>
      <c r="F43" s="52"/>
      <c r="G43" s="51"/>
      <c r="H43" s="51"/>
      <c r="I43" s="54"/>
      <c r="J43" s="51"/>
      <c r="K43" s="51"/>
      <c r="L43" s="110"/>
    </row>
  </sheetData>
  <mergeCells count="3">
    <mergeCell ref="B1:C1"/>
    <mergeCell ref="B3:C3"/>
    <mergeCell ref="B2:C2"/>
  </mergeCells>
  <phoneticPr fontId="5" type="noConversion"/>
  <conditionalFormatting sqref="B6:B43">
    <cfRule type="expression" dxfId="51" priority="38">
      <formula>$B6=$B5</formula>
    </cfRule>
  </conditionalFormatting>
  <printOptions horizontalCentered="1" verticalCentered="1"/>
  <pageMargins left="0.9055118110236221" right="0.31496062992125984" top="0.94488188976377963" bottom="0.74803149606299213" header="0.31496062992125984" footer="0.31496062992125984"/>
  <pageSetup paperSize="9" scale="64" fitToHeight="0" orientation="landscape" r:id="rId1"/>
  <headerFooter>
    <oddHeader>&amp;C&amp;"-,Gras"&amp;36Programme de prophylaxie FR - Rapport hygiéniste</oddHeader>
    <oddFooter>&amp;L&amp;20&amp;F&amp;C&amp;20&amp;P&amp;R&amp;20&amp;D</oddFooter>
  </headerFooter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'Cercles scolaires'!$A$2:$A$64</xm:f>
          </x14:formula1>
          <xm:sqref>B6:B43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3:F13"/>
  <sheetViews>
    <sheetView workbookViewId="0">
      <selection activeCell="A34" sqref="A34"/>
    </sheetView>
  </sheetViews>
  <sheetFormatPr baseColWidth="10" defaultRowHeight="15.75" x14ac:dyDescent="0.25"/>
  <cols>
    <col min="1" max="1" width="10.75" bestFit="1" customWidth="1"/>
    <col min="2" max="2" width="25.25" bestFit="1" customWidth="1"/>
    <col min="3" max="4" width="8.875" bestFit="1" customWidth="1"/>
    <col min="5" max="5" width="10.625" bestFit="1" customWidth="1"/>
    <col min="6" max="6" width="8.5" bestFit="1" customWidth="1"/>
    <col min="7" max="9" width="9.875" bestFit="1" customWidth="1"/>
  </cols>
  <sheetData>
    <row r="3" spans="1:6" x14ac:dyDescent="0.25">
      <c r="A3" s="25"/>
      <c r="B3" s="25"/>
      <c r="C3" s="37" t="s">
        <v>78</v>
      </c>
      <c r="D3" s="25"/>
      <c r="E3" s="25"/>
      <c r="F3" s="25"/>
    </row>
    <row r="4" spans="1:6" ht="63" x14ac:dyDescent="0.25">
      <c r="A4" s="38" t="s">
        <v>85</v>
      </c>
      <c r="B4" s="38" t="s">
        <v>8</v>
      </c>
      <c r="C4" s="26" t="s">
        <v>94</v>
      </c>
      <c r="D4" s="26" t="s">
        <v>95</v>
      </c>
      <c r="E4" s="26" t="s">
        <v>97</v>
      </c>
      <c r="F4" s="26" t="s">
        <v>96</v>
      </c>
    </row>
    <row r="5" spans="1:6" x14ac:dyDescent="0.25">
      <c r="A5" s="25" t="s">
        <v>89</v>
      </c>
      <c r="B5" s="25" t="s">
        <v>17</v>
      </c>
      <c r="C5" s="35">
        <v>72</v>
      </c>
      <c r="D5" s="35">
        <v>127</v>
      </c>
      <c r="E5" s="35">
        <v>199</v>
      </c>
      <c r="F5" s="35">
        <v>1</v>
      </c>
    </row>
    <row r="6" spans="1:6" x14ac:dyDescent="0.25">
      <c r="A6" s="25"/>
      <c r="B6" s="25" t="s">
        <v>19</v>
      </c>
      <c r="C6" s="35">
        <v>66</v>
      </c>
      <c r="D6" s="35">
        <v>154</v>
      </c>
      <c r="E6" s="35">
        <v>220</v>
      </c>
      <c r="F6" s="35">
        <v>4</v>
      </c>
    </row>
    <row r="7" spans="1:6" x14ac:dyDescent="0.25">
      <c r="A7" s="25"/>
      <c r="B7" s="25" t="s">
        <v>18</v>
      </c>
      <c r="C7" s="35">
        <v>28</v>
      </c>
      <c r="D7" s="35">
        <v>72</v>
      </c>
      <c r="E7" s="35">
        <v>100</v>
      </c>
      <c r="F7" s="35">
        <v>2</v>
      </c>
    </row>
    <row r="8" spans="1:6" x14ac:dyDescent="0.25">
      <c r="A8" s="25"/>
      <c r="B8" s="25" t="s">
        <v>25</v>
      </c>
      <c r="C8" s="35">
        <v>42</v>
      </c>
      <c r="D8" s="35">
        <v>108</v>
      </c>
      <c r="E8" s="35">
        <v>150</v>
      </c>
      <c r="F8" s="35">
        <v>3</v>
      </c>
    </row>
    <row r="9" spans="1:6" x14ac:dyDescent="0.25">
      <c r="A9" s="25"/>
      <c r="B9" s="25" t="s">
        <v>23</v>
      </c>
      <c r="C9" s="35">
        <v>28</v>
      </c>
      <c r="D9" s="35">
        <v>72</v>
      </c>
      <c r="E9" s="35">
        <v>100</v>
      </c>
      <c r="F9" s="35">
        <v>2</v>
      </c>
    </row>
    <row r="10" spans="1:6" x14ac:dyDescent="0.25">
      <c r="A10" s="25"/>
      <c r="B10" s="25" t="s">
        <v>22</v>
      </c>
      <c r="C10" s="35">
        <v>42</v>
      </c>
      <c r="D10" s="35">
        <v>108</v>
      </c>
      <c r="E10" s="35">
        <v>150</v>
      </c>
      <c r="F10" s="35">
        <v>3</v>
      </c>
    </row>
    <row r="11" spans="1:6" x14ac:dyDescent="0.25">
      <c r="A11" s="25"/>
      <c r="B11" s="25" t="s">
        <v>26</v>
      </c>
      <c r="C11" s="35">
        <v>14</v>
      </c>
      <c r="D11" s="35">
        <v>36</v>
      </c>
      <c r="E11" s="35">
        <v>50</v>
      </c>
      <c r="F11" s="35">
        <v>1</v>
      </c>
    </row>
    <row r="12" spans="1:6" x14ac:dyDescent="0.25">
      <c r="A12" s="29" t="s">
        <v>90</v>
      </c>
      <c r="B12" s="29"/>
      <c r="C12" s="36">
        <v>292</v>
      </c>
      <c r="D12" s="36">
        <v>677</v>
      </c>
      <c r="E12" s="36">
        <v>969</v>
      </c>
      <c r="F12" s="36">
        <v>16</v>
      </c>
    </row>
    <row r="13" spans="1:6" x14ac:dyDescent="0.25">
      <c r="A13" s="25" t="s">
        <v>77</v>
      </c>
      <c r="B13" s="25"/>
      <c r="C13" s="35">
        <v>292</v>
      </c>
      <c r="D13" s="35">
        <v>677</v>
      </c>
      <c r="E13" s="35">
        <v>969</v>
      </c>
      <c r="F13" s="35">
        <v>16</v>
      </c>
    </row>
  </sheetData>
  <sheetProtection algorithmName="SHA-512" hashValue="vUbdUjWKxf9ZavXV2jDBDyRQ4k341sNeLNvNz4Zl/jlDMD/FRzjzl76RegFoC07BsH6nTcn2LGKAkRdzPVikgA==" saltValue="trRFJeDGXtm0bg42HKBkFg==" spinCount="100000" sheet="1" objects="1" scenarios="1"/>
  <printOptions horizontalCentered="1"/>
  <pageMargins left="0.70866141732283472" right="0.70866141732283472" top="1.9291338582677167" bottom="2.7165354330708662" header="1.299212598425197" footer="1.4960629921259843"/>
  <pageSetup paperSize="9" scale="90" orientation="portrait" r:id="rId2"/>
  <headerFooter>
    <oddHeader>&amp;C&amp;"Arial,Gras"&amp;14Rapport de l'hygiéniste Carole Steiner</oddHeader>
    <oddFooter>&amp;LBulle, le &amp;D
Signature :    ...................................
                              Carole Steiner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39997558519241921"/>
  </sheetPr>
  <dimension ref="A1:D64"/>
  <sheetViews>
    <sheetView workbookViewId="0">
      <selection activeCell="D8" sqref="D8"/>
    </sheetView>
  </sheetViews>
  <sheetFormatPr baseColWidth="10" defaultRowHeight="15.75" x14ac:dyDescent="0.25"/>
  <cols>
    <col min="1" max="1" width="40" customWidth="1"/>
    <col min="4" max="4" width="12.875" bestFit="1" customWidth="1"/>
  </cols>
  <sheetData>
    <row r="1" spans="1:4" ht="18.75" x14ac:dyDescent="0.3">
      <c r="A1" s="7" t="s">
        <v>8</v>
      </c>
      <c r="D1" s="7" t="s">
        <v>101</v>
      </c>
    </row>
    <row r="2" spans="1:4" x14ac:dyDescent="0.25">
      <c r="A2" t="s">
        <v>99</v>
      </c>
      <c r="D2" t="s">
        <v>93</v>
      </c>
    </row>
    <row r="3" spans="1:4" x14ac:dyDescent="0.25">
      <c r="A3" t="s">
        <v>17</v>
      </c>
      <c r="D3" t="s">
        <v>92</v>
      </c>
    </row>
    <row r="4" spans="1:4" x14ac:dyDescent="0.25">
      <c r="A4" t="s">
        <v>19</v>
      </c>
    </row>
    <row r="5" spans="1:4" x14ac:dyDescent="0.25">
      <c r="A5" t="s">
        <v>18</v>
      </c>
    </row>
    <row r="6" spans="1:4" x14ac:dyDescent="0.25">
      <c r="A6" t="s">
        <v>20</v>
      </c>
    </row>
    <row r="7" spans="1:4" x14ac:dyDescent="0.25">
      <c r="A7" t="s">
        <v>21</v>
      </c>
    </row>
    <row r="8" spans="1:4" x14ac:dyDescent="0.25">
      <c r="A8" t="s">
        <v>22</v>
      </c>
    </row>
    <row r="9" spans="1:4" x14ac:dyDescent="0.25">
      <c r="A9" t="s">
        <v>23</v>
      </c>
    </row>
    <row r="10" spans="1:4" x14ac:dyDescent="0.25">
      <c r="A10" t="s">
        <v>24</v>
      </c>
    </row>
    <row r="11" spans="1:4" x14ac:dyDescent="0.25">
      <c r="A11" t="s">
        <v>25</v>
      </c>
    </row>
    <row r="12" spans="1:4" x14ac:dyDescent="0.25">
      <c r="A12" t="s">
        <v>26</v>
      </c>
    </row>
    <row r="13" spans="1:4" x14ac:dyDescent="0.25">
      <c r="A13" t="s">
        <v>27</v>
      </c>
    </row>
    <row r="14" spans="1:4" x14ac:dyDescent="0.25">
      <c r="A14" t="s">
        <v>28</v>
      </c>
    </row>
    <row r="15" spans="1:4" x14ac:dyDescent="0.25">
      <c r="A15" t="s">
        <v>72</v>
      </c>
    </row>
    <row r="16" spans="1:4" x14ac:dyDescent="0.25">
      <c r="A16" t="s">
        <v>70</v>
      </c>
    </row>
    <row r="17" spans="1:1" x14ac:dyDescent="0.25">
      <c r="A17" t="s">
        <v>69</v>
      </c>
    </row>
    <row r="18" spans="1:1" x14ac:dyDescent="0.25">
      <c r="A18" t="s">
        <v>29</v>
      </c>
    </row>
    <row r="19" spans="1:1" x14ac:dyDescent="0.25">
      <c r="A19" t="s">
        <v>16</v>
      </c>
    </row>
    <row r="20" spans="1:1" x14ac:dyDescent="0.25">
      <c r="A20" t="s">
        <v>30</v>
      </c>
    </row>
    <row r="21" spans="1:1" x14ac:dyDescent="0.25">
      <c r="A21" t="s">
        <v>31</v>
      </c>
    </row>
    <row r="22" spans="1:1" x14ac:dyDescent="0.25">
      <c r="A22" t="s">
        <v>32</v>
      </c>
    </row>
    <row r="23" spans="1:1" x14ac:dyDescent="0.25">
      <c r="A23" t="s">
        <v>33</v>
      </c>
    </row>
    <row r="24" spans="1:1" x14ac:dyDescent="0.25">
      <c r="A24" t="s">
        <v>76</v>
      </c>
    </row>
    <row r="25" spans="1:1" x14ac:dyDescent="0.25">
      <c r="A25" t="s">
        <v>71</v>
      </c>
    </row>
    <row r="26" spans="1:1" x14ac:dyDescent="0.25">
      <c r="A26" t="s">
        <v>34</v>
      </c>
    </row>
    <row r="27" spans="1:1" x14ac:dyDescent="0.25">
      <c r="A27" t="s">
        <v>35</v>
      </c>
    </row>
    <row r="28" spans="1:1" x14ac:dyDescent="0.25">
      <c r="A28" t="s">
        <v>36</v>
      </c>
    </row>
    <row r="29" spans="1:1" x14ac:dyDescent="0.25">
      <c r="A29" t="s">
        <v>37</v>
      </c>
    </row>
    <row r="30" spans="1:1" x14ac:dyDescent="0.25">
      <c r="A30" t="s">
        <v>83</v>
      </c>
    </row>
    <row r="31" spans="1:1" x14ac:dyDescent="0.25">
      <c r="A31" t="s">
        <v>38</v>
      </c>
    </row>
    <row r="32" spans="1:1" x14ac:dyDescent="0.25">
      <c r="A32" t="s">
        <v>73</v>
      </c>
    </row>
    <row r="33" spans="1:1" x14ac:dyDescent="0.25">
      <c r="A33" t="s">
        <v>74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84</v>
      </c>
    </row>
    <row r="41" spans="1:1" x14ac:dyDescent="0.25">
      <c r="A41" t="s">
        <v>75</v>
      </c>
    </row>
    <row r="42" spans="1:1" x14ac:dyDescent="0.25">
      <c r="A42" t="s">
        <v>45</v>
      </c>
    </row>
    <row r="43" spans="1:1" x14ac:dyDescent="0.25">
      <c r="A43" t="s">
        <v>46</v>
      </c>
    </row>
    <row r="44" spans="1:1" x14ac:dyDescent="0.25">
      <c r="A44" t="s">
        <v>47</v>
      </c>
    </row>
    <row r="45" spans="1:1" x14ac:dyDescent="0.25">
      <c r="A45" t="s">
        <v>48</v>
      </c>
    </row>
    <row r="46" spans="1:1" x14ac:dyDescent="0.25">
      <c r="A46" t="s">
        <v>49</v>
      </c>
    </row>
    <row r="47" spans="1:1" x14ac:dyDescent="0.25">
      <c r="A47" t="s">
        <v>50</v>
      </c>
    </row>
    <row r="48" spans="1:1" x14ac:dyDescent="0.25">
      <c r="A48" t="s">
        <v>51</v>
      </c>
    </row>
    <row r="49" spans="1:1" x14ac:dyDescent="0.25">
      <c r="A49" t="s">
        <v>54</v>
      </c>
    </row>
    <row r="50" spans="1:1" x14ac:dyDescent="0.25">
      <c r="A50" t="s">
        <v>52</v>
      </c>
    </row>
    <row r="51" spans="1:1" x14ac:dyDescent="0.25">
      <c r="A51" t="s">
        <v>53</v>
      </c>
    </row>
    <row r="52" spans="1:1" x14ac:dyDescent="0.25">
      <c r="A52" t="s">
        <v>55</v>
      </c>
    </row>
    <row r="53" spans="1:1" x14ac:dyDescent="0.25">
      <c r="A53" t="s">
        <v>56</v>
      </c>
    </row>
    <row r="54" spans="1:1" x14ac:dyDescent="0.25">
      <c r="A54" t="s">
        <v>57</v>
      </c>
    </row>
    <row r="55" spans="1:1" x14ac:dyDescent="0.25">
      <c r="A55" t="s">
        <v>58</v>
      </c>
    </row>
    <row r="56" spans="1:1" x14ac:dyDescent="0.25">
      <c r="A56" t="s">
        <v>59</v>
      </c>
    </row>
    <row r="57" spans="1:1" x14ac:dyDescent="0.25">
      <c r="A57" t="s">
        <v>60</v>
      </c>
    </row>
    <row r="58" spans="1:1" x14ac:dyDescent="0.25">
      <c r="A58" t="s">
        <v>61</v>
      </c>
    </row>
    <row r="59" spans="1:1" x14ac:dyDescent="0.25">
      <c r="A59" t="s">
        <v>62</v>
      </c>
    </row>
    <row r="60" spans="1:1" x14ac:dyDescent="0.25">
      <c r="A60" t="s">
        <v>63</v>
      </c>
    </row>
    <row r="61" spans="1:1" x14ac:dyDescent="0.25">
      <c r="A61" t="s">
        <v>64</v>
      </c>
    </row>
    <row r="62" spans="1:1" x14ac:dyDescent="0.25">
      <c r="A62" t="s">
        <v>65</v>
      </c>
    </row>
    <row r="63" spans="1:1" x14ac:dyDescent="0.25">
      <c r="A63" t="s">
        <v>66</v>
      </c>
    </row>
    <row r="64" spans="1:1" x14ac:dyDescent="0.25">
      <c r="A64" t="s">
        <v>67</v>
      </c>
    </row>
  </sheetData>
  <sortState ref="A2:A64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B3"/>
  <sheetViews>
    <sheetView workbookViewId="0">
      <selection activeCell="A8" sqref="A8"/>
    </sheetView>
  </sheetViews>
  <sheetFormatPr baseColWidth="10" defaultRowHeight="15.75" x14ac:dyDescent="0.25"/>
  <cols>
    <col min="1" max="1" width="15.25" bestFit="1" customWidth="1"/>
    <col min="2" max="2" width="17.125" bestFit="1" customWidth="1"/>
    <col min="4" max="4" width="13.125" bestFit="1" customWidth="1"/>
  </cols>
  <sheetData>
    <row r="1" spans="1:2" x14ac:dyDescent="0.25">
      <c r="A1" t="s">
        <v>87</v>
      </c>
      <c r="B1" t="s">
        <v>88</v>
      </c>
    </row>
    <row r="2" spans="1:2" x14ac:dyDescent="0.25">
      <c r="A2" s="22">
        <v>43101</v>
      </c>
      <c r="B2" s="24">
        <v>43335</v>
      </c>
    </row>
    <row r="3" spans="1:2" x14ac:dyDescent="0.25">
      <c r="A3" s="23">
        <v>43287</v>
      </c>
      <c r="B3" s="22">
        <v>43465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L39"/>
  <sheetViews>
    <sheetView tabSelected="1" topLeftCell="A3" zoomScaleNormal="100" workbookViewId="0">
      <selection activeCell="A23" sqref="A23"/>
    </sheetView>
  </sheetViews>
  <sheetFormatPr baseColWidth="10" defaultRowHeight="15.75" x14ac:dyDescent="0.25"/>
  <cols>
    <col min="1" max="1" width="11" style="75"/>
    <col min="2" max="2" width="36.625" style="75" customWidth="1"/>
    <col min="3" max="3" width="18.25" style="75" customWidth="1"/>
    <col min="4" max="4" width="11" style="75"/>
    <col min="5" max="5" width="17.875" style="75" customWidth="1"/>
    <col min="6" max="6" width="23.625" style="75" customWidth="1"/>
    <col min="7" max="9" width="11" style="75"/>
    <col min="10" max="10" width="10.125" style="75" customWidth="1"/>
    <col min="11" max="11" width="11" style="93"/>
    <col min="12" max="12" width="12.75" style="93" bestFit="1" customWidth="1"/>
    <col min="13" max="16384" width="11" style="75"/>
  </cols>
  <sheetData>
    <row r="1" spans="1:12" ht="102" hidden="1" x14ac:dyDescent="0.25">
      <c r="A1" s="68" t="s">
        <v>86</v>
      </c>
      <c r="B1" s="69">
        <v>43178</v>
      </c>
      <c r="C1" s="70"/>
      <c r="D1" s="71" t="s">
        <v>0</v>
      </c>
      <c r="E1" s="72" t="s">
        <v>3</v>
      </c>
      <c r="F1" s="73" t="s">
        <v>4</v>
      </c>
      <c r="G1" s="73" t="s">
        <v>11</v>
      </c>
      <c r="H1" s="73" t="s">
        <v>10</v>
      </c>
      <c r="I1" s="73" t="s">
        <v>12</v>
      </c>
      <c r="J1" s="73" t="s">
        <v>6</v>
      </c>
      <c r="K1" s="72" t="s">
        <v>7</v>
      </c>
      <c r="L1" s="74"/>
    </row>
    <row r="2" spans="1:12" hidden="1" x14ac:dyDescent="0.25">
      <c r="A2" s="76"/>
      <c r="B2" s="117"/>
      <c r="C2" s="118"/>
      <c r="D2" s="76"/>
      <c r="E2" s="76"/>
      <c r="F2" s="76"/>
      <c r="G2" s="76"/>
      <c r="H2" s="76"/>
      <c r="I2" s="76"/>
      <c r="J2" s="76"/>
      <c r="K2" s="77"/>
      <c r="L2" s="77"/>
    </row>
    <row r="3" spans="1:12" ht="21" x14ac:dyDescent="0.25">
      <c r="A3" s="78" t="s">
        <v>100</v>
      </c>
      <c r="B3" s="94">
        <v>43290</v>
      </c>
      <c r="C3" s="119" t="str">
        <f>YEAR(B3)&amp;" - Rap_ Hebdo_ Sem._ No_ "&amp;WEEKNUM(B3)</f>
        <v>2018 - Rap_ Hebdo_ Sem._ No_ 28</v>
      </c>
      <c r="D3" s="120"/>
      <c r="E3" s="120"/>
      <c r="F3" s="76"/>
      <c r="G3" s="77" t="s">
        <v>14</v>
      </c>
      <c r="H3" s="77" t="s">
        <v>13</v>
      </c>
      <c r="I3" s="77" t="s">
        <v>15</v>
      </c>
      <c r="J3" s="76"/>
      <c r="K3" s="77"/>
      <c r="L3" s="77"/>
    </row>
    <row r="4" spans="1:12" ht="16.5" customHeight="1" x14ac:dyDescent="0.25">
      <c r="A4" s="79"/>
      <c r="B4" s="80"/>
      <c r="C4" s="80"/>
      <c r="D4" s="76"/>
      <c r="E4" s="81"/>
      <c r="F4" s="82" t="s">
        <v>2</v>
      </c>
      <c r="G4" s="76">
        <f>SUM(G6:G39)</f>
        <v>128</v>
      </c>
      <c r="H4" s="76">
        <f>SUM(H6:H39)</f>
        <v>311</v>
      </c>
      <c r="I4" s="76">
        <f>SUM(I6:I39)</f>
        <v>439</v>
      </c>
      <c r="J4" s="76">
        <f>SUM(J6:J39)</f>
        <v>17</v>
      </c>
      <c r="K4" s="77"/>
      <c r="L4" s="77"/>
    </row>
    <row r="5" spans="1:12" ht="48" thickBot="1" x14ac:dyDescent="0.3">
      <c r="A5" s="83" t="s">
        <v>9</v>
      </c>
      <c r="B5" s="84" t="s">
        <v>8</v>
      </c>
      <c r="C5" s="85" t="s">
        <v>5</v>
      </c>
      <c r="D5" s="85" t="s">
        <v>0</v>
      </c>
      <c r="E5" s="85" t="s">
        <v>82</v>
      </c>
      <c r="F5" s="85" t="s">
        <v>4</v>
      </c>
      <c r="G5" s="86" t="s">
        <v>79</v>
      </c>
      <c r="H5" s="86" t="s">
        <v>80</v>
      </c>
      <c r="I5" s="85" t="s">
        <v>81</v>
      </c>
      <c r="J5" s="87" t="s">
        <v>6</v>
      </c>
      <c r="K5" s="87" t="s">
        <v>98</v>
      </c>
      <c r="L5" s="88" t="s">
        <v>85</v>
      </c>
    </row>
    <row r="6" spans="1:12" ht="16.5" thickTop="1" x14ac:dyDescent="0.25">
      <c r="A6" s="108">
        <v>43221</v>
      </c>
      <c r="B6" s="109" t="s">
        <v>23</v>
      </c>
      <c r="C6" s="105"/>
      <c r="D6" s="105"/>
      <c r="E6" s="76"/>
      <c r="F6" s="105"/>
      <c r="G6" s="76">
        <v>7</v>
      </c>
      <c r="H6" s="76">
        <v>18</v>
      </c>
      <c r="I6" s="89">
        <f t="shared" ref="I6:I39" si="0">IF(SUM(G6:H6)&gt;0,SUM(G6:H6),"")</f>
        <v>25</v>
      </c>
      <c r="J6" s="102">
        <v>1</v>
      </c>
      <c r="K6" s="103" t="s">
        <v>92</v>
      </c>
      <c r="L6" s="90" t="str">
        <f>IF(A6&gt;0,IF(ToRH[[#This Row],[Dates]]&lt;='Semestre scolaire'!$A$3,"Semestre1","Semestre2"),"")</f>
        <v>Semestre1</v>
      </c>
    </row>
    <row r="7" spans="1:12" x14ac:dyDescent="0.25">
      <c r="A7" s="108">
        <v>43221</v>
      </c>
      <c r="B7" s="109" t="s">
        <v>23</v>
      </c>
      <c r="C7" s="105"/>
      <c r="D7" s="105"/>
      <c r="E7" s="76"/>
      <c r="F7" s="105"/>
      <c r="G7" s="76">
        <v>7</v>
      </c>
      <c r="H7" s="76">
        <v>18</v>
      </c>
      <c r="I7" s="91">
        <f t="shared" si="0"/>
        <v>25</v>
      </c>
      <c r="J7" s="102">
        <v>1</v>
      </c>
      <c r="K7" s="103" t="s">
        <v>92</v>
      </c>
      <c r="L7" s="92" t="str">
        <f>IF(A7&gt;0,IF(ToRH[[#This Row],[Dates]]&lt;='Semestre scolaire'!$A$3,"Semestre1","Semestre2"),"")</f>
        <v>Semestre1</v>
      </c>
    </row>
    <row r="8" spans="1:12" x14ac:dyDescent="0.25">
      <c r="A8" s="108">
        <v>43252</v>
      </c>
      <c r="B8" s="109" t="s">
        <v>22</v>
      </c>
      <c r="C8" s="105"/>
      <c r="D8" s="105"/>
      <c r="E8" s="76"/>
      <c r="F8" s="105"/>
      <c r="G8" s="76">
        <v>7</v>
      </c>
      <c r="H8" s="76">
        <v>18</v>
      </c>
      <c r="I8" s="91">
        <f t="shared" si="0"/>
        <v>25</v>
      </c>
      <c r="J8" s="102">
        <v>1</v>
      </c>
      <c r="K8" s="103" t="s">
        <v>92</v>
      </c>
      <c r="L8" s="92" t="str">
        <f>IF(A8&gt;0,IF(ToRH[[#This Row],[Dates]]&lt;='Semestre scolaire'!$A$3,"Semestre1","Semestre2"),"")</f>
        <v>Semestre1</v>
      </c>
    </row>
    <row r="9" spans="1:12" x14ac:dyDescent="0.25">
      <c r="A9" s="108">
        <v>43252</v>
      </c>
      <c r="B9" s="109" t="s">
        <v>22</v>
      </c>
      <c r="C9" s="105"/>
      <c r="D9" s="105"/>
      <c r="E9" s="76"/>
      <c r="F9" s="105"/>
      <c r="G9" s="76">
        <v>7</v>
      </c>
      <c r="H9" s="76">
        <v>18</v>
      </c>
      <c r="I9" s="91">
        <f t="shared" si="0"/>
        <v>25</v>
      </c>
      <c r="J9" s="102">
        <v>1</v>
      </c>
      <c r="K9" s="103" t="s">
        <v>92</v>
      </c>
      <c r="L9" s="92" t="str">
        <f>IF(A9&gt;0,IF(ToRH[[#This Row],[Dates]]&lt;='Semestre scolaire'!$A$3,"Semestre1","Semestre2"),"")</f>
        <v>Semestre1</v>
      </c>
    </row>
    <row r="10" spans="1:12" x14ac:dyDescent="0.25">
      <c r="A10" s="108">
        <v>43252</v>
      </c>
      <c r="B10" s="109" t="s">
        <v>22</v>
      </c>
      <c r="C10" s="105"/>
      <c r="D10" s="105"/>
      <c r="E10" s="76"/>
      <c r="F10" s="105"/>
      <c r="G10" s="76">
        <v>7</v>
      </c>
      <c r="H10" s="76">
        <v>18</v>
      </c>
      <c r="I10" s="91">
        <f t="shared" si="0"/>
        <v>25</v>
      </c>
      <c r="J10" s="102">
        <v>1</v>
      </c>
      <c r="K10" s="103" t="s">
        <v>92</v>
      </c>
      <c r="L10" s="92" t="str">
        <f>IF(A10&gt;0,IF(ToRH[[#This Row],[Dates]]&lt;='Semestre scolaire'!$A$3,"Semestre1","Semestre2"),"")</f>
        <v>Semestre1</v>
      </c>
    </row>
    <row r="11" spans="1:12" x14ac:dyDescent="0.25">
      <c r="A11" s="108">
        <v>43252</v>
      </c>
      <c r="B11" s="109" t="s">
        <v>25</v>
      </c>
      <c r="C11" s="105"/>
      <c r="D11" s="105"/>
      <c r="E11" s="76"/>
      <c r="F11" s="105"/>
      <c r="G11" s="76">
        <v>7</v>
      </c>
      <c r="H11" s="76">
        <v>18</v>
      </c>
      <c r="I11" s="91">
        <f t="shared" si="0"/>
        <v>25</v>
      </c>
      <c r="J11" s="102">
        <v>1</v>
      </c>
      <c r="K11" s="103" t="s">
        <v>93</v>
      </c>
      <c r="L11" s="92" t="str">
        <f>IF(A11&gt;0,IF(ToRH[[#This Row],[Dates]]&lt;='Semestre scolaire'!$A$3,"Semestre1","Semestre2"),"")</f>
        <v>Semestre1</v>
      </c>
    </row>
    <row r="12" spans="1:12" x14ac:dyDescent="0.25">
      <c r="A12" s="108">
        <v>43252</v>
      </c>
      <c r="B12" s="109" t="s">
        <v>25</v>
      </c>
      <c r="C12" s="105"/>
      <c r="D12" s="105"/>
      <c r="E12" s="76"/>
      <c r="F12" s="105"/>
      <c r="G12" s="76">
        <v>7</v>
      </c>
      <c r="H12" s="76">
        <v>18</v>
      </c>
      <c r="I12" s="91">
        <f t="shared" si="0"/>
        <v>25</v>
      </c>
      <c r="J12" s="102">
        <v>1</v>
      </c>
      <c r="K12" s="103" t="s">
        <v>93</v>
      </c>
      <c r="L12" s="92" t="str">
        <f>IF(A12&gt;0,IF(ToRH[[#This Row],[Dates]]&lt;='Semestre scolaire'!$A$3,"Semestre1","Semestre2"),"")</f>
        <v>Semestre1</v>
      </c>
    </row>
    <row r="13" spans="1:12" x14ac:dyDescent="0.25">
      <c r="A13" s="108">
        <v>43252</v>
      </c>
      <c r="B13" s="109" t="s">
        <v>25</v>
      </c>
      <c r="C13" s="105"/>
      <c r="D13" s="105"/>
      <c r="E13" s="76"/>
      <c r="F13" s="105"/>
      <c r="G13" s="76">
        <v>7</v>
      </c>
      <c r="H13" s="76">
        <v>18</v>
      </c>
      <c r="I13" s="91">
        <f t="shared" si="0"/>
        <v>25</v>
      </c>
      <c r="J13" s="102">
        <v>1</v>
      </c>
      <c r="K13" s="103" t="s">
        <v>93</v>
      </c>
      <c r="L13" s="92" t="str">
        <f>IF(A13&gt;0,IF(ToRH[[#This Row],[Dates]]&lt;='Semestre scolaire'!$A$3,"Semestre1","Semestre2"),"")</f>
        <v>Semestre1</v>
      </c>
    </row>
    <row r="14" spans="1:12" x14ac:dyDescent="0.25">
      <c r="A14" s="108">
        <v>43252</v>
      </c>
      <c r="B14" s="109" t="s">
        <v>26</v>
      </c>
      <c r="C14" s="105"/>
      <c r="D14" s="105"/>
      <c r="E14" s="76"/>
      <c r="F14" s="105"/>
      <c r="G14" s="76">
        <v>7</v>
      </c>
      <c r="H14" s="76">
        <v>18</v>
      </c>
      <c r="I14" s="91">
        <f t="shared" si="0"/>
        <v>25</v>
      </c>
      <c r="J14" s="102">
        <v>1</v>
      </c>
      <c r="K14" s="103" t="s">
        <v>93</v>
      </c>
      <c r="L14" s="92" t="str">
        <f>IF(A14&gt;0,IF(ToRH[[#This Row],[Dates]]&lt;='Semestre scolaire'!$A$3,"Semestre1","Semestre2"),"")</f>
        <v>Semestre1</v>
      </c>
    </row>
    <row r="15" spans="1:12" x14ac:dyDescent="0.25">
      <c r="A15" s="106">
        <v>43171</v>
      </c>
      <c r="B15" s="107" t="s">
        <v>17</v>
      </c>
      <c r="C15" s="105"/>
      <c r="D15" s="105"/>
      <c r="E15" s="76"/>
      <c r="F15" s="105"/>
      <c r="G15" s="76">
        <v>11</v>
      </c>
      <c r="H15" s="76">
        <v>18</v>
      </c>
      <c r="I15" s="91">
        <f t="shared" si="0"/>
        <v>29</v>
      </c>
      <c r="J15" s="102">
        <v>1</v>
      </c>
      <c r="K15" s="103" t="s">
        <v>92</v>
      </c>
      <c r="L15" s="92" t="str">
        <f>IF(A15&gt;0,IF(ToRH[[#This Row],[Dates]]&lt;='Semestre scolaire'!$A$3,"Semestre1","Semestre2"),"")</f>
        <v>Semestre1</v>
      </c>
    </row>
    <row r="16" spans="1:12" x14ac:dyDescent="0.25">
      <c r="A16" s="106">
        <v>43160</v>
      </c>
      <c r="B16" s="107" t="s">
        <v>19</v>
      </c>
      <c r="C16" s="105"/>
      <c r="D16" s="105"/>
      <c r="E16" s="76"/>
      <c r="F16" s="105"/>
      <c r="G16" s="76">
        <v>8</v>
      </c>
      <c r="H16" s="76">
        <v>19</v>
      </c>
      <c r="I16" s="91">
        <f t="shared" si="0"/>
        <v>27</v>
      </c>
      <c r="J16" s="102">
        <v>1</v>
      </c>
      <c r="K16" s="103" t="s">
        <v>92</v>
      </c>
      <c r="L16" s="92" t="str">
        <f>IF(A16&gt;0,IF(ToRH[[#This Row],[Dates]]&lt;='Semestre scolaire'!$A$3,"Semestre1","Semestre2"),"")</f>
        <v>Semestre1</v>
      </c>
    </row>
    <row r="17" spans="1:12" x14ac:dyDescent="0.25">
      <c r="A17" s="106">
        <v>43160</v>
      </c>
      <c r="B17" s="107" t="s">
        <v>19</v>
      </c>
      <c r="C17" s="105"/>
      <c r="D17" s="105"/>
      <c r="E17" s="76"/>
      <c r="F17" s="105"/>
      <c r="G17" s="76">
        <v>11</v>
      </c>
      <c r="H17" s="76">
        <v>20</v>
      </c>
      <c r="I17" s="91">
        <f t="shared" si="0"/>
        <v>31</v>
      </c>
      <c r="J17" s="102">
        <v>1</v>
      </c>
      <c r="K17" s="103" t="s">
        <v>92</v>
      </c>
      <c r="L17" s="92" t="str">
        <f>IF(A17&gt;0,IF(ToRH[[#This Row],[Dates]]&lt;='Semestre scolaire'!$A$3,"Semestre1","Semestre2"),"")</f>
        <v>Semestre1</v>
      </c>
    </row>
    <row r="18" spans="1:12" x14ac:dyDescent="0.25">
      <c r="A18" s="106">
        <v>43160</v>
      </c>
      <c r="B18" s="107" t="s">
        <v>19</v>
      </c>
      <c r="C18" s="105"/>
      <c r="D18" s="105"/>
      <c r="E18" s="76"/>
      <c r="F18" s="105"/>
      <c r="G18" s="76">
        <v>7</v>
      </c>
      <c r="H18" s="76">
        <v>20</v>
      </c>
      <c r="I18" s="91">
        <f t="shared" si="0"/>
        <v>27</v>
      </c>
      <c r="J18" s="102">
        <v>1</v>
      </c>
      <c r="K18" s="103" t="s">
        <v>92</v>
      </c>
      <c r="L18" s="92" t="str">
        <f>IF(A18&gt;0,IF(ToRH[[#This Row],[Dates]]&lt;='Semestre scolaire'!$A$3,"Semestre1","Semestre2"),"")</f>
        <v>Semestre1</v>
      </c>
    </row>
    <row r="19" spans="1:12" x14ac:dyDescent="0.25">
      <c r="A19" s="106">
        <v>43191</v>
      </c>
      <c r="B19" s="107" t="s">
        <v>19</v>
      </c>
      <c r="C19" s="105"/>
      <c r="D19" s="105"/>
      <c r="E19" s="76"/>
      <c r="F19" s="105"/>
      <c r="G19" s="76">
        <v>7</v>
      </c>
      <c r="H19" s="76">
        <v>18</v>
      </c>
      <c r="I19" s="91">
        <f t="shared" si="0"/>
        <v>25</v>
      </c>
      <c r="J19" s="102">
        <v>1</v>
      </c>
      <c r="K19" s="103" t="s">
        <v>92</v>
      </c>
      <c r="L19" s="92" t="str">
        <f>IF(A19&gt;0,IF(ToRH[[#This Row],[Dates]]&lt;='Semestre scolaire'!$A$3,"Semestre1","Semestre2"),"")</f>
        <v>Semestre1</v>
      </c>
    </row>
    <row r="20" spans="1:12" x14ac:dyDescent="0.25">
      <c r="A20" s="106">
        <v>43191</v>
      </c>
      <c r="B20" s="107" t="s">
        <v>18</v>
      </c>
      <c r="C20" s="105"/>
      <c r="D20" s="105"/>
      <c r="E20" s="76"/>
      <c r="F20" s="105"/>
      <c r="G20" s="76">
        <v>7</v>
      </c>
      <c r="H20" s="76">
        <v>18</v>
      </c>
      <c r="I20" s="91">
        <f t="shared" si="0"/>
        <v>25</v>
      </c>
      <c r="J20" s="102">
        <v>1</v>
      </c>
      <c r="K20" s="103" t="s">
        <v>92</v>
      </c>
      <c r="L20" s="92" t="str">
        <f>IF(A20&gt;0,IF(ToRH[[#This Row],[Dates]]&lt;='Semestre scolaire'!$A$3,"Semestre1","Semestre2"),"")</f>
        <v>Semestre1</v>
      </c>
    </row>
    <row r="21" spans="1:12" x14ac:dyDescent="0.25">
      <c r="A21" s="106">
        <v>43191</v>
      </c>
      <c r="B21" s="107" t="s">
        <v>18</v>
      </c>
      <c r="C21" s="105"/>
      <c r="D21" s="105"/>
      <c r="E21" s="76"/>
      <c r="F21" s="105"/>
      <c r="G21" s="76">
        <v>7</v>
      </c>
      <c r="H21" s="76">
        <v>18</v>
      </c>
      <c r="I21" s="91">
        <f t="shared" si="0"/>
        <v>25</v>
      </c>
      <c r="J21" s="102">
        <v>1</v>
      </c>
      <c r="K21" s="103" t="s">
        <v>92</v>
      </c>
      <c r="L21" s="92" t="str">
        <f>IF(A21&gt;0,IF(ToRH[[#This Row],[Dates]]&lt;='Semestre scolaire'!$A$3,"Semestre1","Semestre2"),"")</f>
        <v>Semestre1</v>
      </c>
    </row>
    <row r="22" spans="1:12" x14ac:dyDescent="0.25">
      <c r="A22" s="106">
        <v>43221</v>
      </c>
      <c r="B22" s="107" t="s">
        <v>23</v>
      </c>
      <c r="C22" s="105"/>
      <c r="D22" s="105"/>
      <c r="E22" s="76"/>
      <c r="F22" s="105"/>
      <c r="G22" s="76">
        <v>7</v>
      </c>
      <c r="H22" s="76">
        <v>18</v>
      </c>
      <c r="I22" s="91">
        <f t="shared" si="0"/>
        <v>25</v>
      </c>
      <c r="J22" s="102">
        <v>1</v>
      </c>
      <c r="K22" s="103" t="s">
        <v>92</v>
      </c>
      <c r="L22" s="92" t="str">
        <f>IF(A22&gt;0,IF(ToRH[[#This Row],[Dates]]&lt;='Semestre scolaire'!$A$3,"Semestre1","Semestre2"),"")</f>
        <v>Semestre1</v>
      </c>
    </row>
    <row r="23" spans="1:12" x14ac:dyDescent="0.25">
      <c r="A23" s="106"/>
      <c r="B23" s="107"/>
      <c r="C23" s="105"/>
      <c r="D23" s="105"/>
      <c r="E23" s="76"/>
      <c r="F23" s="105"/>
      <c r="G23" s="76"/>
      <c r="H23" s="76"/>
      <c r="I23" s="91" t="str">
        <f t="shared" si="0"/>
        <v/>
      </c>
      <c r="J23" s="102"/>
      <c r="K23" s="103"/>
      <c r="L23" s="92" t="str">
        <f>IF(A23&gt;0,IF(ToRH[[#This Row],[Dates]]&lt;='Semestre scolaire'!$A$3,"Semestre1","Semestre2"),"")</f>
        <v/>
      </c>
    </row>
    <row r="24" spans="1:12" x14ac:dyDescent="0.25">
      <c r="A24" s="106"/>
      <c r="B24" s="107"/>
      <c r="C24" s="105"/>
      <c r="D24" s="105"/>
      <c r="E24" s="76"/>
      <c r="F24" s="105"/>
      <c r="G24" s="76"/>
      <c r="H24" s="76"/>
      <c r="I24" s="91" t="str">
        <f t="shared" si="0"/>
        <v/>
      </c>
      <c r="J24" s="102"/>
      <c r="K24" s="103"/>
      <c r="L24" s="92" t="str">
        <f>IF(A24&gt;0,IF(ToRH[[#This Row],[Dates]]&lt;='Semestre scolaire'!$A$3,"Semestre1","Semestre2"),"")</f>
        <v/>
      </c>
    </row>
    <row r="25" spans="1:12" x14ac:dyDescent="0.25">
      <c r="A25" s="106"/>
      <c r="B25" s="107"/>
      <c r="C25" s="105"/>
      <c r="D25" s="105"/>
      <c r="E25" s="76"/>
      <c r="F25" s="105"/>
      <c r="G25" s="76"/>
      <c r="H25" s="76"/>
      <c r="I25" s="91" t="str">
        <f t="shared" si="0"/>
        <v/>
      </c>
      <c r="J25" s="102"/>
      <c r="K25" s="103"/>
      <c r="L25" s="92" t="str">
        <f>IF(A25&gt;0,IF(ToRH[[#This Row],[Dates]]&lt;='Semestre scolaire'!$A$3,"Semestre1","Semestre2"),"")</f>
        <v/>
      </c>
    </row>
    <row r="26" spans="1:12" x14ac:dyDescent="0.25">
      <c r="A26" s="106"/>
      <c r="B26" s="107"/>
      <c r="C26" s="105"/>
      <c r="D26" s="105"/>
      <c r="E26" s="76"/>
      <c r="F26" s="105"/>
      <c r="G26" s="76"/>
      <c r="H26" s="76"/>
      <c r="I26" s="91" t="str">
        <f t="shared" si="0"/>
        <v/>
      </c>
      <c r="J26" s="102"/>
      <c r="K26" s="103"/>
      <c r="L26" s="92" t="str">
        <f>IF(A26&gt;0,IF(ToRH[[#This Row],[Dates]]&lt;='Semestre scolaire'!$A$3,"Semestre1","Semestre2"),"")</f>
        <v/>
      </c>
    </row>
    <row r="27" spans="1:12" x14ac:dyDescent="0.25">
      <c r="A27" s="57"/>
      <c r="B27" s="53"/>
      <c r="C27" s="52"/>
      <c r="D27" s="105"/>
      <c r="E27" s="51"/>
      <c r="F27" s="52"/>
      <c r="G27" s="51"/>
      <c r="H27" s="51"/>
      <c r="I27" s="91" t="str">
        <f t="shared" si="0"/>
        <v/>
      </c>
      <c r="J27" s="102"/>
      <c r="K27" s="103"/>
      <c r="L27" s="92" t="str">
        <f>IF(A27&gt;0,IF(ToRH[[#This Row],[Dates]]&lt;='Semestre scolaire'!$A$3,"Semestre1","Semestre2"),"")</f>
        <v/>
      </c>
    </row>
    <row r="28" spans="1:12" x14ac:dyDescent="0.25">
      <c r="A28" s="95"/>
      <c r="B28" s="96"/>
      <c r="C28" s="97"/>
      <c r="D28" s="97"/>
      <c r="E28" s="98"/>
      <c r="F28" s="97"/>
      <c r="G28" s="98"/>
      <c r="H28" s="98"/>
      <c r="I28" s="91" t="str">
        <f t="shared" si="0"/>
        <v/>
      </c>
      <c r="J28" s="102"/>
      <c r="K28" s="103"/>
      <c r="L28" s="92" t="str">
        <f>IF(A28&gt;0,IF(ToRH[[#This Row],[Dates]]&lt;='Semestre scolaire'!$A$3,"Semestre1","Semestre2"),"")</f>
        <v/>
      </c>
    </row>
    <row r="29" spans="1:12" x14ac:dyDescent="0.25">
      <c r="A29" s="95"/>
      <c r="B29" s="96"/>
      <c r="C29" s="97"/>
      <c r="D29" s="97"/>
      <c r="E29" s="98"/>
      <c r="F29" s="97"/>
      <c r="G29" s="98"/>
      <c r="H29" s="98"/>
      <c r="I29" s="91" t="str">
        <f t="shared" si="0"/>
        <v/>
      </c>
      <c r="J29" s="102"/>
      <c r="K29" s="103"/>
      <c r="L29" s="92" t="str">
        <f>IF(A29&gt;0,IF(ToRH[[#This Row],[Dates]]&lt;='Semestre scolaire'!$A$3,"Semestre1","Semestre2"),"")</f>
        <v/>
      </c>
    </row>
    <row r="30" spans="1:12" x14ac:dyDescent="0.25">
      <c r="A30" s="95"/>
      <c r="B30" s="96"/>
      <c r="C30" s="97"/>
      <c r="D30" s="97"/>
      <c r="E30" s="98"/>
      <c r="F30" s="97"/>
      <c r="G30" s="98"/>
      <c r="H30" s="98"/>
      <c r="I30" s="91" t="str">
        <f t="shared" si="0"/>
        <v/>
      </c>
      <c r="J30" s="102"/>
      <c r="K30" s="103"/>
      <c r="L30" s="92" t="str">
        <f>IF(A30&gt;0,IF(ToRH[[#This Row],[Dates]]&lt;='Semestre scolaire'!$A$3,"Semestre1","Semestre2"),"")</f>
        <v/>
      </c>
    </row>
    <row r="31" spans="1:12" x14ac:dyDescent="0.25">
      <c r="A31" s="99"/>
      <c r="B31" s="100"/>
      <c r="C31" s="100"/>
      <c r="D31" s="101"/>
      <c r="E31" s="98"/>
      <c r="F31" s="97"/>
      <c r="G31" s="98"/>
      <c r="H31" s="98"/>
      <c r="I31" s="91" t="str">
        <f t="shared" si="0"/>
        <v/>
      </c>
      <c r="J31" s="98"/>
      <c r="K31" s="104"/>
      <c r="L31" s="92" t="str">
        <f>IF(A31&gt;0,IF(ToRH[[#This Row],[Dates]]&lt;='Semestre scolaire'!$A$3,"Semestre1","Semestre2"),"")</f>
        <v/>
      </c>
    </row>
    <row r="32" spans="1:12" x14ac:dyDescent="0.25">
      <c r="A32" s="99"/>
      <c r="B32" s="100"/>
      <c r="C32" s="100"/>
      <c r="D32" s="101"/>
      <c r="E32" s="98"/>
      <c r="F32" s="97"/>
      <c r="G32" s="98"/>
      <c r="H32" s="98"/>
      <c r="I32" s="91" t="str">
        <f t="shared" si="0"/>
        <v/>
      </c>
      <c r="J32" s="98"/>
      <c r="K32" s="104"/>
      <c r="L32" s="92" t="str">
        <f>IF(A32&gt;0,IF(ToRH[[#This Row],[Dates]]&lt;='Semestre scolaire'!$A$3,"Semestre1","Semestre2"),"")</f>
        <v/>
      </c>
    </row>
    <row r="33" spans="1:12" x14ac:dyDescent="0.25">
      <c r="A33" s="99"/>
      <c r="B33" s="100"/>
      <c r="C33" s="100"/>
      <c r="D33" s="101"/>
      <c r="E33" s="98"/>
      <c r="F33" s="97"/>
      <c r="G33" s="98"/>
      <c r="H33" s="98"/>
      <c r="I33" s="91" t="str">
        <f t="shared" si="0"/>
        <v/>
      </c>
      <c r="J33" s="98"/>
      <c r="K33" s="104"/>
      <c r="L33" s="92" t="str">
        <f>IF(A33&gt;0,IF(ToRH[[#This Row],[Dates]]&lt;='Semestre scolaire'!$A$3,"Semestre1","Semestre2"),"")</f>
        <v/>
      </c>
    </row>
    <row r="34" spans="1:12" x14ac:dyDescent="0.25">
      <c r="A34" s="99"/>
      <c r="B34" s="100"/>
      <c r="C34" s="100"/>
      <c r="D34" s="101"/>
      <c r="E34" s="98"/>
      <c r="F34" s="97"/>
      <c r="G34" s="98"/>
      <c r="H34" s="98"/>
      <c r="I34" s="91" t="str">
        <f t="shared" si="0"/>
        <v/>
      </c>
      <c r="J34" s="98"/>
      <c r="K34" s="104"/>
      <c r="L34" s="92" t="str">
        <f>IF(A34&gt;0,IF(ToRH[[#This Row],[Dates]]&lt;='Semestre scolaire'!$A$3,"Semestre1","Semestre2"),"")</f>
        <v/>
      </c>
    </row>
    <row r="35" spans="1:12" x14ac:dyDescent="0.25">
      <c r="A35" s="99"/>
      <c r="B35" s="100"/>
      <c r="C35" s="100"/>
      <c r="D35" s="101"/>
      <c r="E35" s="98"/>
      <c r="F35" s="97"/>
      <c r="G35" s="98"/>
      <c r="H35" s="98"/>
      <c r="I35" s="91" t="str">
        <f t="shared" si="0"/>
        <v/>
      </c>
      <c r="J35" s="98"/>
      <c r="K35" s="104"/>
      <c r="L35" s="92" t="str">
        <f>IF(A35&gt;0,IF(ToRH[[#This Row],[Dates]]&lt;='Semestre scolaire'!$A$3,"Semestre1","Semestre2"),"")</f>
        <v/>
      </c>
    </row>
    <row r="36" spans="1:12" x14ac:dyDescent="0.25">
      <c r="A36" s="99"/>
      <c r="B36" s="100"/>
      <c r="C36" s="100"/>
      <c r="D36" s="101"/>
      <c r="E36" s="98"/>
      <c r="F36" s="97"/>
      <c r="G36" s="98"/>
      <c r="H36" s="98"/>
      <c r="I36" s="91" t="str">
        <f t="shared" si="0"/>
        <v/>
      </c>
      <c r="J36" s="98"/>
      <c r="K36" s="104"/>
      <c r="L36" s="92" t="str">
        <f>IF(A36&gt;0,IF(ToRH[[#This Row],[Dates]]&lt;='Semestre scolaire'!$A$3,"Semestre1","Semestre2"),"")</f>
        <v/>
      </c>
    </row>
    <row r="37" spans="1:12" x14ac:dyDescent="0.25">
      <c r="A37" s="99"/>
      <c r="B37" s="100"/>
      <c r="C37" s="100"/>
      <c r="D37" s="101"/>
      <c r="E37" s="98"/>
      <c r="F37" s="97"/>
      <c r="G37" s="98"/>
      <c r="H37" s="98"/>
      <c r="I37" s="91" t="str">
        <f t="shared" si="0"/>
        <v/>
      </c>
      <c r="J37" s="98"/>
      <c r="K37" s="104"/>
      <c r="L37" s="92" t="str">
        <f>IF(A37&gt;0,IF(ToRH[[#This Row],[Dates]]&lt;='Semestre scolaire'!$A$3,"Semestre1","Semestre2"),"")</f>
        <v/>
      </c>
    </row>
    <row r="38" spans="1:12" x14ac:dyDescent="0.25">
      <c r="A38" s="99"/>
      <c r="B38" s="100"/>
      <c r="C38" s="100"/>
      <c r="D38" s="101"/>
      <c r="E38" s="98"/>
      <c r="F38" s="97"/>
      <c r="G38" s="98"/>
      <c r="H38" s="98"/>
      <c r="I38" s="91" t="str">
        <f t="shared" si="0"/>
        <v/>
      </c>
      <c r="J38" s="98"/>
      <c r="K38" s="104"/>
      <c r="L38" s="92" t="str">
        <f>IF(A38&gt;0,IF(ToRH[[#This Row],[Dates]]&lt;='Semestre scolaire'!$A$3,"Semestre1","Semestre2"),"")</f>
        <v/>
      </c>
    </row>
    <row r="39" spans="1:12" x14ac:dyDescent="0.25">
      <c r="A39" s="99"/>
      <c r="B39" s="100"/>
      <c r="C39" s="100"/>
      <c r="D39" s="101"/>
      <c r="E39" s="98"/>
      <c r="F39" s="97"/>
      <c r="G39" s="98"/>
      <c r="H39" s="98"/>
      <c r="I39" s="91" t="str">
        <f t="shared" si="0"/>
        <v/>
      </c>
      <c r="J39" s="98"/>
      <c r="K39" s="104"/>
      <c r="L39" s="92" t="str">
        <f>IF(A39&gt;0,IF(ToRH[[#This Row],[Dates]]&lt;='Semestre scolaire'!$A$3,"Semestre1","Semestre2"),"")</f>
        <v/>
      </c>
    </row>
  </sheetData>
  <sheetProtection algorithmName="SHA-512" hashValue="TBNzQwNJDJFxW9OFJ7e5eURrJsVYHqVWUy4x3AZdOuG7tMor9BGu4xxUXLFzDDtyJbpTXPg/GxkZDkpQHifRtw==" saltValue="qhu/Sw3fBY4lv2Qa0pP3qw==" spinCount="100000" sheet="1" objects="1" scenarios="1"/>
  <protectedRanges>
    <protectedRange sqref="B3 A6:H39 J6:K39" name="Plage1"/>
  </protectedRanges>
  <mergeCells count="2">
    <mergeCell ref="B2:C2"/>
    <mergeCell ref="C3:E3"/>
  </mergeCells>
  <conditionalFormatting sqref="D31:D39">
    <cfRule type="expression" dxfId="22" priority="34">
      <formula>D31&lt;&gt;""</formula>
    </cfRule>
  </conditionalFormatting>
  <conditionalFormatting sqref="B31:B39">
    <cfRule type="expression" dxfId="21" priority="33">
      <formula>$B31=$B30</formula>
    </cfRule>
  </conditionalFormatting>
  <conditionalFormatting sqref="B28:B30">
    <cfRule type="expression" dxfId="20" priority="11">
      <formula>$B28=$B27</formula>
    </cfRule>
  </conditionalFormatting>
  <conditionalFormatting sqref="B27">
    <cfRule type="expression" dxfId="19" priority="6">
      <formula>$B27=$B26</formula>
    </cfRule>
  </conditionalFormatting>
  <conditionalFormatting sqref="B23:B26">
    <cfRule type="expression" dxfId="18" priority="4">
      <formula>$B23=$B22</formula>
    </cfRule>
  </conditionalFormatting>
  <conditionalFormatting sqref="B6:B22">
    <cfRule type="expression" dxfId="17" priority="1">
      <formula>$B6=$B5</formula>
    </cfRule>
  </conditionalFormatting>
  <dataValidations count="1">
    <dataValidation type="list" allowBlank="1" showInputMessage="1" showErrorMessage="1" sqref="K6:K39" xr:uid="{00000000-0002-0000-0400-000000000000}">
      <formula1>"Classe,Salle"</formula1>
    </dataValidation>
  </dataValidations>
  <pageMargins left="0.86614173228346458" right="0.70866141732283472" top="1.1417322834645669" bottom="0.74803149606299213" header="0.51181102362204722" footer="0.39370078740157483"/>
  <pageSetup paperSize="9" scale="64" fitToHeight="0" orientation="landscape" r:id="rId1"/>
  <headerFooter>
    <oddHeader>&amp;C&amp;26Rapport de l'hygiéniste Carole Steiner</oddHeader>
    <oddFooter>&amp;L&amp;18Carole Steiner :  &amp;12.....................................................................
&amp;F&amp;C&amp;18&amp;P&amp;R&amp;16&amp;D</oddFooter>
  </headerFooter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'Cercles scolaires'!$A$2:$A$64</xm:f>
          </x14:formula1>
          <xm:sqref>B6:B39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Rapport hygiéniste</vt:lpstr>
      <vt:lpstr>TCD semestre calculé</vt:lpstr>
      <vt:lpstr>Cercles scolaires</vt:lpstr>
      <vt:lpstr>Semestre scolaire</vt:lpstr>
      <vt:lpstr>Saisie Rapport Hebdo</vt:lpstr>
      <vt:lpstr>Nbre_de_classes</vt:lpstr>
      <vt:lpstr>Salle_Classe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Steiner</dc:creator>
  <cp:lastModifiedBy>François Steiner</cp:lastModifiedBy>
  <cp:lastPrinted>2018-04-11T03:48:44Z</cp:lastPrinted>
  <dcterms:created xsi:type="dcterms:W3CDTF">2017-12-23T21:19:48Z</dcterms:created>
  <dcterms:modified xsi:type="dcterms:W3CDTF">2018-04-18T19:39:06Z</dcterms:modified>
</cp:coreProperties>
</file>