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vain\Desktop\"/>
    </mc:Choice>
  </mc:AlternateContent>
  <xr:revisionPtr revIDLastSave="0" documentId="13_ncr:1_{660D40B0-3A3B-4EC5-B273-1FD8A5A5FEBD}" xr6:coauthVersionLast="31" xr6:coauthVersionMax="31" xr10:uidLastSave="{00000000-0000-0000-0000-000000000000}"/>
  <bookViews>
    <workbookView xWindow="0" yWindow="0" windowWidth="20490" windowHeight="7545" activeTab="1" xr2:uid="{BCB7B0D5-AF74-427C-B343-2E4978D86B47}"/>
  </bookViews>
  <sheets>
    <sheet name="Feuil1" sheetId="1" r:id="rId1"/>
    <sheet name="Forum Excel" sheetId="2" r:id="rId2"/>
  </sheets>
  <definedNames>
    <definedName name="_xlnm.Print_Titles" localSheetId="0">Feuil1!$1:$2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C7" i="2"/>
  <c r="F5" i="2"/>
  <c r="F8" i="2" s="1"/>
  <c r="C5" i="2"/>
  <c r="C8" i="2" s="1"/>
  <c r="B10" i="2" l="1"/>
  <c r="G124" i="1"/>
  <c r="C124" i="1"/>
  <c r="B96" i="1"/>
  <c r="B124" i="1" s="1"/>
  <c r="G122" i="1"/>
  <c r="G121" i="1"/>
  <c r="G118" i="1"/>
  <c r="G116" i="1"/>
  <c r="G106" i="1"/>
  <c r="G104" i="1"/>
  <c r="G94" i="1"/>
  <c r="G92" i="1"/>
  <c r="G82" i="1"/>
  <c r="G80" i="1"/>
  <c r="G70" i="1"/>
  <c r="G68" i="1"/>
  <c r="G58" i="1"/>
  <c r="G56" i="1"/>
  <c r="G46" i="1"/>
  <c r="G44" i="1"/>
  <c r="G34" i="1"/>
  <c r="G32" i="1"/>
  <c r="G22" i="1"/>
  <c r="G20" i="1"/>
  <c r="G8" i="1"/>
  <c r="G10" i="1"/>
  <c r="B123" i="1"/>
  <c r="F118" i="1"/>
  <c r="C118" i="1"/>
  <c r="F116" i="1"/>
  <c r="C116" i="1"/>
  <c r="B109" i="1"/>
  <c r="F106" i="1"/>
  <c r="C106" i="1"/>
  <c r="F104" i="1"/>
  <c r="C104" i="1"/>
  <c r="F94" i="1"/>
  <c r="C94" i="1"/>
  <c r="F92" i="1"/>
  <c r="C92" i="1"/>
  <c r="B84" i="1"/>
  <c r="B73" i="1"/>
  <c r="B61" i="1"/>
  <c r="B48" i="1"/>
  <c r="B37" i="1"/>
  <c r="B24" i="1"/>
  <c r="B13" i="1"/>
  <c r="F82" i="1"/>
  <c r="C82" i="1"/>
  <c r="F80" i="1"/>
  <c r="C80" i="1"/>
  <c r="F70" i="1"/>
  <c r="C70" i="1"/>
  <c r="F68" i="1"/>
  <c r="C68" i="1"/>
  <c r="C71" i="1" s="1"/>
  <c r="F58" i="1"/>
  <c r="C58" i="1"/>
  <c r="F56" i="1"/>
  <c r="C56" i="1"/>
  <c r="F46" i="1"/>
  <c r="C46" i="1"/>
  <c r="F44" i="1"/>
  <c r="C44" i="1"/>
  <c r="F34" i="1"/>
  <c r="C34" i="1"/>
  <c r="F32" i="1"/>
  <c r="C32" i="1"/>
  <c r="F119" i="1" l="1"/>
  <c r="B121" i="1" s="1"/>
  <c r="C119" i="1"/>
  <c r="F107" i="1"/>
  <c r="C107" i="1"/>
  <c r="F95" i="1"/>
  <c r="C95" i="1"/>
  <c r="F83" i="1"/>
  <c r="C83" i="1"/>
  <c r="F71" i="1"/>
  <c r="F59" i="1"/>
  <c r="C59" i="1"/>
  <c r="F47" i="1"/>
  <c r="C47" i="1"/>
  <c r="F35" i="1"/>
  <c r="C35" i="1"/>
  <c r="F22" i="1"/>
  <c r="C22" i="1"/>
  <c r="F20" i="1"/>
  <c r="C20" i="1"/>
  <c r="F11" i="1"/>
  <c r="C11" i="1"/>
  <c r="F10" i="1"/>
  <c r="F8" i="1"/>
  <c r="C10" i="1"/>
  <c r="C8" i="1"/>
  <c r="F23" i="1" l="1"/>
  <c r="C23" i="1"/>
</calcChain>
</file>

<file path=xl/sharedStrings.xml><?xml version="1.0" encoding="utf-8"?>
<sst xmlns="http://schemas.openxmlformats.org/spreadsheetml/2006/main" count="183" uniqueCount="25">
  <si>
    <t>RÉGULARISATION DE LA TPS ET TVQ</t>
  </si>
  <si>
    <t>VENTES</t>
  </si>
  <si>
    <t>CPTE 280</t>
  </si>
  <si>
    <t>CPTE 282</t>
  </si>
  <si>
    <t>CPTE 290</t>
  </si>
  <si>
    <t>CPTE 292</t>
  </si>
  <si>
    <t>MOIS:</t>
  </si>
  <si>
    <t>ADMINO</t>
  </si>
  <si>
    <t>REMISE RÉEL</t>
  </si>
  <si>
    <t>MAI</t>
  </si>
  <si>
    <t>AVRIL COMPTABILÉ DANS LE MOIS DE MAI</t>
  </si>
  <si>
    <t>PAYER EN TROP</t>
  </si>
  <si>
    <t>À PAYER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</si>
  <si>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</si>
  <si>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</si>
  <si>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</si>
  <si>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</si>
  <si>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</si>
  <si>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</si>
  <si>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</si>
  <si>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</si>
  <si>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</si>
  <si>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TPS 282</t>
  </si>
  <si>
    <t>TVQ 292</t>
  </si>
  <si>
    <t>À PAYER: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</si>
</sst>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[$$-C0C]_ ;_ * \(#,##0.00\)\ [$$-C0C]_ ;_ * &quot;-&quot;??_)\ [$$-C0C]_ ;_ @_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2" fontId="0" fillId="0" borderId="3" xfId="0" applyNumberFormat="1" applyBorder="1"/>
    <xf numFmtId="2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2" fontId="2" fillId="0" borderId="0" xfId="0" applyNumberFormat="1" applyFont="1"/>
    <xf numFmtId="164" fontId="3" fillId="0" borderId="0" xfId="0" applyNumberFormat="1" applyFont="1"/>
    <xf numFmtId="164" fontId="0" fillId="0" borderId="0" xfId="0" applyNumberFormat="1" applyAlignment="1">
      <alignment wrapText="1"/>
    </xf>
    <xf numFmtId="0" fontId="2" fillId="0" borderId="0" xfId="0" applyFont="1" applyBorder="1" applyAlignment="1">
      <alignment horizontal="center"/>
    </xf>
    <xf numFmtId="164" fontId="0" fillId="0" borderId="0" xfId="0" applyNumberFormat="1"/>
    <xf numFmtId="2" fontId="0" fillId="0" borderId="14" xfId="0" applyNumberFormat="1" applyBorder="1"/>
    <xf numFmtId="0" fontId="2" fillId="0" borderId="15" xfId="0" applyFont="1" applyBorder="1" applyAlignment="1">
      <alignment horizontal="right"/>
    </xf>
    <xf numFmtId="0" fontId="0" fillId="0" borderId="15" xfId="0" applyBorder="1" applyAlignment="1">
      <alignment horizontal="center"/>
    </xf>
    <xf numFmtId="164" fontId="4" fillId="0" borderId="0" xfId="0" applyNumberFormat="1" applyFont="1" applyAlignment="1">
      <alignment wrapText="1"/>
    </xf>
    <xf numFmtId="164" fontId="3" fillId="0" borderId="0" xfId="0" applyNumberFormat="1" applyFont="1" applyAlignment="1">
      <alignment horizontal="center"/>
    </xf>
    <xf numFmtId="164" fontId="1" fillId="0" borderId="14" xfId="0" applyNumberFormat="1" applyFont="1" applyBorder="1"/>
    <xf numFmtId="164" fontId="1" fillId="0" borderId="11" xfId="0" applyNumberFormat="1" applyFont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CCF78-50CC-4FA4-99EF-2421AB2B2112}">
  <dimension ref="A1:H126"/>
  <sheetViews>
    <sheetView zoomScaleNormal="100" workbookViewId="0">
      <selection activeCell="A4" sqref="A4:F13"/>
    </sheetView>
  </sheetViews>
  <sheetFormatPr baseColWidth="10" defaultRowHeight="15" x14ac:dyDescent="0.25"/>
  <cols>
    <col min="1" max="1" width="14.5703125" customWidth="1"/>
    <col min="2" max="2" width="13.28515625" bestFit="1" customWidth="1"/>
    <col min="3" max="3" width="11.7109375" bestFit="1" customWidth="1"/>
  </cols>
  <sheetData>
    <row r="1" spans="1:7" x14ac:dyDescent="0.25">
      <c r="A1" s="33" t="s">
        <v>0</v>
      </c>
      <c r="B1" s="33"/>
      <c r="C1" s="33"/>
      <c r="D1" s="33"/>
      <c r="E1" s="33"/>
      <c r="F1" s="33"/>
      <c r="G1" s="33"/>
    </row>
    <row r="2" spans="1:7" x14ac:dyDescent="0.25">
      <c r="A2" s="33"/>
      <c r="B2" s="33"/>
      <c r="C2" s="33"/>
      <c r="D2" s="33"/>
      <c r="E2" s="33"/>
      <c r="F2" s="33"/>
      <c r="G2" s="33"/>
    </row>
    <row r="3" spans="1:7" x14ac:dyDescent="0.25">
      <c r="E3" s="2" t="s">
        <v>6</v>
      </c>
      <c r="F3" s="3" t="s">
        <v>9</v>
      </c>
    </row>
    <row r="4" spans="1:7" x14ac:dyDescent="0.25">
      <c r="A4" t="s">
        <v>10</v>
      </c>
      <c r="F4">
        <v>2017</v>
      </c>
    </row>
    <row r="5" spans="1:7" x14ac:dyDescent="0.25">
      <c r="A5" s="30" t="s">
        <v>8</v>
      </c>
      <c r="B5" s="31"/>
      <c r="C5" s="32"/>
      <c r="D5" s="30" t="s">
        <v>7</v>
      </c>
      <c r="E5" s="31"/>
      <c r="F5" s="32"/>
    </row>
    <row r="6" spans="1:7" x14ac:dyDescent="0.25">
      <c r="A6" s="14" t="s">
        <v>1</v>
      </c>
      <c r="B6" s="15">
        <v>3833.58</v>
      </c>
      <c r="C6" s="16"/>
      <c r="D6" s="14" t="s">
        <v>1</v>
      </c>
      <c r="E6" s="15">
        <v>5044.26</v>
      </c>
      <c r="F6" s="16"/>
    </row>
    <row r="7" spans="1:7" x14ac:dyDescent="0.25">
      <c r="A7" s="5" t="s">
        <v>2</v>
      </c>
      <c r="B7" s="6">
        <v>191.68</v>
      </c>
      <c r="C7" s="7"/>
      <c r="D7" s="5" t="s">
        <v>2</v>
      </c>
      <c r="E7" s="6">
        <v>252.21</v>
      </c>
      <c r="F7" s="7"/>
    </row>
    <row r="8" spans="1:7" x14ac:dyDescent="0.25">
      <c r="A8" s="5" t="s">
        <v>3</v>
      </c>
      <c r="B8" s="8">
        <v>160</v>
      </c>
      <c r="C8" s="9">
        <f>B7-B8</f>
        <v>31.680000000000007</v>
      </c>
      <c r="D8" s="5" t="s">
        <v>3</v>
      </c>
      <c r="E8" s="6">
        <v>165.01</v>
      </c>
      <c r="F8" s="9">
        <f>E7-E8</f>
        <v>87.200000000000017</v>
      </c>
      <c r="G8" s="23">
        <f>F8-C8</f>
        <v>55.52000000000001</v>
      </c>
    </row>
    <row r="9" spans="1:7" x14ac:dyDescent="0.25">
      <c r="A9" s="5" t="s">
        <v>4</v>
      </c>
      <c r="B9" s="8">
        <v>382.4</v>
      </c>
      <c r="C9" s="7"/>
      <c r="D9" s="5" t="s">
        <v>4</v>
      </c>
      <c r="E9" s="6">
        <v>503.16</v>
      </c>
      <c r="F9" s="7"/>
    </row>
    <row r="10" spans="1:7" x14ac:dyDescent="0.25">
      <c r="A10" s="10" t="s">
        <v>5</v>
      </c>
      <c r="B10" s="11">
        <v>319.19</v>
      </c>
      <c r="C10" s="13">
        <f>B9-B10</f>
        <v>63.20999999999998</v>
      </c>
      <c r="D10" s="10" t="s">
        <v>5</v>
      </c>
      <c r="E10" s="11">
        <v>329.18</v>
      </c>
      <c r="F10" s="12">
        <f>E9-E10</f>
        <v>173.98000000000002</v>
      </c>
      <c r="G10" s="23">
        <f>F10-C10</f>
        <v>110.77000000000004</v>
      </c>
    </row>
    <row r="11" spans="1:7" x14ac:dyDescent="0.25">
      <c r="C11" s="18">
        <f>SUM(C8:C10)</f>
        <v>94.889999999999986</v>
      </c>
      <c r="F11" s="18">
        <f>SUM(F8:F10)</f>
        <v>261.18000000000006</v>
      </c>
      <c r="G11" s="1"/>
    </row>
    <row r="12" spans="1:7" ht="15.75" x14ac:dyDescent="0.25">
      <c r="A12" s="4" t="s">
        <v>11</v>
      </c>
      <c r="B12" s="19"/>
    </row>
    <row r="13" spans="1:7" ht="15.75" x14ac:dyDescent="0.25">
      <c r="A13" s="17" t="s">
        <v>12</v>
      </c>
      <c r="B13" s="19">
        <f>F11-C11</f>
        <v>166.29000000000008</v>
      </c>
    </row>
    <row r="15" spans="1:7" x14ac:dyDescent="0.25">
      <c r="E15" s="2" t="s">
        <v>6</v>
      </c>
      <c r="F15" s="3" t="s">
        <v>13</v>
      </c>
    </row>
    <row r="16" spans="1:7" x14ac:dyDescent="0.25">
      <c r="F16">
        <v>2017</v>
      </c>
    </row>
    <row r="17" spans="1:7" x14ac:dyDescent="0.25">
      <c r="A17" s="30" t="s">
        <v>8</v>
      </c>
      <c r="B17" s="31"/>
      <c r="C17" s="32"/>
      <c r="D17" s="30" t="s">
        <v>7</v>
      </c>
      <c r="E17" s="31"/>
      <c r="F17" s="32"/>
    </row>
    <row r="18" spans="1:7" x14ac:dyDescent="0.25">
      <c r="A18" s="14" t="s">
        <v>1</v>
      </c>
      <c r="B18" s="15">
        <v>9431.77</v>
      </c>
      <c r="C18" s="16"/>
      <c r="D18" s="14" t="s">
        <v>1</v>
      </c>
      <c r="E18" s="15">
        <v>9975.9699999999993</v>
      </c>
      <c r="F18" s="16"/>
    </row>
    <row r="19" spans="1:7" x14ac:dyDescent="0.25">
      <c r="A19" s="5" t="s">
        <v>2</v>
      </c>
      <c r="B19" s="6">
        <v>471.59</v>
      </c>
      <c r="C19" s="7"/>
      <c r="D19" s="5" t="s">
        <v>2</v>
      </c>
      <c r="E19" s="8">
        <v>498.8</v>
      </c>
      <c r="F19" s="7"/>
    </row>
    <row r="20" spans="1:7" x14ac:dyDescent="0.25">
      <c r="A20" s="5" t="s">
        <v>3</v>
      </c>
      <c r="B20" s="8">
        <v>100.4</v>
      </c>
      <c r="C20" s="9">
        <f>B19-B20</f>
        <v>371.18999999999994</v>
      </c>
      <c r="D20" s="5" t="s">
        <v>3</v>
      </c>
      <c r="E20" s="6">
        <v>236.46</v>
      </c>
      <c r="F20" s="9">
        <f>E19-E20</f>
        <v>262.34000000000003</v>
      </c>
      <c r="G20" s="23">
        <f>F20-C20</f>
        <v>-108.84999999999991</v>
      </c>
    </row>
    <row r="21" spans="1:7" x14ac:dyDescent="0.25">
      <c r="A21" s="5" t="s">
        <v>4</v>
      </c>
      <c r="B21" s="8">
        <v>940.81</v>
      </c>
      <c r="C21" s="7"/>
      <c r="D21" s="5" t="s">
        <v>4</v>
      </c>
      <c r="E21" s="8">
        <v>995.1</v>
      </c>
      <c r="F21" s="7"/>
    </row>
    <row r="22" spans="1:7" x14ac:dyDescent="0.25">
      <c r="A22" s="10" t="s">
        <v>5</v>
      </c>
      <c r="B22" s="11">
        <v>200.31</v>
      </c>
      <c r="C22" s="13">
        <f>B21-B22</f>
        <v>740.5</v>
      </c>
      <c r="D22" s="10" t="s">
        <v>5</v>
      </c>
      <c r="E22" s="11">
        <v>471.75</v>
      </c>
      <c r="F22" s="12">
        <f>E21-E22</f>
        <v>523.35</v>
      </c>
      <c r="G22" s="23">
        <f>F22-C22</f>
        <v>-217.14999999999998</v>
      </c>
    </row>
    <row r="23" spans="1:7" x14ac:dyDescent="0.25">
      <c r="C23" s="18">
        <f>SUM(C20:C22)</f>
        <v>1111.69</v>
      </c>
      <c r="F23" s="18">
        <f>SUM(F20:F22)</f>
        <v>785.69</v>
      </c>
      <c r="G23" s="1"/>
    </row>
    <row r="24" spans="1:7" ht="15.75" x14ac:dyDescent="0.25">
      <c r="A24" s="4" t="s">
        <v>11</v>
      </c>
      <c r="B24" s="19">
        <f>F23-C23</f>
        <v>-326</v>
      </c>
    </row>
    <row r="25" spans="1:7" ht="15.75" x14ac:dyDescent="0.25">
      <c r="A25" s="17" t="s">
        <v>12</v>
      </c>
      <c r="B25" s="19"/>
    </row>
    <row r="27" spans="1:7" x14ac:dyDescent="0.25">
      <c r="E27" s="2" t="s">
        <v>6</v>
      </c>
      <c r="F27" s="3" t="s">
        <v>14</v>
      </c>
    </row>
    <row r="28" spans="1:7" x14ac:dyDescent="0.25">
      <c r="F28">
        <v>2017</v>
      </c>
    </row>
    <row r="29" spans="1:7" x14ac:dyDescent="0.25">
      <c r="A29" s="30" t="s">
        <v>8</v>
      </c>
      <c r="B29" s="31"/>
      <c r="C29" s="32"/>
      <c r="D29" s="30" t="s">
        <v>7</v>
      </c>
      <c r="E29" s="31"/>
      <c r="F29" s="32"/>
    </row>
    <row r="30" spans="1:7" x14ac:dyDescent="0.25">
      <c r="A30" s="14" t="s">
        <v>1</v>
      </c>
      <c r="B30" s="15">
        <v>8851.25</v>
      </c>
      <c r="C30" s="16"/>
      <c r="D30" s="14" t="s">
        <v>1</v>
      </c>
      <c r="E30" s="15">
        <v>8478.5499999999993</v>
      </c>
      <c r="F30" s="16"/>
    </row>
    <row r="31" spans="1:7" x14ac:dyDescent="0.25">
      <c r="A31" s="5" t="s">
        <v>2</v>
      </c>
      <c r="B31" s="6">
        <v>442.57</v>
      </c>
      <c r="C31" s="7"/>
      <c r="D31" s="5" t="s">
        <v>2</v>
      </c>
      <c r="E31" s="8">
        <v>423.93</v>
      </c>
      <c r="F31" s="7"/>
    </row>
    <row r="32" spans="1:7" x14ac:dyDescent="0.25">
      <c r="A32" s="5" t="s">
        <v>3</v>
      </c>
      <c r="B32" s="8">
        <v>247.04</v>
      </c>
      <c r="C32" s="9">
        <f>B31-B32</f>
        <v>195.53</v>
      </c>
      <c r="D32" s="5" t="s">
        <v>3</v>
      </c>
      <c r="E32" s="6">
        <v>219.32</v>
      </c>
      <c r="F32" s="9">
        <f>E31-E32</f>
        <v>204.61</v>
      </c>
      <c r="G32" s="23">
        <f>F32-C32</f>
        <v>9.0800000000000125</v>
      </c>
    </row>
    <row r="33" spans="1:7" x14ac:dyDescent="0.25">
      <c r="A33" s="5" t="s">
        <v>4</v>
      </c>
      <c r="B33" s="8">
        <v>882.92</v>
      </c>
      <c r="C33" s="7"/>
      <c r="D33" s="5" t="s">
        <v>4</v>
      </c>
      <c r="E33" s="8">
        <v>845.74</v>
      </c>
      <c r="F33" s="7"/>
    </row>
    <row r="34" spans="1:7" x14ac:dyDescent="0.25">
      <c r="A34" s="10" t="s">
        <v>5</v>
      </c>
      <c r="B34" s="11">
        <v>492.87</v>
      </c>
      <c r="C34" s="13">
        <f>B33-B34</f>
        <v>390.04999999999995</v>
      </c>
      <c r="D34" s="10" t="s">
        <v>5</v>
      </c>
      <c r="E34" s="11">
        <v>414.53</v>
      </c>
      <c r="F34" s="12">
        <f>E33-E34</f>
        <v>431.21000000000004</v>
      </c>
      <c r="G34" s="23">
        <f>F34-C34</f>
        <v>41.160000000000082</v>
      </c>
    </row>
    <row r="35" spans="1:7" x14ac:dyDescent="0.25">
      <c r="C35" s="18">
        <f>SUM(C32:C34)</f>
        <v>585.57999999999993</v>
      </c>
      <c r="F35" s="18">
        <f>SUM(F32:F34)</f>
        <v>635.82000000000005</v>
      </c>
    </row>
    <row r="36" spans="1:7" ht="15.75" x14ac:dyDescent="0.25">
      <c r="A36" s="4" t="s">
        <v>11</v>
      </c>
      <c r="B36" s="19"/>
    </row>
    <row r="37" spans="1:7" ht="15.75" x14ac:dyDescent="0.25">
      <c r="A37" s="17" t="s">
        <v>12</v>
      </c>
      <c r="B37" s="19">
        <f>F35-C35</f>
        <v>50.240000000000123</v>
      </c>
    </row>
    <row r="39" spans="1:7" x14ac:dyDescent="0.25">
      <c r="E39" s="2" t="s">
        <v>6</v>
      </c>
      <c r="F39" s="3" t="s">
        <v>15</v>
      </c>
    </row>
    <row r="40" spans="1:7" x14ac:dyDescent="0.25">
      <c r="F40">
        <v>2017</v>
      </c>
    </row>
    <row r="41" spans="1:7" x14ac:dyDescent="0.25">
      <c r="A41" s="30" t="s">
        <v>8</v>
      </c>
      <c r="B41" s="31"/>
      <c r="C41" s="32"/>
      <c r="D41" s="30" t="s">
        <v>7</v>
      </c>
      <c r="E41" s="31"/>
      <c r="F41" s="32"/>
    </row>
    <row r="42" spans="1:7" x14ac:dyDescent="0.25">
      <c r="A42" s="14" t="s">
        <v>1</v>
      </c>
      <c r="B42" s="15">
        <v>11959.36</v>
      </c>
      <c r="C42" s="16"/>
      <c r="D42" s="14" t="s">
        <v>1</v>
      </c>
      <c r="E42" s="15">
        <v>6481.5</v>
      </c>
      <c r="F42" s="16"/>
    </row>
    <row r="43" spans="1:7" x14ac:dyDescent="0.25">
      <c r="A43" s="5" t="s">
        <v>2</v>
      </c>
      <c r="B43" s="6">
        <v>597.97</v>
      </c>
      <c r="C43" s="7"/>
      <c r="D43" s="5" t="s">
        <v>2</v>
      </c>
      <c r="E43" s="8">
        <v>324.08</v>
      </c>
      <c r="F43" s="7"/>
    </row>
    <row r="44" spans="1:7" x14ac:dyDescent="0.25">
      <c r="A44" s="5" t="s">
        <v>3</v>
      </c>
      <c r="B44" s="8">
        <v>240.4</v>
      </c>
      <c r="C44" s="9">
        <f>B43-B44</f>
        <v>357.57000000000005</v>
      </c>
      <c r="D44" s="5" t="s">
        <v>3</v>
      </c>
      <c r="E44" s="6">
        <v>212.83</v>
      </c>
      <c r="F44" s="9">
        <f>E43-E44</f>
        <v>111.24999999999997</v>
      </c>
      <c r="G44" s="23">
        <f>F44-C44</f>
        <v>-246.32000000000008</v>
      </c>
    </row>
    <row r="45" spans="1:7" x14ac:dyDescent="0.25">
      <c r="A45" s="5" t="s">
        <v>4</v>
      </c>
      <c r="B45" s="8">
        <v>1192.95</v>
      </c>
      <c r="C45" s="7"/>
      <c r="D45" s="5" t="s">
        <v>4</v>
      </c>
      <c r="E45" s="8">
        <v>646.53</v>
      </c>
      <c r="F45" s="7"/>
    </row>
    <row r="46" spans="1:7" x14ac:dyDescent="0.25">
      <c r="A46" s="10" t="s">
        <v>5</v>
      </c>
      <c r="B46" s="11">
        <v>479.55</v>
      </c>
      <c r="C46" s="13">
        <f>B45-B46</f>
        <v>713.40000000000009</v>
      </c>
      <c r="D46" s="10" t="s">
        <v>5</v>
      </c>
      <c r="E46" s="11">
        <v>424.68</v>
      </c>
      <c r="F46" s="12">
        <f>E45-E46</f>
        <v>221.84999999999997</v>
      </c>
      <c r="G46" s="23">
        <f>F46-C46</f>
        <v>-491.55000000000013</v>
      </c>
    </row>
    <row r="47" spans="1:7" x14ac:dyDescent="0.25">
      <c r="C47" s="18">
        <f>SUM(C44:C46)</f>
        <v>1070.9700000000003</v>
      </c>
      <c r="F47" s="18">
        <f>SUM(F44:F46)</f>
        <v>333.09999999999991</v>
      </c>
    </row>
    <row r="48" spans="1:7" ht="15.75" x14ac:dyDescent="0.25">
      <c r="A48" s="4" t="s">
        <v>11</v>
      </c>
      <c r="B48" s="19">
        <f>F47-C47</f>
        <v>-737.87000000000035</v>
      </c>
    </row>
    <row r="49" spans="1:7" ht="15.75" x14ac:dyDescent="0.25">
      <c r="A49" s="17" t="s">
        <v>12</v>
      </c>
      <c r="B49" s="19"/>
    </row>
    <row r="51" spans="1:7" x14ac:dyDescent="0.25">
      <c r="E51" s="2" t="s">
        <v>6</v>
      </c>
      <c r="F51" s="3" t="s">
        <v>16</v>
      </c>
    </row>
    <row r="52" spans="1:7" x14ac:dyDescent="0.25">
      <c r="F52">
        <v>2017</v>
      </c>
    </row>
    <row r="53" spans="1:7" x14ac:dyDescent="0.25">
      <c r="A53" s="30" t="s">
        <v>8</v>
      </c>
      <c r="B53" s="31"/>
      <c r="C53" s="32"/>
      <c r="D53" s="30" t="s">
        <v>7</v>
      </c>
      <c r="E53" s="31"/>
      <c r="F53" s="32"/>
    </row>
    <row r="54" spans="1:7" x14ac:dyDescent="0.25">
      <c r="A54" s="14" t="s">
        <v>1</v>
      </c>
      <c r="B54" s="15">
        <v>4865.17</v>
      </c>
      <c r="C54" s="16"/>
      <c r="D54" s="14" t="s">
        <v>1</v>
      </c>
      <c r="E54" s="15">
        <v>13176.71</v>
      </c>
      <c r="F54" s="16"/>
    </row>
    <row r="55" spans="1:7" x14ac:dyDescent="0.25">
      <c r="A55" s="5" t="s">
        <v>2</v>
      </c>
      <c r="B55" s="6">
        <v>243.26</v>
      </c>
      <c r="C55" s="7"/>
      <c r="D55" s="5" t="s">
        <v>2</v>
      </c>
      <c r="E55" s="8">
        <v>658.84</v>
      </c>
      <c r="F55" s="7"/>
    </row>
    <row r="56" spans="1:7" x14ac:dyDescent="0.25">
      <c r="A56" s="5" t="s">
        <v>3</v>
      </c>
      <c r="B56" s="8">
        <v>356.3</v>
      </c>
      <c r="C56" s="9">
        <f>B55-B56</f>
        <v>-113.04000000000002</v>
      </c>
      <c r="D56" s="5" t="s">
        <v>3</v>
      </c>
      <c r="E56" s="6">
        <v>452.99</v>
      </c>
      <c r="F56" s="9">
        <f>E55-E56</f>
        <v>205.85000000000002</v>
      </c>
      <c r="G56" s="23">
        <f>F56-C56</f>
        <v>318.89000000000004</v>
      </c>
    </row>
    <row r="57" spans="1:7" x14ac:dyDescent="0.25">
      <c r="A57" s="5" t="s">
        <v>4</v>
      </c>
      <c r="B57" s="8">
        <v>485.3</v>
      </c>
      <c r="C57" s="7"/>
      <c r="D57" s="5" t="s">
        <v>4</v>
      </c>
      <c r="E57" s="8">
        <v>1314.38</v>
      </c>
      <c r="F57" s="7"/>
    </row>
    <row r="58" spans="1:7" x14ac:dyDescent="0.25">
      <c r="A58" s="10" t="s">
        <v>5</v>
      </c>
      <c r="B58" s="11">
        <v>710.84</v>
      </c>
      <c r="C58" s="13">
        <f>B57-B58</f>
        <v>-225.54000000000002</v>
      </c>
      <c r="D58" s="10" t="s">
        <v>5</v>
      </c>
      <c r="E58" s="11">
        <v>889.18</v>
      </c>
      <c r="F58" s="13">
        <f>E57-E58</f>
        <v>425.20000000000016</v>
      </c>
      <c r="G58" s="23">
        <f>F58-C58</f>
        <v>650.74000000000024</v>
      </c>
    </row>
    <row r="59" spans="1:7" x14ac:dyDescent="0.25">
      <c r="C59" s="18">
        <f>SUM(C56:C58)</f>
        <v>-338.58000000000004</v>
      </c>
      <c r="F59" s="18">
        <f>SUM(F56:F58)</f>
        <v>631.05000000000018</v>
      </c>
    </row>
    <row r="60" spans="1:7" ht="15.75" x14ac:dyDescent="0.25">
      <c r="A60" s="4" t="s">
        <v>11</v>
      </c>
      <c r="B60" s="19"/>
    </row>
    <row r="61" spans="1:7" ht="15.75" x14ac:dyDescent="0.25">
      <c r="A61" s="17" t="s">
        <v>12</v>
      </c>
      <c r="B61" s="19">
        <f>F59-C59</f>
        <v>969.63000000000022</v>
      </c>
    </row>
    <row r="63" spans="1:7" x14ac:dyDescent="0.25">
      <c r="E63" s="2" t="s">
        <v>6</v>
      </c>
      <c r="F63" s="3" t="s">
        <v>17</v>
      </c>
    </row>
    <row r="64" spans="1:7" x14ac:dyDescent="0.25">
      <c r="F64">
        <v>2017</v>
      </c>
    </row>
    <row r="65" spans="1:7" x14ac:dyDescent="0.25">
      <c r="A65" s="30" t="s">
        <v>8</v>
      </c>
      <c r="B65" s="31"/>
      <c r="C65" s="32"/>
      <c r="D65" s="30" t="s">
        <v>7</v>
      </c>
      <c r="E65" s="31"/>
      <c r="F65" s="32"/>
    </row>
    <row r="66" spans="1:7" x14ac:dyDescent="0.25">
      <c r="A66" s="14" t="s">
        <v>1</v>
      </c>
      <c r="B66" s="15">
        <v>7361.29</v>
      </c>
      <c r="C66" s="16"/>
      <c r="D66" s="14" t="s">
        <v>1</v>
      </c>
      <c r="E66" s="15">
        <v>9031.17</v>
      </c>
      <c r="F66" s="16"/>
    </row>
    <row r="67" spans="1:7" x14ac:dyDescent="0.25">
      <c r="A67" s="5" t="s">
        <v>2</v>
      </c>
      <c r="B67" s="6">
        <v>368.07</v>
      </c>
      <c r="C67" s="7"/>
      <c r="D67" s="5" t="s">
        <v>2</v>
      </c>
      <c r="E67" s="8">
        <v>451.56</v>
      </c>
      <c r="F67" s="7"/>
    </row>
    <row r="68" spans="1:7" x14ac:dyDescent="0.25">
      <c r="A68" s="5" t="s">
        <v>3</v>
      </c>
      <c r="B68" s="8">
        <v>210.06</v>
      </c>
      <c r="C68" s="9">
        <f>B67-B68</f>
        <v>158.01</v>
      </c>
      <c r="D68" s="5" t="s">
        <v>3</v>
      </c>
      <c r="E68" s="6">
        <v>110.14</v>
      </c>
      <c r="F68" s="9">
        <f>E67-E68</f>
        <v>341.42</v>
      </c>
      <c r="G68" s="23">
        <f>F68-C68</f>
        <v>183.41000000000003</v>
      </c>
    </row>
    <row r="69" spans="1:7" x14ac:dyDescent="0.25">
      <c r="A69" s="5" t="s">
        <v>4</v>
      </c>
      <c r="B69" s="8">
        <v>734.29</v>
      </c>
      <c r="C69" s="7"/>
      <c r="D69" s="5" t="s">
        <v>4</v>
      </c>
      <c r="E69" s="8">
        <v>900.86</v>
      </c>
      <c r="F69" s="7"/>
    </row>
    <row r="70" spans="1:7" x14ac:dyDescent="0.25">
      <c r="A70" s="10" t="s">
        <v>5</v>
      </c>
      <c r="B70" s="11">
        <v>419.11</v>
      </c>
      <c r="C70" s="13">
        <f>B69-B70</f>
        <v>315.17999999999995</v>
      </c>
      <c r="D70" s="10" t="s">
        <v>5</v>
      </c>
      <c r="E70" s="11">
        <v>232.21</v>
      </c>
      <c r="F70" s="13">
        <f>E69-E70</f>
        <v>668.65</v>
      </c>
      <c r="G70" s="23">
        <f>F70-C70</f>
        <v>353.47</v>
      </c>
    </row>
    <row r="71" spans="1:7" x14ac:dyDescent="0.25">
      <c r="C71" s="18">
        <f>SUM(C68:C70)</f>
        <v>473.18999999999994</v>
      </c>
      <c r="F71" s="18">
        <f>SUM(F68:F70)</f>
        <v>1010.0699999999999</v>
      </c>
    </row>
    <row r="72" spans="1:7" ht="15.75" x14ac:dyDescent="0.25">
      <c r="A72" s="4" t="s">
        <v>11</v>
      </c>
      <c r="B72" s="19"/>
    </row>
    <row r="73" spans="1:7" ht="15.75" x14ac:dyDescent="0.25">
      <c r="A73" s="17" t="s">
        <v>12</v>
      </c>
      <c r="B73" s="19">
        <f>F71-C71</f>
        <v>536.88</v>
      </c>
    </row>
    <row r="75" spans="1:7" x14ac:dyDescent="0.25">
      <c r="E75" s="2" t="s">
        <v>6</v>
      </c>
      <c r="F75" s="3" t="s">
        <v>18</v>
      </c>
    </row>
    <row r="76" spans="1:7" x14ac:dyDescent="0.25">
      <c r="F76">
        <v>2017</v>
      </c>
    </row>
    <row r="77" spans="1:7" x14ac:dyDescent="0.25">
      <c r="A77" s="30" t="s">
        <v>8</v>
      </c>
      <c r="B77" s="31"/>
      <c r="C77" s="32"/>
      <c r="D77" s="30" t="s">
        <v>7</v>
      </c>
      <c r="E77" s="31"/>
      <c r="F77" s="32"/>
    </row>
    <row r="78" spans="1:7" x14ac:dyDescent="0.25">
      <c r="A78" s="14" t="s">
        <v>1</v>
      </c>
      <c r="B78" s="15">
        <v>10335.43</v>
      </c>
      <c r="C78" s="16"/>
      <c r="D78" s="14" t="s">
        <v>1</v>
      </c>
      <c r="E78" s="15">
        <v>8653.0400000000009</v>
      </c>
      <c r="F78" s="16"/>
    </row>
    <row r="79" spans="1:7" x14ac:dyDescent="0.25">
      <c r="A79" s="5" t="s">
        <v>2</v>
      </c>
      <c r="B79" s="6">
        <v>516.77</v>
      </c>
      <c r="C79" s="7"/>
      <c r="D79" s="5" t="s">
        <v>2</v>
      </c>
      <c r="E79" s="8">
        <v>432.65</v>
      </c>
      <c r="F79" s="7"/>
    </row>
    <row r="80" spans="1:7" x14ac:dyDescent="0.25">
      <c r="A80" s="5" t="s">
        <v>3</v>
      </c>
      <c r="B80" s="8">
        <v>135.53</v>
      </c>
      <c r="C80" s="9">
        <f>B79-B80</f>
        <v>381.24</v>
      </c>
      <c r="D80" s="5" t="s">
        <v>3</v>
      </c>
      <c r="E80" s="6">
        <v>212.54</v>
      </c>
      <c r="F80" s="9">
        <f>E79-E80</f>
        <v>220.10999999999999</v>
      </c>
      <c r="G80" s="23">
        <f>F80-C80</f>
        <v>-161.13000000000002</v>
      </c>
    </row>
    <row r="81" spans="1:7" x14ac:dyDescent="0.25">
      <c r="A81" s="5" t="s">
        <v>4</v>
      </c>
      <c r="B81" s="8">
        <v>1030.96</v>
      </c>
      <c r="C81" s="7"/>
      <c r="D81" s="5" t="s">
        <v>4</v>
      </c>
      <c r="E81" s="8">
        <v>863.14</v>
      </c>
      <c r="F81" s="7"/>
    </row>
    <row r="82" spans="1:7" x14ac:dyDescent="0.25">
      <c r="A82" s="10" t="s">
        <v>5</v>
      </c>
      <c r="B82" s="11">
        <v>270.42</v>
      </c>
      <c r="C82" s="13">
        <f>B81-B82</f>
        <v>760.54</v>
      </c>
      <c r="D82" s="10" t="s">
        <v>5</v>
      </c>
      <c r="E82" s="11">
        <v>424.08</v>
      </c>
      <c r="F82" s="13">
        <f>E81-E82</f>
        <v>439.06</v>
      </c>
      <c r="G82" s="23">
        <f>F82-C82</f>
        <v>-321.47999999999996</v>
      </c>
    </row>
    <row r="83" spans="1:7" x14ac:dyDescent="0.25">
      <c r="C83" s="18">
        <f>SUM(C80:C82)</f>
        <v>1141.78</v>
      </c>
      <c r="F83" s="18">
        <f>SUM(F80:F82)</f>
        <v>659.17</v>
      </c>
    </row>
    <row r="84" spans="1:7" ht="15.75" x14ac:dyDescent="0.25">
      <c r="A84" s="4" t="s">
        <v>11</v>
      </c>
      <c r="B84" s="19">
        <f>F83-C83</f>
        <v>-482.61</v>
      </c>
    </row>
    <row r="85" spans="1:7" ht="15.75" x14ac:dyDescent="0.25">
      <c r="A85" s="17" t="s">
        <v>12</v>
      </c>
      <c r="B85" s="19"/>
    </row>
    <row r="87" spans="1:7" x14ac:dyDescent="0.25">
      <c r="E87" s="2" t="s">
        <v>6</v>
      </c>
      <c r="F87" s="3" t="s">
        <v>19</v>
      </c>
    </row>
    <row r="88" spans="1:7" x14ac:dyDescent="0.25">
      <c r="F88">
        <v>2017</v>
      </c>
    </row>
    <row r="89" spans="1:7" x14ac:dyDescent="0.25">
      <c r="A89" s="30" t="s">
        <v>8</v>
      </c>
      <c r="B89" s="31"/>
      <c r="C89" s="32"/>
      <c r="D89" s="30" t="s">
        <v>7</v>
      </c>
      <c r="E89" s="31"/>
      <c r="F89" s="32"/>
    </row>
    <row r="90" spans="1:7" x14ac:dyDescent="0.25">
      <c r="A90" s="14" t="s">
        <v>1</v>
      </c>
      <c r="B90" s="15">
        <v>6583.73</v>
      </c>
      <c r="C90" s="16"/>
      <c r="D90" s="14" t="s">
        <v>1</v>
      </c>
      <c r="E90" s="15">
        <v>5765.27</v>
      </c>
      <c r="F90" s="16"/>
    </row>
    <row r="91" spans="1:7" x14ac:dyDescent="0.25">
      <c r="A91" s="5" t="s">
        <v>2</v>
      </c>
      <c r="B91" s="6">
        <v>329.19</v>
      </c>
      <c r="C91" s="7"/>
      <c r="D91" s="5" t="s">
        <v>2</v>
      </c>
      <c r="E91" s="8">
        <v>288.26</v>
      </c>
      <c r="F91" s="7"/>
    </row>
    <row r="92" spans="1:7" x14ac:dyDescent="0.25">
      <c r="A92" s="5" t="s">
        <v>3</v>
      </c>
      <c r="B92" s="8">
        <v>258.14999999999998</v>
      </c>
      <c r="C92" s="9">
        <f>B91-B92</f>
        <v>71.04000000000002</v>
      </c>
      <c r="D92" s="5" t="s">
        <v>3</v>
      </c>
      <c r="E92" s="6">
        <v>303.33</v>
      </c>
      <c r="F92" s="9">
        <f>E91-E92</f>
        <v>-15.069999999999993</v>
      </c>
      <c r="G92" s="23">
        <f>F92-C92</f>
        <v>-86.110000000000014</v>
      </c>
    </row>
    <row r="93" spans="1:7" x14ac:dyDescent="0.25">
      <c r="A93" s="5" t="s">
        <v>4</v>
      </c>
      <c r="B93" s="8">
        <v>656.74</v>
      </c>
      <c r="C93" s="7"/>
      <c r="D93" s="5" t="s">
        <v>4</v>
      </c>
      <c r="E93" s="8">
        <v>575.09</v>
      </c>
      <c r="F93" s="7"/>
    </row>
    <row r="94" spans="1:7" x14ac:dyDescent="0.25">
      <c r="A94" s="10" t="s">
        <v>5</v>
      </c>
      <c r="B94" s="11">
        <v>515.02</v>
      </c>
      <c r="C94" s="13">
        <f>B93-B94</f>
        <v>141.72000000000003</v>
      </c>
      <c r="D94" s="10" t="s">
        <v>5</v>
      </c>
      <c r="E94" s="11">
        <v>605.25</v>
      </c>
      <c r="F94" s="13">
        <f>E93-E94</f>
        <v>-30.159999999999968</v>
      </c>
      <c r="G94" s="23">
        <f>F94-C94</f>
        <v>-171.88</v>
      </c>
    </row>
    <row r="95" spans="1:7" x14ac:dyDescent="0.25">
      <c r="C95" s="18">
        <f>SUM(C92:C94)</f>
        <v>212.76000000000005</v>
      </c>
      <c r="F95" s="18">
        <f>SUM(F92:F94)</f>
        <v>-45.229999999999961</v>
      </c>
    </row>
    <row r="96" spans="1:7" ht="15.75" x14ac:dyDescent="0.25">
      <c r="A96" s="4" t="s">
        <v>11</v>
      </c>
      <c r="B96" s="19">
        <f>F95-C95</f>
        <v>-257.99</v>
      </c>
    </row>
    <row r="97" spans="1:7" ht="15.75" x14ac:dyDescent="0.25">
      <c r="A97" s="17" t="s">
        <v>12</v>
      </c>
      <c r="B97" s="19"/>
    </row>
    <row r="99" spans="1:7" x14ac:dyDescent="0.25">
      <c r="E99" s="2" t="s">
        <v>6</v>
      </c>
      <c r="F99" s="3" t="s">
        <v>20</v>
      </c>
    </row>
    <row r="100" spans="1:7" x14ac:dyDescent="0.25">
      <c r="F100">
        <v>2017</v>
      </c>
    </row>
    <row r="101" spans="1:7" x14ac:dyDescent="0.25">
      <c r="A101" s="30" t="s">
        <v>8</v>
      </c>
      <c r="B101" s="31"/>
      <c r="C101" s="32"/>
      <c r="D101" s="30" t="s">
        <v>7</v>
      </c>
      <c r="E101" s="31"/>
      <c r="F101" s="32"/>
    </row>
    <row r="102" spans="1:7" x14ac:dyDescent="0.25">
      <c r="A102" s="14" t="s">
        <v>1</v>
      </c>
      <c r="B102" s="15">
        <v>8485.7999999999993</v>
      </c>
      <c r="C102" s="16"/>
      <c r="D102" s="14" t="s">
        <v>1</v>
      </c>
      <c r="E102" s="15">
        <v>12564.2</v>
      </c>
      <c r="F102" s="16"/>
    </row>
    <row r="103" spans="1:7" x14ac:dyDescent="0.25">
      <c r="A103" s="5" t="s">
        <v>2</v>
      </c>
      <c r="B103" s="6">
        <v>424.3</v>
      </c>
      <c r="C103" s="7"/>
      <c r="D103" s="5" t="s">
        <v>2</v>
      </c>
      <c r="E103" s="8">
        <v>628.21</v>
      </c>
      <c r="F103" s="7"/>
    </row>
    <row r="104" spans="1:7" x14ac:dyDescent="0.25">
      <c r="A104" s="5" t="s">
        <v>3</v>
      </c>
      <c r="B104" s="8">
        <v>281.56</v>
      </c>
      <c r="C104" s="9">
        <f>B103-B104</f>
        <v>142.74</v>
      </c>
      <c r="D104" s="5" t="s">
        <v>3</v>
      </c>
      <c r="E104" s="6">
        <v>293.61</v>
      </c>
      <c r="F104" s="9">
        <f>E103-E104</f>
        <v>334.6</v>
      </c>
      <c r="G104" s="23">
        <f>F104-C104</f>
        <v>191.86</v>
      </c>
    </row>
    <row r="105" spans="1:7" x14ac:dyDescent="0.25">
      <c r="A105" s="5" t="s">
        <v>4</v>
      </c>
      <c r="B105" s="8">
        <v>846.47</v>
      </c>
      <c r="C105" s="7"/>
      <c r="D105" s="5" t="s">
        <v>4</v>
      </c>
      <c r="E105" s="8">
        <v>1253.28</v>
      </c>
      <c r="F105" s="7"/>
    </row>
    <row r="106" spans="1:7" x14ac:dyDescent="0.25">
      <c r="A106" s="10" t="s">
        <v>5</v>
      </c>
      <c r="B106" s="11">
        <v>561.70000000000005</v>
      </c>
      <c r="C106" s="13">
        <f>B105-B106</f>
        <v>284.77</v>
      </c>
      <c r="D106" s="10" t="s">
        <v>5</v>
      </c>
      <c r="E106" s="11">
        <v>585.82000000000005</v>
      </c>
      <c r="F106" s="13">
        <f>E105-E106</f>
        <v>667.45999999999992</v>
      </c>
      <c r="G106" s="23">
        <f>F106-C106</f>
        <v>382.68999999999994</v>
      </c>
    </row>
    <row r="107" spans="1:7" x14ac:dyDescent="0.25">
      <c r="C107" s="18">
        <f>SUM(C104:C106)</f>
        <v>427.51</v>
      </c>
      <c r="F107" s="18">
        <f>SUM(F104:F106)</f>
        <v>1002.06</v>
      </c>
    </row>
    <row r="108" spans="1:7" ht="15.75" x14ac:dyDescent="0.25">
      <c r="A108" s="4" t="s">
        <v>11</v>
      </c>
      <c r="B108" s="19"/>
    </row>
    <row r="109" spans="1:7" ht="15.75" x14ac:dyDescent="0.25">
      <c r="A109" s="17" t="s">
        <v>12</v>
      </c>
      <c r="B109" s="19">
        <f>F107-C107</f>
        <v>574.54999999999995</v>
      </c>
    </row>
    <row r="111" spans="1:7" x14ac:dyDescent="0.25">
      <c r="E111" s="2" t="s">
        <v>6</v>
      </c>
      <c r="F111" s="3" t="s">
        <v>21</v>
      </c>
    </row>
    <row r="112" spans="1:7" x14ac:dyDescent="0.25">
      <c r="F112">
        <v>2017</v>
      </c>
    </row>
    <row r="113" spans="1:8" x14ac:dyDescent="0.25">
      <c r="A113" s="30" t="s">
        <v>8</v>
      </c>
      <c r="B113" s="31"/>
      <c r="C113" s="32"/>
      <c r="D113" s="30" t="s">
        <v>7</v>
      </c>
      <c r="E113" s="31"/>
      <c r="F113" s="32"/>
    </row>
    <row r="114" spans="1:8" x14ac:dyDescent="0.25">
      <c r="A114" s="14" t="s">
        <v>1</v>
      </c>
      <c r="B114" s="15">
        <v>4694.76</v>
      </c>
      <c r="C114" s="16"/>
      <c r="D114" s="14" t="s">
        <v>1</v>
      </c>
      <c r="E114" s="15">
        <v>6150.9</v>
      </c>
      <c r="F114" s="16"/>
    </row>
    <row r="115" spans="1:8" x14ac:dyDescent="0.25">
      <c r="A115" s="5" t="s">
        <v>2</v>
      </c>
      <c r="B115" s="6">
        <v>234.74</v>
      </c>
      <c r="C115" s="7"/>
      <c r="D115" s="5" t="s">
        <v>2</v>
      </c>
      <c r="E115" s="8">
        <v>307.55</v>
      </c>
      <c r="F115" s="7"/>
    </row>
    <row r="116" spans="1:8" x14ac:dyDescent="0.25">
      <c r="A116" s="5" t="s">
        <v>3</v>
      </c>
      <c r="B116" s="8">
        <v>192.84</v>
      </c>
      <c r="C116" s="9">
        <f>B115-B116</f>
        <v>41.900000000000006</v>
      </c>
      <c r="D116" s="5" t="s">
        <v>3</v>
      </c>
      <c r="E116" s="6">
        <v>188.85</v>
      </c>
      <c r="F116" s="9">
        <f>E115-E116</f>
        <v>118.70000000000002</v>
      </c>
      <c r="G116" s="23">
        <f>F116-C116</f>
        <v>76.800000000000011</v>
      </c>
    </row>
    <row r="117" spans="1:8" x14ac:dyDescent="0.25">
      <c r="A117" s="5" t="s">
        <v>4</v>
      </c>
      <c r="B117" s="8">
        <v>468.3</v>
      </c>
      <c r="C117" s="7"/>
      <c r="D117" s="5" t="s">
        <v>4</v>
      </c>
      <c r="E117" s="8">
        <v>613.54999999999995</v>
      </c>
      <c r="F117" s="7"/>
    </row>
    <row r="118" spans="1:8" x14ac:dyDescent="0.25">
      <c r="A118" s="10" t="s">
        <v>5</v>
      </c>
      <c r="B118" s="11">
        <v>384.68</v>
      </c>
      <c r="C118" s="13">
        <f>B117-B118</f>
        <v>83.62</v>
      </c>
      <c r="D118" s="10" t="s">
        <v>5</v>
      </c>
      <c r="E118" s="11">
        <v>376.81</v>
      </c>
      <c r="F118" s="13">
        <f>E117-E118</f>
        <v>236.73999999999995</v>
      </c>
      <c r="G118" s="23">
        <f>F118-C118</f>
        <v>153.11999999999995</v>
      </c>
    </row>
    <row r="119" spans="1:8" x14ac:dyDescent="0.25">
      <c r="C119" s="18">
        <f>SUM(C116:C118)</f>
        <v>125.52000000000001</v>
      </c>
      <c r="F119" s="18">
        <f>SUM(F116:F118)</f>
        <v>355.43999999999994</v>
      </c>
    </row>
    <row r="120" spans="1:8" ht="15.75" x14ac:dyDescent="0.25">
      <c r="A120" s="4" t="s">
        <v>11</v>
      </c>
      <c r="B120" s="19"/>
    </row>
    <row r="121" spans="1:8" ht="15.75" x14ac:dyDescent="0.25">
      <c r="A121" s="17" t="s">
        <v>12</v>
      </c>
      <c r="B121" s="19">
        <f>F119-C119</f>
        <v>229.91999999999993</v>
      </c>
      <c r="E121" s="24" t="s">
        <v>24</v>
      </c>
      <c r="F121" s="25" t="s">
        <v>22</v>
      </c>
      <c r="G121" s="28">
        <f>G8+G20+G32+G44+G56+G68+G80+G92+G104+G116</f>
        <v>233.15000000000012</v>
      </c>
    </row>
    <row r="122" spans="1:8" x14ac:dyDescent="0.25">
      <c r="E122" s="24" t="s">
        <v>24</v>
      </c>
      <c r="F122" s="25" t="s">
        <v>23</v>
      </c>
      <c r="G122" s="29">
        <f>G10+G22+G34+G46+G58+G70+G82+G94+G106+G118</f>
        <v>489.89000000000021</v>
      </c>
    </row>
    <row r="123" spans="1:8" ht="15.75" customHeight="1" x14ac:dyDescent="0.45">
      <c r="A123" s="4" t="s">
        <v>11</v>
      </c>
      <c r="B123" s="19">
        <f>B24+B48+B84</f>
        <v>-1546.4800000000005</v>
      </c>
      <c r="E123" s="26"/>
      <c r="F123" s="26"/>
      <c r="G123" s="20"/>
      <c r="H123" s="20"/>
    </row>
    <row r="124" spans="1:8" ht="21" customHeight="1" x14ac:dyDescent="0.45">
      <c r="A124" s="17" t="s">
        <v>12</v>
      </c>
      <c r="B124" s="19">
        <f>B13+B37+B61+B73+B96+B109+B121</f>
        <v>2269.5200000000004</v>
      </c>
      <c r="C124" s="27">
        <f>B123+B124</f>
        <v>723.04</v>
      </c>
      <c r="D124" s="21"/>
      <c r="E124" s="26"/>
      <c r="F124" s="26"/>
      <c r="G124" s="27">
        <f>SUM(G121:G123)</f>
        <v>723.0400000000003</v>
      </c>
      <c r="H124" s="20"/>
    </row>
    <row r="126" spans="1:8" x14ac:dyDescent="0.25">
      <c r="B126" s="22"/>
    </row>
  </sheetData>
  <mergeCells count="21">
    <mergeCell ref="D5:F5"/>
    <mergeCell ref="A17:C17"/>
    <mergeCell ref="D17:F17"/>
    <mergeCell ref="A29:C29"/>
    <mergeCell ref="D29:F29"/>
    <mergeCell ref="A113:C113"/>
    <mergeCell ref="D113:F113"/>
    <mergeCell ref="A1:G2"/>
    <mergeCell ref="A77:C77"/>
    <mergeCell ref="D77:F77"/>
    <mergeCell ref="A89:C89"/>
    <mergeCell ref="D89:F89"/>
    <mergeCell ref="A101:C101"/>
    <mergeCell ref="D101:F101"/>
    <mergeCell ref="A41:C41"/>
    <mergeCell ref="D41:F41"/>
    <mergeCell ref="A53:C53"/>
    <mergeCell ref="D53:F53"/>
    <mergeCell ref="A65:C65"/>
    <mergeCell ref="D65:F65"/>
    <mergeCell ref="A5:C5"/>
  </mergeCells>
  <pageMargins left="0.70866141732283472" right="0.70866141732283472" top="0.74803149606299213" bottom="0.74803149606299213" header="0.31496062992125984" footer="0.31496062992125984"/>
  <pageSetup scale="89" orientation="portrait" r:id="rId1"/>
  <headerFooter>
    <oddFooter>&amp;L&amp;"-,Gras"&amp;12 Confidentiel&amp;C&amp;"-,Gras"&amp;12&amp;D&amp;R&amp;"-,Gras"&amp;12Page &amp;P</oddFooter>
  </headerFooter>
  <rowBreaks count="2" manualBreakCount="2">
    <brk id="50" max="16383" man="1"/>
    <brk id="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C5182-7B10-4598-BB37-67AC077CBBAE}">
  <dimension ref="A1:F10"/>
  <sheetViews>
    <sheetView tabSelected="1" workbookViewId="0">
      <selection activeCell="C14" sqref="C14"/>
    </sheetView>
  </sheetViews>
  <sheetFormatPr baseColWidth="10" defaultRowHeight="15" x14ac:dyDescent="0.25"/>
  <cols>
    <col min="1" max="1" width="14.5703125" customWidth="1"/>
  </cols>
  <sheetData>
    <row r="1" spans="1:6" x14ac:dyDescent="0.25">
      <c r="A1" t="s">
        <v>10</v>
      </c>
      <c r="F1">
        <v>2017</v>
      </c>
    </row>
    <row r="2" spans="1:6" x14ac:dyDescent="0.25">
      <c r="A2" s="30" t="s">
        <v>8</v>
      </c>
      <c r="B2" s="31"/>
      <c r="C2" s="32"/>
      <c r="D2" s="30" t="s">
        <v>7</v>
      </c>
      <c r="E2" s="31"/>
      <c r="F2" s="32"/>
    </row>
    <row r="3" spans="1:6" x14ac:dyDescent="0.25">
      <c r="A3" s="14" t="s">
        <v>1</v>
      </c>
      <c r="B3" s="15">
        <v>3833.58</v>
      </c>
      <c r="C3" s="16"/>
      <c r="D3" s="14" t="s">
        <v>1</v>
      </c>
      <c r="E3" s="15">
        <v>5044.26</v>
      </c>
      <c r="F3" s="16"/>
    </row>
    <row r="4" spans="1:6" x14ac:dyDescent="0.25">
      <c r="A4" s="5" t="s">
        <v>2</v>
      </c>
      <c r="B4" s="6">
        <v>191.68</v>
      </c>
      <c r="C4" s="7"/>
      <c r="D4" s="5" t="s">
        <v>2</v>
      </c>
      <c r="E4" s="6">
        <v>252.21</v>
      </c>
      <c r="F4" s="7"/>
    </row>
    <row r="5" spans="1:6" x14ac:dyDescent="0.25">
      <c r="A5" s="5" t="s">
        <v>3</v>
      </c>
      <c r="B5" s="8">
        <v>160</v>
      </c>
      <c r="C5" s="9">
        <f>B4-B5</f>
        <v>31.680000000000007</v>
      </c>
      <c r="D5" s="5" t="s">
        <v>3</v>
      </c>
      <c r="E5" s="6">
        <v>165.01</v>
      </c>
      <c r="F5" s="9">
        <f>E4-E5</f>
        <v>87.200000000000017</v>
      </c>
    </row>
    <row r="6" spans="1:6" x14ac:dyDescent="0.25">
      <c r="A6" s="5" t="s">
        <v>4</v>
      </c>
      <c r="B6" s="8">
        <v>382.4</v>
      </c>
      <c r="C6" s="7"/>
      <c r="D6" s="5" t="s">
        <v>4</v>
      </c>
      <c r="E6" s="6">
        <v>503.16</v>
      </c>
      <c r="F6" s="7"/>
    </row>
    <row r="7" spans="1:6" x14ac:dyDescent="0.25">
      <c r="A7" s="10" t="s">
        <v>5</v>
      </c>
      <c r="B7" s="11">
        <v>319.19</v>
      </c>
      <c r="C7" s="13">
        <f>B6-B7</f>
        <v>63.20999999999998</v>
      </c>
      <c r="D7" s="10" t="s">
        <v>5</v>
      </c>
      <c r="E7" s="11">
        <v>329.18</v>
      </c>
      <c r="F7" s="12">
        <f>E6-E7</f>
        <v>173.98000000000002</v>
      </c>
    </row>
    <row r="8" spans="1:6" x14ac:dyDescent="0.25">
      <c r="C8" s="18">
        <f>SUM(C5:C7)</f>
        <v>94.889999999999986</v>
      </c>
      <c r="F8" s="18">
        <f>SUM(F5:F7)</f>
        <v>261.18000000000006</v>
      </c>
    </row>
    <row r="9" spans="1:6" ht="15.75" x14ac:dyDescent="0.25">
      <c r="A9" s="4" t="s">
        <v>11</v>
      </c>
      <c r="B9" s="19"/>
    </row>
    <row r="10" spans="1:6" ht="15.75" x14ac:dyDescent="0.25">
      <c r="A10" s="17" t="s">
        <v>12</v>
      </c>
      <c r="B10" s="19">
        <f>F8-C8</f>
        <v>166.29000000000008</v>
      </c>
    </row>
  </sheetData>
  <mergeCells count="2">
    <mergeCell ref="A2:C2"/>
    <mergeCell ref="D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Forum Excel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2018-04-23T19:34:12Z</cp:lastPrinted>
  <dcterms:created xsi:type="dcterms:W3CDTF">2018-04-22T12:23:07Z</dcterms:created>
  <dcterms:modified xsi:type="dcterms:W3CDTF">2018-04-24T13:55:58Z</dcterms:modified>
</cp:coreProperties>
</file>